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drawings/drawing21.xml" ContentType="application/vnd.openxmlformats-officedocument.drawing+xml"/>
  <Override PartName="/xl/drawings/drawing22.xml" ContentType="application/vnd.openxmlformats-officedocument.drawing+xml"/>
  <Override PartName="/xl/drawings/drawing23.xml" ContentType="application/vnd.openxmlformats-officedocument.drawing+xml"/>
  <Override PartName="/xl/drawings/drawing24.xml" ContentType="application/vnd.openxmlformats-officedocument.drawing+xml"/>
  <Override PartName="/xl/drawings/drawing25.xml" ContentType="application/vnd.openxmlformats-officedocument.drawing+xml"/>
  <Override PartName="/xl/drawings/drawing26.xml" ContentType="application/vnd.openxmlformats-officedocument.drawing+xml"/>
  <Override PartName="/xl/drawings/drawing27.xml" ContentType="application/vnd.openxmlformats-officedocument.drawing+xml"/>
  <Override PartName="/xl/drawings/drawing28.xml" ContentType="application/vnd.openxmlformats-officedocument.drawing+xml"/>
  <Override PartName="/xl/drawings/drawing29.xml" ContentType="application/vnd.openxmlformats-officedocument.drawing+xml"/>
  <Override PartName="/xl/drawings/drawing30.xml" ContentType="application/vnd.openxmlformats-officedocument.drawing+xml"/>
  <Override PartName="/xl/drawings/drawing31.xml" ContentType="application/vnd.openxmlformats-officedocument.drawing+xml"/>
  <Override PartName="/xl/drawings/drawing32.xml" ContentType="application/vnd.openxmlformats-officedocument.drawing+xml"/>
  <Override PartName="/xl/drawings/drawing33.xml" ContentType="application/vnd.openxmlformats-officedocument.drawing+xml"/>
  <Override PartName="/xl/drawings/drawing34.xml" ContentType="application/vnd.openxmlformats-officedocument.drawing+xml"/>
  <Override PartName="/xl/drawings/drawing35.xml" ContentType="application/vnd.openxmlformats-officedocument.drawing+xml"/>
  <Override PartName="/xl/drawings/drawing36.xml" ContentType="application/vnd.openxmlformats-officedocument.drawing+xml"/>
  <Override PartName="/xl/drawings/drawing37.xml" ContentType="application/vnd.openxmlformats-officedocument.drawing+xml"/>
  <Override PartName="/xl/drawings/drawing38.xml" ContentType="application/vnd.openxmlformats-officedocument.drawing+xml"/>
  <Override PartName="/xl/drawings/drawing39.xml" ContentType="application/vnd.openxmlformats-officedocument.drawing+xml"/>
  <Override PartName="/xl/drawings/drawing40.xml" ContentType="application/vnd.openxmlformats-officedocument.drawing+xml"/>
  <Override PartName="/xl/drawings/drawing41.xml" ContentType="application/vnd.openxmlformats-officedocument.drawing+xml"/>
  <Override PartName="/xl/drawings/drawing42.xml" ContentType="application/vnd.openxmlformats-officedocument.drawing+xml"/>
  <Override PartName="/xl/drawings/drawing43.xml" ContentType="application/vnd.openxmlformats-officedocument.drawing+xml"/>
  <Override PartName="/xl/drawings/drawing44.xml" ContentType="application/vnd.openxmlformats-officedocument.drawing+xml"/>
  <Override PartName="/xl/drawings/drawing45.xml" ContentType="application/vnd.openxmlformats-officedocument.drawing+xml"/>
  <Override PartName="/xl/drawings/drawing46.xml" ContentType="application/vnd.openxmlformats-officedocument.drawing+xml"/>
  <Override PartName="/xl/drawings/drawing47.xml" ContentType="application/vnd.openxmlformats-officedocument.drawing+xml"/>
  <Override PartName="/xl/drawings/drawing48.xml" ContentType="application/vnd.openxmlformats-officedocument.drawing+xml"/>
  <Override PartName="/xl/drawings/drawing49.xml" ContentType="application/vnd.openxmlformats-officedocument.drawing+xml"/>
  <Override PartName="/xl/drawings/drawing50.xml" ContentType="application/vnd.openxmlformats-officedocument.drawing+xml"/>
  <Override PartName="/xl/drawings/drawing51.xml" ContentType="application/vnd.openxmlformats-officedocument.drawing+xml"/>
  <Override PartName="/xl/drawings/drawing52.xml" ContentType="application/vnd.openxmlformats-officedocument.drawing+xml"/>
  <Override PartName="/xl/drawings/drawing53.xml" ContentType="application/vnd.openxmlformats-officedocument.drawing+xml"/>
  <Override PartName="/xl/drawings/drawing54.xml" ContentType="application/vnd.openxmlformats-officedocument.drawing+xml"/>
  <Override PartName="/xl/drawings/drawing55.xml" ContentType="application/vnd.openxmlformats-officedocument.drawing+xml"/>
  <Override PartName="/xl/drawings/drawing56.xml" ContentType="application/vnd.openxmlformats-officedocument.drawing+xml"/>
  <Override PartName="/xl/drawings/drawing57.xml" ContentType="application/vnd.openxmlformats-officedocument.drawing+xml"/>
  <Override PartName="/xl/drawings/drawing58.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mc:AlternateContent xmlns:mc="http://schemas.openxmlformats.org/markup-compatibility/2006">
    <mc:Choice Requires="x15">
      <x15ac:absPath xmlns:x15ac="http://schemas.microsoft.com/office/spreadsheetml/2010/11/ac" url="https://mottmac-my.sharepoint.com/personal/volodymyr_kots_mottmac_com/Documents/Desktop/Soupis_Loun/Soupis_praci_NEOCENENY/"/>
    </mc:Choice>
  </mc:AlternateContent>
  <xr:revisionPtr revIDLastSave="60" documentId="11_30D904576468A327B8F64CCCB0E9B6A444B67448" xr6:coauthVersionLast="47" xr6:coauthVersionMax="47" xr10:uidLastSave="{F10FB246-A8BE-4786-8729-545A6AD79B29}"/>
  <bookViews>
    <workbookView xWindow="-120" yWindow="-120" windowWidth="29040" windowHeight="15840" xr2:uid="{00000000-000D-0000-FFFF-FFFF00000000}"/>
  </bookViews>
  <sheets>
    <sheet name="Rekapitulace" sheetId="59" r:id="rId1"/>
    <sheet name="1001001.1" sheetId="3" r:id="rId2"/>
    <sheet name="2001001.1" sheetId="4" r:id="rId3"/>
    <sheet name="1001001.2" sheetId="5" r:id="rId4"/>
    <sheet name="2Řada 000SO 02001" sheetId="6" r:id="rId5"/>
    <sheet name="2Řada 000SO 02002" sheetId="7" r:id="rId6"/>
    <sheet name="1Řada 000SO 004" sheetId="8" r:id="rId7"/>
    <sheet name="1Řada 000SO 005" sheetId="9" r:id="rId8"/>
    <sheet name="1Řada 000SO 020" sheetId="10" r:id="rId9"/>
    <sheet name="1Řada 100SO 101" sheetId="11" r:id="rId10"/>
    <sheet name="1Řada 100SO 101.1" sheetId="12" r:id="rId11"/>
    <sheet name="2Řada 100SO 101.2" sheetId="13" r:id="rId12"/>
    <sheet name="2Řada 100SO 101.3" sheetId="14" r:id="rId13"/>
    <sheet name="2Řada 100SO 101.4" sheetId="15" r:id="rId14"/>
    <sheet name="1Řada 100SO 102" sheetId="16" r:id="rId15"/>
    <sheet name="1Řada 100SO 103" sheetId="17" r:id="rId16"/>
    <sheet name="1Řada 100SO 104" sheetId="18" r:id="rId17"/>
    <sheet name="1Řada 100SO 105" sheetId="19" r:id="rId18"/>
    <sheet name="1Řada 100SO 106SO 106.1" sheetId="20" r:id="rId19"/>
    <sheet name="2Řada 100SO 106SO 106.2SO 106.2" sheetId="21" r:id="rId20"/>
    <sheet name="2Řada 100SO 106SO 106.2SO 106~1" sheetId="22" r:id="rId21"/>
    <sheet name="1Řada 100SO 107" sheetId="23" r:id="rId22"/>
    <sheet name="1Řada 100SO 161" sheetId="24" r:id="rId23"/>
    <sheet name="1Řada 300SO 331" sheetId="25" r:id="rId24"/>
    <sheet name="1Řada 300SO 334" sheetId="26" r:id="rId25"/>
    <sheet name="1Řada 300SO 335" sheetId="27" r:id="rId26"/>
    <sheet name="1Řada 300SO 335.1" sheetId="28" r:id="rId27"/>
    <sheet name="1Řada 300SO 336" sheetId="29" r:id="rId28"/>
    <sheet name="1Řada 300SO 337" sheetId="30" r:id="rId29"/>
    <sheet name="1Řada 300SO 341" sheetId="31" r:id="rId30"/>
    <sheet name="1Řada 300SO 343" sheetId="32" r:id="rId31"/>
    <sheet name="1Řada 300SO 344" sheetId="33" r:id="rId32"/>
    <sheet name="1Řada 300SO 345" sheetId="34" r:id="rId33"/>
    <sheet name="1Řada 300SO 346" sheetId="35" r:id="rId34"/>
    <sheet name="1Řada 400SO 413" sheetId="36" r:id="rId35"/>
    <sheet name="1Řada 400SO 414" sheetId="37" r:id="rId36"/>
    <sheet name="1Řada 400SO 432" sheetId="38" r:id="rId37"/>
    <sheet name="1Řada 400SO 434" sheetId="39" r:id="rId38"/>
    <sheet name="1Řada 400SO 435" sheetId="40" r:id="rId39"/>
    <sheet name="1Řada 400SO 437" sheetId="41" r:id="rId40"/>
    <sheet name="1Řada 400SO 441" sheetId="42" r:id="rId41"/>
    <sheet name="1Řada 400SO 443" sheetId="43" r:id="rId42"/>
    <sheet name="1Řada 400SO 444" sheetId="44" r:id="rId43"/>
    <sheet name="1Řada 400SO 445" sheetId="45" r:id="rId44"/>
    <sheet name="1Řada 400SO 446" sheetId="46" r:id="rId45"/>
    <sheet name="1Řada 400SO 447" sheetId="47" r:id="rId46"/>
    <sheet name="1Řada 400SO 452" sheetId="48" r:id="rId47"/>
    <sheet name="1Řada 400SO 453" sheetId="49" r:id="rId48"/>
    <sheet name="1Řada 400SO 454" sheetId="50" r:id="rId49"/>
    <sheet name="1Řada 400SO 455" sheetId="51" r:id="rId50"/>
    <sheet name="1Řada 400SO 457" sheetId="52" r:id="rId51"/>
    <sheet name="1Řada 500SO 515" sheetId="53" r:id="rId52"/>
    <sheet name="1Řada 500SO 521" sheetId="54" r:id="rId53"/>
    <sheet name="1Řada 500SO 524" sheetId="55" r:id="rId54"/>
    <sheet name="1Řada 500SO 525" sheetId="56" r:id="rId55"/>
    <sheet name="1Řada 500SO 526" sheetId="57" r:id="rId56"/>
    <sheet name="1Řada 500SO 527" sheetId="58" r:id="rId57"/>
    <sheet name="Seznam figur" sheetId="2" r:id="rId58"/>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35" i="59" l="1"/>
  <c r="I3" i="58"/>
  <c r="C65" i="59" s="1"/>
  <c r="E65" i="59" s="1"/>
  <c r="I10" i="58"/>
  <c r="O11" i="58"/>
  <c r="D65" i="59" s="1"/>
  <c r="I11" i="58"/>
  <c r="I11" i="57"/>
  <c r="I10" i="57" s="1"/>
  <c r="I3" i="57" s="1"/>
  <c r="C64" i="59" s="1"/>
  <c r="I73" i="56"/>
  <c r="O74" i="56"/>
  <c r="I74" i="56"/>
  <c r="I69" i="56"/>
  <c r="O69" i="56" s="1"/>
  <c r="I65" i="56"/>
  <c r="O65" i="56" s="1"/>
  <c r="I61" i="56"/>
  <c r="O61" i="56" s="1"/>
  <c r="O57" i="56"/>
  <c r="I57" i="56"/>
  <c r="I53" i="56"/>
  <c r="O53" i="56" s="1"/>
  <c r="O49" i="56"/>
  <c r="I49" i="56"/>
  <c r="I45" i="56"/>
  <c r="I44" i="56" s="1"/>
  <c r="I40" i="56"/>
  <c r="O40" i="56" s="1"/>
  <c r="O36" i="56"/>
  <c r="I36" i="56"/>
  <c r="O32" i="56"/>
  <c r="I32" i="56"/>
  <c r="O28" i="56"/>
  <c r="I28" i="56"/>
  <c r="I24" i="56"/>
  <c r="I23" i="56" s="1"/>
  <c r="O19" i="56"/>
  <c r="I19" i="56"/>
  <c r="O15" i="56"/>
  <c r="I15" i="56"/>
  <c r="I10" i="56" s="1"/>
  <c r="O11" i="56"/>
  <c r="I11" i="56"/>
  <c r="I77" i="55"/>
  <c r="I78" i="55"/>
  <c r="O78" i="55" s="1"/>
  <c r="O73" i="55"/>
  <c r="I73" i="55"/>
  <c r="I69" i="55"/>
  <c r="O69" i="55" s="1"/>
  <c r="I65" i="55"/>
  <c r="O65" i="55" s="1"/>
  <c r="I61" i="55"/>
  <c r="O61" i="55" s="1"/>
  <c r="O57" i="55"/>
  <c r="I57" i="55"/>
  <c r="I53" i="55"/>
  <c r="O53" i="55" s="1"/>
  <c r="O49" i="55"/>
  <c r="I49" i="55"/>
  <c r="O45" i="55"/>
  <c r="I45" i="55"/>
  <c r="I44" i="55" s="1"/>
  <c r="O40" i="55"/>
  <c r="I40" i="55"/>
  <c r="I36" i="55"/>
  <c r="O36" i="55" s="1"/>
  <c r="O32" i="55"/>
  <c r="I32" i="55"/>
  <c r="I28" i="55"/>
  <c r="O28" i="55" s="1"/>
  <c r="O24" i="55"/>
  <c r="I24" i="55"/>
  <c r="I10" i="55"/>
  <c r="O19" i="55"/>
  <c r="I19" i="55"/>
  <c r="O15" i="55"/>
  <c r="I15" i="55"/>
  <c r="O11" i="55"/>
  <c r="I11" i="55"/>
  <c r="I11" i="54"/>
  <c r="I10" i="54" s="1"/>
  <c r="I3" i="54" s="1"/>
  <c r="C61" i="59" s="1"/>
  <c r="I10" i="53"/>
  <c r="I3" i="53" s="1"/>
  <c r="C60" i="59" s="1"/>
  <c r="O11" i="53"/>
  <c r="D60" i="59" s="1"/>
  <c r="I11" i="53"/>
  <c r="I10" i="52"/>
  <c r="I3" i="52" s="1"/>
  <c r="C58" i="59" s="1"/>
  <c r="E58" i="59" s="1"/>
  <c r="O11" i="52"/>
  <c r="D58" i="59" s="1"/>
  <c r="I11" i="52"/>
  <c r="I3" i="51"/>
  <c r="C57" i="59" s="1"/>
  <c r="I10" i="51"/>
  <c r="O11" i="51"/>
  <c r="D57" i="59" s="1"/>
  <c r="I11" i="51"/>
  <c r="I11" i="50"/>
  <c r="I10" i="50" s="1"/>
  <c r="I3" i="50" s="1"/>
  <c r="C56" i="59" s="1"/>
  <c r="I10" i="49"/>
  <c r="I3" i="49" s="1"/>
  <c r="C55" i="59" s="1"/>
  <c r="E55" i="59" s="1"/>
  <c r="O11" i="49"/>
  <c r="D55" i="59" s="1"/>
  <c r="I11" i="49"/>
  <c r="I10" i="48"/>
  <c r="I3" i="48" s="1"/>
  <c r="C54" i="59" s="1"/>
  <c r="O11" i="48"/>
  <c r="D54" i="59" s="1"/>
  <c r="I11" i="48"/>
  <c r="I68" i="47"/>
  <c r="O69" i="47"/>
  <c r="I69" i="47"/>
  <c r="I64" i="47"/>
  <c r="O64" i="47" s="1"/>
  <c r="O60" i="47"/>
  <c r="I60" i="47"/>
  <c r="O56" i="47"/>
  <c r="I56" i="47"/>
  <c r="O52" i="47"/>
  <c r="I52" i="47"/>
  <c r="O48" i="47"/>
  <c r="I48" i="47"/>
  <c r="I44" i="47"/>
  <c r="O44" i="47" s="1"/>
  <c r="I40" i="47"/>
  <c r="O40" i="47" s="1"/>
  <c r="O36" i="47"/>
  <c r="I36" i="47"/>
  <c r="I32" i="47"/>
  <c r="O32" i="47" s="1"/>
  <c r="O28" i="47"/>
  <c r="I28" i="47"/>
  <c r="O24" i="47"/>
  <c r="I24" i="47"/>
  <c r="I19" i="47"/>
  <c r="O19" i="47" s="1"/>
  <c r="O15" i="47"/>
  <c r="I15" i="47"/>
  <c r="O11" i="47"/>
  <c r="I11" i="47"/>
  <c r="I10" i="47" s="1"/>
  <c r="I82" i="46"/>
  <c r="I81" i="46" s="1"/>
  <c r="O77" i="46"/>
  <c r="I77" i="46"/>
  <c r="I73" i="46"/>
  <c r="O73" i="46" s="1"/>
  <c r="O69" i="46"/>
  <c r="I69" i="46"/>
  <c r="I65" i="46"/>
  <c r="O65" i="46" s="1"/>
  <c r="I61" i="46"/>
  <c r="O61" i="46" s="1"/>
  <c r="I57" i="46"/>
  <c r="O57" i="46" s="1"/>
  <c r="O53" i="46"/>
  <c r="I53" i="46"/>
  <c r="I49" i="46"/>
  <c r="O49" i="46" s="1"/>
  <c r="O45" i="46"/>
  <c r="I45" i="46"/>
  <c r="I41" i="46"/>
  <c r="O41" i="46" s="1"/>
  <c r="O37" i="46"/>
  <c r="I37" i="46"/>
  <c r="I33" i="46"/>
  <c r="O33" i="46" s="1"/>
  <c r="I29" i="46"/>
  <c r="O24" i="46"/>
  <c r="I24" i="46"/>
  <c r="I20" i="46"/>
  <c r="O20" i="46" s="1"/>
  <c r="I16" i="46"/>
  <c r="O11" i="46"/>
  <c r="I11" i="46"/>
  <c r="I10" i="46" s="1"/>
  <c r="I45" i="45"/>
  <c r="O45" i="45" s="1"/>
  <c r="I41" i="45"/>
  <c r="O41" i="45" s="1"/>
  <c r="I37" i="45"/>
  <c r="O37" i="45" s="1"/>
  <c r="O33" i="45"/>
  <c r="I33" i="45"/>
  <c r="I29" i="45"/>
  <c r="O29" i="45" s="1"/>
  <c r="O25" i="45"/>
  <c r="I25" i="45"/>
  <c r="I24" i="45" s="1"/>
  <c r="I15" i="45"/>
  <c r="O20" i="45"/>
  <c r="I20" i="45"/>
  <c r="I16" i="45"/>
  <c r="O16" i="45" s="1"/>
  <c r="I11" i="45"/>
  <c r="O11" i="45" s="1"/>
  <c r="O41" i="44"/>
  <c r="I41" i="44"/>
  <c r="I37" i="44"/>
  <c r="O37" i="44" s="1"/>
  <c r="O33" i="44"/>
  <c r="I33" i="44"/>
  <c r="I29" i="44"/>
  <c r="I24" i="44" s="1"/>
  <c r="O25" i="44"/>
  <c r="I25" i="44"/>
  <c r="I15" i="44"/>
  <c r="O20" i="44"/>
  <c r="I20" i="44"/>
  <c r="O16" i="44"/>
  <c r="I16" i="44"/>
  <c r="I10" i="44"/>
  <c r="O11" i="44"/>
  <c r="I11" i="44"/>
  <c r="O78" i="43"/>
  <c r="I78" i="43"/>
  <c r="I77" i="43" s="1"/>
  <c r="O73" i="43"/>
  <c r="I73" i="43"/>
  <c r="I69" i="43"/>
  <c r="O69" i="43" s="1"/>
  <c r="O65" i="43"/>
  <c r="I65" i="43"/>
  <c r="O61" i="43"/>
  <c r="I61" i="43"/>
  <c r="O57" i="43"/>
  <c r="I57" i="43"/>
  <c r="I53" i="43"/>
  <c r="O53" i="43" s="1"/>
  <c r="I49" i="43"/>
  <c r="O49" i="43" s="1"/>
  <c r="I45" i="43"/>
  <c r="O45" i="43" s="1"/>
  <c r="O41" i="43"/>
  <c r="I41" i="43"/>
  <c r="I37" i="43"/>
  <c r="O37" i="43" s="1"/>
  <c r="O33" i="43"/>
  <c r="I33" i="43"/>
  <c r="O29" i="43"/>
  <c r="I29" i="43"/>
  <c r="I15" i="43"/>
  <c r="O24" i="43"/>
  <c r="I24" i="43"/>
  <c r="I20" i="43"/>
  <c r="O20" i="43" s="1"/>
  <c r="O16" i="43"/>
  <c r="I16" i="43"/>
  <c r="I10" i="43"/>
  <c r="O11" i="43"/>
  <c r="I11" i="43"/>
  <c r="I64" i="42"/>
  <c r="O65" i="42"/>
  <c r="I65" i="42"/>
  <c r="I60" i="42"/>
  <c r="O60" i="42" s="1"/>
  <c r="O56" i="42"/>
  <c r="I56" i="42"/>
  <c r="I52" i="42"/>
  <c r="O52" i="42" s="1"/>
  <c r="O48" i="42"/>
  <c r="I48" i="42"/>
  <c r="O44" i="42"/>
  <c r="I44" i="42"/>
  <c r="O40" i="42"/>
  <c r="I40" i="42"/>
  <c r="O36" i="42"/>
  <c r="I36" i="42"/>
  <c r="I23" i="42" s="1"/>
  <c r="I32" i="42"/>
  <c r="O32" i="42" s="1"/>
  <c r="I28" i="42"/>
  <c r="O28" i="42" s="1"/>
  <c r="O24" i="42"/>
  <c r="I24" i="42"/>
  <c r="I19" i="42"/>
  <c r="O19" i="42" s="1"/>
  <c r="I15" i="42"/>
  <c r="O11" i="42"/>
  <c r="I11" i="42"/>
  <c r="I10" i="41"/>
  <c r="I3" i="41" s="1"/>
  <c r="C47" i="59" s="1"/>
  <c r="O11" i="41"/>
  <c r="D47" i="59" s="1"/>
  <c r="I11" i="41"/>
  <c r="I3" i="40"/>
  <c r="C46" i="59" s="1"/>
  <c r="E46" i="59" s="1"/>
  <c r="I10" i="40"/>
  <c r="O11" i="40"/>
  <c r="D46" i="59" s="1"/>
  <c r="I11" i="40"/>
  <c r="I11" i="39"/>
  <c r="I10" i="38"/>
  <c r="I3" i="38" s="1"/>
  <c r="C44" i="59" s="1"/>
  <c r="O11" i="38"/>
  <c r="D44" i="59" s="1"/>
  <c r="I11" i="38"/>
  <c r="I10" i="37"/>
  <c r="I3" i="37" s="1"/>
  <c r="C43" i="59" s="1"/>
  <c r="E43" i="59" s="1"/>
  <c r="O11" i="37"/>
  <c r="D43" i="59" s="1"/>
  <c r="I11" i="37"/>
  <c r="I3" i="36"/>
  <c r="C42" i="59" s="1"/>
  <c r="I10" i="36"/>
  <c r="O11" i="36"/>
  <c r="D42" i="59" s="1"/>
  <c r="I11" i="36"/>
  <c r="I11" i="35"/>
  <c r="I114" i="34"/>
  <c r="O115" i="34"/>
  <c r="I115" i="34"/>
  <c r="I110" i="34"/>
  <c r="O110" i="34" s="1"/>
  <c r="I106" i="34"/>
  <c r="O106" i="34" s="1"/>
  <c r="I102" i="34"/>
  <c r="O102" i="34" s="1"/>
  <c r="O98" i="34"/>
  <c r="I98" i="34"/>
  <c r="I94" i="34"/>
  <c r="O94" i="34" s="1"/>
  <c r="O90" i="34"/>
  <c r="I90" i="34"/>
  <c r="I86" i="34"/>
  <c r="O86" i="34" s="1"/>
  <c r="O82" i="34"/>
  <c r="I82" i="34"/>
  <c r="I78" i="34"/>
  <c r="O78" i="34" s="1"/>
  <c r="I74" i="34"/>
  <c r="O74" i="34" s="1"/>
  <c r="I70" i="34"/>
  <c r="I65" i="34"/>
  <c r="O65" i="34" s="1"/>
  <c r="I61" i="34"/>
  <c r="O61" i="34" s="1"/>
  <c r="I57" i="34"/>
  <c r="O53" i="34"/>
  <c r="I53" i="34"/>
  <c r="O48" i="34"/>
  <c r="I48" i="34"/>
  <c r="I44" i="34"/>
  <c r="O44" i="34" s="1"/>
  <c r="I40" i="34"/>
  <c r="O40" i="34" s="1"/>
  <c r="O36" i="34"/>
  <c r="I36" i="34"/>
  <c r="I32" i="34"/>
  <c r="O32" i="34" s="1"/>
  <c r="O28" i="34"/>
  <c r="I28" i="34"/>
  <c r="I10" i="34"/>
  <c r="O23" i="34"/>
  <c r="I23" i="34"/>
  <c r="I19" i="34"/>
  <c r="O19" i="34" s="1"/>
  <c r="O15" i="34"/>
  <c r="I15" i="34"/>
  <c r="O11" i="34"/>
  <c r="I11" i="34"/>
  <c r="I11" i="33"/>
  <c r="I10" i="33" s="1"/>
  <c r="I3" i="33" s="1"/>
  <c r="C38" i="59" s="1"/>
  <c r="I11" i="32"/>
  <c r="O11" i="32" s="1"/>
  <c r="D37" i="59" s="1"/>
  <c r="I11" i="31"/>
  <c r="O11" i="30"/>
  <c r="I11" i="30"/>
  <c r="I10" i="30" s="1"/>
  <c r="I3" i="30" s="1"/>
  <c r="C35" i="59" s="1"/>
  <c r="E35" i="59" s="1"/>
  <c r="I11" i="29"/>
  <c r="I10" i="29" s="1"/>
  <c r="I3" i="29" s="1"/>
  <c r="C34" i="59" s="1"/>
  <c r="I99" i="28"/>
  <c r="I94" i="28" s="1"/>
  <c r="O95" i="28"/>
  <c r="I95" i="28"/>
  <c r="I90" i="28"/>
  <c r="O90" i="28" s="1"/>
  <c r="I86" i="28"/>
  <c r="O86" i="28" s="1"/>
  <c r="I82" i="28"/>
  <c r="O82" i="28" s="1"/>
  <c r="O78" i="28"/>
  <c r="I78" i="28"/>
  <c r="I74" i="28"/>
  <c r="O74" i="28" s="1"/>
  <c r="I70" i="28"/>
  <c r="O70" i="28" s="1"/>
  <c r="I66" i="28"/>
  <c r="O66" i="28" s="1"/>
  <c r="I62" i="28"/>
  <c r="O62" i="28" s="1"/>
  <c r="I52" i="28"/>
  <c r="O57" i="28"/>
  <c r="I57" i="28"/>
  <c r="O53" i="28"/>
  <c r="I53" i="28"/>
  <c r="O48" i="28"/>
  <c r="I48" i="28"/>
  <c r="I44" i="28"/>
  <c r="O44" i="28" s="1"/>
  <c r="I40" i="28"/>
  <c r="O40" i="28" s="1"/>
  <c r="I36" i="28"/>
  <c r="O36" i="28" s="1"/>
  <c r="I32" i="28"/>
  <c r="O32" i="28" s="1"/>
  <c r="O28" i="28"/>
  <c r="I28" i="28"/>
  <c r="O23" i="28"/>
  <c r="I23" i="28"/>
  <c r="O19" i="28"/>
  <c r="I19" i="28"/>
  <c r="I15" i="28"/>
  <c r="O15" i="28" s="1"/>
  <c r="I11" i="28"/>
  <c r="I10" i="27"/>
  <c r="I3" i="27" s="1"/>
  <c r="C32" i="59" s="1"/>
  <c r="O11" i="27"/>
  <c r="D32" i="59" s="1"/>
  <c r="I11" i="27"/>
  <c r="I10" i="26"/>
  <c r="I3" i="26" s="1"/>
  <c r="C31" i="59" s="1"/>
  <c r="O11" i="26"/>
  <c r="D31" i="59" s="1"/>
  <c r="I11" i="26"/>
  <c r="I3" i="25"/>
  <c r="C30" i="59" s="1"/>
  <c r="I10" i="25"/>
  <c r="O11" i="25"/>
  <c r="D30" i="59" s="1"/>
  <c r="I11" i="25"/>
  <c r="I11" i="24"/>
  <c r="O312" i="23"/>
  <c r="I312" i="23"/>
  <c r="I308" i="23"/>
  <c r="O308" i="23" s="1"/>
  <c r="O304" i="23"/>
  <c r="I304" i="23"/>
  <c r="O300" i="23"/>
  <c r="I300" i="23"/>
  <c r="O296" i="23"/>
  <c r="I296" i="23"/>
  <c r="I292" i="23"/>
  <c r="O292" i="23" s="1"/>
  <c r="I288" i="23"/>
  <c r="O288" i="23" s="1"/>
  <c r="O284" i="23"/>
  <c r="I284" i="23"/>
  <c r="O280" i="23"/>
  <c r="I280" i="23"/>
  <c r="I276" i="23"/>
  <c r="O276" i="23" s="1"/>
  <c r="O272" i="23"/>
  <c r="I272" i="23"/>
  <c r="O268" i="23"/>
  <c r="I268" i="23"/>
  <c r="O264" i="23"/>
  <c r="I264" i="23"/>
  <c r="I260" i="23"/>
  <c r="O260" i="23" s="1"/>
  <c r="I256" i="23"/>
  <c r="O256" i="23" s="1"/>
  <c r="O252" i="23"/>
  <c r="I252" i="23"/>
  <c r="I243" i="23" s="1"/>
  <c r="O248" i="23"/>
  <c r="I248" i="23"/>
  <c r="I244" i="23"/>
  <c r="O244" i="23" s="1"/>
  <c r="I239" i="23"/>
  <c r="O239" i="23" s="1"/>
  <c r="I235" i="23"/>
  <c r="O235" i="23" s="1"/>
  <c r="O231" i="23"/>
  <c r="I231" i="23"/>
  <c r="I227" i="23"/>
  <c r="O227" i="23" s="1"/>
  <c r="I223" i="23"/>
  <c r="I214" i="23" s="1"/>
  <c r="I219" i="23"/>
  <c r="O219" i="23" s="1"/>
  <c r="I215" i="23"/>
  <c r="O215" i="23" s="1"/>
  <c r="I137" i="23"/>
  <c r="O210" i="23"/>
  <c r="I210" i="23"/>
  <c r="O206" i="23"/>
  <c r="I206" i="23"/>
  <c r="O202" i="23"/>
  <c r="I202" i="23"/>
  <c r="I198" i="23"/>
  <c r="O198" i="23" s="1"/>
  <c r="I194" i="23"/>
  <c r="O194" i="23" s="1"/>
  <c r="I190" i="23"/>
  <c r="O190" i="23" s="1"/>
  <c r="O186" i="23"/>
  <c r="I186" i="23"/>
  <c r="I182" i="23"/>
  <c r="O182" i="23" s="1"/>
  <c r="O178" i="23"/>
  <c r="I178" i="23"/>
  <c r="O174" i="23"/>
  <c r="I174" i="23"/>
  <c r="O170" i="23"/>
  <c r="I170" i="23"/>
  <c r="I166" i="23"/>
  <c r="O166" i="23" s="1"/>
  <c r="I162" i="23"/>
  <c r="O162" i="23" s="1"/>
  <c r="O158" i="23"/>
  <c r="I158" i="23"/>
  <c r="O154" i="23"/>
  <c r="I154" i="23"/>
  <c r="I150" i="23"/>
  <c r="O150" i="23" s="1"/>
  <c r="O146" i="23"/>
  <c r="I146" i="23"/>
  <c r="O142" i="23"/>
  <c r="I142" i="23"/>
  <c r="O138" i="23"/>
  <c r="I138" i="23"/>
  <c r="I133" i="23"/>
  <c r="O133" i="23" s="1"/>
  <c r="O129" i="23"/>
  <c r="I129" i="23"/>
  <c r="I128" i="23" s="1"/>
  <c r="O124" i="23"/>
  <c r="I124" i="23"/>
  <c r="I120" i="23"/>
  <c r="O120" i="23" s="1"/>
  <c r="O116" i="23"/>
  <c r="I116" i="23"/>
  <c r="O112" i="23"/>
  <c r="I112" i="23"/>
  <c r="O108" i="23"/>
  <c r="I108" i="23"/>
  <c r="I104" i="23"/>
  <c r="O104" i="23" s="1"/>
  <c r="I100" i="23"/>
  <c r="O100" i="23" s="1"/>
  <c r="O96" i="23"/>
  <c r="I96" i="23"/>
  <c r="O92" i="23"/>
  <c r="I92" i="23"/>
  <c r="I88" i="23"/>
  <c r="O88" i="23" s="1"/>
  <c r="O84" i="23"/>
  <c r="I84" i="23"/>
  <c r="O80" i="23"/>
  <c r="I80" i="23"/>
  <c r="O76" i="23"/>
  <c r="I76" i="23"/>
  <c r="I72" i="23"/>
  <c r="O72" i="23" s="1"/>
  <c r="I68" i="23"/>
  <c r="O68" i="23" s="1"/>
  <c r="I64" i="23"/>
  <c r="O64" i="23" s="1"/>
  <c r="O60" i="23"/>
  <c r="I60" i="23"/>
  <c r="I56" i="23"/>
  <c r="O56" i="23" s="1"/>
  <c r="O52" i="23"/>
  <c r="I52" i="23"/>
  <c r="O48" i="23"/>
  <c r="I48" i="23"/>
  <c r="O44" i="23"/>
  <c r="I44" i="23"/>
  <c r="I40" i="23"/>
  <c r="O40" i="23" s="1"/>
  <c r="I36" i="23"/>
  <c r="O36" i="23" s="1"/>
  <c r="I32" i="23"/>
  <c r="O32" i="23" s="1"/>
  <c r="O28" i="23"/>
  <c r="I28" i="23"/>
  <c r="I24" i="23"/>
  <c r="O24" i="23" s="1"/>
  <c r="I19" i="23"/>
  <c r="O19" i="23" s="1"/>
  <c r="I15" i="23"/>
  <c r="O15" i="23" s="1"/>
  <c r="O11" i="23"/>
  <c r="I11" i="23"/>
  <c r="I555" i="22"/>
  <c r="I554" i="22" s="1"/>
  <c r="O550" i="22"/>
  <c r="I550" i="22"/>
  <c r="I546" i="22"/>
  <c r="O546" i="22" s="1"/>
  <c r="O542" i="22"/>
  <c r="I542" i="22"/>
  <c r="O538" i="22"/>
  <c r="I538" i="22"/>
  <c r="O534" i="22"/>
  <c r="I534" i="22"/>
  <c r="I530" i="22"/>
  <c r="O530" i="22" s="1"/>
  <c r="O526" i="22"/>
  <c r="I526" i="22"/>
  <c r="I521" i="22" s="1"/>
  <c r="I522" i="22"/>
  <c r="O522" i="22" s="1"/>
  <c r="I517" i="22"/>
  <c r="O517" i="22" s="1"/>
  <c r="O513" i="22"/>
  <c r="I513" i="22"/>
  <c r="O509" i="22"/>
  <c r="I509" i="22"/>
  <c r="O505" i="22"/>
  <c r="I505" i="22"/>
  <c r="I504" i="22" s="1"/>
  <c r="I501" i="22"/>
  <c r="O501" i="22" s="1"/>
  <c r="I497" i="22"/>
  <c r="O497" i="22" s="1"/>
  <c r="O493" i="22"/>
  <c r="I493" i="22"/>
  <c r="I489" i="22"/>
  <c r="O489" i="22" s="1"/>
  <c r="O484" i="22"/>
  <c r="I484" i="22"/>
  <c r="O480" i="22"/>
  <c r="I480" i="22"/>
  <c r="O476" i="22"/>
  <c r="I476" i="22"/>
  <c r="I472" i="22"/>
  <c r="O472" i="22" s="1"/>
  <c r="I468" i="22"/>
  <c r="O468" i="22" s="1"/>
  <c r="I464" i="22"/>
  <c r="O464" i="22" s="1"/>
  <c r="O460" i="22"/>
  <c r="I460" i="22"/>
  <c r="I456" i="22"/>
  <c r="O456" i="22" s="1"/>
  <c r="O452" i="22"/>
  <c r="I452" i="22"/>
  <c r="O449" i="22"/>
  <c r="I449" i="22"/>
  <c r="O445" i="22"/>
  <c r="I445" i="22"/>
  <c r="I441" i="22"/>
  <c r="O441" i="22" s="1"/>
  <c r="I437" i="22"/>
  <c r="I432" i="22" s="1"/>
  <c r="O433" i="22"/>
  <c r="I433" i="22"/>
  <c r="I429" i="22"/>
  <c r="O425" i="22"/>
  <c r="I425" i="22"/>
  <c r="I420" i="22"/>
  <c r="O420" i="22" s="1"/>
  <c r="O416" i="22"/>
  <c r="I416" i="22"/>
  <c r="I412" i="22"/>
  <c r="O412" i="22" s="1"/>
  <c r="O409" i="22"/>
  <c r="I409" i="22"/>
  <c r="I406" i="22"/>
  <c r="I402" i="22" s="1"/>
  <c r="I403" i="22"/>
  <c r="O403" i="22" s="1"/>
  <c r="I391" i="22"/>
  <c r="O399" i="22"/>
  <c r="I399" i="22"/>
  <c r="O396" i="22"/>
  <c r="I396" i="22"/>
  <c r="O392" i="22"/>
  <c r="I392" i="22"/>
  <c r="I387" i="22"/>
  <c r="O387" i="22" s="1"/>
  <c r="O384" i="22"/>
  <c r="I384" i="22"/>
  <c r="O380" i="22"/>
  <c r="I380" i="22"/>
  <c r="I376" i="22"/>
  <c r="O376" i="22" s="1"/>
  <c r="O372" i="22"/>
  <c r="I372" i="22"/>
  <c r="O368" i="22"/>
  <c r="I368" i="22"/>
  <c r="O364" i="22"/>
  <c r="I364" i="22"/>
  <c r="I360" i="22"/>
  <c r="O360" i="22" s="1"/>
  <c r="I356" i="22"/>
  <c r="O356" i="22" s="1"/>
  <c r="I352" i="22"/>
  <c r="O352" i="22" s="1"/>
  <c r="O348" i="22"/>
  <c r="I348" i="22"/>
  <c r="I344" i="22"/>
  <c r="O344" i="22" s="1"/>
  <c r="O340" i="22"/>
  <c r="I340" i="22"/>
  <c r="O336" i="22"/>
  <c r="I336" i="22"/>
  <c r="O333" i="22"/>
  <c r="I333" i="22"/>
  <c r="I330" i="22"/>
  <c r="O330" i="22" s="1"/>
  <c r="I326" i="22"/>
  <c r="O326" i="22" s="1"/>
  <c r="I322" i="22"/>
  <c r="O322" i="22" s="1"/>
  <c r="O318" i="22"/>
  <c r="I318" i="22"/>
  <c r="I314" i="22"/>
  <c r="O314" i="22" s="1"/>
  <c r="O310" i="22"/>
  <c r="I310" i="22"/>
  <c r="O306" i="22"/>
  <c r="I306" i="22"/>
  <c r="O302" i="22"/>
  <c r="I302" i="22"/>
  <c r="I299" i="22"/>
  <c r="O299" i="22" s="1"/>
  <c r="I296" i="22"/>
  <c r="I295" i="22" s="1"/>
  <c r="I292" i="22"/>
  <c r="O292" i="22" s="1"/>
  <c r="I289" i="22"/>
  <c r="O289" i="22" s="1"/>
  <c r="I285" i="22"/>
  <c r="O285" i="22" s="1"/>
  <c r="I281" i="22"/>
  <c r="O281" i="22" s="1"/>
  <c r="O277" i="22"/>
  <c r="I277" i="22"/>
  <c r="I273" i="22"/>
  <c r="O273" i="22" s="1"/>
  <c r="I270" i="22"/>
  <c r="O270" i="22" s="1"/>
  <c r="I267" i="22"/>
  <c r="O267" i="22" s="1"/>
  <c r="O263" i="22"/>
  <c r="I263" i="22"/>
  <c r="I259" i="22"/>
  <c r="O259" i="22" s="1"/>
  <c r="O256" i="22"/>
  <c r="I256" i="22"/>
  <c r="O253" i="22"/>
  <c r="I253" i="22"/>
  <c r="O249" i="22"/>
  <c r="I249" i="22"/>
  <c r="I246" i="22"/>
  <c r="O246" i="22" s="1"/>
  <c r="I243" i="22"/>
  <c r="I238" i="22"/>
  <c r="O238" i="22" s="1"/>
  <c r="I234" i="22"/>
  <c r="O234" i="22" s="1"/>
  <c r="I230" i="22"/>
  <c r="O230" i="22" s="1"/>
  <c r="I226" i="22"/>
  <c r="O226" i="22" s="1"/>
  <c r="I222" i="22"/>
  <c r="O222" i="22" s="1"/>
  <c r="I217" i="22"/>
  <c r="O217" i="22" s="1"/>
  <c r="O213" i="22"/>
  <c r="I213" i="22"/>
  <c r="O209" i="22"/>
  <c r="I209" i="22"/>
  <c r="I204" i="22"/>
  <c r="O204" i="22" s="1"/>
  <c r="O200" i="22"/>
  <c r="I200" i="22"/>
  <c r="I196" i="22"/>
  <c r="O196" i="22" s="1"/>
  <c r="I192" i="22"/>
  <c r="O192" i="22" s="1"/>
  <c r="O188" i="22"/>
  <c r="I188" i="22"/>
  <c r="O183" i="22"/>
  <c r="I183" i="22"/>
  <c r="I179" i="22"/>
  <c r="I174" i="22" s="1"/>
  <c r="O175" i="22"/>
  <c r="I175" i="22"/>
  <c r="O170" i="22"/>
  <c r="I170" i="22"/>
  <c r="I166" i="22"/>
  <c r="O166" i="22" s="1"/>
  <c r="I162" i="22"/>
  <c r="I157" i="22"/>
  <c r="O157" i="22" s="1"/>
  <c r="I153" i="22"/>
  <c r="O153" i="22" s="1"/>
  <c r="I149" i="22"/>
  <c r="O149" i="22" s="1"/>
  <c r="O145" i="22"/>
  <c r="I145" i="22"/>
  <c r="I141" i="22"/>
  <c r="O141" i="22" s="1"/>
  <c r="O137" i="22"/>
  <c r="I137" i="22"/>
  <c r="O133" i="22"/>
  <c r="I133" i="22"/>
  <c r="O129" i="22"/>
  <c r="I129" i="22"/>
  <c r="I124" i="22"/>
  <c r="O124" i="22" s="1"/>
  <c r="I120" i="22"/>
  <c r="O120" i="22" s="1"/>
  <c r="I116" i="22"/>
  <c r="O116" i="22" s="1"/>
  <c r="I112" i="22"/>
  <c r="O112" i="22" s="1"/>
  <c r="I108" i="22"/>
  <c r="O108" i="22" s="1"/>
  <c r="I104" i="22"/>
  <c r="O99" i="22"/>
  <c r="I99" i="22"/>
  <c r="I95" i="22"/>
  <c r="O95" i="22" s="1"/>
  <c r="O91" i="22"/>
  <c r="I91" i="22"/>
  <c r="O87" i="22"/>
  <c r="I87" i="22"/>
  <c r="O83" i="22"/>
  <c r="I83" i="22"/>
  <c r="I79" i="22"/>
  <c r="I74" i="22"/>
  <c r="O74" i="22" s="1"/>
  <c r="I70" i="22"/>
  <c r="O70" i="22" s="1"/>
  <c r="O66" i="22"/>
  <c r="I66" i="22"/>
  <c r="I62" i="22"/>
  <c r="O62" i="22" s="1"/>
  <c r="I58" i="22"/>
  <c r="O58" i="22" s="1"/>
  <c r="I54" i="22"/>
  <c r="O54" i="22" s="1"/>
  <c r="I50" i="22"/>
  <c r="O50" i="22" s="1"/>
  <c r="O46" i="22"/>
  <c r="I46" i="22"/>
  <c r="I45" i="22" s="1"/>
  <c r="O41" i="22"/>
  <c r="I41" i="22"/>
  <c r="O37" i="22"/>
  <c r="I37" i="22"/>
  <c r="I33" i="22"/>
  <c r="O33" i="22" s="1"/>
  <c r="I29" i="22"/>
  <c r="O29" i="22" s="1"/>
  <c r="I25" i="22"/>
  <c r="O25" i="22" s="1"/>
  <c r="O21" i="22"/>
  <c r="I21" i="22"/>
  <c r="I17" i="22"/>
  <c r="O17" i="22" s="1"/>
  <c r="O13" i="22"/>
  <c r="I13" i="22"/>
  <c r="I778" i="21"/>
  <c r="O782" i="21"/>
  <c r="I782" i="21"/>
  <c r="I779" i="21"/>
  <c r="O779" i="21" s="1"/>
  <c r="I775" i="21"/>
  <c r="O775" i="21" s="1"/>
  <c r="I772" i="21"/>
  <c r="I771" i="21" s="1"/>
  <c r="I767" i="21"/>
  <c r="O767" i="21" s="1"/>
  <c r="O763" i="21"/>
  <c r="I763" i="21"/>
  <c r="O759" i="21"/>
  <c r="I759" i="21"/>
  <c r="O755" i="21"/>
  <c r="I755" i="21"/>
  <c r="I751" i="21"/>
  <c r="O751" i="21" s="1"/>
  <c r="I747" i="21"/>
  <c r="O747" i="21" s="1"/>
  <c r="O743" i="21"/>
  <c r="I743" i="21"/>
  <c r="O739" i="21"/>
  <c r="I739" i="21"/>
  <c r="I735" i="21"/>
  <c r="O735" i="21" s="1"/>
  <c r="O731" i="21"/>
  <c r="I731" i="21"/>
  <c r="O727" i="21"/>
  <c r="I727" i="21"/>
  <c r="O722" i="21"/>
  <c r="I722" i="21"/>
  <c r="I718" i="21"/>
  <c r="O718" i="21" s="1"/>
  <c r="O714" i="21"/>
  <c r="I714" i="21"/>
  <c r="O710" i="21"/>
  <c r="I710" i="21"/>
  <c r="I706" i="21"/>
  <c r="O706" i="21" s="1"/>
  <c r="I702" i="21"/>
  <c r="O702" i="21" s="1"/>
  <c r="I699" i="21"/>
  <c r="O699" i="21" s="1"/>
  <c r="I695" i="21"/>
  <c r="O695" i="21" s="1"/>
  <c r="O691" i="21"/>
  <c r="I691" i="21"/>
  <c r="I687" i="21"/>
  <c r="O687" i="21" s="1"/>
  <c r="I684" i="21"/>
  <c r="I674" i="21" s="1"/>
  <c r="I681" i="21"/>
  <c r="O681" i="21" s="1"/>
  <c r="I678" i="21"/>
  <c r="O678" i="21" s="1"/>
  <c r="I675" i="21"/>
  <c r="O675" i="21" s="1"/>
  <c r="O670" i="21"/>
  <c r="I670" i="21"/>
  <c r="O666" i="21"/>
  <c r="I666" i="21"/>
  <c r="I662" i="21"/>
  <c r="O662" i="21" s="1"/>
  <c r="I658" i="21"/>
  <c r="O658" i="21" s="1"/>
  <c r="I654" i="21"/>
  <c r="O654" i="21" s="1"/>
  <c r="O650" i="21"/>
  <c r="I650" i="21"/>
  <c r="I646" i="21"/>
  <c r="O646" i="21" s="1"/>
  <c r="O642" i="21"/>
  <c r="I642" i="21"/>
  <c r="O638" i="21"/>
  <c r="I638" i="21"/>
  <c r="O634" i="21"/>
  <c r="I634" i="21"/>
  <c r="I630" i="21"/>
  <c r="O630" i="21" s="1"/>
  <c r="I626" i="21"/>
  <c r="O626" i="21" s="1"/>
  <c r="O621" i="21"/>
  <c r="I621" i="21"/>
  <c r="I617" i="21"/>
  <c r="O617" i="21" s="1"/>
  <c r="I613" i="21"/>
  <c r="O613" i="21" s="1"/>
  <c r="I609" i="21"/>
  <c r="O609" i="21" s="1"/>
  <c r="I605" i="21"/>
  <c r="O605" i="21" s="1"/>
  <c r="O601" i="21"/>
  <c r="I601" i="21"/>
  <c r="I597" i="21"/>
  <c r="O597" i="21" s="1"/>
  <c r="O593" i="21"/>
  <c r="I593" i="21"/>
  <c r="I589" i="21"/>
  <c r="O589" i="21" s="1"/>
  <c r="I585" i="21"/>
  <c r="O585" i="21" s="1"/>
  <c r="I581" i="21"/>
  <c r="O581" i="21" s="1"/>
  <c r="I577" i="21"/>
  <c r="O577" i="21" s="1"/>
  <c r="O573" i="21"/>
  <c r="I573" i="21"/>
  <c r="I569" i="21"/>
  <c r="O569" i="21" s="1"/>
  <c r="I565" i="21"/>
  <c r="O565" i="21" s="1"/>
  <c r="O561" i="21"/>
  <c r="I561" i="21"/>
  <c r="O557" i="21"/>
  <c r="I557" i="21"/>
  <c r="I553" i="21"/>
  <c r="O553" i="21" s="1"/>
  <c r="O549" i="21"/>
  <c r="I549" i="21"/>
  <c r="O545" i="21"/>
  <c r="I545" i="21"/>
  <c r="O541" i="21"/>
  <c r="I541" i="21"/>
  <c r="I537" i="21"/>
  <c r="O537" i="21" s="1"/>
  <c r="I533" i="21"/>
  <c r="O533" i="21" s="1"/>
  <c r="I529" i="21"/>
  <c r="O529" i="21" s="1"/>
  <c r="O526" i="21"/>
  <c r="I526" i="21"/>
  <c r="I523" i="21"/>
  <c r="O523" i="21" s="1"/>
  <c r="O520" i="21"/>
  <c r="I520" i="21"/>
  <c r="O517" i="21"/>
  <c r="I517" i="21"/>
  <c r="O514" i="21"/>
  <c r="I514" i="21"/>
  <c r="I511" i="21"/>
  <c r="O511" i="21" s="1"/>
  <c r="I508" i="21"/>
  <c r="O508" i="21" s="1"/>
  <c r="I505" i="21"/>
  <c r="O505" i="21" s="1"/>
  <c r="O502" i="21"/>
  <c r="I502" i="21"/>
  <c r="I499" i="21"/>
  <c r="O499" i="21" s="1"/>
  <c r="O496" i="21"/>
  <c r="I496" i="21"/>
  <c r="O493" i="21"/>
  <c r="I493" i="21"/>
  <c r="O490" i="21"/>
  <c r="I490" i="21"/>
  <c r="I486" i="21"/>
  <c r="O486" i="21" s="1"/>
  <c r="I483" i="21"/>
  <c r="O483" i="21" s="1"/>
  <c r="I479" i="21"/>
  <c r="O479" i="21" s="1"/>
  <c r="O475" i="21"/>
  <c r="I475" i="21"/>
  <c r="I471" i="21"/>
  <c r="O471" i="21" s="1"/>
  <c r="O467" i="21"/>
  <c r="I467" i="21"/>
  <c r="I463" i="21"/>
  <c r="O463" i="21" s="1"/>
  <c r="O459" i="21"/>
  <c r="I459" i="21"/>
  <c r="I455" i="21"/>
  <c r="O455" i="21" s="1"/>
  <c r="I451" i="21"/>
  <c r="O451" i="21" s="1"/>
  <c r="I447" i="21"/>
  <c r="O447" i="21" s="1"/>
  <c r="O443" i="21"/>
  <c r="I443" i="21"/>
  <c r="I439" i="21"/>
  <c r="I426" i="21"/>
  <c r="I435" i="21"/>
  <c r="O435" i="21" s="1"/>
  <c r="O431" i="21"/>
  <c r="I431" i="21"/>
  <c r="O427" i="21"/>
  <c r="I427" i="21"/>
  <c r="O422" i="21"/>
  <c r="I422" i="21"/>
  <c r="I418" i="21"/>
  <c r="I413" i="21" s="1"/>
  <c r="O414" i="21"/>
  <c r="I414" i="21"/>
  <c r="O409" i="21"/>
  <c r="I409" i="21"/>
  <c r="I405" i="21"/>
  <c r="O405" i="21" s="1"/>
  <c r="I402" i="21"/>
  <c r="O402" i="21" s="1"/>
  <c r="O398" i="21"/>
  <c r="I398" i="21"/>
  <c r="I394" i="21"/>
  <c r="O394" i="21" s="1"/>
  <c r="I390" i="21"/>
  <c r="O386" i="21"/>
  <c r="I386" i="21"/>
  <c r="I382" i="21"/>
  <c r="O382" i="21" s="1"/>
  <c r="O378" i="21"/>
  <c r="I378" i="21"/>
  <c r="O374" i="21"/>
  <c r="I374" i="21"/>
  <c r="O370" i="21"/>
  <c r="I370" i="21"/>
  <c r="I366" i="21"/>
  <c r="O366" i="21" s="1"/>
  <c r="O361" i="21"/>
  <c r="I361" i="21"/>
  <c r="I357" i="21"/>
  <c r="O357" i="21" s="1"/>
  <c r="I354" i="21"/>
  <c r="O354" i="21" s="1"/>
  <c r="I350" i="21"/>
  <c r="O350" i="21" s="1"/>
  <c r="I346" i="21"/>
  <c r="O346" i="21" s="1"/>
  <c r="I342" i="21"/>
  <c r="I337" i="21" s="1"/>
  <c r="O338" i="21"/>
  <c r="I338" i="21"/>
  <c r="I333" i="21"/>
  <c r="O333" i="21" s="1"/>
  <c r="O329" i="21"/>
  <c r="I329" i="21"/>
  <c r="O326" i="21"/>
  <c r="I326" i="21"/>
  <c r="I322" i="21"/>
  <c r="O322" i="21" s="1"/>
  <c r="O318" i="21"/>
  <c r="I318" i="21"/>
  <c r="I314" i="21"/>
  <c r="O310" i="21"/>
  <c r="I310" i="21"/>
  <c r="I306" i="21"/>
  <c r="O306" i="21" s="1"/>
  <c r="I302" i="21"/>
  <c r="O302" i="21" s="1"/>
  <c r="I298" i="21"/>
  <c r="O298" i="21" s="1"/>
  <c r="I294" i="21"/>
  <c r="O294" i="21" s="1"/>
  <c r="O290" i="21"/>
  <c r="I290" i="21"/>
  <c r="I286" i="21"/>
  <c r="O286" i="21" s="1"/>
  <c r="O281" i="21"/>
  <c r="I281" i="21"/>
  <c r="I277" i="21"/>
  <c r="O277" i="21" s="1"/>
  <c r="I273" i="21"/>
  <c r="O273" i="21" s="1"/>
  <c r="I269" i="21"/>
  <c r="O269" i="21" s="1"/>
  <c r="O265" i="21"/>
  <c r="I265" i="21"/>
  <c r="I261" i="21"/>
  <c r="O261" i="21" s="1"/>
  <c r="O257" i="21"/>
  <c r="I257" i="21"/>
  <c r="O253" i="21"/>
  <c r="I253" i="21"/>
  <c r="O249" i="21"/>
  <c r="I249" i="21"/>
  <c r="I245" i="21"/>
  <c r="O245" i="21" s="1"/>
  <c r="I241" i="21"/>
  <c r="O241" i="21" s="1"/>
  <c r="I237" i="21"/>
  <c r="I232" i="21" s="1"/>
  <c r="O233" i="21"/>
  <c r="I233" i="21"/>
  <c r="I228" i="21"/>
  <c r="O228" i="21" s="1"/>
  <c r="I224" i="21"/>
  <c r="O224" i="21" s="1"/>
  <c r="O220" i="21"/>
  <c r="I220" i="21"/>
  <c r="O216" i="21"/>
  <c r="I216" i="21"/>
  <c r="I212" i="21"/>
  <c r="O212" i="21" s="1"/>
  <c r="O208" i="21"/>
  <c r="I208" i="21"/>
  <c r="I204" i="21"/>
  <c r="O204" i="21" s="1"/>
  <c r="I200" i="21"/>
  <c r="O200" i="21" s="1"/>
  <c r="I196" i="21"/>
  <c r="O196" i="21" s="1"/>
  <c r="I192" i="21"/>
  <c r="O187" i="21"/>
  <c r="I187" i="21"/>
  <c r="I183" i="21"/>
  <c r="O183" i="21" s="1"/>
  <c r="I179" i="21"/>
  <c r="O179" i="21" s="1"/>
  <c r="O175" i="21"/>
  <c r="I175" i="21"/>
  <c r="O172" i="21"/>
  <c r="I172" i="21"/>
  <c r="I169" i="21"/>
  <c r="O169" i="21" s="1"/>
  <c r="O166" i="21"/>
  <c r="I166" i="21"/>
  <c r="I162" i="21"/>
  <c r="I153" i="21" s="1"/>
  <c r="O158" i="21"/>
  <c r="I158" i="21"/>
  <c r="I154" i="21"/>
  <c r="O154" i="21" s="1"/>
  <c r="I132" i="21"/>
  <c r="O149" i="21"/>
  <c r="I149" i="21"/>
  <c r="O145" i="21"/>
  <c r="I145" i="21"/>
  <c r="I141" i="21"/>
  <c r="O141" i="21" s="1"/>
  <c r="O137" i="21"/>
  <c r="I137" i="21"/>
  <c r="I133" i="21"/>
  <c r="O133" i="21" s="1"/>
  <c r="O128" i="21"/>
  <c r="I128" i="21"/>
  <c r="I124" i="21"/>
  <c r="O124" i="21" s="1"/>
  <c r="O120" i="21"/>
  <c r="I120" i="21"/>
  <c r="I116" i="21"/>
  <c r="O116" i="21" s="1"/>
  <c r="O112" i="21"/>
  <c r="I112" i="21"/>
  <c r="I108" i="21"/>
  <c r="O108" i="21" s="1"/>
  <c r="O104" i="21"/>
  <c r="I104" i="21"/>
  <c r="O100" i="21"/>
  <c r="I100" i="21"/>
  <c r="O96" i="21"/>
  <c r="I96" i="21"/>
  <c r="I92" i="21"/>
  <c r="O92" i="21" s="1"/>
  <c r="I88" i="21"/>
  <c r="I79" i="21" s="1"/>
  <c r="O84" i="21"/>
  <c r="I84" i="21"/>
  <c r="O80" i="21"/>
  <c r="I80" i="21"/>
  <c r="O76" i="21"/>
  <c r="I76" i="21"/>
  <c r="I73" i="21"/>
  <c r="O68" i="21"/>
  <c r="I68" i="21"/>
  <c r="I64" i="21"/>
  <c r="O64" i="21" s="1"/>
  <c r="I60" i="21"/>
  <c r="O60" i="21" s="1"/>
  <c r="I57" i="21"/>
  <c r="I44" i="21" s="1"/>
  <c r="O53" i="21"/>
  <c r="I53" i="21"/>
  <c r="I49" i="21"/>
  <c r="O49" i="21" s="1"/>
  <c r="O45" i="21"/>
  <c r="I45" i="21"/>
  <c r="I41" i="21"/>
  <c r="O41" i="21" s="1"/>
  <c r="O37" i="21"/>
  <c r="I37" i="21"/>
  <c r="I33" i="21"/>
  <c r="O33" i="21" s="1"/>
  <c r="O29" i="21"/>
  <c r="I29" i="21"/>
  <c r="I25" i="21"/>
  <c r="O25" i="21" s="1"/>
  <c r="I21" i="21"/>
  <c r="O21" i="21" s="1"/>
  <c r="I17" i="21"/>
  <c r="I12" i="21" s="1"/>
  <c r="I13" i="21"/>
  <c r="O13" i="21" s="1"/>
  <c r="O241" i="20"/>
  <c r="I241" i="20"/>
  <c r="I237" i="20"/>
  <c r="O237" i="20" s="1"/>
  <c r="O233" i="20"/>
  <c r="I233" i="20"/>
  <c r="O229" i="20"/>
  <c r="I229" i="20"/>
  <c r="O225" i="20"/>
  <c r="I225" i="20"/>
  <c r="I221" i="20"/>
  <c r="O221" i="20" s="1"/>
  <c r="I217" i="20"/>
  <c r="O217" i="20" s="1"/>
  <c r="O213" i="20"/>
  <c r="I213" i="20"/>
  <c r="O209" i="20"/>
  <c r="I209" i="20"/>
  <c r="O205" i="20"/>
  <c r="I205" i="20"/>
  <c r="O201" i="20"/>
  <c r="I201" i="20"/>
  <c r="I197" i="20"/>
  <c r="O197" i="20" s="1"/>
  <c r="I192" i="20"/>
  <c r="O188" i="20"/>
  <c r="I188" i="20"/>
  <c r="I183" i="20"/>
  <c r="O183" i="20" s="1"/>
  <c r="O179" i="20"/>
  <c r="I179" i="20"/>
  <c r="I175" i="20"/>
  <c r="O175" i="20" s="1"/>
  <c r="O171" i="20"/>
  <c r="I171" i="20"/>
  <c r="O167" i="20"/>
  <c r="I167" i="20"/>
  <c r="O163" i="20"/>
  <c r="I163" i="20"/>
  <c r="O159" i="20"/>
  <c r="I159" i="20"/>
  <c r="I155" i="20"/>
  <c r="O155" i="20" s="1"/>
  <c r="I151" i="20"/>
  <c r="O151" i="20" s="1"/>
  <c r="O147" i="20"/>
  <c r="I147" i="20"/>
  <c r="I143" i="20"/>
  <c r="O143" i="20" s="1"/>
  <c r="I139" i="20"/>
  <c r="O139" i="20" s="1"/>
  <c r="I135" i="20"/>
  <c r="O135" i="20" s="1"/>
  <c r="O131" i="20"/>
  <c r="I131" i="20"/>
  <c r="O127" i="20"/>
  <c r="I127" i="20"/>
  <c r="I123" i="20"/>
  <c r="O123" i="20" s="1"/>
  <c r="I119" i="20"/>
  <c r="O119" i="20" s="1"/>
  <c r="I114" i="20"/>
  <c r="O114" i="20" s="1"/>
  <c r="I110" i="20"/>
  <c r="I109" i="20" s="1"/>
  <c r="I105" i="20"/>
  <c r="O105" i="20" s="1"/>
  <c r="O101" i="20"/>
  <c r="I101" i="20"/>
  <c r="O97" i="20"/>
  <c r="I97" i="20"/>
  <c r="I93" i="20"/>
  <c r="O93" i="20" s="1"/>
  <c r="O89" i="20"/>
  <c r="I89" i="20"/>
  <c r="O85" i="20"/>
  <c r="I85" i="20"/>
  <c r="I81" i="20"/>
  <c r="O81" i="20" s="1"/>
  <c r="I77" i="20"/>
  <c r="O77" i="20" s="1"/>
  <c r="I73" i="20"/>
  <c r="O73" i="20" s="1"/>
  <c r="O69" i="20"/>
  <c r="I69" i="20"/>
  <c r="I65" i="20"/>
  <c r="O65" i="20" s="1"/>
  <c r="I61" i="20"/>
  <c r="O61" i="20" s="1"/>
  <c r="I57" i="20"/>
  <c r="O57" i="20" s="1"/>
  <c r="O53" i="20"/>
  <c r="I53" i="20"/>
  <c r="I49" i="20"/>
  <c r="O49" i="20" s="1"/>
  <c r="I45" i="20"/>
  <c r="O45" i="20" s="1"/>
  <c r="O41" i="20"/>
  <c r="I41" i="20"/>
  <c r="O37" i="20"/>
  <c r="I37" i="20"/>
  <c r="O33" i="20"/>
  <c r="I33" i="20"/>
  <c r="I29" i="20"/>
  <c r="O29" i="20" s="1"/>
  <c r="O25" i="20"/>
  <c r="I25" i="20"/>
  <c r="I20" i="20"/>
  <c r="O20" i="20" s="1"/>
  <c r="O16" i="20"/>
  <c r="I16" i="20"/>
  <c r="I12" i="20"/>
  <c r="I11" i="20" s="1"/>
  <c r="I282" i="19"/>
  <c r="O282" i="19" s="1"/>
  <c r="O278" i="19"/>
  <c r="I278" i="19"/>
  <c r="I274" i="19"/>
  <c r="O274" i="19" s="1"/>
  <c r="O270" i="19"/>
  <c r="I270" i="19"/>
  <c r="I266" i="19"/>
  <c r="O266" i="19" s="1"/>
  <c r="O262" i="19"/>
  <c r="I262" i="19"/>
  <c r="I258" i="19"/>
  <c r="O258" i="19" s="1"/>
  <c r="O254" i="19"/>
  <c r="I254" i="19"/>
  <c r="I250" i="19"/>
  <c r="O250" i="19" s="1"/>
  <c r="O246" i="19"/>
  <c r="I246" i="19"/>
  <c r="O242" i="19"/>
  <c r="I242" i="19"/>
  <c r="O238" i="19"/>
  <c r="I238" i="19"/>
  <c r="O233" i="19"/>
  <c r="I233" i="19"/>
  <c r="I232" i="19" s="1"/>
  <c r="I227" i="19"/>
  <c r="O228" i="19"/>
  <c r="I228" i="19"/>
  <c r="O223" i="19"/>
  <c r="I223" i="19"/>
  <c r="I219" i="19"/>
  <c r="O219" i="19" s="1"/>
  <c r="I215" i="19"/>
  <c r="O215" i="19" s="1"/>
  <c r="I211" i="19"/>
  <c r="O211" i="19" s="1"/>
  <c r="O207" i="19"/>
  <c r="I207" i="19"/>
  <c r="I203" i="19"/>
  <c r="O203" i="19" s="1"/>
  <c r="I199" i="19"/>
  <c r="O199" i="19" s="1"/>
  <c r="O195" i="19"/>
  <c r="I195" i="19"/>
  <c r="O191" i="19"/>
  <c r="I191" i="19"/>
  <c r="I187" i="19"/>
  <c r="O187" i="19" s="1"/>
  <c r="I183" i="19"/>
  <c r="O183" i="19" s="1"/>
  <c r="I179" i="19"/>
  <c r="O179" i="19" s="1"/>
  <c r="O175" i="19"/>
  <c r="I175" i="19"/>
  <c r="I171" i="19"/>
  <c r="O171" i="19" s="1"/>
  <c r="O167" i="19"/>
  <c r="I167" i="19"/>
  <c r="O163" i="19"/>
  <c r="I163" i="19"/>
  <c r="I154" i="19" s="1"/>
  <c r="O159" i="19"/>
  <c r="I159" i="19"/>
  <c r="O155" i="19"/>
  <c r="I155" i="19"/>
  <c r="I150" i="19"/>
  <c r="O150" i="19" s="1"/>
  <c r="O146" i="19"/>
  <c r="I146" i="19"/>
  <c r="I142" i="19"/>
  <c r="O142" i="19" s="1"/>
  <c r="I138" i="19"/>
  <c r="O138" i="19" s="1"/>
  <c r="I134" i="19"/>
  <c r="I112" i="19"/>
  <c r="O129" i="19"/>
  <c r="I129" i="19"/>
  <c r="I125" i="19"/>
  <c r="O125" i="19" s="1"/>
  <c r="I121" i="19"/>
  <c r="O121" i="19" s="1"/>
  <c r="I117" i="19"/>
  <c r="O117" i="19" s="1"/>
  <c r="O113" i="19"/>
  <c r="I113" i="19"/>
  <c r="O108" i="19"/>
  <c r="I108" i="19"/>
  <c r="I104" i="19"/>
  <c r="O104" i="19" s="1"/>
  <c r="O100" i="19"/>
  <c r="I100" i="19"/>
  <c r="I96" i="19"/>
  <c r="O96" i="19" s="1"/>
  <c r="O92" i="19"/>
  <c r="I92" i="19"/>
  <c r="O88" i="19"/>
  <c r="I88" i="19"/>
  <c r="O84" i="19"/>
  <c r="I84" i="19"/>
  <c r="I80" i="19"/>
  <c r="O80" i="19" s="1"/>
  <c r="I76" i="19"/>
  <c r="O76" i="19" s="1"/>
  <c r="O72" i="19"/>
  <c r="I72" i="19"/>
  <c r="O68" i="19"/>
  <c r="I68" i="19"/>
  <c r="I64" i="19"/>
  <c r="O64" i="19" s="1"/>
  <c r="O60" i="19"/>
  <c r="I60" i="19"/>
  <c r="O56" i="19"/>
  <c r="I56" i="19"/>
  <c r="O52" i="19"/>
  <c r="I52" i="19"/>
  <c r="I48" i="19"/>
  <c r="O48" i="19" s="1"/>
  <c r="I44" i="19"/>
  <c r="O44" i="19" s="1"/>
  <c r="I40" i="19"/>
  <c r="I23" i="19" s="1"/>
  <c r="O36" i="19"/>
  <c r="I36" i="19"/>
  <c r="I32" i="19"/>
  <c r="O32" i="19" s="1"/>
  <c r="O28" i="19"/>
  <c r="I28" i="19"/>
  <c r="I24" i="19"/>
  <c r="O24" i="19" s="1"/>
  <c r="O19" i="19"/>
  <c r="I19" i="19"/>
  <c r="O15" i="19"/>
  <c r="I15" i="19"/>
  <c r="I11" i="19"/>
  <c r="I10" i="19" s="1"/>
  <c r="I249" i="18"/>
  <c r="O298" i="18"/>
  <c r="I298" i="18"/>
  <c r="I294" i="18"/>
  <c r="O294" i="18" s="1"/>
  <c r="I290" i="18"/>
  <c r="O290" i="18" s="1"/>
  <c r="I286" i="18"/>
  <c r="O286" i="18" s="1"/>
  <c r="O282" i="18"/>
  <c r="I282" i="18"/>
  <c r="O278" i="18"/>
  <c r="I278" i="18"/>
  <c r="I274" i="18"/>
  <c r="O274" i="18" s="1"/>
  <c r="I270" i="18"/>
  <c r="O270" i="18" s="1"/>
  <c r="O266" i="18"/>
  <c r="I266" i="18"/>
  <c r="I262" i="18"/>
  <c r="O262" i="18" s="1"/>
  <c r="I258" i="18"/>
  <c r="O258" i="18" s="1"/>
  <c r="O254" i="18"/>
  <c r="I254" i="18"/>
  <c r="O250" i="18"/>
  <c r="I250" i="18"/>
  <c r="O245" i="18"/>
  <c r="I245" i="18"/>
  <c r="I244" i="18" s="1"/>
  <c r="I240" i="18"/>
  <c r="I239" i="18" s="1"/>
  <c r="I235" i="18"/>
  <c r="O235" i="18" s="1"/>
  <c r="O231" i="18"/>
  <c r="I231" i="18"/>
  <c r="I227" i="18"/>
  <c r="O227" i="18" s="1"/>
  <c r="O223" i="18"/>
  <c r="I223" i="18"/>
  <c r="I219" i="18"/>
  <c r="O219" i="18" s="1"/>
  <c r="O215" i="18"/>
  <c r="I215" i="18"/>
  <c r="I211" i="18"/>
  <c r="O211" i="18" s="1"/>
  <c r="O207" i="18"/>
  <c r="I207" i="18"/>
  <c r="I203" i="18"/>
  <c r="O203" i="18" s="1"/>
  <c r="O199" i="18"/>
  <c r="I199" i="18"/>
  <c r="I195" i="18"/>
  <c r="O195" i="18" s="1"/>
  <c r="O191" i="18"/>
  <c r="I191" i="18"/>
  <c r="I187" i="18"/>
  <c r="O187" i="18" s="1"/>
  <c r="O183" i="18"/>
  <c r="I183" i="18"/>
  <c r="O179" i="18"/>
  <c r="I179" i="18"/>
  <c r="I175" i="18"/>
  <c r="O175" i="18" s="1"/>
  <c r="I171" i="18"/>
  <c r="O171" i="18" s="1"/>
  <c r="O167" i="18"/>
  <c r="I167" i="18"/>
  <c r="I163" i="18"/>
  <c r="O163" i="18" s="1"/>
  <c r="O159" i="18"/>
  <c r="I159" i="18"/>
  <c r="I154" i="18"/>
  <c r="O154" i="18" s="1"/>
  <c r="I150" i="18"/>
  <c r="O150" i="18" s="1"/>
  <c r="I146" i="18"/>
  <c r="I141" i="18"/>
  <c r="O141" i="18" s="1"/>
  <c r="O137" i="18"/>
  <c r="I137" i="18"/>
  <c r="I133" i="18"/>
  <c r="O133" i="18" s="1"/>
  <c r="O129" i="18"/>
  <c r="I129" i="18"/>
  <c r="I125" i="18"/>
  <c r="O125" i="18" s="1"/>
  <c r="I120" i="18"/>
  <c r="O120" i="18" s="1"/>
  <c r="I116" i="18"/>
  <c r="O116" i="18" s="1"/>
  <c r="O112" i="18"/>
  <c r="I112" i="18"/>
  <c r="O108" i="18"/>
  <c r="I108" i="18"/>
  <c r="I104" i="18"/>
  <c r="O104" i="18" s="1"/>
  <c r="O100" i="18"/>
  <c r="I100" i="18"/>
  <c r="O96" i="18"/>
  <c r="I96" i="18"/>
  <c r="I92" i="18"/>
  <c r="O92" i="18" s="1"/>
  <c r="O88" i="18"/>
  <c r="I88" i="18"/>
  <c r="I84" i="18"/>
  <c r="O84" i="18" s="1"/>
  <c r="O80" i="18"/>
  <c r="I80" i="18"/>
  <c r="O76" i="18"/>
  <c r="I76" i="18"/>
  <c r="I72" i="18"/>
  <c r="O72" i="18" s="1"/>
  <c r="O68" i="18"/>
  <c r="I68" i="18"/>
  <c r="O64" i="18"/>
  <c r="I64" i="18"/>
  <c r="I60" i="18"/>
  <c r="O60" i="18" s="1"/>
  <c r="I56" i="18"/>
  <c r="I23" i="18" s="1"/>
  <c r="I52" i="18"/>
  <c r="O52" i="18" s="1"/>
  <c r="O48" i="18"/>
  <c r="I48" i="18"/>
  <c r="I44" i="18"/>
  <c r="O44" i="18" s="1"/>
  <c r="I40" i="18"/>
  <c r="O40" i="18" s="1"/>
  <c r="I36" i="18"/>
  <c r="O36" i="18" s="1"/>
  <c r="O32" i="18"/>
  <c r="I32" i="18"/>
  <c r="I28" i="18"/>
  <c r="O28" i="18" s="1"/>
  <c r="I24" i="18"/>
  <c r="O24" i="18" s="1"/>
  <c r="I10" i="18"/>
  <c r="I19" i="18"/>
  <c r="O19" i="18" s="1"/>
  <c r="I15" i="18"/>
  <c r="O15" i="18" s="1"/>
  <c r="O11" i="18"/>
  <c r="I11" i="18"/>
  <c r="O315" i="17"/>
  <c r="I315" i="17"/>
  <c r="I311" i="17"/>
  <c r="O311" i="17" s="1"/>
  <c r="I307" i="17"/>
  <c r="O307" i="17" s="1"/>
  <c r="I303" i="17"/>
  <c r="O303" i="17" s="1"/>
  <c r="I299" i="17"/>
  <c r="O299" i="17" s="1"/>
  <c r="I295" i="17"/>
  <c r="O295" i="17" s="1"/>
  <c r="O291" i="17"/>
  <c r="I291" i="17"/>
  <c r="O287" i="17"/>
  <c r="I287" i="17"/>
  <c r="O283" i="17"/>
  <c r="I283" i="17"/>
  <c r="I279" i="17"/>
  <c r="O279" i="17" s="1"/>
  <c r="O275" i="17"/>
  <c r="I275" i="17"/>
  <c r="I271" i="17"/>
  <c r="O271" i="17" s="1"/>
  <c r="I267" i="17"/>
  <c r="O267" i="17" s="1"/>
  <c r="I263" i="17"/>
  <c r="O263" i="17" s="1"/>
  <c r="O259" i="17"/>
  <c r="I259" i="17"/>
  <c r="I255" i="17"/>
  <c r="O255" i="17" s="1"/>
  <c r="O251" i="17"/>
  <c r="I251" i="17"/>
  <c r="I247" i="17"/>
  <c r="O247" i="17" s="1"/>
  <c r="O243" i="17"/>
  <c r="I243" i="17"/>
  <c r="O239" i="17"/>
  <c r="I239" i="17"/>
  <c r="I235" i="17"/>
  <c r="O235" i="17" s="1"/>
  <c r="I230" i="17"/>
  <c r="O230" i="17" s="1"/>
  <c r="I226" i="17"/>
  <c r="O226" i="17" s="1"/>
  <c r="O222" i="17"/>
  <c r="I222" i="17"/>
  <c r="O218" i="17"/>
  <c r="I218" i="17"/>
  <c r="O214" i="17"/>
  <c r="I214" i="17"/>
  <c r="O210" i="17"/>
  <c r="I210" i="17"/>
  <c r="I206" i="17"/>
  <c r="O206" i="17" s="1"/>
  <c r="O202" i="17"/>
  <c r="I202" i="17"/>
  <c r="I198" i="17"/>
  <c r="O198" i="17" s="1"/>
  <c r="I194" i="17"/>
  <c r="O194" i="17" s="1"/>
  <c r="I190" i="17"/>
  <c r="O190" i="17" s="1"/>
  <c r="O186" i="17"/>
  <c r="I186" i="17"/>
  <c r="I182" i="17"/>
  <c r="O182" i="17" s="1"/>
  <c r="I178" i="17"/>
  <c r="O178" i="17" s="1"/>
  <c r="O174" i="17"/>
  <c r="I174" i="17"/>
  <c r="O170" i="17"/>
  <c r="I170" i="17"/>
  <c r="I166" i="17"/>
  <c r="O166" i="17" s="1"/>
  <c r="I162" i="17"/>
  <c r="O162" i="17" s="1"/>
  <c r="I158" i="17"/>
  <c r="O158" i="17" s="1"/>
  <c r="O154" i="17"/>
  <c r="I154" i="17"/>
  <c r="I150" i="17"/>
  <c r="O150" i="17" s="1"/>
  <c r="O146" i="17"/>
  <c r="I146" i="17"/>
  <c r="O142" i="17"/>
  <c r="I142" i="17"/>
  <c r="O137" i="17"/>
  <c r="I137" i="17"/>
  <c r="I132" i="17" s="1"/>
  <c r="O133" i="17"/>
  <c r="I133" i="17"/>
  <c r="I128" i="17"/>
  <c r="O128" i="17" s="1"/>
  <c r="O124" i="17"/>
  <c r="I124" i="17"/>
  <c r="I120" i="17"/>
  <c r="O120" i="17" s="1"/>
  <c r="O116" i="17"/>
  <c r="I116" i="17"/>
  <c r="O112" i="17"/>
  <c r="I112" i="17"/>
  <c r="I108" i="17"/>
  <c r="O108" i="17" s="1"/>
  <c r="O104" i="17"/>
  <c r="I104" i="17"/>
  <c r="I100" i="17"/>
  <c r="O100" i="17" s="1"/>
  <c r="I96" i="17"/>
  <c r="O96" i="17" s="1"/>
  <c r="O92" i="17"/>
  <c r="I92" i="17"/>
  <c r="I88" i="17"/>
  <c r="O88" i="17" s="1"/>
  <c r="I84" i="17"/>
  <c r="O84" i="17" s="1"/>
  <c r="I80" i="17"/>
  <c r="O80" i="17" s="1"/>
  <c r="O76" i="17"/>
  <c r="I76" i="17"/>
  <c r="O72" i="17"/>
  <c r="I72" i="17"/>
  <c r="I68" i="17"/>
  <c r="O68" i="17" s="1"/>
  <c r="I64" i="17"/>
  <c r="O64" i="17" s="1"/>
  <c r="O60" i="17"/>
  <c r="I60" i="17"/>
  <c r="O56" i="17"/>
  <c r="I56" i="17"/>
  <c r="I52" i="17"/>
  <c r="O52" i="17" s="1"/>
  <c r="O48" i="17"/>
  <c r="I48" i="17"/>
  <c r="O44" i="17"/>
  <c r="I44" i="17"/>
  <c r="I40" i="17"/>
  <c r="O40" i="17" s="1"/>
  <c r="I36" i="17"/>
  <c r="O36" i="17" s="1"/>
  <c r="I32" i="17"/>
  <c r="O32" i="17" s="1"/>
  <c r="O28" i="17"/>
  <c r="I28" i="17"/>
  <c r="I24" i="17"/>
  <c r="I23" i="17" s="1"/>
  <c r="I19" i="17"/>
  <c r="O19" i="17" s="1"/>
  <c r="O15" i="17"/>
  <c r="I15" i="17"/>
  <c r="O11" i="17"/>
  <c r="I11" i="17"/>
  <c r="I10" i="17" s="1"/>
  <c r="O194" i="16"/>
  <c r="I194" i="16"/>
  <c r="O190" i="16"/>
  <c r="I190" i="16"/>
  <c r="I186" i="16"/>
  <c r="O186" i="16" s="1"/>
  <c r="I182" i="16"/>
  <c r="O182" i="16" s="1"/>
  <c r="O178" i="16"/>
  <c r="I178" i="16"/>
  <c r="I174" i="16"/>
  <c r="O174" i="16" s="1"/>
  <c r="O170" i="16"/>
  <c r="I170" i="16"/>
  <c r="O166" i="16"/>
  <c r="I166" i="16"/>
  <c r="I162" i="16"/>
  <c r="O162" i="16" s="1"/>
  <c r="O158" i="16"/>
  <c r="I158" i="16"/>
  <c r="I154" i="16"/>
  <c r="I149" i="16"/>
  <c r="O149" i="16" s="1"/>
  <c r="O145" i="16"/>
  <c r="I145" i="16"/>
  <c r="I141" i="16"/>
  <c r="O141" i="16" s="1"/>
  <c r="O137" i="16"/>
  <c r="I137" i="16"/>
  <c r="O133" i="16"/>
  <c r="I133" i="16"/>
  <c r="I129" i="16"/>
  <c r="O129" i="16" s="1"/>
  <c r="O125" i="16"/>
  <c r="I125" i="16"/>
  <c r="I121" i="16"/>
  <c r="O121" i="16" s="1"/>
  <c r="I117" i="16"/>
  <c r="O117" i="16" s="1"/>
  <c r="O113" i="16"/>
  <c r="I113" i="16"/>
  <c r="I109" i="16"/>
  <c r="O109" i="16" s="1"/>
  <c r="O105" i="16"/>
  <c r="I105" i="16"/>
  <c r="O101" i="16"/>
  <c r="I101" i="16"/>
  <c r="I97" i="16"/>
  <c r="O97" i="16" s="1"/>
  <c r="O93" i="16"/>
  <c r="I93" i="16"/>
  <c r="I89" i="16"/>
  <c r="O89" i="16" s="1"/>
  <c r="I85" i="16"/>
  <c r="O85" i="16" s="1"/>
  <c r="I19" i="16"/>
  <c r="I80" i="16"/>
  <c r="O80" i="16" s="1"/>
  <c r="I76" i="16"/>
  <c r="O76" i="16" s="1"/>
  <c r="I72" i="16"/>
  <c r="O72" i="16" s="1"/>
  <c r="O68" i="16"/>
  <c r="I68" i="16"/>
  <c r="O64" i="16"/>
  <c r="I64" i="16"/>
  <c r="I60" i="16"/>
  <c r="O60" i="16" s="1"/>
  <c r="I56" i="16"/>
  <c r="O56" i="16" s="1"/>
  <c r="I52" i="16"/>
  <c r="O52" i="16" s="1"/>
  <c r="I48" i="16"/>
  <c r="O48" i="16" s="1"/>
  <c r="I44" i="16"/>
  <c r="O44" i="16" s="1"/>
  <c r="I40" i="16"/>
  <c r="O40" i="16" s="1"/>
  <c r="O36" i="16"/>
  <c r="I36" i="16"/>
  <c r="O32" i="16"/>
  <c r="I32" i="16"/>
  <c r="I28" i="16"/>
  <c r="O28" i="16" s="1"/>
  <c r="I24" i="16"/>
  <c r="O24" i="16" s="1"/>
  <c r="I20" i="16"/>
  <c r="O20" i="16" s="1"/>
  <c r="I15" i="16"/>
  <c r="O15" i="16" s="1"/>
  <c r="O11" i="16"/>
  <c r="I11" i="16"/>
  <c r="I10" i="16" s="1"/>
  <c r="I224" i="15"/>
  <c r="O224" i="15" s="1"/>
  <c r="O220" i="15"/>
  <c r="I220" i="15"/>
  <c r="I216" i="15"/>
  <c r="O216" i="15" s="1"/>
  <c r="I212" i="15"/>
  <c r="O212" i="15" s="1"/>
  <c r="O208" i="15"/>
  <c r="I208" i="15"/>
  <c r="I204" i="15"/>
  <c r="O204" i="15" s="1"/>
  <c r="O200" i="15"/>
  <c r="I200" i="15"/>
  <c r="I194" i="15"/>
  <c r="O195" i="15"/>
  <c r="I195" i="15"/>
  <c r="O190" i="15"/>
  <c r="I190" i="15"/>
  <c r="I186" i="15"/>
  <c r="O186" i="15" s="1"/>
  <c r="I182" i="15"/>
  <c r="O182" i="15" s="1"/>
  <c r="O178" i="15"/>
  <c r="I178" i="15"/>
  <c r="I174" i="15"/>
  <c r="O174" i="15" s="1"/>
  <c r="O170" i="15"/>
  <c r="I170" i="15"/>
  <c r="O166" i="15"/>
  <c r="I166" i="15"/>
  <c r="I162" i="15"/>
  <c r="O162" i="15" s="1"/>
  <c r="O158" i="15"/>
  <c r="I158" i="15"/>
  <c r="I154" i="15"/>
  <c r="O154" i="15" s="1"/>
  <c r="I150" i="15"/>
  <c r="O150" i="15" s="1"/>
  <c r="O146" i="15"/>
  <c r="I146" i="15"/>
  <c r="I142" i="15"/>
  <c r="O142" i="15" s="1"/>
  <c r="O138" i="15"/>
  <c r="I138" i="15"/>
  <c r="O134" i="15"/>
  <c r="I134" i="15"/>
  <c r="I130" i="15"/>
  <c r="O130" i="15" s="1"/>
  <c r="O126" i="15"/>
  <c r="I126" i="15"/>
  <c r="I121" i="15"/>
  <c r="O121" i="15" s="1"/>
  <c r="I117" i="15"/>
  <c r="O117" i="15" s="1"/>
  <c r="I112" i="15"/>
  <c r="O112" i="15" s="1"/>
  <c r="O108" i="15"/>
  <c r="I108" i="15"/>
  <c r="O104" i="15"/>
  <c r="I104" i="15"/>
  <c r="I100" i="15"/>
  <c r="O100" i="15" s="1"/>
  <c r="O96" i="15"/>
  <c r="I96" i="15"/>
  <c r="I92" i="15"/>
  <c r="O92" i="15" s="1"/>
  <c r="I88" i="15"/>
  <c r="O88" i="15" s="1"/>
  <c r="O84" i="15"/>
  <c r="I84" i="15"/>
  <c r="I80" i="15"/>
  <c r="O80" i="15" s="1"/>
  <c r="O76" i="15"/>
  <c r="I76" i="15"/>
  <c r="O72" i="15"/>
  <c r="I72" i="15"/>
  <c r="I68" i="15"/>
  <c r="O68" i="15" s="1"/>
  <c r="O64" i="15"/>
  <c r="I64" i="15"/>
  <c r="I60" i="15"/>
  <c r="O60" i="15" s="1"/>
  <c r="I56" i="15"/>
  <c r="O56" i="15" s="1"/>
  <c r="O52" i="15"/>
  <c r="I52" i="15"/>
  <c r="I48" i="15"/>
  <c r="O48" i="15" s="1"/>
  <c r="O44" i="15"/>
  <c r="I44" i="15"/>
  <c r="O40" i="15"/>
  <c r="I40" i="15"/>
  <c r="I36" i="15"/>
  <c r="O36" i="15" s="1"/>
  <c r="O32" i="15"/>
  <c r="I32" i="15"/>
  <c r="I28" i="15"/>
  <c r="O28" i="15" s="1"/>
  <c r="I24" i="15"/>
  <c r="I23" i="15" s="1"/>
  <c r="I10" i="15"/>
  <c r="O19" i="15"/>
  <c r="I19" i="15"/>
  <c r="I15" i="15"/>
  <c r="O15" i="15" s="1"/>
  <c r="I11" i="15"/>
  <c r="O11" i="15" s="1"/>
  <c r="O118" i="14"/>
  <c r="I118" i="14"/>
  <c r="I114" i="14"/>
  <c r="O114" i="14" s="1"/>
  <c r="I110" i="14"/>
  <c r="O110" i="14" s="1"/>
  <c r="I106" i="14"/>
  <c r="O106" i="14" s="1"/>
  <c r="O102" i="14"/>
  <c r="I102" i="14"/>
  <c r="I98" i="14"/>
  <c r="O98" i="14" s="1"/>
  <c r="I94" i="14"/>
  <c r="O94" i="14" s="1"/>
  <c r="O90" i="14"/>
  <c r="I90" i="14"/>
  <c r="I89" i="14" s="1"/>
  <c r="I84" i="14"/>
  <c r="O85" i="14"/>
  <c r="I85" i="14"/>
  <c r="I80" i="14"/>
  <c r="I79" i="14" s="1"/>
  <c r="O75" i="14"/>
  <c r="I75" i="14"/>
  <c r="I71" i="14"/>
  <c r="O71" i="14" s="1"/>
  <c r="O67" i="14"/>
  <c r="I67" i="14"/>
  <c r="O63" i="14"/>
  <c r="I63" i="14"/>
  <c r="I59" i="14"/>
  <c r="O59" i="14" s="1"/>
  <c r="O55" i="14"/>
  <c r="I55" i="14"/>
  <c r="I51" i="14"/>
  <c r="O51" i="14" s="1"/>
  <c r="I47" i="14"/>
  <c r="I46" i="14" s="1"/>
  <c r="I37" i="14"/>
  <c r="O42" i="14"/>
  <c r="I42" i="14"/>
  <c r="I38" i="14"/>
  <c r="O38" i="14" s="1"/>
  <c r="O33" i="14"/>
  <c r="I33" i="14"/>
  <c r="I32" i="14" s="1"/>
  <c r="O28" i="14"/>
  <c r="I28" i="14"/>
  <c r="I24" i="14"/>
  <c r="O24" i="14" s="1"/>
  <c r="I20" i="14"/>
  <c r="O20" i="14" s="1"/>
  <c r="I16" i="14"/>
  <c r="I15" i="14" s="1"/>
  <c r="I11" i="14"/>
  <c r="I10" i="14" s="1"/>
  <c r="O36" i="13"/>
  <c r="I36" i="13"/>
  <c r="I32" i="13"/>
  <c r="O32" i="13" s="1"/>
  <c r="O28" i="13"/>
  <c r="I28" i="13"/>
  <c r="I24" i="13"/>
  <c r="O24" i="13" s="1"/>
  <c r="I20" i="13"/>
  <c r="I19" i="13" s="1"/>
  <c r="I10" i="13"/>
  <c r="I3" i="13" s="1"/>
  <c r="C74" i="59" s="1"/>
  <c r="O15" i="13"/>
  <c r="I15" i="13"/>
  <c r="I11" i="13"/>
  <c r="O11" i="13" s="1"/>
  <c r="O90" i="12"/>
  <c r="I90" i="12"/>
  <c r="O86" i="12"/>
  <c r="I86" i="12"/>
  <c r="I82" i="12"/>
  <c r="O82" i="12" s="1"/>
  <c r="I78" i="12"/>
  <c r="I77" i="12" s="1"/>
  <c r="I56" i="12"/>
  <c r="O73" i="12"/>
  <c r="I73" i="12"/>
  <c r="I69" i="12"/>
  <c r="O69" i="12" s="1"/>
  <c r="O65" i="12"/>
  <c r="I65" i="12"/>
  <c r="O61" i="12"/>
  <c r="I61" i="12"/>
  <c r="I57" i="12"/>
  <c r="O57" i="12" s="1"/>
  <c r="I52" i="12"/>
  <c r="O52" i="12" s="1"/>
  <c r="I48" i="12"/>
  <c r="O48" i="12" s="1"/>
  <c r="I44" i="12"/>
  <c r="O44" i="12" s="1"/>
  <c r="O40" i="12"/>
  <c r="I40" i="12"/>
  <c r="I36" i="12"/>
  <c r="O36" i="12" s="1"/>
  <c r="I32" i="12"/>
  <c r="O32" i="12" s="1"/>
  <c r="O28" i="12"/>
  <c r="I28" i="12"/>
  <c r="O24" i="12"/>
  <c r="I24" i="12"/>
  <c r="I20" i="12"/>
  <c r="O20" i="12" s="1"/>
  <c r="I16" i="12"/>
  <c r="I15" i="12" s="1"/>
  <c r="I10" i="12"/>
  <c r="I3" i="12" s="1"/>
  <c r="C20" i="59" s="1"/>
  <c r="O11" i="12"/>
  <c r="I11" i="12"/>
  <c r="O308" i="11"/>
  <c r="I308" i="11"/>
  <c r="O304" i="11"/>
  <c r="I304" i="11"/>
  <c r="I300" i="11"/>
  <c r="O300" i="11" s="1"/>
  <c r="O296" i="11"/>
  <c r="I296" i="11"/>
  <c r="I292" i="11"/>
  <c r="O292" i="11" s="1"/>
  <c r="I288" i="11"/>
  <c r="O288" i="11" s="1"/>
  <c r="O284" i="11"/>
  <c r="I284" i="11"/>
  <c r="I280" i="11"/>
  <c r="O280" i="11" s="1"/>
  <c r="O276" i="11"/>
  <c r="I276" i="11"/>
  <c r="O272" i="11"/>
  <c r="I272" i="11"/>
  <c r="I268" i="11"/>
  <c r="O268" i="11" s="1"/>
  <c r="O264" i="11"/>
  <c r="I264" i="11"/>
  <c r="I260" i="11"/>
  <c r="O260" i="11" s="1"/>
  <c r="I256" i="11"/>
  <c r="O256" i="11" s="1"/>
  <c r="O252" i="11"/>
  <c r="I252" i="11"/>
  <c r="I243" i="11" s="1"/>
  <c r="I248" i="11"/>
  <c r="O248" i="11" s="1"/>
  <c r="O244" i="11"/>
  <c r="I244" i="11"/>
  <c r="O239" i="11"/>
  <c r="I239" i="11"/>
  <c r="O235" i="11"/>
  <c r="I235" i="11"/>
  <c r="I231" i="11"/>
  <c r="O231" i="11" s="1"/>
  <c r="I227" i="11"/>
  <c r="O227" i="11" s="1"/>
  <c r="I223" i="11"/>
  <c r="I222" i="11" s="1"/>
  <c r="I218" i="11"/>
  <c r="O218" i="11" s="1"/>
  <c r="O214" i="11"/>
  <c r="I214" i="11"/>
  <c r="O210" i="11"/>
  <c r="I210" i="11"/>
  <c r="I206" i="11"/>
  <c r="O206" i="11" s="1"/>
  <c r="O202" i="11"/>
  <c r="I202" i="11"/>
  <c r="I198" i="11"/>
  <c r="O198" i="11" s="1"/>
  <c r="I194" i="11"/>
  <c r="O194" i="11" s="1"/>
  <c r="O190" i="11"/>
  <c r="I190" i="11"/>
  <c r="I186" i="11"/>
  <c r="O186" i="11" s="1"/>
  <c r="O182" i="11"/>
  <c r="I182" i="11"/>
  <c r="O178" i="11"/>
  <c r="I178" i="11"/>
  <c r="I174" i="11"/>
  <c r="O174" i="11" s="1"/>
  <c r="O170" i="11"/>
  <c r="I170" i="11"/>
  <c r="I166" i="11"/>
  <c r="O166" i="11" s="1"/>
  <c r="I162" i="11"/>
  <c r="O162" i="11" s="1"/>
  <c r="O158" i="11"/>
  <c r="I158" i="11"/>
  <c r="I133" i="11" s="1"/>
  <c r="I154" i="11"/>
  <c r="O154" i="11" s="1"/>
  <c r="O150" i="11"/>
  <c r="I150" i="11"/>
  <c r="O146" i="11"/>
  <c r="I146" i="11"/>
  <c r="I142" i="11"/>
  <c r="O142" i="11" s="1"/>
  <c r="O138" i="11"/>
  <c r="I138" i="11"/>
  <c r="I134" i="11"/>
  <c r="O134" i="11" s="1"/>
  <c r="I129" i="11"/>
  <c r="O129" i="11" s="1"/>
  <c r="O125" i="11"/>
  <c r="I125" i="11"/>
  <c r="O120" i="11"/>
  <c r="I120" i="11"/>
  <c r="O116" i="11"/>
  <c r="I116" i="11"/>
  <c r="I112" i="11"/>
  <c r="O112" i="11" s="1"/>
  <c r="O108" i="11"/>
  <c r="I108" i="11"/>
  <c r="I104" i="11"/>
  <c r="O104" i="11" s="1"/>
  <c r="I100" i="11"/>
  <c r="O100" i="11" s="1"/>
  <c r="O96" i="11"/>
  <c r="I96" i="11"/>
  <c r="I92" i="11"/>
  <c r="O92" i="11" s="1"/>
  <c r="O88" i="11"/>
  <c r="I88" i="11"/>
  <c r="O84" i="11"/>
  <c r="I84" i="11"/>
  <c r="I80" i="11"/>
  <c r="O80" i="11" s="1"/>
  <c r="O76" i="11"/>
  <c r="I76" i="11"/>
  <c r="I72" i="11"/>
  <c r="O72" i="11" s="1"/>
  <c r="I68" i="11"/>
  <c r="O68" i="11" s="1"/>
  <c r="O64" i="11"/>
  <c r="I64" i="11"/>
  <c r="I60" i="11"/>
  <c r="O60" i="11" s="1"/>
  <c r="O56" i="11"/>
  <c r="I56" i="11"/>
  <c r="O52" i="11"/>
  <c r="I52" i="11"/>
  <c r="I48" i="11"/>
  <c r="O48" i="11" s="1"/>
  <c r="O44" i="11"/>
  <c r="I44" i="11"/>
  <c r="I40" i="11"/>
  <c r="O40" i="11" s="1"/>
  <c r="I36" i="11"/>
  <c r="O36" i="11" s="1"/>
  <c r="O32" i="11"/>
  <c r="I32" i="11"/>
  <c r="I28" i="11"/>
  <c r="O28" i="11" s="1"/>
  <c r="O24" i="11"/>
  <c r="I24" i="11"/>
  <c r="I10" i="11"/>
  <c r="O19" i="11"/>
  <c r="I19" i="11"/>
  <c r="O15" i="11"/>
  <c r="I15" i="11"/>
  <c r="I11" i="11"/>
  <c r="O11" i="11" s="1"/>
  <c r="I27" i="10"/>
  <c r="O27" i="10" s="1"/>
  <c r="O23" i="10"/>
  <c r="I23" i="10"/>
  <c r="I19" i="10"/>
  <c r="O19" i="10" s="1"/>
  <c r="I15" i="10"/>
  <c r="O15" i="10" s="1"/>
  <c r="I11" i="10"/>
  <c r="O11" i="10" s="1"/>
  <c r="O53" i="9"/>
  <c r="I53" i="9"/>
  <c r="I49" i="9"/>
  <c r="O49" i="9" s="1"/>
  <c r="I45" i="9"/>
  <c r="O45" i="9" s="1"/>
  <c r="O41" i="9"/>
  <c r="I41" i="9"/>
  <c r="I37" i="9"/>
  <c r="O37" i="9" s="1"/>
  <c r="I33" i="9"/>
  <c r="O33" i="9" s="1"/>
  <c r="I28" i="9"/>
  <c r="O28" i="9" s="1"/>
  <c r="I24" i="9"/>
  <c r="I23" i="9" s="1"/>
  <c r="I19" i="9"/>
  <c r="O19" i="9" s="1"/>
  <c r="I15" i="9"/>
  <c r="O15" i="9" s="1"/>
  <c r="O11" i="9"/>
  <c r="I11" i="9"/>
  <c r="I10" i="9" s="1"/>
  <c r="I57" i="8"/>
  <c r="O57" i="8" s="1"/>
  <c r="I53" i="8"/>
  <c r="O53" i="8" s="1"/>
  <c r="O49" i="8"/>
  <c r="I49" i="8"/>
  <c r="O45" i="8"/>
  <c r="I45" i="8"/>
  <c r="I41" i="8"/>
  <c r="O41" i="8" s="1"/>
  <c r="I37" i="8"/>
  <c r="I32" i="8" s="1"/>
  <c r="O33" i="8"/>
  <c r="I33" i="8"/>
  <c r="I23" i="8"/>
  <c r="O28" i="8"/>
  <c r="I28" i="8"/>
  <c r="O24" i="8"/>
  <c r="I24" i="8"/>
  <c r="O19" i="8"/>
  <c r="I19" i="8"/>
  <c r="O15" i="8"/>
  <c r="I15" i="8"/>
  <c r="I11" i="8"/>
  <c r="I10" i="8" s="1"/>
  <c r="I61" i="7"/>
  <c r="O66" i="7"/>
  <c r="I66" i="7"/>
  <c r="I62" i="7"/>
  <c r="O62" i="7" s="1"/>
  <c r="O57" i="7"/>
  <c r="I57" i="7"/>
  <c r="I53" i="7"/>
  <c r="I52" i="7" s="1"/>
  <c r="I47" i="7"/>
  <c r="O48" i="7"/>
  <c r="I48" i="7"/>
  <c r="I43" i="7"/>
  <c r="O43" i="7" s="1"/>
  <c r="O39" i="7"/>
  <c r="I39" i="7"/>
  <c r="I38" i="7" s="1"/>
  <c r="I34" i="7"/>
  <c r="O34" i="7" s="1"/>
  <c r="I30" i="7"/>
  <c r="O30" i="7" s="1"/>
  <c r="I26" i="7"/>
  <c r="I25" i="7" s="1"/>
  <c r="I21" i="7"/>
  <c r="O21" i="7" s="1"/>
  <c r="I17" i="7"/>
  <c r="I16" i="7" s="1"/>
  <c r="I12" i="7"/>
  <c r="I11" i="7" s="1"/>
  <c r="I58" i="6"/>
  <c r="I57" i="6" s="1"/>
  <c r="I52" i="6"/>
  <c r="O53" i="6"/>
  <c r="I53" i="6"/>
  <c r="I47" i="6"/>
  <c r="O48" i="6"/>
  <c r="I48" i="6"/>
  <c r="I43" i="6"/>
  <c r="O43" i="6" s="1"/>
  <c r="I39" i="6"/>
  <c r="I38" i="6" s="1"/>
  <c r="I25" i="6"/>
  <c r="O34" i="6"/>
  <c r="I34" i="6"/>
  <c r="I30" i="6"/>
  <c r="O30" i="6" s="1"/>
  <c r="I26" i="6"/>
  <c r="O26" i="6" s="1"/>
  <c r="I21" i="6"/>
  <c r="O21" i="6" s="1"/>
  <c r="I17" i="6"/>
  <c r="I16" i="6" s="1"/>
  <c r="I12" i="6"/>
  <c r="O12" i="6" s="1"/>
  <c r="I40" i="5"/>
  <c r="O49" i="5"/>
  <c r="I49" i="5"/>
  <c r="I45" i="5"/>
  <c r="O45" i="5" s="1"/>
  <c r="I41" i="5"/>
  <c r="O41" i="5" s="1"/>
  <c r="I36" i="5"/>
  <c r="O36" i="5" s="1"/>
  <c r="I32" i="5"/>
  <c r="O32" i="5" s="1"/>
  <c r="I28" i="5"/>
  <c r="O28" i="5" s="1"/>
  <c r="I24" i="5"/>
  <c r="O24" i="5" s="1"/>
  <c r="I20" i="5"/>
  <c r="O20" i="5" s="1"/>
  <c r="I16" i="5"/>
  <c r="O16" i="5" s="1"/>
  <c r="I10" i="5"/>
  <c r="I11" i="5"/>
  <c r="O11" i="5" s="1"/>
  <c r="O55" i="4"/>
  <c r="I55" i="4"/>
  <c r="O51" i="4"/>
  <c r="I51" i="4"/>
  <c r="I47" i="4"/>
  <c r="O47" i="4" s="1"/>
  <c r="I43" i="4"/>
  <c r="O43" i="4" s="1"/>
  <c r="O39" i="4"/>
  <c r="I39" i="4"/>
  <c r="I35" i="4"/>
  <c r="O35" i="4" s="1"/>
  <c r="I31" i="4"/>
  <c r="O31" i="4" s="1"/>
  <c r="I27" i="4"/>
  <c r="O27" i="4" s="1"/>
  <c r="O23" i="4"/>
  <c r="I23" i="4"/>
  <c r="O19" i="4"/>
  <c r="I19" i="4"/>
  <c r="I15" i="4"/>
  <c r="O15" i="4" s="1"/>
  <c r="I11" i="4"/>
  <c r="I10" i="4" s="1"/>
  <c r="I3" i="4" s="1"/>
  <c r="C68" i="59" s="1"/>
  <c r="I87" i="3"/>
  <c r="O87" i="3" s="1"/>
  <c r="I83" i="3"/>
  <c r="O83" i="3" s="1"/>
  <c r="I79" i="3"/>
  <c r="O79" i="3" s="1"/>
  <c r="O75" i="3"/>
  <c r="I75" i="3"/>
  <c r="O71" i="3"/>
  <c r="I71" i="3"/>
  <c r="I67" i="3"/>
  <c r="O67" i="3" s="1"/>
  <c r="I63" i="3"/>
  <c r="O63" i="3" s="1"/>
  <c r="O59" i="3"/>
  <c r="I59" i="3"/>
  <c r="I55" i="3"/>
  <c r="O55" i="3" s="1"/>
  <c r="I51" i="3"/>
  <c r="O51" i="3" s="1"/>
  <c r="I47" i="3"/>
  <c r="O47" i="3" s="1"/>
  <c r="O43" i="3"/>
  <c r="I43" i="3"/>
  <c r="O39" i="3"/>
  <c r="I39" i="3"/>
  <c r="I35" i="3"/>
  <c r="O35" i="3" s="1"/>
  <c r="I31" i="3"/>
  <c r="O31" i="3" s="1"/>
  <c r="O27" i="3"/>
  <c r="I27" i="3"/>
  <c r="I23" i="3"/>
  <c r="O23" i="3" s="1"/>
  <c r="I19" i="3"/>
  <c r="O19" i="3" s="1"/>
  <c r="I15" i="3"/>
  <c r="I10" i="3" s="1"/>
  <c r="I3" i="3" s="1"/>
  <c r="C12" i="59" s="1"/>
  <c r="O11" i="3"/>
  <c r="I11" i="3"/>
  <c r="I3" i="7" l="1"/>
  <c r="C72" i="59" s="1"/>
  <c r="C67" i="59"/>
  <c r="D13" i="59"/>
  <c r="E30" i="59"/>
  <c r="I3" i="14"/>
  <c r="C75" i="59" s="1"/>
  <c r="E75" i="59" s="1"/>
  <c r="D17" i="59"/>
  <c r="D12" i="59"/>
  <c r="D11" i="59" s="1"/>
  <c r="I3" i="19"/>
  <c r="C24" i="59" s="1"/>
  <c r="I3" i="8"/>
  <c r="C15" i="59" s="1"/>
  <c r="E32" i="59"/>
  <c r="D19" i="59"/>
  <c r="E38" i="59"/>
  <c r="O12" i="7"/>
  <c r="O37" i="8"/>
  <c r="O223" i="11"/>
  <c r="O16" i="14"/>
  <c r="O24" i="17"/>
  <c r="O56" i="18"/>
  <c r="O39" i="6"/>
  <c r="I124" i="11"/>
  <c r="O40" i="19"/>
  <c r="O88" i="21"/>
  <c r="O342" i="21"/>
  <c r="O772" i="21"/>
  <c r="O437" i="22"/>
  <c r="O11" i="8"/>
  <c r="D15" i="59" s="1"/>
  <c r="O16" i="12"/>
  <c r="O78" i="12"/>
  <c r="D20" i="59" s="1"/>
  <c r="E20" i="59" s="1"/>
  <c r="O80" i="14"/>
  <c r="I84" i="16"/>
  <c r="I3" i="16" s="1"/>
  <c r="C21" i="59" s="1"/>
  <c r="E21" i="59" s="1"/>
  <c r="I118" i="20"/>
  <c r="O57" i="21"/>
  <c r="O237" i="21"/>
  <c r="I285" i="21"/>
  <c r="I10" i="28"/>
  <c r="I3" i="28" s="1"/>
  <c r="C33" i="59" s="1"/>
  <c r="C29" i="59" s="1"/>
  <c r="O11" i="28"/>
  <c r="I27" i="28"/>
  <c r="E42" i="59"/>
  <c r="E60" i="59"/>
  <c r="O45" i="56"/>
  <c r="O162" i="21"/>
  <c r="I11" i="6"/>
  <c r="I3" i="6" s="1"/>
  <c r="C71" i="59" s="1"/>
  <c r="O17" i="7"/>
  <c r="I116" i="15"/>
  <c r="I3" i="15" s="1"/>
  <c r="C76" i="59" s="1"/>
  <c r="E76" i="59" s="1"/>
  <c r="I153" i="16"/>
  <c r="O154" i="16"/>
  <c r="O240" i="18"/>
  <c r="O11" i="19"/>
  <c r="O12" i="20"/>
  <c r="I313" i="21"/>
  <c r="O418" i="21"/>
  <c r="O406" i="22"/>
  <c r="I10" i="42"/>
  <c r="I3" i="42" s="1"/>
  <c r="C48" i="59" s="1"/>
  <c r="O15" i="42"/>
  <c r="D48" i="59" s="1"/>
  <c r="O29" i="44"/>
  <c r="D50" i="59" s="1"/>
  <c r="E61" i="59"/>
  <c r="O314" i="21"/>
  <c r="I221" i="22"/>
  <c r="E54" i="59"/>
  <c r="I23" i="55"/>
  <c r="O29" i="46"/>
  <c r="I28" i="46"/>
  <c r="O11" i="4"/>
  <c r="D68" i="59" s="1"/>
  <c r="D67" i="59" s="1"/>
  <c r="O17" i="6"/>
  <c r="D71" i="59" s="1"/>
  <c r="O24" i="9"/>
  <c r="D16" i="59" s="1"/>
  <c r="I32" i="9"/>
  <c r="I3" i="9" s="1"/>
  <c r="C16" i="59" s="1"/>
  <c r="E16" i="59" s="1"/>
  <c r="I187" i="20"/>
  <c r="O192" i="20"/>
  <c r="I365" i="21"/>
  <c r="O79" i="22"/>
  <c r="I78" i="22"/>
  <c r="I242" i="22"/>
  <c r="I379" i="22"/>
  <c r="I537" i="22"/>
  <c r="D39" i="59"/>
  <c r="I28" i="43"/>
  <c r="D62" i="59"/>
  <c r="I3" i="56"/>
  <c r="C63" i="59" s="1"/>
  <c r="I576" i="21"/>
  <c r="O223" i="23"/>
  <c r="D27" i="59" s="1"/>
  <c r="I10" i="10"/>
  <c r="I3" i="10" s="1"/>
  <c r="C17" i="59" s="1"/>
  <c r="O47" i="14"/>
  <c r="I10" i="32"/>
  <c r="I3" i="32" s="1"/>
  <c r="C37" i="59" s="1"/>
  <c r="E37" i="59" s="1"/>
  <c r="I125" i="15"/>
  <c r="I389" i="21"/>
  <c r="I161" i="22"/>
  <c r="O162" i="22"/>
  <c r="O243" i="22"/>
  <c r="I10" i="24"/>
  <c r="I3" i="24" s="1"/>
  <c r="C28" i="59" s="1"/>
  <c r="E28" i="59" s="1"/>
  <c r="O11" i="24"/>
  <c r="D28" i="59" s="1"/>
  <c r="D63" i="59"/>
  <c r="O390" i="21"/>
  <c r="I187" i="22"/>
  <c r="O555" i="22"/>
  <c r="I23" i="23"/>
  <c r="O99" i="28"/>
  <c r="I52" i="34"/>
  <c r="O57" i="34"/>
  <c r="O296" i="22"/>
  <c r="O53" i="7"/>
  <c r="O15" i="3"/>
  <c r="I15" i="5"/>
  <c r="I3" i="5" s="1"/>
  <c r="C13" i="59" s="1"/>
  <c r="E13" i="59" s="1"/>
  <c r="O26" i="7"/>
  <c r="I199" i="15"/>
  <c r="I141" i="17"/>
  <c r="I3" i="17" s="1"/>
  <c r="C22" i="59" s="1"/>
  <c r="E22" i="59" s="1"/>
  <c r="I234" i="17"/>
  <c r="I124" i="18"/>
  <c r="I3" i="18" s="1"/>
  <c r="C23" i="59" s="1"/>
  <c r="E23" i="59" s="1"/>
  <c r="I128" i="22"/>
  <c r="I208" i="22"/>
  <c r="I448" i="22"/>
  <c r="E44" i="59"/>
  <c r="D53" i="59"/>
  <c r="O20" i="13"/>
  <c r="D74" i="59" s="1"/>
  <c r="O24" i="15"/>
  <c r="D76" i="59" s="1"/>
  <c r="I158" i="18"/>
  <c r="I625" i="21"/>
  <c r="D22" i="59"/>
  <c r="I145" i="18"/>
  <c r="I72" i="21"/>
  <c r="I3" i="21" s="1"/>
  <c r="C79" i="59" s="1"/>
  <c r="O73" i="21"/>
  <c r="I10" i="39"/>
  <c r="I3" i="39" s="1"/>
  <c r="C45" i="59" s="1"/>
  <c r="O11" i="39"/>
  <c r="D45" i="59" s="1"/>
  <c r="E47" i="59"/>
  <c r="O146" i="18"/>
  <c r="I12" i="22"/>
  <c r="I69" i="34"/>
  <c r="O70" i="34"/>
  <c r="D49" i="59"/>
  <c r="I3" i="44"/>
  <c r="C50" i="59" s="1"/>
  <c r="D51" i="59"/>
  <c r="I3" i="55"/>
  <c r="C62" i="59" s="1"/>
  <c r="E62" i="59" s="1"/>
  <c r="O104" i="22"/>
  <c r="D80" i="59" s="1"/>
  <c r="I103" i="22"/>
  <c r="O110" i="20"/>
  <c r="I3" i="43"/>
  <c r="C49" i="59" s="1"/>
  <c r="I10" i="45"/>
  <c r="I3" i="45" s="1"/>
  <c r="C51" i="59" s="1"/>
  <c r="I15" i="46"/>
  <c r="O16" i="46"/>
  <c r="D21" i="59"/>
  <c r="D23" i="59"/>
  <c r="I133" i="19"/>
  <c r="I3" i="34"/>
  <c r="C39" i="59" s="1"/>
  <c r="O58" i="6"/>
  <c r="I23" i="11"/>
  <c r="I3" i="11" s="1"/>
  <c r="C19" i="59" s="1"/>
  <c r="O134" i="19"/>
  <c r="I196" i="20"/>
  <c r="O439" i="21"/>
  <c r="I438" i="21"/>
  <c r="O684" i="21"/>
  <c r="I10" i="23"/>
  <c r="I3" i="23" s="1"/>
  <c r="C27" i="59" s="1"/>
  <c r="I27" i="34"/>
  <c r="I23" i="47"/>
  <c r="I3" i="47" s="1"/>
  <c r="C53" i="59" s="1"/>
  <c r="E57" i="59"/>
  <c r="I191" i="21"/>
  <c r="O192" i="21"/>
  <c r="O17" i="21"/>
  <c r="D79" i="59" s="1"/>
  <c r="D78" i="59" s="1"/>
  <c r="D77" i="59" s="1"/>
  <c r="O11" i="14"/>
  <c r="D75" i="59" s="1"/>
  <c r="I726" i="21"/>
  <c r="O179" i="22"/>
  <c r="I424" i="22"/>
  <c r="O429" i="22"/>
  <c r="E31" i="59"/>
  <c r="I237" i="19"/>
  <c r="I24" i="20"/>
  <c r="I3" i="20" s="1"/>
  <c r="C26" i="59" s="1"/>
  <c r="I280" i="22"/>
  <c r="I10" i="31"/>
  <c r="I3" i="31" s="1"/>
  <c r="C36" i="59" s="1"/>
  <c r="E36" i="59" s="1"/>
  <c r="O11" i="31"/>
  <c r="D36" i="59" s="1"/>
  <c r="I10" i="35"/>
  <c r="I3" i="35" s="1"/>
  <c r="C40" i="59" s="1"/>
  <c r="E40" i="59" s="1"/>
  <c r="O11" i="35"/>
  <c r="D40" i="59" s="1"/>
  <c r="O11" i="50"/>
  <c r="D56" i="59" s="1"/>
  <c r="E56" i="59" s="1"/>
  <c r="O11" i="54"/>
  <c r="D61" i="59" s="1"/>
  <c r="D59" i="59" s="1"/>
  <c r="O11" i="57"/>
  <c r="D64" i="59" s="1"/>
  <c r="E64" i="59" s="1"/>
  <c r="I488" i="22"/>
  <c r="O11" i="29"/>
  <c r="D34" i="59" s="1"/>
  <c r="E34" i="59" s="1"/>
  <c r="O11" i="33"/>
  <c r="D38" i="59" s="1"/>
  <c r="O82" i="46"/>
  <c r="D52" i="59" s="1"/>
  <c r="O24" i="56"/>
  <c r="I61" i="28"/>
  <c r="D41" i="59" l="1"/>
  <c r="E19" i="59"/>
  <c r="C25" i="59"/>
  <c r="C18" i="59" s="1"/>
  <c r="E79" i="59"/>
  <c r="D73" i="59"/>
  <c r="E74" i="59"/>
  <c r="E50" i="59"/>
  <c r="C59" i="59"/>
  <c r="E48" i="59"/>
  <c r="D33" i="59"/>
  <c r="D29" i="59" s="1"/>
  <c r="C14" i="59"/>
  <c r="E15" i="59"/>
  <c r="E39" i="59"/>
  <c r="E53" i="59"/>
  <c r="E17" i="59"/>
  <c r="D26" i="59"/>
  <c r="D25" i="59" s="1"/>
  <c r="E59" i="59"/>
  <c r="D24" i="59"/>
  <c r="E24" i="59" s="1"/>
  <c r="E27" i="59"/>
  <c r="I3" i="46"/>
  <c r="C52" i="59" s="1"/>
  <c r="E52" i="59" s="1"/>
  <c r="E68" i="59"/>
  <c r="E67" i="59" s="1"/>
  <c r="I3" i="22"/>
  <c r="C80" i="59" s="1"/>
  <c r="E80" i="59" s="1"/>
  <c r="E63" i="59"/>
  <c r="C11" i="59"/>
  <c r="E49" i="59"/>
  <c r="E45" i="59"/>
  <c r="E41" i="59" s="1"/>
  <c r="E12" i="59"/>
  <c r="E11" i="59" s="1"/>
  <c r="D14" i="59"/>
  <c r="E33" i="59"/>
  <c r="E29" i="59" s="1"/>
  <c r="E51" i="59"/>
  <c r="D72" i="59"/>
  <c r="D70" i="59" s="1"/>
  <c r="D69" i="59" s="1"/>
  <c r="D66" i="59" s="1"/>
  <c r="C70" i="59"/>
  <c r="C69" i="59" s="1"/>
  <c r="E71" i="59"/>
  <c r="D18" i="59" l="1"/>
  <c r="D10" i="59" s="1"/>
  <c r="E26" i="59"/>
  <c r="E25" i="59" s="1"/>
  <c r="E18" i="59"/>
  <c r="E78" i="59"/>
  <c r="E77" i="59" s="1"/>
  <c r="E14" i="59"/>
  <c r="E10" i="59" s="1"/>
  <c r="E70" i="59"/>
  <c r="E69" i="59" s="1"/>
  <c r="E66" i="59" s="1"/>
  <c r="E72" i="59"/>
  <c r="E73" i="59"/>
  <c r="C78" i="59"/>
  <c r="C77" i="59" s="1"/>
  <c r="C73" i="59" s="1"/>
  <c r="C66" i="59" s="1"/>
  <c r="C41" i="59"/>
  <c r="C10" i="59" s="1"/>
  <c r="C6" i="59" s="1"/>
  <c r="C7" i="59" l="1"/>
</calcChain>
</file>

<file path=xl/sharedStrings.xml><?xml version="1.0" encoding="utf-8"?>
<sst xmlns="http://schemas.openxmlformats.org/spreadsheetml/2006/main" count="15504" uniqueCount="2635">
  <si>
    <t>EstiCon</t>
  </si>
  <si>
    <t xml:space="preserve">Firma: </t>
  </si>
  <si>
    <t>Rekapitulace ceny</t>
  </si>
  <si>
    <t>Stavba: 390474 - II/603 Sulice – Želivec, rekonstrukce silnice a mostů (PDPS)</t>
  </si>
  <si>
    <t>Celková cena bez DPH:</t>
  </si>
  <si>
    <t>Celková cena s DPH:</t>
  </si>
  <si>
    <t>Objekt</t>
  </si>
  <si>
    <t>Popis</t>
  </si>
  <si>
    <t>Cena bez DPH</t>
  </si>
  <si>
    <t>DPH</t>
  </si>
  <si>
    <t>Cena s DPH</t>
  </si>
  <si>
    <t>1</t>
  </si>
  <si>
    <t>UZNATELNÉ NÁKLADY</t>
  </si>
  <si>
    <t xml:space="preserve">    001</t>
  </si>
  <si>
    <t>VRN</t>
  </si>
  <si>
    <t xml:space="preserve">        001.1</t>
  </si>
  <si>
    <t>Vedlejší rozpočtové náklady (VRN) - Ostatní</t>
  </si>
  <si>
    <t xml:space="preserve">        001.2</t>
  </si>
  <si>
    <t>Vedlejší rozpočtové náklady (VRN) - Opravy objizdných tras (30% délky obj. tras)</t>
  </si>
  <si>
    <t xml:space="preserve">    Řada 000</t>
  </si>
  <si>
    <t>Objekty přípravy staveniště</t>
  </si>
  <si>
    <t xml:space="preserve">        SO 004</t>
  </si>
  <si>
    <t>Demolice - most 603-010</t>
  </si>
  <si>
    <t xml:space="preserve">        SO 005</t>
  </si>
  <si>
    <t>Demolice - most 603-011</t>
  </si>
  <si>
    <t xml:space="preserve">        SO 020</t>
  </si>
  <si>
    <t>Příprava území</t>
  </si>
  <si>
    <t xml:space="preserve">    Řada 100</t>
  </si>
  <si>
    <t>Objekty pozemních komunikací</t>
  </si>
  <si>
    <t xml:space="preserve">        SO 101</t>
  </si>
  <si>
    <t>Silnice II/603 úsek 1- intravilán</t>
  </si>
  <si>
    <t xml:space="preserve">        SO 101.1</t>
  </si>
  <si>
    <t>Silnice II/603 úsek 1- intravilán chodník 2.721-2.797</t>
  </si>
  <si>
    <t xml:space="preserve">        SO 102</t>
  </si>
  <si>
    <t>Silnice II/603 úsek 2- extravilán</t>
  </si>
  <si>
    <t xml:space="preserve">        SO 103</t>
  </si>
  <si>
    <t>Silnice II/603 úsek 3 - okružní křižovatka</t>
  </si>
  <si>
    <t xml:space="preserve">        SO 104</t>
  </si>
  <si>
    <t>Silnice II/603 úsek 4 - propustek 1</t>
  </si>
  <si>
    <t xml:space="preserve">        SO 105</t>
  </si>
  <si>
    <t>Silnice II/603 úsek 5 - propustek 2</t>
  </si>
  <si>
    <t xml:space="preserve">        SO 106</t>
  </si>
  <si>
    <t>Silnice II/603 úsek 6 - Nová Hospoda (rozdělen na SO 106.1 uzn. a SO 106.2 neuzn.)</t>
  </si>
  <si>
    <t xml:space="preserve">            SO 106.1</t>
  </si>
  <si>
    <t>Silnice II/603 úsek 6 - Nová Hospoda - hlavní trasa</t>
  </si>
  <si>
    <t xml:space="preserve">        SO 107</t>
  </si>
  <si>
    <t>Silnice II/603 úsek 7 - zpomalovací ostrůvek</t>
  </si>
  <si>
    <t xml:space="preserve">        SO 161</t>
  </si>
  <si>
    <t>Dopravně inženýrské opatření</t>
  </si>
  <si>
    <t xml:space="preserve">    Řada 300</t>
  </si>
  <si>
    <t>Vodohospodářské objeky</t>
  </si>
  <si>
    <t xml:space="preserve">        SO 331</t>
  </si>
  <si>
    <t>Ochrana / úprava kanalizace v úseku 1</t>
  </si>
  <si>
    <t xml:space="preserve">        SO 334</t>
  </si>
  <si>
    <t>Ochrana / úprava kanalizace v úseku 4</t>
  </si>
  <si>
    <t xml:space="preserve">        SO 335</t>
  </si>
  <si>
    <t>Ochrana / úprava kanalizace v úseku 5</t>
  </si>
  <si>
    <t xml:space="preserve">        SO 335.1</t>
  </si>
  <si>
    <t>Ochrana / úprava dešťové kanalizace v úseku 5</t>
  </si>
  <si>
    <t xml:space="preserve">        SO 336</t>
  </si>
  <si>
    <t>Ochrana / úprava kanalizace v úseku 6</t>
  </si>
  <si>
    <t xml:space="preserve">        SO 337</t>
  </si>
  <si>
    <t>Ochrana / úprava kanalizace v úseku 7</t>
  </si>
  <si>
    <t xml:space="preserve">        SO 341</t>
  </si>
  <si>
    <t>Ochrana / úprava vodovodu v úseku 1</t>
  </si>
  <si>
    <t xml:space="preserve">        SO 343</t>
  </si>
  <si>
    <t>Ochrana / úprava vodovodu v úseku 3</t>
  </si>
  <si>
    <t xml:space="preserve">        SO 344</t>
  </si>
  <si>
    <t>Ochrana / úprava vodovodu v úseku 4</t>
  </si>
  <si>
    <t xml:space="preserve">        SO 345</t>
  </si>
  <si>
    <t>Přeložka a ochrana vodovodu v úseku 5</t>
  </si>
  <si>
    <t xml:space="preserve">        SO 346</t>
  </si>
  <si>
    <t>Ochrana / úprava vodovodu v úseku 6</t>
  </si>
  <si>
    <t xml:space="preserve">    Řada 400</t>
  </si>
  <si>
    <t>Elektro a sdělovací objekty</t>
  </si>
  <si>
    <t xml:space="preserve">        SO 413</t>
  </si>
  <si>
    <t>Přeložka vedení VN v úseku 3</t>
  </si>
  <si>
    <t xml:space="preserve">        SO 414</t>
  </si>
  <si>
    <t>Ochrana / úprava vedení VN v úseku 4</t>
  </si>
  <si>
    <t xml:space="preserve">        SO 432</t>
  </si>
  <si>
    <t>Ochrana / úprava kabelů NN a VN v úseku 1 a 2</t>
  </si>
  <si>
    <t xml:space="preserve">        SO 434</t>
  </si>
  <si>
    <t>Ochrana / úprava vedení NN v úseku 4</t>
  </si>
  <si>
    <t xml:space="preserve">        SO 435</t>
  </si>
  <si>
    <t>Přeložka a ochraná vedení NN v úseku 5</t>
  </si>
  <si>
    <t xml:space="preserve">        SO 437</t>
  </si>
  <si>
    <t>Ochrana / úprava kabelů NN v úseku 7</t>
  </si>
  <si>
    <t xml:space="preserve">        SO 441</t>
  </si>
  <si>
    <t>Doplnění a úprava VO v úseku 1 (km 2,756)</t>
  </si>
  <si>
    <t xml:space="preserve">        SO 443</t>
  </si>
  <si>
    <t>Doplnění a úprava VO v úseku 3 - OK</t>
  </si>
  <si>
    <t xml:space="preserve">        SO 444</t>
  </si>
  <si>
    <t>Ochrana / úprava kabelů VO v úseku 4</t>
  </si>
  <si>
    <t xml:space="preserve">        SO 445</t>
  </si>
  <si>
    <t>Ochrana a úprava kabelů VO v úseku 5</t>
  </si>
  <si>
    <t xml:space="preserve">        SO 446</t>
  </si>
  <si>
    <t>Doplnění VO v úseku 6 - Nová Hospoda</t>
  </si>
  <si>
    <t xml:space="preserve">        SO 447</t>
  </si>
  <si>
    <t>Doplnění VO v úseku 7 - zpomalovací ostrůvek</t>
  </si>
  <si>
    <t xml:space="preserve">        SO 452</t>
  </si>
  <si>
    <t>Ochrana / úprava sdělovacích kabelů v úseku 1 a 2</t>
  </si>
  <si>
    <t xml:space="preserve">        SO 453</t>
  </si>
  <si>
    <t>Ochrana / úprava sdělovacích kabelů v úseku 3</t>
  </si>
  <si>
    <t xml:space="preserve">        SO 454</t>
  </si>
  <si>
    <t>Ochrana / úprava sdělovacích kabelů v úseku 4</t>
  </si>
  <si>
    <t xml:space="preserve">        SO 455</t>
  </si>
  <si>
    <t>Ochrana / úprava sdělovacích kabelů v úseku 5</t>
  </si>
  <si>
    <t xml:space="preserve">        SO 457</t>
  </si>
  <si>
    <t>Ochrana / úprava sdělovacích kabelů v úseku 7</t>
  </si>
  <si>
    <t xml:space="preserve">    Řada 500</t>
  </si>
  <si>
    <t>Objekty trubních vedení</t>
  </si>
  <si>
    <t xml:space="preserve">        SO 515</t>
  </si>
  <si>
    <t>Ochrana / úprava VTL plynovodu v úseku 5</t>
  </si>
  <si>
    <t xml:space="preserve">        SO 521</t>
  </si>
  <si>
    <t>Ochrana / úprava STL plynovodů v úseku 1</t>
  </si>
  <si>
    <t xml:space="preserve">        SO 524</t>
  </si>
  <si>
    <t>Ochrana / úprava STL plynovodů v úseku 4</t>
  </si>
  <si>
    <t xml:space="preserve">        SO 525</t>
  </si>
  <si>
    <t>Ochrana / úprava STL plynovodů v úseku 5</t>
  </si>
  <si>
    <t xml:space="preserve">        SO 526</t>
  </si>
  <si>
    <t>Ochrana / úprava STL plynovodů v úseku 6</t>
  </si>
  <si>
    <t xml:space="preserve">        SO 527</t>
  </si>
  <si>
    <t>Ochrana / úprava STL plynovodů v úseku 7</t>
  </si>
  <si>
    <t>2</t>
  </si>
  <si>
    <t>NEUZNATELNÉ NÁKLADY</t>
  </si>
  <si>
    <t>Objekty přípravy staveníště</t>
  </si>
  <si>
    <t xml:space="preserve">            01</t>
  </si>
  <si>
    <t>Odstranění oplocení - p. č. 986/16</t>
  </si>
  <si>
    <t xml:space="preserve">            02</t>
  </si>
  <si>
    <t>Přesun zařízení pro domácí zvířata v ramci p. č. 986/16 a obnová oplocení</t>
  </si>
  <si>
    <t xml:space="preserve">        SO 101.2</t>
  </si>
  <si>
    <t>Ozelenění nezpevněné plochy ul. Ringhofferova</t>
  </si>
  <si>
    <t xml:space="preserve">        SO 101.3</t>
  </si>
  <si>
    <t>Silnice II/603 úsek 1- intravilán – oprava povrchu</t>
  </si>
  <si>
    <t xml:space="preserve">        SO 101.4</t>
  </si>
  <si>
    <t>Silnice II/603 úsek 1- intravilán – komplexní oprava</t>
  </si>
  <si>
    <t xml:space="preserve">            SO 106.2</t>
  </si>
  <si>
    <t>Silnice II/603 úsek 6 - Nová Hospoda - související plochy</t>
  </si>
  <si>
    <t xml:space="preserve">                SO 106.2.1</t>
  </si>
  <si>
    <t>Chodníky podél silnice II/603</t>
  </si>
  <si>
    <t xml:space="preserve">                SO 106.2.2</t>
  </si>
  <si>
    <t>Drobná architektura</t>
  </si>
  <si>
    <t>Soupis prací objektu</t>
  </si>
  <si>
    <t>S</t>
  </si>
  <si>
    <t>Stavba:</t>
  </si>
  <si>
    <t>390474</t>
  </si>
  <si>
    <t>II/603 Sulice – Želivec, rekonstrukce silnice a mostů (PDPS)</t>
  </si>
  <si>
    <t>001.1</t>
  </si>
  <si>
    <t>O</t>
  </si>
  <si>
    <t>Objekt:</t>
  </si>
  <si>
    <t>O1</t>
  </si>
  <si>
    <t>001</t>
  </si>
  <si>
    <t>O2</t>
  </si>
  <si>
    <t>Rozpočet:</t>
  </si>
  <si>
    <t>Typ</t>
  </si>
  <si>
    <t>Poř. číslo</t>
  </si>
  <si>
    <t>Kód položky</t>
  </si>
  <si>
    <t>Varianta</t>
  </si>
  <si>
    <t>Název Položky</t>
  </si>
  <si>
    <t>MJ</t>
  </si>
  <si>
    <t>Množství</t>
  </si>
  <si>
    <t>Cena</t>
  </si>
  <si>
    <t>Cenová soustava</t>
  </si>
  <si>
    <t>Jednotková</t>
  </si>
  <si>
    <t>Celkem</t>
  </si>
  <si>
    <t>SD</t>
  </si>
  <si>
    <t>0</t>
  </si>
  <si>
    <t>Všeobecné konstrukce a práce</t>
  </si>
  <si>
    <t>P</t>
  </si>
  <si>
    <t>02520</t>
  </si>
  <si>
    <t>R</t>
  </si>
  <si>
    <t>ZKOUŠENÍ MATERIÁLŮ NEZÁVISLOU ZKUŠEBNOU</t>
  </si>
  <si>
    <t>KPL</t>
  </si>
  <si>
    <t>PP</t>
  </si>
  <si>
    <t>Zkoušky materiálu na přítomnost PAU</t>
  </si>
  <si>
    <t>VV</t>
  </si>
  <si>
    <t>1 = 1,000 [A]</t>
  </si>
  <si>
    <t>TS</t>
  </si>
  <si>
    <t>Položka zahrnuje:
- veškeré náklady spojené s objednatelem požadovanými zkouškami
Položka nezahrnuje:
- x</t>
  </si>
  <si>
    <t>02811</t>
  </si>
  <si>
    <t>PRŮZKUMNÉ PRÁCE GEOTECHNICKÉ NA POVRCHU</t>
  </si>
  <si>
    <t/>
  </si>
  <si>
    <t>Položka zahrnuje:
- veškeré náklady spojené s objednatelem požadovanými pracemi
Položka nezahrnuje:
- x</t>
  </si>
  <si>
    <t>02851</t>
  </si>
  <si>
    <t>PRŮZKUMNÉ PRÁCE DIAGNOSTIKY KONSTRUKCÍ NA POVRCHU</t>
  </si>
  <si>
    <t>02910</t>
  </si>
  <si>
    <t>OSTATNÍ POŽADAVKY - ZAJÍŠTĚNÍ IS NA MOSTĚ</t>
  </si>
  <si>
    <t>zajištění veškerých IS vedoucích na mostě</t>
  </si>
  <si>
    <t>029113</t>
  </si>
  <si>
    <t>OSTATNÍ POŽADAVKY - GEODETICKÉ ZAMĚŘENÍ - CELKY</t>
  </si>
  <si>
    <t>KUS</t>
  </si>
  <si>
    <t>Zaměření po výstavbě</t>
  </si>
  <si>
    <t>02920</t>
  </si>
  <si>
    <t>OSTATNÍ POŽADAVKY - OCHRANA ŽIVOTNÍHO PROSTŘEDÍ</t>
  </si>
  <si>
    <t>Zajištění ochrany před znečištěním vodního toku v SO 005</t>
  </si>
  <si>
    <t>02940</t>
  </si>
  <si>
    <t>R1</t>
  </si>
  <si>
    <t>OSTATNÍ POŽADAVKY - VYPRACOVÁNÍ DOKUMENTACE</t>
  </si>
  <si>
    <t>Pasportizace Rodinných domů (RD) před a po vystavbě včetně potřebného příslušenství a vypracovaní dokumentace.</t>
  </si>
  <si>
    <t>R2</t>
  </si>
  <si>
    <t>Geometrický plán pozemků věcných břemen včetně všech činností nutných pro vypracování a odsouhlasení, předání na příslušný KN pro zavkladování</t>
  </si>
  <si>
    <t>R3</t>
  </si>
  <si>
    <t>Pasportizace objízdních tras před opravou a po opravě</t>
  </si>
  <si>
    <t>R4</t>
  </si>
  <si>
    <t>BOZP plán, Havarijní plán.</t>
  </si>
  <si>
    <t>02943</t>
  </si>
  <si>
    <t>OSTATNÍ POŽADAVKY - VYPRACOVÁNÍ RDS</t>
  </si>
  <si>
    <t>02944</t>
  </si>
  <si>
    <t>OSTAT POŽADAVKY - DOKUMENTACE SKUTEČ PROVEDENÍ V DIGIT FORMĚ</t>
  </si>
  <si>
    <t>02946</t>
  </si>
  <si>
    <t>OSTAT POŽADAVKY - FOTODOKUMENTACE</t>
  </si>
  <si>
    <t>Fotodokumentace RD před výstavbou a po výstavbě</t>
  </si>
  <si>
    <t>Položka zahrnuje:
- fotodokumentaci zadavatelem požadovaného děje a konstrukcí v požadovaných časových intervalech
- zadavatelem specifikované výstupy (fotografie v papírovém a digitálním formátu) v požadovaném počtu
Položka nezahrnuje:
- x</t>
  </si>
  <si>
    <t>02960</t>
  </si>
  <si>
    <t>OSTATNÍ POŽADAVKY - ODBORNÝ DOZOR</t>
  </si>
  <si>
    <t>Stavební deník v elektronické formě, správa a vedení - 10 přístupů po celou dobu výstavby a dokončení administrace akce _x000D_
1=1,000 [A]</t>
  </si>
  <si>
    <t>02991</t>
  </si>
  <si>
    <t>OSTATNÍ POŽADAVKY - INFORMAČNÍ A PAMĚTNÍ TABULE (IROP)</t>
  </si>
  <si>
    <t>Položka zahrnuje:
- Informační tabule (2 ks) - dodateční, umístěná na silnici po dobu výstavby (Velkoplošný reklamní panel/billboard dle pravidel publicity příslušného dotačního programu, po schválení Objednatelem) včetně montáže, příp. pronájem a demontáž. Vše zajistí Zhotovitel díla.
- Pamětní tabule (1 ks) dle požadavku IROP - dle pravidel publicity příslušného dotačního programu, po schválení Objednatelem) včetně montáže, příp. pronájem a demontáž. Vše zajistí Zhotovitel díla.
- Oml. tabule (3 ks) dle standartu KSÚS</t>
  </si>
  <si>
    <t>položka zahrnuje:
- výroba informačních tabulí
- dodání a osazení (montáž) informačních tabulí v předepsaném provedení a množství s obsahem předepsaným zadavatelem (objednatelem)
- veškeré nosné a upevňovací konstrukce
- základové konstrukce včetně nutných zemních prací
- demontáž a odvoz po skončení platnosti
- případně nutné opravy poškozených částí během platnosti</t>
  </si>
  <si>
    <t>03100</t>
  </si>
  <si>
    <t>ZAŘÍZENÍ STAVENIŠTĚ - ZŘÍZENÍ, PROVOZ, DEMONTÁŽ</t>
  </si>
  <si>
    <t>měsíc</t>
  </si>
  <si>
    <t>Zřízení mezideponie - 1. rok výstavby
Vzhledem k požadavku živostnosti 25 let nelze v intravilánových úsecích využít pro rekonstrukci vozovkových souvrství technologii recyklace za studena standardním způsobem – tedy pouze rozfrézování vrstev a současné  pokládky na místě. Problémem je výskyt PAU v historických vrstvách vozovky a nutná úprava spodních podkladních vrstev. 
Realizace je podminěná nutností zřízení mezideponie a zařízení staveniště v souladu se zněním vyhlášky č. 283/2023 a využítím možnosti uložení materiálu ZAS-T3 nebo ZAS-T4 na mezideponii pro odvoz odbouraných vrstev, jejich úpravu na mezideponii pro vytvoření směsi RS CA a zpětné uložení do vozovkových vrstev, nebo pro zlepšení aktivní zóny.
Vyhláška č. 283/2023 Sb. Vyhláška o stanovení podmínek, při jejichž splnění jsou znovuzískaná asfaltová směs a znovuzískaný penetrační makadam vedlejším produktem nebo přestávají být odpadem, uvádí: 
Pokud je před využitím znovuzískané asfaltové směsi nebo znovuzískaného penetračního makadamu podle odstavce 1 nebo 2 z technologických důvodů nezbytné jejich dočasné uložení na mezideponii, musí být splněny mimo jiné následující podmínky: 
a) uložení je omezeno na nezbytnou dobu a celková doba uložení nepřesáhne 1 rok; po uplynutí 1 roku nesmí v místě mezideponie zůstat žádný uložený materiál ani žádné znečištění pocházející z uloženého materiálu,
b) umístění mezideponie je vymezeno v projektové dokumentaci stavby, (nutné zahrnout do projektové dokuemntace RDS vybraného zhotovitele stavby) ze které byly znovuzískaná asfaltová směs nebo znovuzískaný penetrační makadam získány a kde budou využity,
c) uložení je v souladu s projektovou dokumentací stavby podle písmene b) a s jinými právními předpisy3),
d) mezideponie neleží v ochranném pásmu vodního zdroje2), na pozemku, který je součástí zemědělského půdního fondu, nebo na pozemku určeném k plnění funkce lesa,
e) je zajištěno, aby nedocházelo k úniku výluhu škodlivin z uloženého materiálu do životního prostředí,
f) minimální vzdálenost umístění mezideponie od obytné zástavby nesmí být menší než 300 m
g) v případě využití technologie recyklace za studena v míchacím centru je míchací centrum umístěno v místě této mezideponie.</t>
  </si>
  <si>
    <t>12 = 12,000 [A]</t>
  </si>
  <si>
    <t>Položka zahrnuje:
 objednatelem povolené náklady na pořízení (event. pronájem), provozování, udržování a likvidaci zhotovitelova zařízení
Položka nezahrnuje:
- x</t>
  </si>
  <si>
    <t>Zřízení mezideponie - 2. rok výstavby
Vzhledem k požadavku živostnosti 25 let nelze v intravilánových úsecích využít pro rekonstrukci vozovkových souvrství technologii recyklace za studena standardním způsobem – tedy pouze rozfrézování vrstev a současné  pokládky na místě. Problémem je výskyt PAU v historických vrstvách vozovky a nutná úprava spodních podkladních vrstev. 
Realizace je podminěná nutností zřízení mezideponie a zařízení staveniště v souladu se zněním vyhlášky č. 283/2023 a využítím možnosti uložení materiálu ZAS-T3 nebo ZAS-T4 na mezideponii pro odvoz odbouraných vrstev, jejich úpravu na mezideponii pro vytvoření směsi RS CA a zpětné uložení do vozovkových vrstev, nebo pro zlepšení aktivní zóny.
Vyhláška č. 283/2023 Sb. Vyhláška o stanovení podmínek, při jejichž splnění jsou znovuzískaná asfaltová směs a znovuzískaný penetrační makadam vedlejším produktem nebo přestávají být odpadem, uvádí: 
Pokud je před využitím znovuzískané asfaltové směsi nebo znovuzískaného penetračního makadamu podle odstavce 1 nebo 2 z technologických důvodů nezbytné jejich dočasné uložení na mezideponii, musí být splněny mimo jiné následující podmínky: 
a) uložení je omezeno na nezbytnou dobu a celková doba uložení nepřesáhne 1 rok; po uplynutí 1 roku nesmí v místě mezideponie zůstat žádný uložený materiál ani žádné znečištění pocházející z uloženého materiálu,
b) umístění mezideponie je vymezeno v projektové dokumentaci stavby, (nutné zahrnout do projektové dokuemntace RDS vybraného zhotovitele stavby) ze které byly znovuzískaná asfaltová směs nebo znovuzískaný penetrační makadam získány a kde budou využity,
c) uložení je v souladu s projektovou dokumentací stavby podle písmene b) a s jinými právními předpisy3),
d) mezideponie neleží v ochranném pásmu vodního zdroje2), na pozemku, který je součástí zemědělského půdního fondu, nebo na pozemku určeném k plnění funkce lesa,
e) je zajištěno, aby nedocházelo k úniku výluhu škodlivin z uloženého materiálu do životního prostředí,
f) minimální vzdálenost umístění mezideponie od obytné zástavby nesmí být menší než 300 m
g) v případě využití technologie recyklace za studena v míchacím centru je míchací centrum umístěno v místě této mezideponie.</t>
  </si>
  <si>
    <t>03170</t>
  </si>
  <si>
    <t>ZAŘÍZENÍ STAVENIŠTĚ - KOMUNIKACE A ZPEV PLOCHY</t>
  </si>
  <si>
    <t>Zřízeni přístupových komunikací ke skládkám a mezideponii</t>
  </si>
  <si>
    <t>03430</t>
  </si>
  <si>
    <t>STAVEBNÍ VYBAVENÍ STABILNÍ PRO DRCENÍ A TŘÍD KAMENIVA</t>
  </si>
  <si>
    <t>Položka zahrnuje:
- objednatelem povolené náklady na stavební vybavení zhotovitele
Položka nezahrnuje:
- x</t>
  </si>
  <si>
    <t>03510</t>
  </si>
  <si>
    <t>STAVEBNÍ STROJE MOBILNÍ NA ZEMNÍ PRÁCE</t>
  </si>
  <si>
    <t>Stroje potřebné pro provádění uprav zeminy na místě (mezideponií) - úprava zeminy pro AZ, recyklace za studena s přidáním hydraulického pojiva</t>
  </si>
  <si>
    <t>Geometrický plán včetně předání na příslušní KN pro zavkladování</t>
  </si>
  <si>
    <t>Stavební deník v elektronické formě, správa a vedení - 10 přístupů po celou dobu výstavby a dokončení administrace akce 
1=1,000 [A]</t>
  </si>
  <si>
    <t>001.2</t>
  </si>
  <si>
    <t>Zemní práce</t>
  </si>
  <si>
    <t>113728</t>
  </si>
  <si>
    <t>FRÉZOVÁNÍ ZPEVNĚNÝCH PLOCH ASFALTOVÝCH, ODVOZ</t>
  </si>
  <si>
    <t>M3</t>
  </si>
  <si>
    <t>OPRAVA OBJÍZDNÝCH TRAS
Položka obsahuje náklady na opravy objízdných tras včetně návazních tras a komunikací, dotčených stavbou. Náklad zahrnuje nutné vypracování pasportu objízdných tras před zahájením výstavby a také po dokončení výstavby. 
Povinný odkup materiálů Zhotovitelem! Poplatek za skládku se nevykazuje. Veškere náklady s uloženim odkoupeného materiálu dále hradi Zhotovitel.
Délka objízdné trasy - 25 km, šířka 6.0 m, plocha objízdné trasy 150 000 m2.
Opravujeme 30% plochy -  150000m2*0.3=45 000 m2 - z celkových 30% - předpoklad 15% plochy - frézování v tl. 0.10 m.
Výpočet: 45000m2*0.15=6750m2
Položka bude čerpána s vědomím TDS nebo zástupce Zadavatele</t>
  </si>
  <si>
    <t>6750*0.1 = 675,000 [A]</t>
  </si>
  <si>
    <t>Položka zahrnuje:
- veškerou manipulaci s vybouranou sutí a s vybouranými hmotami vč. uložení na skládku. 
Položka nezahrnuje:
- X</t>
  </si>
  <si>
    <t>5</t>
  </si>
  <si>
    <t>Komunikace</t>
  </si>
  <si>
    <t>56972</t>
  </si>
  <si>
    <t>ZPEVNĚNÍ KRAJNIC Z RECYKLOVANÉHO MATERIÁLU TL. DO 100MM</t>
  </si>
  <si>
    <t>M2</t>
  </si>
  <si>
    <t>OPRAVA OBJÍZDNÝCH TRAS
Položka obsahuje náklady na opravy objízdných tras včetně návazních tras a komunikací, dotčených stavbou. Náklad zahrnuje nutné vypracování pasportu objízdných tras před zahájením výstavby a také po dokončení výstavby. 
Opravá krajnic
Krajnice R-Mat tl. 0,10 m
max. povolená frakce 0/22
Plocha krajnic - 3
5000 m2, předpoklad 5% bude potřeba opravit
Položka bude čerpána s vědomím TDS nebo zástupce Zadavatele</t>
  </si>
  <si>
    <t>35000*0.05 = 1750,000 [A]</t>
  </si>
  <si>
    <t>Položka zahrnuje:
- dodání materiálu (ŠD/R-mat) v požadované kvalitě
- očištění podkladu
- uložení materiálu dle předepsaného technologického předpisu, zhutnění vrstvy v předepsané tloušťce
- zřízení vrstvy bez rozlišení šířky, pokládání vrstvy po etapách, včetně pracovních spar a spojů
- úpravu napojení, ukončení 
Položka nezahrnuje:
- X</t>
  </si>
  <si>
    <t>572214</t>
  </si>
  <si>
    <t>SPOJOVACÍ POSTŘIK Z MODIFIK EMULZE DO 0,5KG/M2</t>
  </si>
  <si>
    <t>OPRAVA OBJÍZDNÝCH TRAS
Položka obsahuje náklady na opravy objízdných tras včetně návazních tras a komunikací, dotčených stavbou. Náklad zahrnuje nutné vypracování pasportu objízdných tras před zahájením výstavby a také po dokončení výstavby. 
Délka objízdné trasy - 25 km, šířka 6.0 m, plocha objízdné trasy 150 000 m2.
Opravujeme 30% plochy -  150000m2*0.3=45 000 m2 - z celkových 30% - předpoklad 15% plochy - spoj. postřik.
Výpočet: 45000m2*0.15=6750m2
Položka bude čerpána s vědomím TDS nebo zástupce Zadavatele</t>
  </si>
  <si>
    <t>6750 = 6750,000 [A]</t>
  </si>
  <si>
    <t>Položka zahrnuje:
- dodání všech předepsaných materiálů pro postřiky v předepsaném množství
- provedení dle předepsaného technologického předpisu
- zřízení vrstvy bez rozlišení šířky, pokládání vrstvy po etapách
- úpravu napojení, ukončení
Položka nezahrnuje:
- x</t>
  </si>
  <si>
    <t>574A34</t>
  </si>
  <si>
    <t>ASFALTOVÝ BETON PRO OBRUSNÉ VRSTVY ACO 11+ TL. 40MM</t>
  </si>
  <si>
    <t>OPRAVA OBJÍZDNÝCH TRAS
Položka obsahuje náklady na opravy objízdných tras včetně návazních tras a komunikací, dotčených stavbou. Náklad zahrnuje nutné vypracování pasportu objízdných tras před zahájením výstavby a také po dokončení výstavby. 
Délka objízdné trasy - 25 km, šířka 6.0 m, plocha objízdné trasy 150 000 m2.
Opravujeme 30% plochy -  150000m2*0.3=45 000 m2 - z celkových 30% - předpoklad 15% plochy - nová obr. vrstva.
Výpočet: 45000m2*0.15=6750m2
Položka bude čerpána s vědomím TDS nebo zástupce Zadavatele</t>
  </si>
  <si>
    <t>Položka zahrnuje:
-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Položka nezahrnuje:
- postřiky, nátěry
- těsnění podél obrubníků, dilatačních zařízení, odvodňovacích proužků, odvodňovačů, vpustí, šachet a pod.</t>
  </si>
  <si>
    <t>574D56</t>
  </si>
  <si>
    <t>ASFALTOVÝ BETON PRO LOŽNÍ VRSTVY MODIFIK ACL 16+, 16S TL. 60MM</t>
  </si>
  <si>
    <t>OPRAVA OBJÍZDNÝCH TRAS
Položka obsahuje náklady na opravy objízdných tras včetně návazních tras a komunikací, dotčených stavbou. Náklad zahrnuje nutné vypracování pasportu objízdných tras před zahájením výstavby a také po dokončení výstavby. 
Délka objízdné trasy - 25 km, šířka 6.0 m, plocha objízdné trasy 150 000 m2.
Opravujeme 30% plochy -  150000m2*0.3=45 000 m2 - z celkových 30% - předpoklad 15% plochy - nová lož. vrstva.
Výpočet: 45000m2*0.15=6750m2 + přesah 6750m2*1.1=7425m2
Položka bude čerpána s vědomím TDS nebo zástupce Zadavatele</t>
  </si>
  <si>
    <t>7425 = 7425,000 [A]</t>
  </si>
  <si>
    <t>57793C</t>
  </si>
  <si>
    <t>VÝSPRAVA VÝTLUKŮ SMĚSÍ ACL TL. DO 100MM</t>
  </si>
  <si>
    <t>OPRAVA OBJÍZDNÝCH TRAS
Položka obsahuje náklady na opravy objízdných tras včetně návazních tras a komunikací, dotčených stavbou. Náklad zahrnuje nutné vypracování pasportu objízdných tras před zahájením výstavby a také po dokončení výstavby. 
Délka objízdné trasy - 30 km, šířka 6.0 m, plocha objízdné trasy 180 000 m2.
Opravujeme 30% plochy -  180000m2*0.3=54 000 m2 - z celkových 30% - předpoklad 5% plochy - výtluky
Výpočet: 54000m2*0.05=2700m2
Položka bude čerpána s vědomím TDS nebo zástupce Zadavatele</t>
  </si>
  <si>
    <t>2700 = 2700,000 [A]</t>
  </si>
  <si>
    <t>Položka zahrnuje:
- odfrézování nebo jiné odstranění poškozených vozovkových vrstev
- zaříznutí hran
- vyčištění
- nátěr
- dodání a výplň předepsanou zhutněnou balenou asfaltovou směsí
- asfaltová zálivka
Položka nezahrnuje:
- x</t>
  </si>
  <si>
    <t>577A2</t>
  </si>
  <si>
    <t>VÝSPRAVA TRHLIN ASFALTOVOU ZÁLIVKOU MODIFIK</t>
  </si>
  <si>
    <t>M</t>
  </si>
  <si>
    <t>OPRAVA OBJÍZDNÝCH TRAS
Položka obsahuje náklady na opravy objízdných tras včetně návazních tras a komunikací, dotčených stavbou. Náklad zahrnuje nutné vypracování pasportu objízdných tras před zahájením výstavby a také po dokončení výstavby. 
Sanace trhlin spodních vrstev vozovky
Dělka trhlin - 1500 m - hrubý odhad
Položka bude čerpána s vědomím TDS nebo zástupce Zadavatele</t>
  </si>
  <si>
    <t>1500 = 1500,000 [A]</t>
  </si>
  <si>
    <t>Položka zahrnuje:
- vyfrézování drážky šířky do 20mm hloubky do 40mm
- vyčištění
- nátěr
- výplň předepsanou zálivkovou hmotou
Položka nezahrnuje:
- x</t>
  </si>
  <si>
    <t>9</t>
  </si>
  <si>
    <t>Ostatní konstrukce a práce</t>
  </si>
  <si>
    <t>91225</t>
  </si>
  <si>
    <t>SMĚROVÉ SLOUPKY KOVOVÉ VČET ODRAZ PÁSKU</t>
  </si>
  <si>
    <t>OPRAVA OBJÍZDNÝCH TRAS</t>
  </si>
  <si>
    <t>35 = 35,000 [A]</t>
  </si>
  <si>
    <t>Položka zahrnuje:
- dodání a osazení sloupku včetně nutných zemních prací
- vnitrostaveništní a mimostaveništní doprava
- odrazky plastové nebo z retroreflexní fólie
Položka nezahrnuje:
- x</t>
  </si>
  <si>
    <t>915111</t>
  </si>
  <si>
    <t>VODOROVNÉ DOPRAVNÍ ZNAČENÍ BARVOU HLADKÉ - DODÁVKA A POKLÁDKA</t>
  </si>
  <si>
    <t>OPRAVA OBJÍZDNÝCH TRAS
Přeznačení po třech měsících
Odhad cca 2000 m2 - 30% délky obj. tras (25 km) - 7.5 km
Položka bude čerpána s vědomím TDS nebo zástupce Zadavatele</t>
  </si>
  <si>
    <t>2000 = 2000,000 [A]</t>
  </si>
  <si>
    <t>Položka zahrnuje:
- dodání a pokládku nátěrového materiálu
- předznačení a reflexní úpravu
Položka nezahrnuje:
- x
Způsob měření:
- měří se pouze natíraná plocha</t>
  </si>
  <si>
    <t>915231</t>
  </si>
  <si>
    <t>VODOR DOPRAV ZNAČ PLASTEM PROFIL ZVUČÍCÍ - DOD A POKLÁDKA</t>
  </si>
  <si>
    <t>01</t>
  </si>
  <si>
    <t>Řada 000</t>
  </si>
  <si>
    <t>SO 020</t>
  </si>
  <si>
    <t>O3</t>
  </si>
  <si>
    <t>014102</t>
  </si>
  <si>
    <t>ULOŽENÍ ODPADU ZE STAVBY NA SKLÁDKU S OPRÁVNĚNÍM K OPĚTOVNÉMU VYUŽITÍ - RECYKLAČNÍ STŘEDISKO</t>
  </si>
  <si>
    <t>T</t>
  </si>
  <si>
    <t>Materiál z pol.: 123738R
17 05 04 - Zemina a kamení neuvedené pod číslem 17 05 03, koef. 2.1 t/m3
Nepotřebný výkopek - zemina, drny, kamení - nevhodný materiál pro další použí na této stavbě
Náklad na uložení do recyklačního střediska či na skládku s oprávněním k opětovnému využítí dodaného typu odpadu.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</si>
  <si>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(1.88+1.5)*2.1 = 7,098 [A]</t>
  </si>
  <si>
    <t>Položka zahrnuje:
- veškeré poplatky provozovateli skládky související s uložením odpadu na skládce.
Položka nezahrnuje:
- x</t>
  </si>
  <si>
    <t>132738</t>
  </si>
  <si>
    <t>HLOUBENÍ RÝH ŠÍŘ DO 2M PAŽ I NEPAŽ TŘ. I, ODVOZ</t>
  </si>
  <si>
    <t>Ryha: 06m*12m*0.25m_x000D_
_x000D_
Základy pro šikmé vzpěry: (0.5*0.5*0.35)*3</t>
  </si>
  <si>
    <t>(0.6*12*0.25)+((0.5*0.5*0.35)*3) = 2,063 [A]</t>
  </si>
  <si>
    <t>Položka zahrnuje:
- vodorovnou a svislou dopravu,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pažení záporového 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uložení zeminy (na skládku, do násypu) ani poplatky za skládku, vykazují se v položce č.0141**</t>
  </si>
  <si>
    <t>18214</t>
  </si>
  <si>
    <t>ÚPRAVA POVRCHŮ SROVNÁNÍM ÚZEMÍ V TL DO 0,25M</t>
  </si>
  <si>
    <t>200 = 200,000 [A]</t>
  </si>
  <si>
    <t>Položka zahrnuje:
-  úpravu pláně včetně vyrovnání výškových rozdílů
Položka nezahrnuje:
- x</t>
  </si>
  <si>
    <t>Základy</t>
  </si>
  <si>
    <t>26A14</t>
  </si>
  <si>
    <t>VRTY PRO SLOUPKY OPLOCENÍ TŘ. TĚŽITELNOSTI I D DO 300MM</t>
  </si>
  <si>
    <t>Vrtaný otvor D 300mm do hloubky 0,55 m pro 5x sloupky_x000D_
_x000D_
Zemina 1.5 m3 - odvoz na skládku</t>
  </si>
  <si>
    <t>0.55*5 = 2,750 [A]</t>
  </si>
  <si>
    <t>Položka zahrnuje:
- zřízení vrtu, svislou a vodorovnou dopravu zeminy
- dopravu, nájem, provoz a přemístění, montáž a demontáž vrtacích zařízení a dalších mechanismů
- lešení a podpěrné konstrukce pro práci a manipulaci s vrtacím zařízení a dalších mechanismů
- vrtací plošiny vč. zemních prací, zpevnění, odvodnění a pod.
- uložení zeminy na skládku a poplatek za skládku
Položka nezahrnuje:
- uložení zeminy (na skládku, do násypu) ani poplatky za skládku, vykazují se v položce č.0141**</t>
  </si>
  <si>
    <t>272315</t>
  </si>
  <si>
    <t>ZÁKLADY Z PROSTÉHO BETONU DO C30/37</t>
  </si>
  <si>
    <t>1 sloupek - 0.3 m3 betonu - 5x sloupek_x000D_
1 vzpěra - 0.1 m3 betonu - 2x vzpěra</t>
  </si>
  <si>
    <t>(5*0.3)+(2*0.1) = 1,700 [A]</t>
  </si>
  <si>
    <t>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nátěrů zabraňujících soudržnosti betonu a bednění,
- podpěrné  konstr. (skruže) a lešení všech druhů pro bednění,  vč. ochranných a bezpečnostních opatření a základů těchto konstrukcí a lešení,
- vytvoření kotevních čel, kapes, nálitků a sedel, zřízení  všech  požadovaných  otvorů,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Položka nezahrnuje:
- x</t>
  </si>
  <si>
    <t>28997H</t>
  </si>
  <si>
    <t>OPLÁŠTĚNÍ (ZPEVNĚNÍ) Z GEOTEXTILIE DO 1000G/M2</t>
  </si>
  <si>
    <t>Separační neporpustná geotextiliue (50 g/m2), š. 800 mm, odolná proti UV záření_x000D_
_x000D_
Proti plevelu</t>
  </si>
  <si>
    <t>10 = 10,000 [A]</t>
  </si>
  <si>
    <t>Položka zahrnuje:
- dodávku předepsané geotextilie
- úpravu, očištění a ochranu podkladu
- přichycení k podkladu, případně zatížení
- úpravy spojů a zajištění okrajů
- úpravy pro odvodnění
- nutné přesahy
- mimostaveništní a vnitrostaveništní dopravu
Položka nezahrnuje:
- x 
Způsob měření:
- přesahy se nezapočítávají do výměry</t>
  </si>
  <si>
    <t>3</t>
  </si>
  <si>
    <t>Svislé konstrukce</t>
  </si>
  <si>
    <t>33817C</t>
  </si>
  <si>
    <t>SLOUPKY PLOTOVÉ Z DÍLCŮ KOVOVÝCH  DO BETONOVÝCH PATEK</t>
  </si>
  <si>
    <t>KS</t>
  </si>
  <si>
    <t>dl. 2.3 m</t>
  </si>
  <si>
    <t>5 = 5,000 [A]</t>
  </si>
  <si>
    <t>Položka zahrnuje:
- dodání a osazení předepsaného sloupku včetně PKO
- případnou betonovou patku z předepsané třídy betonu
- nutné zemní práce
Položka nezahrnuje:
-x</t>
  </si>
  <si>
    <t>33817D</t>
  </si>
  <si>
    <t>VZPĚRY PLOTOVÉ Z DÍLCŮ KOVOVÝCH  DO BETONOVÝCH PATEK</t>
  </si>
  <si>
    <t>dl. 2.3 m. 2x koncová a 1x rohová vzpěra</t>
  </si>
  <si>
    <t>2+1 = 3,000 [A]</t>
  </si>
  <si>
    <t>Položka zahrnuje:
- dodání a osazení předepsané vzpěry včetně PKO
- případnou betonovou patku z předepsané třídy betonu
- nutné zemní práce
Položka nezahrnuje:
- x</t>
  </si>
  <si>
    <t>4</t>
  </si>
  <si>
    <t>Vodorovné konstrukce</t>
  </si>
  <si>
    <t>46452</t>
  </si>
  <si>
    <t>POHOZ DNA A SVAHŮ Z KAMENIVA DRCENÉHO</t>
  </si>
  <si>
    <t>Štěrkodrť frakce 16/32 mm, tl. zásyp nad terénem</t>
  </si>
  <si>
    <t>1.62 = 1,620 [A]</t>
  </si>
  <si>
    <t>Položka zahrnuje:
- dodávku předepsaného kameniva
- mimostaveništní a vnitrostaveništní dopravu a jeho uložení
- není-li v zadávací dokumentaci uvedeno jinak, jedná se o nakupovaný materiál
Položka nezahrnuje:
- x</t>
  </si>
  <si>
    <t>7</t>
  </si>
  <si>
    <t>Přidružená stavební výroba</t>
  </si>
  <si>
    <t>76792</t>
  </si>
  <si>
    <t>OPLOCENÍ Z DRÁTĚNÉHO PLETIVA POTAŽENÉHO PLASTEM</t>
  </si>
  <si>
    <t>Výška nad terénem 1,5 m. Pletivo zapuštěné do terénu v hloubcu 0.25 m</t>
  </si>
  <si>
    <t>12*1.5 = 18,000 [A]</t>
  </si>
  <si>
    <t>Položka zahrnuje:
- vlastní pletivo
- rámy, rošty, lišty, kování, podpěrné, závěsné, upevňovací prvky, spojovací a těsnící materiál, pomocný materiál
- kompletní povrchovou úpravu
- ostnatý drát
Položka nezahrnuje:
- sloupky, které se vykazují v samostatných položkách 338**
- podezdívka (272**)
Způsob měření:
- uvažovaná plocha se pak vypočítává po horní hranu drátu</t>
  </si>
  <si>
    <t>966842</t>
  </si>
  <si>
    <t>ODSTRANĚNÍ OPLOCENÍ Z DRÁT PLETIVA, ODVOZ</t>
  </si>
  <si>
    <t>Odstranění drátěného  oplocení včetně sloupků._x000D_
_x000D_
Povinný odkup železa Zhotovitelem</t>
  </si>
  <si>
    <t>Položka zahrnuje:
- kompletní bourací práce včetně odstranění základových konstrukcí a nezbytného rozsahu zemních prací,
- veškerou manipulaci s vybouranou sutí a hmotami včetně uložení na předem určené místo,
- veškeré další práce plynoucí z technologického předpisu a z platných předpisů,
- odstranění sloupků z jiného materiálu, odstranění vrat a vrátek
Položka nezahrnuje:
- X</t>
  </si>
  <si>
    <t>02</t>
  </si>
  <si>
    <t>(2.150+1.5)*2.1 = 7,665 [A]</t>
  </si>
  <si>
    <t>Ryha: 06m*12m*0.25m
Základy pro šikmé vzpěry: (0.5*0.5*0.35)*3</t>
  </si>
  <si>
    <t>(0.6*12*0.25)+((0.5*0.5*0.35)*4) = 2,150 [A]</t>
  </si>
  <si>
    <t>Vrtaný otvor D 300mm do hloubky 0,55 m pro 5x sloupky
Zemina 1.5 m3 - odvoz na skládku</t>
  </si>
  <si>
    <t>1 sloupek - 0.3 m3 betonu - 5x sloupek
1 vzpěra - 0.1 m3 betonu - 4x vzpěra</t>
  </si>
  <si>
    <t>(5*0.3)+(4*0.1) = 1,900 [A]</t>
  </si>
  <si>
    <t>Separační neporpustná geotextiliue (50 g/m2), š. 800 mm, odolná proti UV záření
Proti plevelu</t>
  </si>
  <si>
    <t>dl. 2.3 m. 4x koncová</t>
  </si>
  <si>
    <t>2+2 = 4,000 [A]</t>
  </si>
  <si>
    <t>Výška nad terénem 1,5 m. Pletivo zapuštěné do terénu v hloubcu 0.25 m_x000D_
_x000D_
4m2 vrátka</t>
  </si>
  <si>
    <t>12*1.5+4 = 22,000 [A]</t>
  </si>
  <si>
    <t>76796</t>
  </si>
  <si>
    <t>VRATA A VRÁTKA</t>
  </si>
  <si>
    <t>Vrátka 2m výsoké</t>
  </si>
  <si>
    <t>4 = 4,000 [A]</t>
  </si>
  <si>
    <t>Položka zahrnuje:
- vlastní vrata a vrátka
- rámy, rošty, lišty, kování, podpěrné, závěsné, upevňovací prvky, spojovací a těsnící materiál, pomocný materiál
- kompletní povrchovou úpravu
- sloupky včetně kotvení, základové patky a nutných zemních prací
- drobné zasklení nebo jiná předepsaná výplň
- ostnatý drát
Položka nezahrnuje:
- x
Způsob měření:
- uvažovaná plocha se pak vypočítává po horní hranu drátu</t>
  </si>
  <si>
    <t>Odstranění drátěného  oplocení včetně sloupků.
Povinný odkup železa Zhotovitelem</t>
  </si>
  <si>
    <t>981164</t>
  </si>
  <si>
    <t>PŘESUN BUDOV DŘEVĚNÝCH</t>
  </si>
  <si>
    <t>Přesun zařízení pro domácí zvířata – přesun v rámci pozemku vlastníka  986/16</t>
  </si>
  <si>
    <t>Položka zahrnuje:
- veškerou manipulaci 
- veškeré další práce plynoucí z technologického předpisu a z platných předpisů 
- bezpečnostní opatření, vyplývající z předpisů o bezpečnosti práce
- podpěrné konstrukce jakékoli výšky
- úpravu pláně s návazností na přilehlý terén
- odpojení od sousedních nedemolovaných objektů
- jakékoli lešení a práce bez pevné pracovní podlahy
- naložení, dopravu a složení
- ochranná ohrazení a sítě
- ochranná zařízení proti poškození okolních objektů
- eventuelní nutnou asistenci požárních či bezpečnostních sborů
Položka nezahrnuje:
- X</t>
  </si>
  <si>
    <t>SO 004</t>
  </si>
  <si>
    <t>Materiál z pol.: 96613, 96615, 96616, 966358, 96636
17 01 01 - BETON z vybouraných konstrukcí (obrubníky, propusty, panely a jiné)
koef. 1,5 t/m3
17 09 04 - Směsné stavební a demoliční odpady neuvedené pod čísly 17 09 01, 17 09 02 a 17 09 03
Koef. 2.2 t/m3
Náklad na uložení do recyklačního střediska či na skládku s oprávněním k opětovnému využítí dodaného typu odpadu.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</si>
  <si>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(20+25+19.5+1.14+20.4)*1.5 = 129,060 [A]</t>
  </si>
  <si>
    <t>Položka zahrnuje:
- Náklad na uložení do recyklačního střediska či na skládku s oprávněním k opětovnému využítí dodaného typu odpadu.
Položka nezahrnuje:
- x</t>
  </si>
  <si>
    <t>Materiál z pol.: 13173
17 05 04 - Zemina a kamení neuvedené pod číslem 17 05 03, koef. 2.1 t/m3
Nepotřebný výkopek - zemina, drny, kamení - nevhodný materiál pro další použí na této stavbě
Náklad na uložení do recyklačního střediska či na skládku s oprávněním k opětovnému využítí dodaného typu odpadu.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</si>
  <si>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(174,72)*2.1 = 366,912 [A]</t>
  </si>
  <si>
    <t>014131</t>
  </si>
  <si>
    <t>POPLATKY ZA SKLÁDKU TYP S-NO (NEBEZPECNÝ ODPAD)</t>
  </si>
  <si>
    <t>Poplatky za skládku - stávající hydroizolace mostu.</t>
  </si>
  <si>
    <t>viz položka č. 97817 0.01*[!97817] = 0,438 [A]</t>
  </si>
  <si>
    <t>zahrnuje veškeré poplatky provozovateli skládky související s uložením odpadu na skládce.</t>
  </si>
  <si>
    <t>13173</t>
  </si>
  <si>
    <t>HLOUBENÍ JAM ZAPAŽ I NEPAŽ TR. I</t>
  </si>
  <si>
    <t>Výkopy nutné pro demolici stávajícího mostu.</t>
  </si>
  <si>
    <t>ŽB část a klenba 9.80*8.90 = 87,220 [A]_x000D_
propustková část 9.00*(2.75+2.75) = 49,500 [B]_x000D_
výkop u čela 9.50*4.00 = 38,000 [C]_x000D_
celkové množství = 174,720</t>
  </si>
  <si>
    <t>položka zahrnuje:
- vodorovná a svislá doprava, premístení, preložení, manipulace s výkopkem
- kompletní provedení vykopávky nezapažené i zapažené
- ošetrení výkopište po celou dobu práce v nem vc. klimatických opatrení
- ztížení vykopávek v blízkosti podzemního vedení, konstrukcí a objektu vc. jejich docasného zajištení
- ztížení pod vodou, v okolí výbušnin, ve stísnených prostorech a pod.
- príplatek za lepivost
- težení po vrstvách, pásech a po jiných nutných cástech (figurách)
- cerpání vody vc. cerpacích jímek, potrubí a pohotovostní cerpací soupravy (viz ustanovení k pol. 1151,2)
- potrebné snížení hladiny podzemní vody
- težení a rozpojování jednotlivých balvanu
- vytahování a nošení výkopku
- svahování a presvah. svahu do konecného tvaru, výmena hornin v podloží a v pláni znehodnocené klimatickými vlivy
- rucní vykopávky, odstranení korenu a napadávek
- pažení, vzeprení a rozeprení vc. prepažování (vyjma štetových sten)
- úpravu, ochranu a ocištení dna, základové spáry, sten a svahu
- odvedení nebo obvedení vody v okolí výkopište a ve výkopišti
- trídení výkopku
- veškeré pomocné konstrukce umožnující provedení vykopávky (príjezdy, sjezdy, nájezdy, lešení, podper. konstr., premostení, zpevnené plochy, zakrytí a pod.)
- nezahrnuje uložení zeminy (na skládku, do násypu) ani poplatky za skládku, vykazují se v položce c.0141**</t>
  </si>
  <si>
    <t>17120</t>
  </si>
  <si>
    <t>ULOŽENÍ SYPANINY DO NÁSYPU A NA SKLÁDKY BEZ ZHUTNENÍ</t>
  </si>
  <si>
    <t>Uložení vykopané zeminy na skladku.</t>
  </si>
  <si>
    <t>viz položka č. 13176 [!13173] = 174,720 [A]</t>
  </si>
  <si>
    <t>položka zahrnuje:
- kompletní provedení zemní konstrukce do predepsaného tvaru
- ošetrení úložište po celou dobu práce v nem vc. klimatických opatrení
- ztížení v okolí vedení, konstrukcí a objektu a jejich docasné zajištení
- ztížení provádení ve ztížených podmínkách a stísnených prostorech
- ztížené ukládání sypaniny pod vodu
- ukládání po vrstvách a po jiných nutných cástech (figurách) vc. dosypávek
- spouštení a nošení materiálu
- úprava, ocištení a ochrana podloží a svahu
- svahování, uzavírání povrchu svahu
- udržování úložište a jeho ochrana proti vode
- odvedení nebo obvedení vody v okolí úložište a v úložišti
- veškeré  pomocné konstrukce umožnující provedení  zemní konstrukce  (príjezdy,  sjezdy,  nájezdy, lešení, podperné konstrukce, premostení, zpevnené plochy, zakrytí a pod.)</t>
  </si>
  <si>
    <t>9112A3</t>
  </si>
  <si>
    <t>ZÁBRADLÍ MOSTNÍ S VODOR MADLY - DEMONTÁŽ S PRESUNEM</t>
  </si>
  <si>
    <t>Demontáž stávajícího zábradlí. Včetně ekologické likvidace.</t>
  </si>
  <si>
    <t>zábradlí 7.10 = 7,100 [A]</t>
  </si>
  <si>
    <t>položka zahrnuje:
- demontáž a odstranení zarízení
- jeho odvoz na predepsané místo</t>
  </si>
  <si>
    <t>96613</t>
  </si>
  <si>
    <t>BOURÁNÍ KONSTRUKCÍ Z KAMENE NA MC</t>
  </si>
  <si>
    <t>Demolice klenbové částí mostu.</t>
  </si>
  <si>
    <t>klebna - předpoklad 3.00*6.50 = 19,500 [A]</t>
  </si>
  <si>
    <t>položka zahrnuje:
- rozbourání konstrukce bez ohledu na použitou technologii
- veškeré pomocné konstrukce (lešení a pod.)
- veškerou manipulaci s vybouranou sutí a hmotami vcetne uložení na skládku. Nezahrnuje poplatek za skládku, který se vykazuje v položce 0141** (s výjimkou malého množství bouraného materiálu, kde je možné poplatek zahrnout do jednotkové ceny bourání – tento fakt musí být uveden v doplnujícím textu k položce)
- veškeré další práce plynoucí z technologického predpisu a z platných predpisu</t>
  </si>
  <si>
    <t>96615</t>
  </si>
  <si>
    <t>BOURÁNÍ KONSTRUKCÍ Z PROSTÉHO BETONU</t>
  </si>
  <si>
    <t>Demolice betonové části pod prefabrikovanými troubami.</t>
  </si>
  <si>
    <t>předpoklad 1.70*2.75*0.15+1.00*2.75*0.15 = 1,114 [A]</t>
  </si>
  <si>
    <t>96616</t>
  </si>
  <si>
    <t>BOURÁNÍ KONSTRUKCÍ ZE ŽELEZOBETONU</t>
  </si>
  <si>
    <t>Demolice železobetonových částí mostu.</t>
  </si>
  <si>
    <t>římsa 0.35*0.50*7.20 = 1,260 [A]_x000D_
čelo mostu (předpoklad) 1.95*7.20 = 14,040 [B]_x000D_
ŽB část NK 2.50*0.40*2.70+2*2.50*0.40*1.20 = 5,100 [C]_x000D_
celkové množství = 20,400</t>
  </si>
  <si>
    <t>966358</t>
  </si>
  <si>
    <t>BOURÁNÍ PROPUSTU Z TRUB DN DO 600MM</t>
  </si>
  <si>
    <t>Demolice dvojice trub DN 600 mm._x000D_
25m3</t>
  </si>
  <si>
    <t>délka trub 2*2.75 = 5,500 [A]</t>
  </si>
  <si>
    <t>položka zahrnuje:
- odstranení trub vcetne prípadného obetonování a lože
- veškeré pomocné konstrukce (lešení a pod.)
- veškerou manipulaci s vybouranou sutí a hmotami vcetne uložení na skládku. Nezahrnuje poplatek za skládku, který se vykazuje v položce 0141** (s výjimkou malého množství bouraného materiálu, kde je možné poplatek zahrnout do jednotkové ceny bourání – tento fakt musí být uveden v doplnujícím textu k položce)
- veškeré další práce plynoucí z technologického predpisu a z platných predpisu
- nezahrnuje bourání cel, vtokových a výtokových jímek, odstranení zábradlí</t>
  </si>
  <si>
    <t>96636</t>
  </si>
  <si>
    <t>BOURÁNÍ PROPUSTU Z TRUB DN DO 800MM</t>
  </si>
  <si>
    <t>Demolice trouby DN 800 mm._x000D_
20m3</t>
  </si>
  <si>
    <t>délka 2.75 = 2,750 [A]</t>
  </si>
  <si>
    <t>97817</t>
  </si>
  <si>
    <t>ODSTRANENÍ MOSTNÍ IZOLACE</t>
  </si>
  <si>
    <t>Odstranění stávající hydroizolace.</t>
  </si>
  <si>
    <t>předpoklad na ŽB části 6.00*2.50 = 15,000 [A]_x000D_
předpoklad na klenbě 4.50*6.40 = 28,800 [B]_x000D_
celkové množství = 43,800</t>
  </si>
  <si>
    <t>Položka zahrnuje:
- položka zahrnuje veškeré práce plynoucí z technologického predpisu a z platných predpisu
- veškerou manipulaci s vybouranou sutí a hmotami vcetne uložení na skládku.
Položka nezahrnuje:
- poplatek za skládku, který se vykazuje v položce 0141** (s výjimkou malého množství bouraného materiálu, kde je možné poplatek zahrnout do jednotkové ceny bourání – tento fakt musí být uveden v doplnujícím textu k položce)</t>
  </si>
  <si>
    <t>SO 005</t>
  </si>
  <si>
    <t>Materiál z pol.: 96613, 96615, 96616, 966371
17 01 01 - BETON z vybouraných konstrukcí (obrubníky, propusty, panely a jiné)
koef. 1,5 t/m3
17 09 04 - Směsné stavební a demoliční odpady neuvedené pod čísly 17 09 01, 17 09 02 a 17 09 03
Koef. 2.2 t/m3
Náklad na uložení do recyklačního střediska či na skládku s oprávněním k opětovnému využítí dodaného typu odpadu.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</si>
  <si>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(48.26+2.145+0.599+50)*1.5 = 151,506 [A]</t>
  </si>
  <si>
    <t>(282.6)*2.1 = 593,460 [A]</t>
  </si>
  <si>
    <t>viz položka č. 97817 0.01*[!97817] = 0,706 [A]</t>
  </si>
  <si>
    <t>část klenba 19.50*9.80 = 191,100 [A]_x000D_
propustková část 13.00*5.50 = 71,500 [B]_x000D_
výkop u čela 10.00*2.00 = 20,000 [C]_x000D_
celkové množství = 282,600</t>
  </si>
  <si>
    <t>viz položka č. 13176 [!13173] = 282,600 [A]</t>
  </si>
  <si>
    <t>zábradlí 4.85 = 4,850 [A]</t>
  </si>
  <si>
    <t>klebna - předpoklad 3.60*9.80 = 35,280 [A]_x000D_
čelní zeď 11.80*0.55*2 = 12,980 [B]_x000D_
celkové množství = 48,260</t>
  </si>
  <si>
    <t>předpoklad 0.15*2.60*5.50 = 2,145 [A]</t>
  </si>
  <si>
    <t>římsa 0.37*0.38*4.26 = 0,599 [A]</t>
  </si>
  <si>
    <t>966371</t>
  </si>
  <si>
    <t>BOURÁNÍ PROPUSTU Z TRUB DN DO 1000MM</t>
  </si>
  <si>
    <t>Demolice trouby DN 1000 mm._x000D_
_x000D_
30 m3</t>
  </si>
  <si>
    <t>délka trub 2*5.50 = 11,000 [A]</t>
  </si>
  <si>
    <t>předpoklad na klenbě 7.20*9.80 = 70,560 [B]</t>
  </si>
  <si>
    <t>111208</t>
  </si>
  <si>
    <t>ODSTRANĚNÍ KŘOVIN S ODVOZEM</t>
  </si>
  <si>
    <t>500 = 500,000 [A]</t>
  </si>
  <si>
    <t>Položka zahrnuje:
- odstranění křovin a stromů do průměru 100 mm
- dopravu dřevin  na předepsanou vzdálenost
- spálení na hromadách nebo štěpkování
Položka nezahrnuje:
- x</t>
  </si>
  <si>
    <t>112038</t>
  </si>
  <si>
    <t>KÁCENÍ STROMŮ D KMENE PŘES 0,9M S ODSTR PAŘEZŮ, ODVOZ DO 20KM</t>
  </si>
  <si>
    <t>SO 105</t>
  </si>
  <si>
    <t>Položka  zahrnuje:
- poražení stromu a osekání větví
- spálení větví na hromadách nebo štěpkování
- dopravu a uložení kmenů, případné další práce s nimi dle pokynů zadávací dokumentace
- vytrhání nebo vykopání pařezů
- veškeré zemní práce spojené s odstraněním pařezů
- dopravu a uložení pařezů, případně další práce s nimi dle pokynů zadávací dokumentace
- zásyp jam po pařezech
Položka nezahrnuje:
- x
Způsob měření:
- kácení stromů se měří v [ks] poražených stromů (průměr stromů se měří ve výšce 1,3m nad terénem)</t>
  </si>
  <si>
    <t>Povrchové úpravy terénu – vyrovnání do tl. 20 cm</t>
  </si>
  <si>
    <t>20 = 20,000 [A]</t>
  </si>
  <si>
    <t>18241</t>
  </si>
  <si>
    <t>ZALOŽENÍ TRÁVNÍKU RUČNÍM VÝSEVEM</t>
  </si>
  <si>
    <t>30 = 30,000 [A]</t>
  </si>
  <si>
    <t>Položka zahrnuje:
- dodání předepsané travní směsi, její výsev na ornici, zalévání, první pokosení, to vše bez ohledu na sklon terénu
Položka nezahrnuje:
- x</t>
  </si>
  <si>
    <t>184B17</t>
  </si>
  <si>
    <t>VYSAZOVÁNÍ STROMŮ LISTNATÝCH S BALEM OBVOD KMENE DO 20CM, PODCHOZÍ VÝŠ MIN 2,4M</t>
  </si>
  <si>
    <t>Vysazování nového stromu – Ořešák královský (Juglans regia) výpěstek max do prům 0.2 m, výška max do 6 m</t>
  </si>
  <si>
    <t>Položka zahrnuje:
-  dodávku projektem předepsaných  stromů
- hloubení jamek (min. rozměry pro stromy min. 1,5 násobek balu výpěstku) s event. výměnou půdy, s hnojením anorganickým hnojivem a přídavkem organického hnojiva min. 5kg pro stromy
- zálivku, kůly, chráničky ke stromům nebo ochrana stromů nátěrem a pod.
- položka zahrnuje veškerý materiál, výrobky a polotovary, včetně mimostaveništní a vnitrostaveništní dopravy (rovněž přesuny), včetně naložení a složení, případně s uložením
Položka nezahrnuje:
- x
Způsob měření:
- obvod kmene se měří ve výšce 1,00m nad zemí.</t>
  </si>
  <si>
    <t>SO 101</t>
  </si>
  <si>
    <t>Řada 100</t>
  </si>
  <si>
    <t>Materiál z pol.: 113138R, 113188R, 11328R, 113338R1, 113524R, 96687, 113728R2
17 01 01 - BETON z vybouraných konstrukcí (obrubníky, propusty, panely a jiné)
koef. 1,5 t/m3
Pojízdná dlažba: 11.44 m3 * 1.5=17.16 t
Nepojízdná dlažba: 4.032 m3 * 1.5=6.048 t
Odvodnění (žlaby): 750*0.2*1.5=225 t
Obrubníky: 0.04*500*1.5=30 t
Vpust: 30*1.5=45 t
17 09 04 - Směsné stavební a demoliční odpady neuvedené pod čísly 17 09 01, 17 09 02 a 17 09 03
Koef. 2.2 t/m3
(97.5m3+3900m3+2900m3)*2.2=15180 t
Náklad na uložení do recyklačního střediska či na skládku s oprávněním k opětovnému využítí dodaného typu odpadu.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</si>
  <si>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(17,16+6,048+225+30+45)+15180 = 15503,208 [A]</t>
  </si>
  <si>
    <t>Materiál z pol.: 113328R, 123738R2, 12980
17 05 04 - Zemina a kamení neuvedené pod číslem 17 05 03, koef. 2.1 t/m3
Nepotřebný výkopek - zemina, drny, kamení - nevhodný materiál pro další použí na této stavbě
Náklad na uložení do recyklačního střediska či na skládku s oprávněním k opětovnému využítí dodaného typu odpadu.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</si>
  <si>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(150+1200+10)*2.1 = 2856,000 [A]</t>
  </si>
  <si>
    <t>014132</t>
  </si>
  <si>
    <t>POPLATKY ZA SKLÁDKU TYP S-NO (NEBEZPEČNÝ ODPAD)</t>
  </si>
  <si>
    <t>POLOŽKA BUDE ČERPÁNÁ NA ZÁKLADĚ VÝSLEDKŮ PRŮZKUMŮ A ZKOUŠEK, VYJADŘENÍ AD A TDS A SOUHLASU TDI!
z pol. 12932R, 113728R2
Uložení na řízenou skládku s příslušným oprávněním.
V případě prokázání laboratorní zkouškou přítomnost PAU v odfrézovaném materiálu. 
Předpoklad - 10% celkového objemu odfrézovaného matr. (z pol. 113728R2)
Koef. 1.5 t/m3</t>
  </si>
  <si>
    <t>(2835.6*0.1+625)*1.5 = 1362,840 [A]</t>
  </si>
  <si>
    <t>113138</t>
  </si>
  <si>
    <t>ODSTRANĚNÍ KRYTU ZPEVNĚNÝCH PLOCH S ASFALT POJIVEM, ODVOZ</t>
  </si>
  <si>
    <t>Odstranění nezpevněného krytu stávajících sjezdů - směs štěrku a kameniva, recyklovaného rozfrézovaného asfaltobetonu, zeminy a písku - napojení sjezdů
Odečtená digitální plocha z výkresu - 650 m2 * 0.15 m = 97.5 m3
ULOŽENÍ ODPADU ZE STAVBY NA SKLÁDKU S OPRÁVNĚNÍM K OPĚTOVNÉMU VYUŽITÍ - RECYKLAČNÍ STŘEDISKO</t>
  </si>
  <si>
    <t>97.5 = 97,500 [A]</t>
  </si>
  <si>
    <t>Položka zahrnuje:
- veškerou manipulaci s vybouranou sutí a s vybouranými hmotami vč. uložení na skládku. 
Položka nezahrnuje:
-  poplatek za skládku, který se vykazuje v položce 0141** (s výjimkou malého množství bouraného materiálu, kde je možné poplatek zahrnout do jednotkové ceny bourání – tento fakt musí být uveden v doplňujícím textu k položce).</t>
  </si>
  <si>
    <t>113188</t>
  </si>
  <si>
    <t>ODSTRANĚNÍ KRYTU ZPEVNĚNÝCH PLOCH Z DLAŽDIC, ODVOZ</t>
  </si>
  <si>
    <t>Odstranění stávajícího krytu z pojízdné betonové dlažby v případě poškození této stávající plochy stavbou (předpoklad poškození 20% plochy dlažby):
- celková plocha stávajícího krytu pojízdné betonové dlažby - 715 m2, 20% předpokládané poškození plochy - 143 m2 * 0.08 m = 11.44 m3 
Odstranění stávajícího krytu z nepojízdné betonové dlažby v případě poškození této stávající plochy stavbou (předpoklad poškození 20% plochy dlažby):
- celková plocha stávajícího krytu nepojízdné betonové dlažby - 336 m2, 20% předpokládané poškození plochy - 67.2 m2 * 0.06 m = 4.032 m3
ULOŽENÍ ODPADU ZE STAVBY NA SKLÁDKU S OPRÁVNĚNÍM K OPĚTOVNÉMU VYUŽITÍ - RECYKLAČNÍ STŘEDISKO
Recyklační středisko je povinné vydat potvrzení k oprávněné činnosti a potvrzení o následné recyklací materiálu a následné použití zrecyklovaného materiálu
Poškozenost a následnou opravu pojizdného a nepojizdného krytu posoudi TDI.</t>
  </si>
  <si>
    <t>11.44+4.032 = 15,472 [A]</t>
  </si>
  <si>
    <t>Položka zahrnuje:
- veškerou manipulaci s vybouranou sutí a s vybouranými hmotami vč. uložení na skládku. 
Položka nezahrnuje:
-  poplatek za skládku, který se vykazuje v položce 0141** (s výjimkou malého množství bouraného materiálu, kde je možné poplatek zahrnout do jednotkové ceny bourání – tento fakt musí být uveden v doplňujícím textu k položce). jednotkové ceny bourání – tento fakt musí být uveden v doplňujícím textu k položce).</t>
  </si>
  <si>
    <t>11328</t>
  </si>
  <si>
    <t>ODSTRANĚNÍ PŘÍKOPŮ, ŽLABŮ A RIGOLŮ Z PŘÍKOPOVÝCH TVÁRNIC, ODVOZ</t>
  </si>
  <si>
    <t>Odstranění odvodńovacích žlabů z betonových dlaždic včetně podkladu v délce 1500 m, šířce 0.5 m
ULOŽENÍ ODPADU ZE STAVBY NA SKLÁDKU S OPRÁVNĚNÍM K OPĚTOVNÉMU VYUŽITÍ - RECYKLAČNÍ STŘEDISKO
Recyklační středisko je povinné vydat potvrzení k oprávněné činnosti a potvrzení o následné recyklací materiálu a následné použití zrecyklovaného materiálu
POLOŽKA BUDE ČERPÁNÁ NA ZÁKLADĚ VYJADŘENÍ AD A TDS A SOUHLASU TDI!</t>
  </si>
  <si>
    <t>1500*0.5 = 750,000 [A]</t>
  </si>
  <si>
    <t>Položka zahrnuje:
-  odstranění tvárnic včetně podkladu
-  veškerou manipulaci s vybouranou sutí a s vybouranými hmotami, vč. uložení na skládku. 
Položka nezahrnuje:
-  poplatek za skládku, který se vykazuje v položce 0141** (s výjimkou malého množství bouraného materiálu, kde je možné poplatek zahrnout do jednotkové ceny bourání – tento fakt musí být uveden v doplňujícím textu k položce). jednotkové ceny bourání – tento fakt musí být uveden v doplňujícím textu k položce).</t>
  </si>
  <si>
    <t>113328</t>
  </si>
  <si>
    <t>ODSTRANĚNÍ PODKLADŮ ZPEVNĚNÝCH PLOCH Z KAMENIVA NESTMEL, ODVOZ</t>
  </si>
  <si>
    <t>Odstranění podkladu sjezdů (zbyla vrstva pod asfaltovým krytem) - 1000 m2 * 0.15m = 150m3
ULOŽENÍ ODPADU ZE STAVBY NA SKLÁDKU S OPRÁVNĚNÍM K OPĚTOVNÉMU VYUŽITÍ - RECYKLAČNÍ STŘEDISKO</t>
  </si>
  <si>
    <t>150 = 150,000 [A]</t>
  </si>
  <si>
    <t>113338</t>
  </si>
  <si>
    <t>ODSTRAN PODKL ZPEVNĚNÝCH PLOCH S ASFALT POJIVEM, ODVOZ</t>
  </si>
  <si>
    <t>Odstranění podkladních vrstev vozovky v tl. 0,15 m
Množství 23630m2*0.15m*koef. rozš. vrstvy 1.1=cca 3900 m3
ULOŽENÍ ODPADU ZE STAVBY NA SKLÁDKU S OPRÁVNĚNÍM K OPĚTOVNÉMU VYUŽITÍ - RECYKLAČNÍ STŘEDISKO
Material se odvaží na mezideponii Zhotovitelé stavby, kde bude roztřiděn. Na základě labor. zkošek je potřeba zjistit přítomsot PAU
Nově lze v souladu se zněním vyhlášky č. 283/2023 využít možnosti uložení materiálu ZAS-T3 nebo ZAS-T4 na mezideponii pro odvoz odbouraných vrstev, jejich úprava na mezideponii pro vytvoření směsi RS CA a zpětné uložení do vozovkových vrstev, nebo pro zlepšení aktivní zóny.
Odbourané vrstvy bez PAU je možné odvézt na skládku k likvidací anebo využít na jiné stavbě Zhotovitele - odvoz na skládku minimálního množství.</t>
  </si>
  <si>
    <t>3900 = 3900,000 [A]</t>
  </si>
  <si>
    <t>Odstranění podkladních vrstev vozovky v tl. 0,17 m
Množství 24000m2*0.17m*koef. rozš. vrstvy 1.1=cca 4500 m3
Odvoz na mezideponii Zhot. styvby, úprava a použití zpět úpr. mater. jako vrstvu RS CA 0/32 (0/45)</t>
  </si>
  <si>
    <t>4500 = 4500,000 [A]</t>
  </si>
  <si>
    <t>Položka zahrnuje:
- veškerou manipulaci s vybouranou sutí a s vybouranými hmotami vč. uložení na skládku. 
Položka nezahrnuje:
-  X</t>
  </si>
  <si>
    <t>113524</t>
  </si>
  <si>
    <t>ODSTRANĚNÍ CHODNÍKOVÝCH A SILNIČNÍCH OBRUBNÍKŮ BETONOVÝCH, ODVOZ</t>
  </si>
  <si>
    <t>Odstranění betonových obrubníků poškozených během stavby v délce cca 500 m
Obrubníky: 0.04*500*1.5=30 t - odvoz na skládku k recyklací
ULOŽENÍ ODPADU ZE STAVBY NA SKLÁDKU S OPRÁVNĚNÍM K OPĚTOVNÉMU VYUŽITÍ - RECYKLAČNÍ STŘEDISKO
Recyklační středisko je povinné vydat potvrzení k oprávněné činnosti a potvrzení o následné recyklací materiálu a následné použití zrecyklovaného materiálu
POLOŽKA BUDE ČERPÁNÁ NA ZÁKLADĚ VYJADŘENÍ AD A TDS A SOUHLASU TDI!</t>
  </si>
  <si>
    <t>11360</t>
  </si>
  <si>
    <t>R.N</t>
  </si>
  <si>
    <t>DRCENÍ KAMEN. (BALVANŮ) V PODKL. VRSTVÁCH NA MÍSTĚ PŘED PROVEDENÍM REC. ZA STUDENA, ÚČINNOST DO HL. 300MM</t>
  </si>
  <si>
    <t>POLOŽKA BUDE ČERPÁNÁ NA ZÁKLADĚ VYJADŘENÍ AD A TDS A SOUHLASU TDI!
Položka přidaná na základě provedeného diagnostického průzkumu vozovky kvůli přítomností v podkladních vrstvách balvanité sypaniny
Orijentáční plocha je 25000m2</t>
  </si>
  <si>
    <t>25000 = 25000,000 [A]</t>
  </si>
  <si>
    <t>Zahrnuje potrebné mechanizmy a odklizení prebytecného materiálu</t>
  </si>
  <si>
    <t>Odfrézování obrusné vrstvy po celé délce - 40 mm
Odečtená digitální plocha z výkresu - 24000 m2 x 0.04 m = 960 m3 
Odfrézování obrusné vrstvy sejezdů - 40 mm
Odečtená digitální plocha z výkresu - 1000 m2 x 0.04 m = 40 m3
!!!Povinný odkup materiálu Zhotovitelem!!!</t>
  </si>
  <si>
    <t>960+40 = 1000,000 [A]</t>
  </si>
  <si>
    <t>Odfrézování podkladních vrstev v tl. 120 mm: 24000 m2
Odečtená digitální plocha z výkresu - 24000 m2 x 0.12 m = 2900 m3
ULOŽENÍ ODPADU ZE STAVBY NA SKLÁDKU S OPRÁVNĚNÍM K OPĚTOVNÉMU VYUŽITÍ - RECYKLAČNÍ STŘEDISKO
Zhotovitel doloží  platné oprávnění opravňující ho k nakládání s odpady. Dále předloží doklady o uložení tzv.Průvodku odpadu (s uvedením SPZ, množství-váhy, názvu odpadu, místo dalšího využí odpadu). Tuto průvodu odsouhlasí zástupci smluvních stran.</t>
  </si>
  <si>
    <t>2900 = 2900,000 [A]</t>
  </si>
  <si>
    <t>121108</t>
  </si>
  <si>
    <t>SEJMUTÍ ORNICE NEBO LESNÍ PŮDY S ODVOZEM</t>
  </si>
  <si>
    <t>Sejmutí ornice z krajnic a svahů - 7500 m2 - v délce 2500 m, šířce 3m, hloubce 0,15 m
Odvoz a uložení na mezideponíí k dočasnému skladování. Zpětné použití</t>
  </si>
  <si>
    <t>2500*3*0.15 = 1125,000 [A]</t>
  </si>
  <si>
    <t>Položka zahrnuje:
- sejmutí ornice bez ohledu na tloušťku vrstvy
-  její vodorovnou dopravu
Položka nezahrnuje:
- uložení na trvalou skládku</t>
  </si>
  <si>
    <t>12190</t>
  </si>
  <si>
    <t>PŘEVRSTVENÍ ORNICE</t>
  </si>
  <si>
    <t>Prevrstvení ornice na skládce</t>
  </si>
  <si>
    <t>1125 = 1125,000 [A]</t>
  </si>
  <si>
    <t>Položka zahrnuje:
- převrstvení ornice na skládce
Položka nezahrnuje:
- x</t>
  </si>
  <si>
    <t>122738</t>
  </si>
  <si>
    <t>ODKOPÁVKY A PROKOPÁVKY OBECNÉ TŘ. I, ODVOZ</t>
  </si>
  <si>
    <t>Jedná se o výkopové práce, které se můžou vyskytnout během výstavby. Zemina na skládku se neodváží. 
POLOŽKA BUDE ČERPÁNÁ NA ZÁKLADĚ VYJADŘENÍ AD A TDS A SOUHLASU TDI!</t>
  </si>
  <si>
    <t>Položka zahrnuje:
- vodorovnou a svislou dopravu,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pažení záporového 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X</t>
  </si>
  <si>
    <t>123738</t>
  </si>
  <si>
    <t>ODKOP PRO SPOD STAVBU SILNIC A ŽELEZNIC TŘ. I, ODVOZ</t>
  </si>
  <si>
    <t>Odstranění stávající vrstvy aktivní zóny s odvozem na předem určené Zhotovitelem stavby skladovací místo (mezideponii), kde se bude provádět úprava (zlepšení) materiálu.
Nová aktivní zóna je navržena z upravených zemin v podloží – předpoklad využití stávající konstrukce s přidáním hydraulického pojiva na tloušťku 300 - 500 mm (závisí na zastižených vlastnostech parapláně AZ) nebo výměna podloží s využitím  stávajících odtěžených vrstev s PAU a uložených technologií recyklace za studena.  Jedná se o stávající zeminy podmínečně vhodné, které je možno považovat dle TP 170 při hodnotě CBR &lt; 15% za typ PIII při optimálních podmínkách vlhkosti nebo úpravou zemin AZ s hydraulickým pojivem min. PIII a při dosažení vyššího CBR 30 % za typ PII. 
Množství: 29950m2*0.50m=cca 14975m3</t>
  </si>
  <si>
    <t>14975 = 14975,000 [A]</t>
  </si>
  <si>
    <t>Položka zahrnuje:
- vodorovnou a svislou dopravu,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pažení záporového 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X</t>
  </si>
  <si>
    <t>Odtěžení stávající nezpevněné krajnice a dosypavek v délce 4000 m, cca 1200 m3 zeminy a kameniva
ULOŽENÍ ODPADU ZE STAVBY NA SKLÁDKU S OPRÁVNĚNÍM K OPĚTOVNÉMU VYUŽITÍ - RECYKLAČNÍ STŘEDISKO</t>
  </si>
  <si>
    <t>1200 = 1200,000 [A]</t>
  </si>
  <si>
    <t>Položka zahrnuje:
- vodorovnou a svislou dopravu,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pažení záporového 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uložení zeminy (na skládku, do násypu) ani poplatky za skládku, vykazují se v položce č.0141**</t>
  </si>
  <si>
    <t>125738</t>
  </si>
  <si>
    <t>VYKOPÁVKY ZE ZEMNÍKŮ A SKLÁDEK TŘ. I, ODVOZ</t>
  </si>
  <si>
    <t>POL. 121108R, 123738R1, 113338R2</t>
  </si>
  <si>
    <t>1125+14975+4450 = 20550,000 [A]</t>
  </si>
  <si>
    <t>Položka zahrnuje:
- vodorovnou a svislou dopravu,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ruční vykopávky, odstranění kořenů a napadávek
- pažení, vzepření a rozepření vč. přepažování (vyjma pažení záporového a štětových stěn)
- úpravu, ochranu a očištění dna, základové spáry, stěn a svahů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práce spojené s otvírkou zemníku</t>
  </si>
  <si>
    <t>12932</t>
  </si>
  <si>
    <t>CIŠTENÍ PRÍKOPU OD NÁNOSU DO 0,5M3/M A REPROFILACE</t>
  </si>
  <si>
    <t>PROČIŠTĚNÍ STÁVAJÍCÍCH PŘÍKOPŮ.
REPROFILACE (OBNOVA) STÁVAJÍCÍCH PŘÍKOPŮ. BUDE ZACHOVÁNA KÓTA DNA PŘÍKOPU
ULOŽENÍ ODPADU ZE STAVBY NA SKLÁDKU S OPRÁVNĚNÍM K OPĚTOVNÉMU VYUŽITÍ - RECYKLAČNÍ STŘEDISKO
Včetně dopravy přebytků zeminy na skládku k recyklací
Přebytek zeminy a kameníva (nevhodný materiál pro další použí na této stavbě) - 0.25*2500= 625 m3 
Respektovat podmínky ohledně předcházení vzníku odpadu, resp. připravenost ke znovuvyužití nebo recyklaci odpadů</t>
  </si>
  <si>
    <t>2500 = 2500,000 [A]</t>
  </si>
  <si>
    <t>Soucástí položky:
- reprofilace stávajících příkopů
- je vodorovná a svislá doprava materiálu na skládku, premístení, preložení, manipulace s materiálem a uložení na skládku.
Nezahrnuje poplatek za skládku, který se vykazuje v položce 0141** (s výjimkou malého množství materiálu, kde je možné poplatek zahrnout do jednotkové ceny položky – tento fakt musí být uveden v doplnujícím textu k položce)</t>
  </si>
  <si>
    <t>12980</t>
  </si>
  <si>
    <t>ČIŠTĚNÍ ULIČNÍCH VPUSTÍ</t>
  </si>
  <si>
    <t>Odvoz materiálu na skládku - cca 10 m3</t>
  </si>
  <si>
    <t>49 = 49,000 [A]</t>
  </si>
  <si>
    <t>Položka zahrnuje:
- vodorovnou a svislou dopravu, přemístění, přeložení, manipulace s materiálem a uložení na skládku.
Položka nezahrnuje:
-  poplatek za skládku, který se vykazuje v položce 0141** (s výjimkou malého množství  materiálu, kde je možné poplatek zahrnout do jednotkové ceny položky – tento fakt musí být uveden v doplňujícím textu k položce)</t>
  </si>
  <si>
    <t>ULOŽENÍ SYPANINY DO NÁSYPŮ A NA SKLÁDKY BEZ ZHUTNĚNÍ</t>
  </si>
  <si>
    <t>Uložení odstraněného materiálu na skládce z pol. 121108R. 123738R1, 123738R2, 12932R, 12980</t>
  </si>
  <si>
    <t>1125+14975+1200+625+1 = 17926,000 [A]</t>
  </si>
  <si>
    <t>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nezahrnuje:
- x</t>
  </si>
  <si>
    <t>17131</t>
  </si>
  <si>
    <t>ULOŽENÍ SYPANINY DO NÁSYPŮ V AKTIVNÍ ZÓNĚ SE ZHUT SE ZLEPŠENÍM ZEMINY</t>
  </si>
  <si>
    <t>Do aktivní zóny se ukladá zemina úpravena na mezideponíí Zhotovitelé - úprava dřívé odtěženého materiálu z AZ.
Aktivní zóna tl. 500 mm, E dep.2.= 45 MPa, CBR  15%
Položka jíž obsahuje zhutnění a povrchové úpravy materiálu AZ
Aktivní zóna (zeminy v podloží stávající konstrukce s přidáním hydraulického pojiva nebo kameniva z odtěžených vrstev vozovky) tl. 500mm
Aktivní zóna je navržena z upravených zemin v podloží – předpoklad využití stávající konstrukce s přidáním hydraulického pojiva na tloušťku 300 - 500 mm (závisí na zastižených vlastnostech parapláně AZ) nebo výměna podloží s využitím  stávajících odtěžených vrstev s PAU a uložených technologií recyklace za studena.  Jedná se o stávající zeminy podmínečně vhodné, které je možno považovat dle TP 170 při hodnotě CBR &lt; 15% za typ PIII při optimálních podmínkách vlhkosti nebo úpravou zemin AZ s hydraulickým pojivem min. PIII a při dosažení vyššího CBR 30 % za typ PII.
Odtěžené vrstvy vozovek s obsahem PAU lze použít v souladu s vyhláškou 283/2023 Sb. do aktivní zóny, pokud budou uloženy dle TP 208 technologií recyklace za studena v max. tl 250 mm.</t>
  </si>
  <si>
    <t>2500+4900+2125+1300+4150 = 14975,000 [A]</t>
  </si>
  <si>
    <t>17180</t>
  </si>
  <si>
    <t>ULOŽENÍ SYPANINY DO NÁSYPŮ Z NAKUPOVANÝCH MATERIÁLŮ - rozprostření ornice</t>
  </si>
  <si>
    <t>Rozprostření ornice ve svahu (včetně nákupu materiálu)
Plocha rozprostření ornice: cca 500m2, tl. 0,15
Položka zahrnuje:
- nutné přemístění ornice z dočasných skládek vzdálených do 50m
- rozprostření ornice v předepsané tloušťce ve svahu přes 1:5
Položka nezahrnuje:
- x</t>
  </si>
  <si>
    <t>75 = 75,000 [A]</t>
  </si>
  <si>
    <t>Položka zahrnuje:
- kompletní provedení zemní konstrukce (rozprostření ornice) včetně nákupu a dopravy materiálu dle zadávací dokumentace
- úprava  ukládaného  materiálu  vlhčením,  tříděním,  promícháním  nebo  vysoušením,  příp. jiné úpravy za účelem zlepšení jeho  mech. vlastností
- ošetření úložiště po celou dobu práce v něm vč. klimatických opatření
- ztížení v okolí vedení, konstrukcí a objektů a jejich dočasné zajištění
- ukládání po vrstvách a po jiných nutných částech (figurách) vč. dosypávek
- spouštění a nošeni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nezahrnuje:
- x</t>
  </si>
  <si>
    <t>17380</t>
  </si>
  <si>
    <t>ZEMNÍ KRAJNICE A DOSYPÁVKY Z NAKUPOVANÝCH MATERIÁLŮ</t>
  </si>
  <si>
    <t>Dosyp krajnice min. podm. vhodný materiál dle ČSN 73 6133, hutnit na 100 % PS</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</si>
  <si>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svahování, hutnění a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nezahrnuje:
- x</t>
  </si>
  <si>
    <t>18110</t>
  </si>
  <si>
    <t>ÚPRAVA PLÁNĚ SE ZHUTNĚNÍM V HORNINĚ TŘ. I</t>
  </si>
  <si>
    <t>Úprava povrchu před pokladkou upraveného materiálu (úpravená zemina) do AZ, úprava parapl.</t>
  </si>
  <si>
    <t>24000+24000 = 48000,000 [A]</t>
  </si>
  <si>
    <t>Položka zahrnuje:
- úpravu pláně včetně vyrovnání výškových rozdílů. Míru zhutnění určuje projekt.
Položka nezahrnuje:
- x</t>
  </si>
  <si>
    <t>18222</t>
  </si>
  <si>
    <t>ROZPROSTŘENÍ ORNICE VE SVAHU V TL DO 0,15M</t>
  </si>
  <si>
    <t>Ohumusování svahů - z pol. 121108R</t>
  </si>
  <si>
    <t>8000 = 8000,000 [A]</t>
  </si>
  <si>
    <t>Položka zahrnuje:
- nutné přemístění ornice z dočasných skládek vzdálených do 50m
- rozprostření ornice v předepsané tloušťce ve svahu přes 1:5
Položka nezahrnuje:
- x</t>
  </si>
  <si>
    <t>18710</t>
  </si>
  <si>
    <t>OŠETŘENÍ ORNICE NA SKLÁDCE</t>
  </si>
  <si>
    <t>Ošetření sejmuté a uložené na skládce ornice po celou dobu skladování</t>
  </si>
  <si>
    <t>Položka zahrnuje:
- urovnání skládky do výšky max. 3m se sklony svahů 1:2 a mírnějšími
- založení trávníku (event. ošetření chemicky před založením trávníku při časové prodlevě mezi nasypáním skládky a osetím)
- 1x za rok ošetření chemicky
- 2x za rok sekání.
Položka nezahrnuje:
- x</t>
  </si>
  <si>
    <t>212645</t>
  </si>
  <si>
    <t>TRATIVODY KOMPL Z TRUB Z PLAST HM DN DO 200MM, RÝHA TŘ I</t>
  </si>
  <si>
    <t>Délka úseku 3162 m - 0.187 m = 3161.813m
3161.813*2=cca 6324m - trativod po obou stranách
Drenážní trubka 200 mm, SN8
Obsyp drtí fr. 8/32
Oplaštění se vykazuje v pol. č. 289971</t>
  </si>
  <si>
    <t>6324 = 6324,000 [A]</t>
  </si>
  <si>
    <t>Položka zahrnuje:
 - platí pro kompletní konstrukce trativodů:
- výkop rýhy předepsaného tvaru v dané třídě těžitelnosti, výplň, zásyp trativodu včetně dopravy, uložení přebytečného materiálu, dodávky předepsaného materiálu pro výplň a zásyp
- zřízení spojovací vrstvy
- zřízení podkladu a lože trativodu z předepsaného materiálu
- dodávka a uložení trativodu předepsaného materiálu a profilu
- obsyp trativodu předepsaným materiálem
- ukončení trativodu zaústěním do potrubí nebo vodoteče, případně vybudování ukončujícího objektu (kapličky) dle VL
- veškerý materiál, výrobky a polotovary, včetně mimostaveništní a vnitrostaveništní dopravy
Položka nezahrnuje:
- opláštění z geotextilie, fólie</t>
  </si>
  <si>
    <t>28997D</t>
  </si>
  <si>
    <t>OPLÁŠTĚNÍ (ZPEVNĚNÍ) Z GEOTEXTILIE DO 400G/M2</t>
  </si>
  <si>
    <t>Oplaštění z geotextilie pro trativod: 6324*2=12648 m2
Opatření separační geotextilií s filtrační funkcí K více nebo se rovná 1*10-4/m/s</t>
  </si>
  <si>
    <t>12648 = 12648,000 [A]</t>
  </si>
  <si>
    <t>56330</t>
  </si>
  <si>
    <t>VOZOVKOVÉ VRSTVY ZE ŠTĚRKODRTI</t>
  </si>
  <si>
    <t>Skladba 1  - konstrukce vozovky INTRAVILÁN  – životnost 25 let
- Štěrkodrť ŠD A 0/63, 150 mm - ČSN 73 6126-1_x000D_
_x000D_
32300 m2</t>
  </si>
  <si>
    <t>1250+850+400+1350+1000 = 4850,000 [A]</t>
  </si>
  <si>
    <t>Položka zahrnuje:
- dodání kameniva předepsané kvality a zrnitosti
- rozprostření a zhutnění vrstvy v předepsané tloušťce
- zřízení vrstvy bez rozlišení šířky, pokládání vrstvy po etapách
Položka nezahrnuje:
- postřiky, nátěry</t>
  </si>
  <si>
    <t>56333</t>
  </si>
  <si>
    <t>VOZOVKOVÉ VRSTVY ZE ŠTĚRKODRTI TL. DO 150MM</t>
  </si>
  <si>
    <t>Pojizdná kamenná dlažba z velkých kostek
Podkladní vrstva:
- Štěrkodrť ŠD,150 mm - ČSN 73 6126-1</t>
  </si>
  <si>
    <t>1150 = 1150,000 [A]</t>
  </si>
  <si>
    <t>OBNOVA - ASFALTOVÝ SJEZD
Podkladní vrstva:
- Štěrkodrť ŠD,150 mm - ČSN 73 6126-1</t>
  </si>
  <si>
    <t>Nezpevněný kryt sjezdů ze štěrkodr. do tl. 150 mm 
Postříky nejsou potřeba</t>
  </si>
  <si>
    <t>650 = 650,000 [A]</t>
  </si>
  <si>
    <t>56334</t>
  </si>
  <si>
    <t>VOZOVKOVÉ VRSTVY ZE ŠTĚRKODRTI TL. DO 200MM</t>
  </si>
  <si>
    <t>Pojizdná kamenná dlažba z velkých kostek
Podkladní vrstva:
- Štěrkodrť ŠD,200 mm - ČSN 73 6126-1</t>
  </si>
  <si>
    <t>567504</t>
  </si>
  <si>
    <t>VRSTVY PRO OBNOVU A OPRAVY RECYK ZA STUDENA CEM A ASF EMULZÍ</t>
  </si>
  <si>
    <t>Skladba 1  - konstrukce vozovky INTRAVILÁN  – životnost 25 let
- RS CA 0/32 (0/45), 170 mm, ČSN 73 6147
Z POL. 113338R2_x000D_
_x000D_
Poznámka: Při fakturaci zaměření každé asfaltové vrstvy zvlášť. Fakturace bude probíhat na základě skutečnosti.</t>
  </si>
  <si>
    <t>Položka zahrnuje:
- dodání materiálů předepsaných pro recyklaci za studena
- provedení recyklace dle předepsaného technologického předpisu, zhutnění vrstvy v předepsané tloušťce
- zřízení vrstvy bez rozlišení šířky, pokládání vrstvy po etapách
- úpravu napojení, ukončení
Položka nezahrnuje:
- postřiky, nátěry</t>
  </si>
  <si>
    <t>Recyklace za studena dle TP 208 na vrstvu RS CA do mocnosti min. 170 mm.
Materiál vhodný k provedení vrstvy recyklace za studena v případě výskytu nevhodného materiálu na stavbě
Předpoklad 20% objemu - 890 m3
včetně koef. rozš. vrstvy 1.1
Položka bude čerpána dle skutečností a pokynu TDS._x000D_
_x000D_
Poznámka: Při fakturaci zaměření každé asfaltové vrstvy zvlášť. Fakturace bude probíhat na základě skutečnosti._x000D_
_x000D_
Poznámka: Při fakturaci zaměření každé asfaltové vrstvy zvlášť. Fakturace bude probíhat na základě skutečnosti.</t>
  </si>
  <si>
    <t>4450*0.2 = 890,000 [A]</t>
  </si>
  <si>
    <t>RB</t>
  </si>
  <si>
    <t>VRSTVY PRO OBNOVU A OPRAVY - Cement 4%</t>
  </si>
  <si>
    <t>t</t>
  </si>
  <si>
    <t>Předpoklad objemové hmotností vrstvy RS CA 2300 kg/m3 (2.3 t/m3)
Asfaltové pojivo - pěnoasfalt, asfaltová emulze - 4% zbytkového množství</t>
  </si>
  <si>
    <t>890*2.3*0.4 = 818,800 [A]</t>
  </si>
  <si>
    <t>56962</t>
  </si>
  <si>
    <t>ZPEVNĚNÍ KRAJNIC Z RECYKLOVANÉHO MATERIÁLU TL DO 100MM</t>
  </si>
  <si>
    <t>Krajnice R-Mat, tl. 0,10 m
max. povolená frakce 0/22</t>
  </si>
  <si>
    <t>Položka zahrnuje:
- dodání recyklátu předepsané kvality a zrnitosti
- očištění podkladu
- uložení recyklátu dle předepsaného technologického předpisu, zhutnění vrstvy v předepsané tloušťce
- zřízení vrstvy bez rozlišení šířky, pokládání vrstvy po etapách,
Položka nezahrnuje:
- postřiky, nátěry</t>
  </si>
  <si>
    <t>572123</t>
  </si>
  <si>
    <t>INFILTRAČNÍ POSTŘIK Z EMULZE DO 1,0KG/M2</t>
  </si>
  <si>
    <t>Skladba 1 - konstrukce vozovky INTRAVILÁN  – životnost 25 let  
- INFILTRAČNÍ POSŘIK Z ASFALTOVÉ EMULZE PI-C 0,6 kg/m2/ ČSN 73 6129, TKP kap. 26
Obnová asfaltových sjezdů</t>
  </si>
  <si>
    <t>1000 = 1000,000 [A]</t>
  </si>
  <si>
    <t>Skladba 1 - konstrukce vozovky INTRAVILÁN  – životnost 25 let 
- 2x spojovací postřík PS CP, min. 0,4 kg/m2 - ČSN 73 6129</t>
  </si>
  <si>
    <t>50000 = 50000,000 [A]</t>
  </si>
  <si>
    <t>57473</t>
  </si>
  <si>
    <t>VOZOVKOVÉ VÝZTUŽNÉ VRSTVY ZE SÍTÍ</t>
  </si>
  <si>
    <t>Na autobusových zastávkách (v prostoru autobusových zálivů bude navýšení nivelety konstrukce vozovky maximálně do 30 mm a komunikace bude vyztužena geokompozitem pod vrstvou ACL s minimálním přesahem 1,0 m)._x000D_
Vyztužení sklovláknitým geokompozitem (min. šířka role 1.5 - 2,0 m)
- velikost ok min. 25x25 mm
- typ ochranného natužení skelných vlaken - teplotně stabilní elastomerový polymer
- bod měknutí ochranného povlaku skelného vlákna- min. 220 stupňů - ČSN EN ISO 3146
- pevnost v tahu (MD X CMD) - min. 100 x 100 kN/m - ČSN EN ISO 10319
- dynamická perforace instalační vylehčené textilie - min. 50 mm - EN ISO 13433
- Mříž instalovaná na všech provedených sanacích s přesahem dle TP 147 a oboustranně v celé délce okrajů</t>
  </si>
  <si>
    <t>1750 = 1750,000 [A]</t>
  </si>
  <si>
    <t>Položka zahrnuje:
- dodání sítě v požadované kvalitě a v množství včetně přesahů (přesahy započteny v jednotkové ceně)
- očištění podkladu
- pokládka sítě dle předepsaného technologického předpisu
Položka nezahrnuje:
- x</t>
  </si>
  <si>
    <t>574B04</t>
  </si>
  <si>
    <t>ASFALTOVÝ BETON PRO OBRUSNÉ VRSTVY MODIFIK ACO 11+</t>
  </si>
  <si>
    <t>Skladba 1 - konstrukce vozovky INTRAVILÁN  – životnost 25 let
- asfaltový beton pro obrusné vrstvy modif. ACO 11+, PMB 45/80-65, 40 mm - ČSN 73 6121, TKP kap. 7
300+265+95+286=cca 960 m3, plocha 24000m2_x000D_
_x000D_
Poznámka: Při fakturaci zaměření každé asfaltové vrstvy zvlášť. Fakturace bude probíhat na základě skutečnosti.</t>
  </si>
  <si>
    <t>960 = 960,000 [A]</t>
  </si>
  <si>
    <t>574D58</t>
  </si>
  <si>
    <t>ASFALTOVÝ BETON PRO LOŽNÍ VRSTVY MODIFIK ACL 22+, 22S TL. 60MM</t>
  </si>
  <si>
    <t>Skladba 1 - konstrukce vozovky INTRAVILÁN  – životnost 25 let
- asfaltový beton pro ložní vrstvy modif. ACL 22S (ev. ACL 16S) , PMB 25/55-60 (65), 60 mm - ČSN 73 6121, TKP kap. 7
Plocha 24100 m2</t>
  </si>
  <si>
    <t>24100 = 24100,000 [A]</t>
  </si>
  <si>
    <t>574E56</t>
  </si>
  <si>
    <t>ASFALTOVÝ BETON PRO PODKLADNÍ VRSTVY ACP 16+, 16S TL. 60MM</t>
  </si>
  <si>
    <t>Skladba 1  - konstrukce vozovky INTRAVILÁN  – životnost 25 let
- Asfaltový beton pro podkladní vrstvy ACP 16+, 50/70, 60 mm, ČSN 736121, TKP kap. 7
Plocha 25850 m2</t>
  </si>
  <si>
    <t>25850 = 25850,000 [A]</t>
  </si>
  <si>
    <t>574F98</t>
  </si>
  <si>
    <t>ASFALTOVÝ BETON PRO PODKLADNÍ VRSTVY MODIFIK ACP 22+, 22S TL. 100MM</t>
  </si>
  <si>
    <t>OBNOVA - ASFALT. SJEZDY
- asfaltový beton pro ložní vrstvy modif. ACL 22S (ev. ACL 16S) , PMB 25/55-60 (65), 100 mm - ČSN 73 6121, TKP kap. 7</t>
  </si>
  <si>
    <t>577252</t>
  </si>
  <si>
    <t>RA</t>
  </si>
  <si>
    <t>VRSTVY PRO OBNOVU, OPRAVY - Asfaltové pojivo</t>
  </si>
  <si>
    <t>58211</t>
  </si>
  <si>
    <t>DLÁŽDĚNÉ KRYTY Z VELKÝCH KOSTEK DO LOŽE Z KAMENIVA</t>
  </si>
  <si>
    <t>Pojizdná kamenná dlažba z velkých kostek
Pojizný dlažděný kryt (zpevnéná krajnice)
- kamenná dlažba pojízdná DL 100 mm - ČSN 73 6131
- lože (drobné drcené kamenivo 4-8mm) L, 40 mm - ČSN 73 6131</t>
  </si>
  <si>
    <t>900 = 900,000 [A]</t>
  </si>
  <si>
    <t>Položka zahrnuje:
-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Položka nezahrnuje:
- postřiky, nátěry
- těsnění podél obrubníků, dilatačních zařízení, odvodňovacích proužků, odvodňovačů, vpustí, šachet a pod.</t>
  </si>
  <si>
    <t>58212</t>
  </si>
  <si>
    <t>DLÁŽDĚNÉ KRYTY Z VELKÝCH KOSTEK DO LOŽE Z MC</t>
  </si>
  <si>
    <t>Pojizdná kamenná dlažba z velkých kostek
Pojizný dlažděný kryt (zpevnéná krajnice) - první dvě řady dlažebních kostek u vozovky
- kamenná dlažba pojízdná DL 100 mm - ČSN 73 6131
- lože betonové C12/15, 40 mm</t>
  </si>
  <si>
    <t>300 = 300,000 [A]</t>
  </si>
  <si>
    <t>582611</t>
  </si>
  <si>
    <t>KRYTY Z BETON DLAŽDIC SE ZÁMKEM ŠEDÝCH TL 60MM DO LOŽE Z KAM</t>
  </si>
  <si>
    <t>Obnová poškozeného stavbou krytu (pojizdný a pochozí kryt) ze zámkové dlažby - 143 m2 + 67.2 m2 = 210.2 m2 včetně podkladu
Poškozenost a následnou opravu pojizdného a nepojizdného krytu posoudi TDI.</t>
  </si>
  <si>
    <t>210.2 = 210,200 [A]</t>
  </si>
  <si>
    <t>58262A</t>
  </si>
  <si>
    <t>KRYTY Z BETON DLAŽDIC SE ZÁMKEM BAREV RELIÉF TL 60MM DO LOŽE Z MC</t>
  </si>
  <si>
    <t>Bezbarierové úpravy</t>
  </si>
  <si>
    <t>50 = 50,000 [A]</t>
  </si>
  <si>
    <t>58920</t>
  </si>
  <si>
    <t>VÝPLŇ SPAR MODIFIKOVANÝM ASFALTEM</t>
  </si>
  <si>
    <t>Asfaltová zálivka za horka - typ N1</t>
  </si>
  <si>
    <t>6000 = 6000,000 [A]</t>
  </si>
  <si>
    <t>Položka zahrnuje: 
- dodávku předepsaného materiálu
- vyčištění a výplň spar tímto materiálem
Položka nezahrnuje:
- x</t>
  </si>
  <si>
    <t>8</t>
  </si>
  <si>
    <t>Potrubí</t>
  </si>
  <si>
    <t>894171</t>
  </si>
  <si>
    <t>ŠACHTY KANALIZAČ Z BETON DÍLCŮ NA POTRUBÍ DN DO 1000MM</t>
  </si>
  <si>
    <t>Poklop D400
Se souhlasem TDI</t>
  </si>
  <si>
    <t>Položka zahrnuje:
- poklopy s rámem, mříže s rámem, stupadla, žebříky, stropy z bet. dílců a pod.
- předepsané betonové skruže, prefabrikované nebo monolitické betonové dno
-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předepsané podkladní konstrukce
Položka nezahrnuje:
- x</t>
  </si>
  <si>
    <t>89712</t>
  </si>
  <si>
    <t>VPUSŤ KANALIZAČNÍ ULIČNÍ KOMPLETNÍ Z BETONOVÝCH DÍLCŮ</t>
  </si>
  <si>
    <t>Včetně napojení na stávající kanalizaci._x000D_
_x000D_
Předpoklad výměný 30% vpustí ze 70 ks
Mříže budou kompozitní min. D 400.</t>
  </si>
  <si>
    <t>21 = 21,000 [A]</t>
  </si>
  <si>
    <t>Položka zahrnuje:
- dodávku a osazení předepsaných dílů včetně mříže
- výplň, těsnění a tmelení spar a spojů,
- opatření povrchů betonu izolací proti zemní vlhkosti v částech, kde přijdou do styku se zeminou nebo kamenivem,
- předepsané podkladní konstrukce
Položka nezahrnuje:
- x</t>
  </si>
  <si>
    <t>897727</t>
  </si>
  <si>
    <t>ČISTÍCÍ KUSY ŠTĚRBIN ŽLABŮ Z BETON DÍLCŮ SV. ŠÍŘKY DO 500MM</t>
  </si>
  <si>
    <t>8 = 8,000 [A]</t>
  </si>
  <si>
    <t>Položka zahrnuje:
- dodávku a osazení předepsaného dílce
Položka nezahrnuje:
- předepsané podkladní konstrukce</t>
  </si>
  <si>
    <t>89921</t>
  </si>
  <si>
    <t>VÝŠKOVÁ ÚPRAVA POKLOPŮ</t>
  </si>
  <si>
    <t>Výšková uprava poklopů přípojek, revizních šachet - Intravilán</t>
  </si>
  <si>
    <t>100 = 100,000 [A]</t>
  </si>
  <si>
    <t>Položka zahrnuje:
- všechny nutné práce a materiály pro zvýšení nebo snížení zařízení (včetně nutné úpravy stávajícího povrchu vozovky nebo chodníku)
Položka nezahrnuje:
- x</t>
  </si>
  <si>
    <t>89922</t>
  </si>
  <si>
    <t>VÝŠKOVÁ ÚPRAVA MŘÍŽÍ</t>
  </si>
  <si>
    <t>49 vpustí podel chodníku obce Kamenice</t>
  </si>
  <si>
    <t>70 = 70,000 [A]</t>
  </si>
  <si>
    <t>SMĚROVÉ SLOUPKY KOVOVÉ VČET ODRAZ PÁSKU - DEMONTÁŽ A ODVOZ</t>
  </si>
  <si>
    <t>Odstr. stáv. směr. sloupků</t>
  </si>
  <si>
    <t>91297</t>
  </si>
  <si>
    <t>DOPRAVNÍ ZRCADLO</t>
  </si>
  <si>
    <t>Položka zahrnuje:
- dodání a osazení zrcadla včetně nutných zemních prací
- předepsaná povrchová úprava
- vnitrostaveništní a mimostaveništní doprava
- odrazky plastové nebo z retroreflexní fólie
Položka nezahrnuje:
- x</t>
  </si>
  <si>
    <t>91400</t>
  </si>
  <si>
    <t>DOČASNÉ ZAKRYTÍ NEBO OTOČENÍ STÁVAJÍCÍCH DOPRAVNÍCH ZNAČEK</t>
  </si>
  <si>
    <t>Položka zahrnuje:
- zakrytí dočasně neplatných svislých dopravních značek (nebo jejich částí) bez ohledu na způsob a na jejich velikost (zakrytí neprůhledným materiálem nebo otočení značky)
- jeho následné odstranění
Položka nezahrnuje:
- x</t>
  </si>
  <si>
    <t>914171</t>
  </si>
  <si>
    <t>DOPRAVNÍ ZNAČKY ZÁKLADNÍ VELIKOSTI HLINÍKOVÉ FÓLIE TŘ 2 - DODÁVKA A MONTÁŽ</t>
  </si>
  <si>
    <t>25 = 25,000 [A]</t>
  </si>
  <si>
    <t>Položka zahrnuje:
- dodávku a montáž značek v požadovaném provedení
Položka nezahrnuje:
- x</t>
  </si>
  <si>
    <t>914561</t>
  </si>
  <si>
    <t>DOPRAV ZNAČ VELKOPLOŠ HLINÍK LAMELY FÓLIE TŘ 2 - DOD A MONT</t>
  </si>
  <si>
    <t>2500*5000=12500 M2</t>
  </si>
  <si>
    <t>12.5 = 12,500 [A]</t>
  </si>
  <si>
    <t>914981</t>
  </si>
  <si>
    <t>SLOUPKY A STOJKY DZ Z PŘÍHRAD KONSTR DOD A MONTÁŽ</t>
  </si>
  <si>
    <t>Položka zahrnuje:
- sloupky
- upevňovací zařízení
- osazení (betonová patka, zemní práce)
Položka nezahrnuje:
- x</t>
  </si>
  <si>
    <t>Předznačení a přip. obnová po třech měsicích</t>
  </si>
  <si>
    <t>2000+2000 = 4000,000 [A]</t>
  </si>
  <si>
    <t>Obnova po 3 měsicích</t>
  </si>
  <si>
    <t>91551</t>
  </si>
  <si>
    <t>VODOROVNÉ DOPRAVNÍ ZNAČENÍ - PŘEDEM PŘIPRAVENÉ SYMBOLY</t>
  </si>
  <si>
    <t>Položka zahrnuje:
- dodání a pokládku předepsaného symbolu
- předznačení a reflexní úpravu
Položka nezahrnuje:
- x</t>
  </si>
  <si>
    <t>917223</t>
  </si>
  <si>
    <t>SILNIČNÍ A CHODNÍKOVÉ OBRUBY Z BETONOVÝCH OBRUBNÍKŮ ŠÍŘ 100MM</t>
  </si>
  <si>
    <t>Náhrada poškozených obrubníků
SILNIČNÍ OBRUBNÍK 15x25x100 cm DO BETONOVÉHO LOŽE C12/15 DLE TP192
SILNIČNÍ OBRUBNÍK ABO 1-15 1000/150/300  do bet. lož
POLOŽKA BUDE ČERPÁNÁ NA ZÁKLADĚ VYJADŘENÍ AD A TDS A SOUHLASU TDI!</t>
  </si>
  <si>
    <t>850 = 850,000 [A]</t>
  </si>
  <si>
    <t>Položka zahrnuje:
- dodání a pokládku betonových obrubníků o rozměrech předepsaných zadávací dokumentací
- betonové lože i boční betonovou opěrku
Položka nezahrnuje:
- x</t>
  </si>
  <si>
    <t>91781</t>
  </si>
  <si>
    <t>VÝŠKOVÁ ÚPRAVA OBRUBNÍKŮ BETONOVÝCH</t>
  </si>
  <si>
    <t>POLOŽKA BUDE ČERPÁNÁ NA ZÁKLADĚ VYJADŘENÍ AD A TDS A SOUHLASU TDI!
Výšková úprava obrubníků</t>
  </si>
  <si>
    <t>Položka zahrnuje:
- vytrhání, očištění, manipulaci
- nové betonové lože a osazení. 
Položka nezahrnuje:
- nutné doplnění novými obrubami se uvede v položkách 9172 až 9177</t>
  </si>
  <si>
    <t>919112</t>
  </si>
  <si>
    <t>ŘEZÁNÍ ASFALTOVÉHO KRYTU VOZOVEK TL DO 100MM</t>
  </si>
  <si>
    <t>POLOŽKA BUDE ČERPÁNÁ NA ZÁKLADĚ VYJADŘENÍ AD A TDS A SOUHLASU TDI!</t>
  </si>
  <si>
    <t>4000 = 4000,000 [A]</t>
  </si>
  <si>
    <t>Položka zahrnuje:
- řezání vozovkové vrstvy v předepsané tloušťce
- spotřeba vody
Položka nezahrnuje:
- x</t>
  </si>
  <si>
    <t>91913</t>
  </si>
  <si>
    <t>ŘEZÁNÍ BETONOVÝCH KONSTRUKCÍ</t>
  </si>
  <si>
    <t>Řezání dlažby, obrubníků</t>
  </si>
  <si>
    <t>Položka zahrnuje:
- řezání betonových konstrukcí bez ohledu na tloušťku
- spotřeba vody
Položka nezahrnuje:
- x</t>
  </si>
  <si>
    <t>93513</t>
  </si>
  <si>
    <t>ŠTĚRBINOVÉ ŽLABY Z BET DÍLCŮ ŠÍŘ 500MM VÝŠ 500MM</t>
  </si>
  <si>
    <t>Současně je v koordinaci s budoucí úpravou ulice Ringhofferova řešena návaznost obrubníku podél pravé hrany doplněno osazení zvýšeného silničního obrubníku podél nezpevněného ostrůvku. Současně je z důvodů zlepšení stavu odvodnění doplněn odvodňovací žlab 250 mm v délce 11 m, s litinovou mříží a koncovou vpustí  (čistícím kusem), který bude přípojkou  DN 200 přes novou revizní šachtu DN  600, (poklop B125)  napojen na stávající kanalizaci.  Stávající vpust bude obnovena a osazena včetně nové přípojky DN 200.
POLOŽKA BUDE ČERPÁNÁ NA ZÁKLADĚ VYJADŘENÍ AD A TDS A SOUHLASU TDI!</t>
  </si>
  <si>
    <t>Položka zahrnuje:
- veškerý materiál, výrobky a polotovary
- včetně mimostaveništní a vnitrostaveništní dopravy (rovněž přesuny), včetně naložení a složení,případně s uložením.
- veškeré práce nutné pro zřízení těchto konstrukcí, včetně zemních prací, lože, ukončení, patek, spárování, úpravy vtoku a výtoku
Položka nezahrnuje:
- x
Způsob měření:
- měří se v [m] délky osy žlabu bez čistících kusů a odtokových vpustí.</t>
  </si>
  <si>
    <t>935822</t>
  </si>
  <si>
    <t>ŽLABY A RIGOLY DLÁŽDĚNÉ Z KOSTEK VELKÝCH DO BETONU TL 100MM</t>
  </si>
  <si>
    <t>Žlab s odvodňovací funk. - velké kamenné kostky do betonu</t>
  </si>
  <si>
    <t>Položka zahrnuje:
- dodání a uložení předepsaného dlažebního materiálu v požadované kvalitě do předepsaného tvaru a v předepsané šířce
- dodání a rozprostření lože z předepsaného materiálu v předepsané tloušťce a šířce
- úpravu napojení a ukončení
- vnitrostaveništní i mimostaveništní dopravu
- měří se vydlážděná plocha
Položka nezahrnuje:
- x</t>
  </si>
  <si>
    <t>96687</t>
  </si>
  <si>
    <t>VYBOURÁNÍ ULIČNÍCH VPUSTÍ KOMPLETNÍCH</t>
  </si>
  <si>
    <t>ULOŽENÍ ODPADU ZE STAVBY NA SKLÁDKU S OPRÁVNĚNÍM K OPĚTOVNÉMU VYUŽITÍ - RECYKLAČNÍ STŘEDISKO
Včetně doprav
Odpad - 30 m3</t>
  </si>
  <si>
    <t>Položka zahrnuje:
- kompletní bourací práce včetně nezbytného rozsahu zemních prací,
- veškerou manipulaci s vybouranou sutí a hmotami včetně uložení na skládku,
- veškeré další práce plynoucí z technologického předpisu a z platných předpisů,
Položka nezahrnuje:
- poplatek za skládku, který se vykazuje v položce 0141** (s výjimkou malého množství bouraného materiálu, kde je možné poplatek zahrnout do jednotkové ceny bourání – tento fakt musí být uveden v doplňujícím textu k položce)</t>
  </si>
  <si>
    <t>SO 101.1</t>
  </si>
  <si>
    <t>Materiál z pol.: 113524R
17 01 01 - BETON z vybouraných konstrukcí (obrubníky, propusty, panely a jiné)
koef. 1,5 t/m3
Obrubníky: 0.04*45*1.5´=2.7 t
17 09 04 - Směsné stavební a demoliční odpady neuvedené pod čísly 17 09 01, 17 09 02 a 17 09 03
Koef. 2.2 t/m3
Náklad na uložení do recyklačního střediska či na skládku s oprávněním k opětovnému využítí dodaného typu odpadu.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</si>
  <si>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2.7 = 2,700 [A]</t>
  </si>
  <si>
    <t>Odstranění betonových obrubníků poškozených během stavby v délce cca 45 m
Obrubníky: 0.04*45*1.5´=2.7 t - odvoz na skládku k recyklací
ULOŽENÍ ODPADU ZE STAVBY NA SKLÁDKU S OPRÁVNĚNÍM K OPĚTOVNÉMU VYUŽITÍ - RECYKLAČNÍ STŘEDISKO
Recyklační středisko je povinné vydat potvrzení k oprávněné činnosti a potvrzení o následné recyklací materiálu a následné použití zrecyklovaného materiálu
POLOŽKA BUDE ČERPÁNÁ NA ZÁKLADĚ VYJADŘENÍ AD A TDS A SOUHLASU TDI!</t>
  </si>
  <si>
    <t>45 = 45,000 [A]</t>
  </si>
  <si>
    <t>Sejmutí ornice z krajnic a svahů v délce 2000 m, šířce 3m, hloubce 0,15 m
Odvoz a uložení na mezideponíí k dočasnému skladování. Zpětné použití</t>
  </si>
  <si>
    <t>70*0.15 = 10,500 [A]</t>
  </si>
  <si>
    <t>10.5 = 10,500 [A]</t>
  </si>
  <si>
    <t>Odkop pod výstavbu chodníku 70 m2 do hloubky 0.32 m
Uložení na dočasnou skládku Zhotovitele - Zpětné použití</t>
  </si>
  <si>
    <t>75*0.32 = 24,000 [A]</t>
  </si>
  <si>
    <t>Položka zahrnuje:
- vodorovnou a svislou dopravu,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pažení záporového 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uložení zeminy (na doč. skládku Zhotovitele)</t>
  </si>
  <si>
    <t>Skládka ornice + zemnina pro krajnice</t>
  </si>
  <si>
    <t>10.5+24 = 34,500 [A]</t>
  </si>
  <si>
    <t>Uložení na skládku, pol. č. 121108R, 122738R</t>
  </si>
  <si>
    <t>24+10.5 = 34,500 [A]</t>
  </si>
  <si>
    <t>24 = 24,000 [A]</t>
  </si>
  <si>
    <t>Srovnání pláně chodníku</t>
  </si>
  <si>
    <t>18220</t>
  </si>
  <si>
    <t>ROZPROSTŘENÍ ORNICE VE SVAHU</t>
  </si>
  <si>
    <t>Skladby nepojížděných chodníků a ploch dle TP 170 je navržena D2- D-1-TDZ-VI-PII: - SO 101.1
- Štěrkodrť ŠD 0/32, GE, 200 mm - ČSN 736126-1, TKP 5</t>
  </si>
  <si>
    <t>(75+15)*0.2 = 18,000 [A]</t>
  </si>
  <si>
    <t>POLOŽKA BUDE ČERPÁNÁ NA ZÁKLADĚ VYJADŘENÍ AD A TDS A SOUHLASU TDI!
VÝPLŇ SPAR ASFALTEM - asfaltová zálivka za horka typ N1</t>
  </si>
  <si>
    <t>582612</t>
  </si>
  <si>
    <t>KRYTY Z BETON DLAŽDIC SE ZÁMKEM ŠEDÝCH TL 80MM DO LOŽE Z KAM</t>
  </si>
  <si>
    <t>Skladby nepojížděných chodníků a ploch dle TP 170 je navržena D2- D-1-TDZ-VI-PII: - SO 101.1
- Betonová nebo kamenná  dlažba Dl. 80 mm
- Ložní vrstva 40 mm</t>
  </si>
  <si>
    <t>58261B</t>
  </si>
  <si>
    <t>KRYTY Z BETON DLAŽDIC SE ZÁMKEM BAREV RELIÉF TL 80MM DO LOŽE Z KAM</t>
  </si>
  <si>
    <t>Bezbariérová úprava</t>
  </si>
  <si>
    <t>15 = 15,000 [A]</t>
  </si>
  <si>
    <t>917224</t>
  </si>
  <si>
    <t>SILNIČNÍ A CHODNÍKOVÉ OBRUBY Z BETONOVÝCH OBRUBNÍKŮ ŠÍŘ 150MM</t>
  </si>
  <si>
    <t>SILNIČNÍ OBRUBNÍK ABO 1-15 1000/150/300 mm  do bet. Lože
SILNIČNÍ OBRUBNÍK 150x250x1000 mm  do bet. Lože</t>
  </si>
  <si>
    <t>45+45+100 = 190,000 [A]</t>
  </si>
  <si>
    <t>Výšková úprava v místě přechodu pro chodce</t>
  </si>
  <si>
    <t>4+4 = 8,000 [A]</t>
  </si>
  <si>
    <t>SO 101.2</t>
  </si>
  <si>
    <t>Materiál z pol.: 113524, 113138R
17 01 01 - BETON z vybouraných konstrukcí (obrubníky, propusty, panely a jiné)
koef. 1,5 t/m3
Obrubníky: 0.04*80*1.5´=4.8 t 
17 09 04 - Směsné stavební a demoliční odpady neuvedené pod čísly 17 09 01, 17 09 02 a 17 09 03
Koef. 2.2 t/m3
Obrusná vrstva - 30m3*2.2=66 t
Náklad na uložení do recyklačního střediska či na skládku s oprávněním k opětovnému využítí dodaného typu odpadu.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</si>
  <si>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4.8+66 = 70,800 [A]</t>
  </si>
  <si>
    <t>Materiál z pol.: 113328R
17 05 04 - Zemina a kamení neuvedené pod číslem 17 05 03, koef. 2.1 t/m3
Nepotřebný výkopek - zemina, drny, kamení - nevhodný materiál pro další použí na této stavbě
Náklad na uložení do recyklačního střediska či na skládku s oprávněním k opětovnému využítí dodaného typu odpadu.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</si>
  <si>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(15)*2.1 = 31,500 [A]</t>
  </si>
  <si>
    <t>Odstranění krytu 300 m2:
- obrusná vrstva - 0,04 + 0.06 m = 0.10 m</t>
  </si>
  <si>
    <t>300*0.1 = 30,000 [A]</t>
  </si>
  <si>
    <t>Odstranění podkladních vrstev: 300 m2
- podkladní vrstvy - 0.10 m</t>
  </si>
  <si>
    <t>300*0.10 = 30,000 [A]</t>
  </si>
  <si>
    <t>Odstranění betonových obrubníků poškozených během stavby v délce cca 80 m
Obrubníky: 0.04*80*1.5´=4.8 t - odvoz na skládku k recyklací
ULOŽENÍ ODPADU ZE STAVBY NA SKLÁDKU S OPRÁVNĚNÍM K OPĚTOVNÉMU VYUŽITÍ - RECYKLAČNÍ STŘEDISKO
Recyklační středisko je povinné vydat potvrzení k oprávněné činnosti a potvrzení o následné recyklací materiálu a následné použití zrecyklovaného materiálu
POLOŽKA BUDE ČERPÁNÁ NA ZÁKLADĚ VYJADŘENÍ AD A TDS A SOUHLASU TDI!</t>
  </si>
  <si>
    <t>80 = 80,000 [A]</t>
  </si>
  <si>
    <t>Rozprostření ornice ve svahu (včetně nákupu materiálu)
Plocha rozprostření ornice: cca 300m2, tl. 0,20
Položka zahrnuje:
- nutné přemístění ornice z dočasných skládek vzdálených do 50m
- rozprostření ornice v předepsané tloušťce ve svahu přes 1:5
Položka nezahrnuje:
- x</t>
  </si>
  <si>
    <t>300*0.20 = 60,000 [A]</t>
  </si>
  <si>
    <t>SO 101.3</t>
  </si>
  <si>
    <t>Materiál z pol.: 113138R, 113524R
17 01 01 - BETON z vybouraných konstrukcí (obrubníky, propusty, panely a jiné)
koef. 1,5 t/m3
Obrubníky: 0.04*50*1.5=3 t
17 09 04 - Směsné stavební a demoliční odpady neuvedené pod čísly 17 09 01, 17 09 02 a 17 09 03
Koef. 2.2 t/m3
(2m3)*2.2=4.4 t
Náklad na uložení do recyklačního střediska či na skládku s oprávněním k opětovnému využítí dodaného typu odpadu.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</si>
  <si>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3+4.4 = 7,400 [A]</t>
  </si>
  <si>
    <t>Odstranění krytu stávajících sjezdů - směs štěrku a kameniva, asfalt, recyklovaného rozfrézovaného asfaltobetonu, zeminy a písku - napojení sjezdů
Odečtená digitální plocha z výkresu - 50 m2 * 0.04 m = 2m3
ULOŽENÍ ODPADU ZE STAVBY NA SKLÁDKU S OPRÁVNĚNÍM K OPĚTOVNÉMU VYUŽITÍ - RECYKLAČNÍ STŘEDISKO</t>
  </si>
  <si>
    <t>2 = 2,000 [A]</t>
  </si>
  <si>
    <t>Odstranění betonových obrubníků poškozených během stavby v délce cca 500 m
Obrubníky: 0.04*50*1.5=3 t - odvoz na skládku k recyklací
ULOŽENÍ ODPADU ZE STAVBY NA SKLÁDKU S OPRÁVNĚNÍM K OPĚTOVNÉMU VYUŽITÍ - RECYKLAČNÍ STŘEDISKO
Recyklační středisko je povinné vydat potvrzení k oprávněné činnosti a potvrzení o následné recyklací materiálu a následné použití zrecyklovaného materiálu
POLOŽKA BUDE ČERPÁNÁ NA ZÁKLADĚ VYJADŘENÍ AD A TDS A SOUHLASU TDI!</t>
  </si>
  <si>
    <t>Odfrézování obrusné vrstvy po celé délce - 40 mm
Odečtená digitální plocha z výkresu - 1620 m2 x 0.04 m = 64.8 m3 
!!!Povinný odkup materiálu Zhotovitelem!!!</t>
  </si>
  <si>
    <t>64.8 = 64,800 [A]</t>
  </si>
  <si>
    <t>Odfrézování obrusné vrstvy po celé délce v případě lokálních trhlin - tl. 50 mm
Předpokl. 10% plochy - 162 m2 x 0.05 m = 8.1 m3 
!!!Povinný odkup materiálu Zhotovitelem!!!</t>
  </si>
  <si>
    <t>8.1 = 8,100 [A]</t>
  </si>
  <si>
    <t>285391</t>
  </si>
  <si>
    <t>DODATECNÉ KOTVENÍ VLEPENÍM BETONÁRSKÉ VÝZTUŽE D DO 10MM DO VRTU</t>
  </si>
  <si>
    <t>101-M OPRAVA MOSTU
Stávající římsa u ulice Slunečná - kotvení nové přibetonávky - - viz projektová dokumentace</t>
  </si>
  <si>
    <t>předpokládaný počet 84 = 84,000 [A]</t>
  </si>
  <si>
    <t>Položka zahrnuje:
dodání výztuže predepsaného profilu a predepsané délky (do 600mm)
provedení vrtu predepsaného profilu a predepsané délky (do 300mm)
vsunutí výztuže do vyvrtaného profilu a její zalepení predepsaným pojivem
prípadne nutné lešení</t>
  </si>
  <si>
    <t>317325</t>
  </si>
  <si>
    <t>RÍMSY ZE ŽELEZOBETONU DO C30/37</t>
  </si>
  <si>
    <t>101-M OPRAVA MOSTU
Nové obetonování římsy u ulice Slunečná.
Předpokládá se tl. 10 cm. C 30/37 - XC4, XD3, XF4 - viz projektová dokumentace</t>
  </si>
  <si>
    <t>nabetonávka 14.00*0.1*(0.5+0.5) = 1,400 [A]</t>
  </si>
  <si>
    <t>položka zahrnuje:
- dodání  cerstvého  betonu  (betonové  smesi)  požadované  kvality,  jeho  uložení  do požadovaného tvaru pri jakékoliv hustote výztuže, konzistenci cerstvého betonu a zpusobu hutnení, ošetrení a ochranu betonu,
- zhotovení nepropustného, mrazuvzdorného betonu a betonu požadované trvanlivosti a vlastností,
- užití potrebných prísad a technologií výroby betonu,
- zrízení pracovních a dilatacních spar, vcetne potrebných úprav, výplne, vložek, opracování, ocištení a ošetrení,
- bednení  požadovaných  konstr. (i ztracené) s úpravou  dle požadované  kvality povrchu betonu, vcetne odbednovacích a odskružovacích prostredku,
- podperné  konstr. (skruže) a lešení všech druhu pro bednení, uložení cerstvého betonu, výztuže a doplnkových konstr., vc. požadovaných otvoru, ochranných a bezpecnostních opatrení a základu techto konstrukcí a lešení,
- vytvorení kotevních cel, kapes, nálitku, a sedel,
- zrízení  všech  požadovaných  otvoru, kapes, výklenku, prostupu, dutin, drážek a pod., vc. ztížení práce a úprav  kolem nich,
- úpravy pro osazení výztuže, doplnkových konstrukcí a vybavení,
- úpravy povrchu pro položení požadované izolace, povlaku a náteru, prípadne vyspravení,
- ztížení práce u kabelových a injektážních trubek a ostatních zarízení osazovaných do betonu,
- konstrukce betonových kloubu, upevnení kotevních prvku a doplnkových konstrukcí,
- nátery zabranující soudržnost betonu a bednení,
- výpln, tesnení  a tmelení spar a spoju,
- opatrení  povrchu  betonu  izolací  proti zemní vlhkosti v cástech, kde prijdou do styku se zeminou nebo kamenivem,
- prípadné zrízení spojovací vrstvy u základu,
- úpravy pro osazení zarízení ochrany konstrukce proti vlivu bludných proudu</t>
  </si>
  <si>
    <t>317365</t>
  </si>
  <si>
    <t>VÝZTUŽ RÍMS Z OCELI 10505, B500B</t>
  </si>
  <si>
    <t>101-M OPRAVA MOSTU
Výztuž dobetonávky římsy u ulice Slunečná- viz projektová dokumentace</t>
  </si>
  <si>
    <t>odhad 180 kg/m3 0.18*1.40 = 0,252 [A]</t>
  </si>
  <si>
    <t>položka zahrnuje: 
- dodání betonárské výztuže v požadované kvalite, stríhání, rezání, ohýbání a spojování do všech požadovaných tvaru (vc. armakošu) a uložení s požadovaným zajištením polohy a krytí výztuže betonem,
- veškeré svary nebo jiné spoje výztuže,
- pomocné konstrukce a práce pro osazení a upevnení výztuže,
- zednické výpomoci pro montáž betonárské výztuže,
- úpravy výztuže pro osazení doplnkových konstrukcí,
- ochranu výztuže do doby jejího zabetonování,
- úpravy výztuže pro zrízení železobetonových kloubu, kotevních prvku, závesných ok a doplnkových konstrukcí,
- veškerá opatrení pro zajištení soudržnosti výztuže a betonu,
- vodivé propojení výztuže, které je soucástí ochrany konstrukce proti vlivum bludných proudu, vyvedení do merících skríní nebo míst pro merení bludných proudu (vlastní merící skríne se uvádejí položkami SD 74)
- povrchovou antikorozní úpravu výztuže,
- separaci výztuže,
- osazení merících zarízení a úpravy pro ne,
- osazení merících skríní nebo míst pro merení bludných proudu.</t>
  </si>
  <si>
    <t>Skladba sjezdy - konstrukce vozovky INTRAVILÁN  – životnost 25 let  
- INFILTRAČNÍ POSŘIK Z ASFALTOVÉ EMULZE PI-C 0,6 kg/m2/ ČSN 73 6129, TKP kap. 26
Obnová asfaltových sjezdů</t>
  </si>
  <si>
    <t>Skladba č. 1 - Oprava obrusné vrstvy - úsek v km 0.00 - km 0.186
spojovací postřík PS CP, min. 0,4 kg/m2 - ČSN 736129, TKP kap. 26</t>
  </si>
  <si>
    <t>1620 = 1620,000 [A]</t>
  </si>
  <si>
    <t>Vyztužení sklovláknitým geokompozitem (min. šířka role 1.5 - 2,0 m)
- velikost ok min. 25x25 mm
- typ ochranného natužení skelných vlaken - teplotně stabilní elastomerový polymer
- bod měknutí ochranného povlaku skelného vlákna- min. 220 stupňů - ČSN EN ISO 3146
- pevnost v tahu (MD X CMD) - min. 100 x 100 kN/m - ČSN EN ISO 10319
- dynamická perforace instalační vylehčené textilie - min. 50 mm - EN ISO 13433
- Mříž instalovaná na všech provedených sanacích s přesahem dle TP 147 a oboustranně v celé délce okrajů</t>
  </si>
  <si>
    <t>600 = 600,000 [A]</t>
  </si>
  <si>
    <t>574B34</t>
  </si>
  <si>
    <t>ASFALTOVÝ BETON PRO OBRUSNÉ VRSTVY MODIFIK ACO 11+ TL. 40MM</t>
  </si>
  <si>
    <t>Skladba č. 1 - Oprava obrusné vrstvy - úsek v km 0.00 - km 0.186
- asfaltový beton pro obrusné vrstvy modif. ACO 11+, PMB 45/80-65 min., 40 mm - ČSN 736121, TKP kap. 7_x000D_
_x000D_
Poznámka: Při fakturaci zaměření každé asfaltové vrstvy zvlášť. Fakturace bude probíhat na základě skutečnosti.</t>
  </si>
  <si>
    <t>Skladba sjezdy - Oprava obrusné vrstvy - úsek v km 0.00 - km 0.186
- asfaltový beton pro obrusné vrstvy modif. ACO 11+, PMB 45/80-65 min., 40 mm - ČSN 736121, TKP kap. 7_x000D_
_x000D_
Poznámka: Při fakturaci zaměření každé asfaltové vrstvy zvlášť. Fakturace bude probíhat na základě skutečnosti.</t>
  </si>
  <si>
    <t>574E46</t>
  </si>
  <si>
    <t>ASFALTOVÝ BETON PRO PODKLADNÍ VRSTVY ACP 16+, 16S TL. 50MM</t>
  </si>
  <si>
    <t>Skladba - Oprava obrusné vrstvy
- lokální sanace  ACP 16+, 50/70 50 mm - v případě trhlin
10% plochy</t>
  </si>
  <si>
    <t>162 = 162,000 [A]</t>
  </si>
  <si>
    <t>577A1</t>
  </si>
  <si>
    <t>VÝSPRAVA TRHLIN ASFALTOVOU ZÁLIVKOU</t>
  </si>
  <si>
    <t>400+200 = 600,000 [A]</t>
  </si>
  <si>
    <t>783121</t>
  </si>
  <si>
    <t>PROTIKOROZ OCHR OK NÁTEREM VÍCEVRST SE ZÁKL S VYS OBSAHEM ZN</t>
  </si>
  <si>
    <t>101-M OPRAVA MOSTU
Stávající římsa u ulice Slunečná - Ocelové zábradlí bude otryskáno a opatřeno novým systémem PKO. Protikorozní ochrana stávajícího zábradlí bude odpovídat protikorozní ochraně ocelových konstrukcí na stupeň korozní agresivity C4 vysoká a požadovaná životnost pro nátěrové systémy je velmi vysoká.
Včetně odstranění stávající PKO - viz projektová dokumentace</t>
  </si>
  <si>
    <t>odhad 0,5m2/m zábradlí 0.5*12.00 = 6,000 [A]</t>
  </si>
  <si>
    <t>- položky náteru zahrnují kompletní povlaky (i ruznobarevné), vcetne úpravy podkladu (odmaštení, odrezivení, odstranení starých náteru a necistot) a jeho vyspravení, provedení náteru predepsaným postupem a splnení všech požadavku daných technologickým predpisem.</t>
  </si>
  <si>
    <t>Výšková uprava poklopů přípojek, revizních šachet</t>
  </si>
  <si>
    <t>Červené</t>
  </si>
  <si>
    <t>6 = 6,000 [A]</t>
  </si>
  <si>
    <t>Na 3 měsíce</t>
  </si>
  <si>
    <t>Náhrada poškozených obrubníků
SILNIČNÍ OBRUBNÍK 15x25x100 cm DO BETONOVÉHO LOŽE C12/15 DLE TP119
POLOŽKA BUDE ČERPÁNÁ NA ZÁKLADĚ VYJADŘENÍ AD A TDS A SOUHLASU TDI!</t>
  </si>
  <si>
    <t>50+25 = 75,000 [A]</t>
  </si>
  <si>
    <t>938544</t>
  </si>
  <si>
    <t>OCIŠTENÍ BETON KONSTR OTRYSKÁNÍM TLAK VODOU PRES 1000 BARU</t>
  </si>
  <si>
    <t>101-M OPRAVA MOSTU
Očištění stávající římsy u ulice Slunečná. Římsa bude zbavena degradovaného betonu až na zdravý povrch - viz projektová dokumentace</t>
  </si>
  <si>
    <t>rozměr římsy 0.50*0.50*14.00 = 3,500 [A]</t>
  </si>
  <si>
    <t>položka zahrnuje ocištení predepsaným zpusobem vcetne odklizení vzniklého odpadu</t>
  </si>
  <si>
    <t>SO 101.4</t>
  </si>
  <si>
    <t>Materiál z pol.: 113138R, 113188R, 113338R1, 113524R, 113728R2
17 01 01 - BETON z vybouraných konstrukcí (obrubníky, propusty, panely a jiné)
koef. 1,5 t/m3
Pojízdná dlažba: 3 m3 * 1.5=4.5 t
Obrubníky: 0.04*25*1.5=1.5 t
17 09 04 - Směsné stavební a demoliční odpady neuvedené pod čísly 17 09 01, 17 09 02 a 17 09 03
Koef. 2.2 t/m3
(45m3+53m3+14m3)*2.2=247 t
Náklad na uložení do recyklačního střediska či na skládku s oprávněním k opětovnému využítí dodaného typu odpadu.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</si>
  <si>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4.5+1.5+247 = 253,000 [A]</t>
  </si>
  <si>
    <t>(7.5)*2.1 = 15,750 [A]</t>
  </si>
  <si>
    <t>19+(36*0.1)*1.5 = 24,400 [A]</t>
  </si>
  <si>
    <t>Odstranění nezpevněného krytu stávajících sjezdů - směs štěrku a kameniva, recyklovaného rozfrézovaného asfaltobetonu, zeminy a písku - napojení sjezdů
Odečtená digitální plocha z výkresu - 3000 m2 * 0.15 m = 45 m3
ULOŽENÍ ODPADU ZE STAVBY NA SKLÁDKU S OPRÁVNĚNÍM K OPĚTOVNÉMU VYUŽITÍ - RECYKLAČNÍ STŘEDISKO</t>
  </si>
  <si>
    <t>V případě poškození - 50 m2
ULOŽENÍ ODPADU ZE STAVBY NA SKLÁDKU S OPRÁVNĚNÍM K OPĚTOVNÉMU VYUŽITÍ - RECYKLAČNÍ STŘEDISKO
Recyklační středisko je povinné vydat potvrzení k oprávněné činnosti a potvrzení o následné recyklací materiálu a následné použití zrecyklovaného materiálu
Poškozenost a následnou opravu pojizdného a nepojizdného krytu posoudi TDI.</t>
  </si>
  <si>
    <t>50*0.06 = 3,000 [A]</t>
  </si>
  <si>
    <t>Odstranění podkladu sjezdů (zbyla vrstva pod asfaltovým krytem) - 50 m2 * 0.15m = 7.5m3
ULOŽENÍ ODPADU ZE STAVBY NA SKLÁDKU S OPRÁVNĚNÍM K OPĚTOVNÉMU VYUŽITÍ - RECYKLAČNÍ STŘEDISKO</t>
  </si>
  <si>
    <t>7.5 = 7,500 [A]</t>
  </si>
  <si>
    <t>Odstranění podkladních vrstev vozovky v tl. 0,15 m
Množství 350m2*0.15m*koef. rozš. vrstvy 1.1=cca 53 m3
ULOŽENÍ ODPADU ZE STAVBY NA SKLÁDKU S OPRÁVNĚNÍM K OPĚTOVNÉMU VYUŽITÍ - RECYKLAČNÍ STŘEDISKO
Material se odvaží na mezideponii Zhotovitelé stavby, kde bude roztřiděn. Na základě labor. zkošek je potřeba zjistit přítomsot PAU
Nově lze v souladu se zněním vyhlášky č. 283/2023 využít možnosti uložení materiálu ZAS-T3 nebo ZAS-T4 na mezideponii pro odvoz odbouraných vrstev, jejich úprava na mezideponii pro vytvoření směsi RS CA a zpětné uložení do vozovkových vrstev, nebo pro zlepšení aktivní zóny.
Odbourané vrstvy bez PAU je možné odvézt na skládku k likvidací anebo využít na jiné stavbě Zhotovitele - odvoz na skládku minimálního množství.</t>
  </si>
  <si>
    <t>53 = 53,000 [A]</t>
  </si>
  <si>
    <t>Odstranění podkladních vrstev vozovky v tl. 0,17 m
Množství 350m2*0.17m*koef. rozš. vrstvy 1.1=cca 60 m3
Odvoz na mezideponii Zhot. styvby, úprava a použití zpět úpr. mater. jako vrstvu RS CA 0/32 (0/45)</t>
  </si>
  <si>
    <t>60 = 60,000 [A]</t>
  </si>
  <si>
    <t>Odstranění betonových obrubníků poškozených během stavby v délce cca 25 m
Obrubníky: 0.04*25*1.5=1.5 t - odvoz na skládku k recyklací
ULOŽENÍ ODPADU ZE STAVBY NA SKLÁDKU S OPRÁVNĚNÍM K OPĚTOVNÉMU VYUŽITÍ - RECYKLAČNÍ STŘEDISKO
Recyklační středisko je povinné vydat potvrzení k oprávněné činnosti a potvrzení o následné recyklací materiálu a následné použití zrecyklovaného materiálu
POLOŽKA BUDE ČERPÁNÁ NA ZÁKLADĚ VYJADŘENÍ AD A TDS A SOUHLASU TDI!</t>
  </si>
  <si>
    <t>POLOŽKA BUDE ČERPÁNÁ NA ZÁKLADĚ VYJADŘENÍ AD A TDS A SOUHLASU TDI!
Položka přidaná na základě provedeného diagnostického průzkumu vozovky kvůli přítomností v podkladních vrstvách balvanité sypaniny
Orijentáční plocha je 250m2</t>
  </si>
  <si>
    <t>250 = 250,000 [A]</t>
  </si>
  <si>
    <t>Odfrézování obrusné vrstvy po celé délce - 40 mm
Odečtená digitální plocha z výkresu - 300 m2 x 0.04 m = 12 m3 
Odfrézování obrusné vrstvy sejezdů - 40 mm
Odečtená digitální plocha z výkresu - 50 m2 x 0.04 m = 2 m3
!!!Povinný odkup materiálu Zhotovitelem!!!</t>
  </si>
  <si>
    <t>12+2 = 14,000 [A]</t>
  </si>
  <si>
    <t>Odfrézování podkladních vrstev v tl. 120 mm: 300 m2
Odečtená digitální plocha z výkresu - 300 m2 x 0.12 m = 36 m3
ULOŽENÍ ODPADU ZE STAVBY NA SKLÁDKU S OPRÁVNĚNÍM K OPĚTOVNÉMU VYUŽITÍ - RECYKLAČNÍ STŘEDISKO
Zhotovitel doloží  platné oprávnění opravňující ho k nakládání s odpady. Dále předloží doklady o uložení tzv.Průvodku odpadu (s uvedením SPZ, množství-váhy, názvu odpadu, místo dalšího využí odpadu). Tuto průvodu odsouhlasí zástupci smluvních stran.</t>
  </si>
  <si>
    <t>36 = 36,000 [A]</t>
  </si>
  <si>
    <t>Sejmutí ornice z krajnic a svahů - 114 m2 - v délce 38 m, šířce 3m, hloubce 0,15 m
Odvoz a uložení na mezideponíí k dočasnému skladování. Zpětné použití</t>
  </si>
  <si>
    <t>38*3*0.15 = 17,100 [A]</t>
  </si>
  <si>
    <t>17.1 = 17,100 [A]</t>
  </si>
  <si>
    <t>Odstranění stávající vrstvy aktivní zóny s odvozem na předem určené Zhotovitelem stavby skladovací místo (mezideponii), kde se bude provádět úprava (zlepšení) materiálu.
Nová aktivní zóna je navržena z upravených zemin v podloží – předpoklad využití stávající konstrukce s přidáním hydraulického pojiva na tloušťku 300 - 500 mm (závisí na zastižených vlastnostech parapláně AZ) nebo výměna podloží s využitím  stávajících odtěžených vrstev s PAU a uložených technologií recyklace za studena.  Jedná se o stávající zeminy podmínečně vhodné, které je možno považovat dle TP 170 při hodnotě CBR &lt; 15% za typ PIII při optimálních podmínkách vlhkosti nebo úpravou zemin AZ s hydraulickým pojivem min. PIII a při dosažení vyššího CBR 30 % za typ PII. 
Množství: 420m2*0.50m=cca 210m3</t>
  </si>
  <si>
    <t>210 = 210,000 [A]</t>
  </si>
  <si>
    <t>Odtěžení stávající nezpevněné krajnice a dosypavek v délce 38 m, cca 5 m3 zeminy a kameniva
ULOŽENÍ ODPADU ZE STAVBY NA SKLÁDKU S OPRÁVNĚNÍM K OPĚTOVNÉMU VYUŽITÍ - RECYKLAČNÍ STŘEDISKO</t>
  </si>
  <si>
    <t>17.1+210+60 = 287,100 [A]</t>
  </si>
  <si>
    <t>PROČIŠTĚNÍ STÁVAJÍCÍCH PŘÍKOPŮ.
REPROFILACE (OBNOVA) STÁVAJÍCÍCH PŘÍKOPŮ. BUDE ZACHOVÁNA KÓTA DNA PŘÍKOPU
ULOŽENÍ ODPADU ZE STAVBY NA SKLÁDKU S OPRÁVNĚNÍM K OPĚTOVNÉMU VYUŽITÍ - RECYKLAČNÍ STŘEDISKO
Včetně dopravy přebytků zeminy na skládku k recyklaci
Přebytek zeminy a kameníva (nevhodný materiál pro další použí na této stavbě) - 0.25*76= 19 m3 
Respektovat podmínky ohledně předcházení vzníku odpadu, resp. připravenost ke znovuvyužití nebo recyklaci odpadů</t>
  </si>
  <si>
    <t>76 = 76,000 [A]</t>
  </si>
  <si>
    <t>Uložení odstraněného materiálu na skládce z pol. 121108R. 123738R1, 123738R2, 12932</t>
  </si>
  <si>
    <t>17.1+210+5+19 = 251,100 [A]</t>
  </si>
  <si>
    <t>Rozprostření ornice ve svahu (včetně nákupu materiálu)
Plocha rozprostření ornice: cca 114m2, tl. 0,15
Položka zahrnuje:
- nutné přemístění ornice z dočasných skládek vzdálených do 50m
- rozprostření ornice v předepsané tloušťce ve svahu přes 1:5
Položka nezahrnuje:
- x</t>
  </si>
  <si>
    <t>400+400 = 800,000 [A]</t>
  </si>
  <si>
    <t>114 = 114,000 [A]</t>
  </si>
  <si>
    <t>Oplaštění z geotextilie pro trativod: 250 m2
Opatření separační geotextilií s filtrační funkcí K více nebo se rovná 1*10-4/m/s</t>
  </si>
  <si>
    <t>Skladba 1  - konstrukce vozovky INTRAVILÁN  – životnost 25 let
- Štěrkodrť ŠD 0/63, 150 mm - ČSN 73 6126-1
400 m2</t>
  </si>
  <si>
    <t>400*0.15 = 60,000 [A]</t>
  </si>
  <si>
    <t>Recyklace za studena dle TP 208 na vrstvu RS CA do mocnosti min. 170 mm.
Materiál vhodný k provedení vrstvy recyklace za studena v případě výskytu nevhodného materiálu na stavbě
Předpoklad 20% objemu - 42 m3
včetně koef. rozš. vrstvy 1.1
Položka bude čerpána dle skutečností a pokynu TDS._x000D_
_x000D_
Poznámka: Při fakturaci zaměření každé asfaltové vrstvy zvlášť. Fakturace bude probíhat na základě skutečnosti.</t>
  </si>
  <si>
    <t>210*0.2 = 42,000 [A]</t>
  </si>
  <si>
    <t>42*2.3*0.4 = 38,640 [A]</t>
  </si>
  <si>
    <t>350+350 = 700,000 [A]</t>
  </si>
  <si>
    <t>Skladba 1 - konstrukce vozovky INTRAVILÁN  – životnost 25 let
- asfaltový beton pro obrusné vrstvy modif. ACO 11+, PMB 45/80-65, 40 mm - ČSN 73 6121, TKP kap. 7
plocha 300m2_x000D_
_x000D_
Poznámka: Při fakturaci zaměření každé asfaltové vrstvy zvlášť. Fakturace bude probíhat na základě skutečnosti.</t>
  </si>
  <si>
    <t>300*0.04 = 12,000 [A]</t>
  </si>
  <si>
    <t>Skladba 1 - konstrukce vozovky INTRAVILÁN  – životnost 25 let
- asfaltový beton pro ložní vrstvy modif. ACL 22S (ev. ACL 16S) , PMB 25/55-60 (65), 60 mm - ČSN 73 6121, TKP kap. 7
Plocha 300 m2</t>
  </si>
  <si>
    <t>300*1.1 = 330,000 [A]</t>
  </si>
  <si>
    <t>Skladba 1  - konstrukce vozovky INTRAVILÁN  – životnost 25 let
- Asfaltový beton pro podkladní vrstvy ACP 16+, 50/70, 60 mm, ČSN 736121, TKP kap. 7
Plocha 330 m2</t>
  </si>
  <si>
    <t>330*1.1 = 363,000 [A]</t>
  </si>
  <si>
    <t>POLOŽKA BUDE ČERPÁNÁ NA ZÁKLADĚ VYJADŘENÍ AD A TDS A SOUHLASU TDI!
VÝPLŇ SPAR ASFALTEM - asfaltová zálivka za horka</t>
  </si>
  <si>
    <t>Obnová poškozeného stavbou krytu (pojizdný a pochozí kryt) ze zámkové dlažby - 50 m2 včetně podkladu
Poškozenost a následnou opravu pojizdného a nepojizdného krytu posoudi TDI.</t>
  </si>
  <si>
    <t>10+10 = 20,000 [A]</t>
  </si>
  <si>
    <t>SO 102</t>
  </si>
  <si>
    <t>Materiál z pol.: 113138R, 113328R, 113728R, 113328R1, 113728R3
17 01 01 - BETON z vybouraných konstrukcí (obrubníky, propusty, panely a jiné)
koef. 1,5 t/m3
17 09 04 - Směsné stavební a demoliční odpady neuvedené pod čísly 17 09 01, 17 09 02 a 17 09 03
Koef. 2.2 t/m3
(7.5m3+150m3+305m3+70.5m3+147m3)*2.2=1496 t
Náklad na uložení do recyklačního střediska či na skládku s oprávněním k opětovnému využítí dodaného typu odpadu.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</si>
  <si>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1496 = 1496,000 [A]</t>
  </si>
  <si>
    <t>POLOŽKA BUDE ČERPÁNÁ NA ZÁKLADĚ VÝSLEDKŮ PRŮZKUMŮ A ZKOUŠEK, VYJADŘENÍ AD A TDS A SOUHLASU TDI!_x000D_
_x000D_
Z pol. 12932R
Uložení na řízenou skládku s příslušným oprávněním.
Koef. 1.5 t/m3</t>
  </si>
  <si>
    <t>450*1.5 = 675,000 [A]</t>
  </si>
  <si>
    <t>Odstranění nezpevněného krytu stávajících sjezdů - směs štěrku a kameniva, recyklovaného rozfrézovaného asfaltobetonu, zeminy a písku - napojení sjezdů
Odečtená digitální plocha z výkresu - 50 m2 * 0.15 m = 7.5 m3
ULOŽENÍ ODPADU ZE STAVBY NA SKLÁDKU S OPRÁVNĚNÍM K OPĚTOVNÉMU VYUŽITÍ - RECYKLAČNÍ STŘEDISKO</t>
  </si>
  <si>
    <t>Odstranění podkladu sjezdů (zbyla vrstva pod asfaltovým krytem) a nezpevněných krytu sjezdů - cca 1000 m2 * 0.15m = 150m3
ULOŽENÍ ODPADU ZE STAVBY NA SKLÁDKU S OPRÁVNĚNÍM K OPĚTOVNÉMU VYUŽITÍ - RECYKLAČNÍ STŘEDISKO</t>
  </si>
  <si>
    <t>R.1</t>
  </si>
  <si>
    <t>Odstranění vrstev vozovky v tl. 0.15 kvůli hloubkové sanace._x000D_
_x000D_
10% plochy: 4700 m2*0.1=470 m2_x000D_
_x000D_
ULOŽENÍ ODPADU ZE STAVBY NA SKLÁDKU S OPRÁVNĚNÍM K OPĚTOVNÉMU VYUŽITÍ - RECYKLAČNÍ STŘEDISKO</t>
  </si>
  <si>
    <t>470*0.15 = 70,500 [A]</t>
  </si>
  <si>
    <t>Odfrézování obrusné vrstvy po celé délce - 40 mm
Odečtená digitální plocha z výkresu - 4700 m2 x 0.04 m = 188 m3 
!!!Povinný odkup materiálu Zhotovitelem!!! 
Recyklace a zpětné použití materiálu na této nebo jiné stavbě Zhotovitelé.
Částečné použítí materialu pro zpevnění krajnic na této stavbě!</t>
  </si>
  <si>
    <t>188 = 188,000 [A]</t>
  </si>
  <si>
    <t>Odfrézování podkladních vrstev oprotí stav. niveletě - 100 mm
Odečtená digitální plocha z výkresu - 4700 m2 x 0.1 m x koef. rozš. 1.1 = 517 m3
Odfrézování obrusné vrstvy sejezdů - 100 mm
Odečtená digitální plocha z výkresu - 50 m2 x 0.1 m = 5 m3</t>
  </si>
  <si>
    <t>517+5 = 522,000 [A]</t>
  </si>
  <si>
    <t>Lokální sanace trhlin (předp- 20% plochy) + frézování krajnic pro výztužné vrstvy ze sítí_x000D_
_x000D_
Frézování do hloubky 50 mm_x000D_
_x000D_
Lokální sanace: 4700m2*0.2=cca 940 m2_x000D_
Krajnice: 660m*2*1.5=cca 2000 m2 _x000D_
_x000D_
(940m2+2000m2)*0.05m=147 m3_x000D_
_x000D_
ULOŽENÍ ODPADU ZE STAVBY NA SKLÁDKU S OPRÁVNĚNÍM K OPĚTOVNÉMU VYUŽITÍ - RECYKLAČNÍ STŘEDISKO</t>
  </si>
  <si>
    <t>147 = 147,000 [A]</t>
  </si>
  <si>
    <t>Sejmutí ornice z krajnic a svahů v délce 850 m, šířce 3m, hloubce 0,15 m
Odvoz a uložení na mezideponíí k dočasnému skladování. Zpětné použití</t>
  </si>
  <si>
    <t>800*3*0.15 = 360,000 [A]</t>
  </si>
  <si>
    <t>360 = 360,000 [A]</t>
  </si>
  <si>
    <t>ODKOP PRO SPOD STAVBU SILNIC A ŽELEZNIC TŘ. I</t>
  </si>
  <si>
    <t>Uprava AZ na místě do hloubky 0.5 m_x000D_
_x000D_
10% plochy: 4700m2*0.1=470 m2_x000D_
_x000D_
Aktivní zóna je navržena z upravených zemin v podloží - předpoklad využití stávající konstrukce s přidáním hydraulického pojiva na tloušťku 300 - 500 mm (závisí na zastižených vlastnostech parapláně AZ) nebo výměna podloží s využitím  stávajících odtěžených vrstev s PAU a uložených technologií recyklace za studena.  Jedná se o stávající zeminy podmínečně vhodné, které je možno považovat dle TP 170 při hodnotě CBR &lt; 15% za typ PIII při optimálních podmínkách vlhkosti nebo úpravou zemin AZ s hydraulickým pojivem min. PIII a při dosažení vyššího CBR 30 % za typ PII.Odtěžené vrstvy vozovek  s obsahem PAU lze  použít v souladu s vyhláškou 283/2023 Sb.  do aktivní zóny, pokud budou  uloženy dle TP 208  technologií recyklace za studena v max. tl 250 mm.</t>
  </si>
  <si>
    <t>470*0.5 = 235,000 [A]</t>
  </si>
  <si>
    <t>Skládka ornice</t>
  </si>
  <si>
    <t>450 = 450,000 [A]</t>
  </si>
  <si>
    <t>PROČIŠTĚNÍ STÁVAJÍCÍCH PŘÍKOPŮ.
REPROFILACE (OBNOVA) STÁVAJÍCÍCH PŘÍKOPŮ. BUDE ZACHOVÁNA KÓTA DNA PŘÍKOPU
Přebytek zeminy a kameníva (nevhodný materiál pro další použí na této stavbě) - 0.25*1800= 450 m3 
Respektovat podmínky ohledně předcházení vzníku odpadu, resp. připravenost ke znovuvyužití nebo recyklaci odpadů</t>
  </si>
  <si>
    <t>1800 = 1800,000 [A]</t>
  </si>
  <si>
    <t>Z pol. 121108</t>
  </si>
  <si>
    <t>Ohumusování z pol. 121108R</t>
  </si>
  <si>
    <t>2400 = 2400,000 [A]</t>
  </si>
  <si>
    <t>56143F</t>
  </si>
  <si>
    <t>SMĚSI Z KAMENIVA STMELENÉ CEMENTEM  SC C 5/6 TL. DO 150MM</t>
  </si>
  <si>
    <t>Hloubková sanace na ploše 470 m2</t>
  </si>
  <si>
    <t>470 = 470,000 [A]</t>
  </si>
  <si>
    <t>Položka zahrnuje:
- dodání směsi v požadované kvalitě
- očištění podkladu
- uložení směsi dle předepsaného technologického předpisu a zhutnění vrstvy v předepsané tloušťce
- zřízení vrstvy bez rozlišení šířky, pokládání vrstvy po etapách, včetně pracovních spar a spojů
- úpravu napojení, ukončení
- úpravu dilatačních spar včetně předepsané výztuže
Položka nezahrnuje:
- postřiky, nátěry</t>
  </si>
  <si>
    <t>56353</t>
  </si>
  <si>
    <t>VOZOVKOVÉ VRSTVY Z MECH ZPEV ZEMINY TL. DO 150MM</t>
  </si>
  <si>
    <t>Hloubková sanace - 10% plochy_x000D_
_x000D_
Plocha 4700 m2</t>
  </si>
  <si>
    <t>4700*0.1 = 470,000 [A]</t>
  </si>
  <si>
    <t>400 = 400,000 [A]</t>
  </si>
  <si>
    <t>Lokální sanace
INFILTRAČNÍ POSŘIK Z ASFALTOVÉ EMULZE PI-C 0,6 kg/m2/ ČSN 73 6129, TKP kap. 26
Obnová asfaltových sjezdů</t>
  </si>
  <si>
    <t>460 = 460,000 [A]</t>
  </si>
  <si>
    <t>Skladba 2 - Konstrukce vozovky EXTRAVILÁN  – životnost 25 let
- spojovací postřík PS C, min. 0,5 kg/m2 - ČSN 73 6129, TKP kap. 26</t>
  </si>
  <si>
    <t>Skladba 2 - Konstrukce vozovky EXTRAVILÁN  – životnost 25 let
- spojovací postřík PS CP, min. 0,5 kg/m2 - ČSN 73 6129, TKP kap. 26
- spojovací postřík PS CP, min. 0,4 kg/m2 - ČSN 73 6129, TKP kap. 26</t>
  </si>
  <si>
    <t>10000 = 10000,000 [A]</t>
  </si>
  <si>
    <t>Pro skélnou mříž</t>
  </si>
  <si>
    <t>2940 = 2940,000 [A]</t>
  </si>
  <si>
    <t>Vyztužení poruch a okrajů vozovky sklovláknitým geokompozitem (min. šířka role 1.5 - 2,0 m)
- velikost ok min. 25x25 mm
- typ ochranného natužení skelných vlaken - teplotně stabilní elastomerový polymer
- bod měknutí ochranného povlaku skelného vlákna- min. 220 stupňů - ČSN EN ISO 3146
- pevnost v tahu (MD X CMD) - min. 100 x 100 kN/m - ČSN EN ISO 10319
- dynamická perforace instalační vylehčené textilie - min. 50 mm - EN ISO 13433
- Mříž instalovaná na všech provedených sanacích s přesahem dle TP 147 a oboustranně v celé délce okrajů</t>
  </si>
  <si>
    <t>Skladba 2 - Konstrukce vozovky EXTRAVILÁN  – životnost 25 let
- asfaltový beton pro obrusné vrstvy modif. ACO 11+, PMB 45/80-65, min. 40 mm - ČSN 73 6121, TKP kap. 7_x000D_
_x000D_
Poznámka: Při fakturaci zaměření každé asfaltové vrstvy zvlášť. Fakturace bude probíhat na základě skutečnosti.</t>
  </si>
  <si>
    <t>4700 = 4700,000 [A]</t>
  </si>
  <si>
    <t>Skladba 2 - Konstrukce vozovky EXTRAVILÁN  – životnost 25 let
- asfaltový beton ložní modif. ACL 16S, PMB 25/55-60, min. 60 mm - ČSN 73 6121, TKP kap.7</t>
  </si>
  <si>
    <t>5170 = 5170,000 [A]</t>
  </si>
  <si>
    <t>- lokální sanace  ACP 16+, 50/70 50 mm - v případě trhlin + krajnice_x000D_
_x000D_
POLOŽKA BUDE ČERPÁNÁ NA ZÁKLADĚ VÝSLEDKŮ PRŮZKUMŮ A ZKOUŠEK, VYJADŘENÍ AD A TDS A SOUHLASU TDI!</t>
  </si>
  <si>
    <t>574F68</t>
  </si>
  <si>
    <t>ASFALTOVÝ BETON PRO PODKLADNÍ VRSTVY MODIFIK ACP 22+, 22S TL. 70MM</t>
  </si>
  <si>
    <t>Skladba 2 - Konstrukce vozovky EXTRAVILÁN  – životnost 25 let
- asfaltový beton pro podkladní vrstvy modif. ACP 22S, 50/70, min. 70 mm - ČSN 73 6121, TKP kap. 7</t>
  </si>
  <si>
    <t>5687 = 5687,000 [A]</t>
  </si>
  <si>
    <t>OBNOVA - ASFALTOVÝ SJEZD
- asfalt tl. 100 mm</t>
  </si>
  <si>
    <t>2+2+2+2 = 8,000 [A]</t>
  </si>
  <si>
    <t>914173</t>
  </si>
  <si>
    <t>DOPRAVNÍ ZNAČKY ZÁKLADNÍ VELIKOSTI HLINÍKOVÉ FÓLIE TŘ 2 - DEMONTÁŽ</t>
  </si>
  <si>
    <t>3 = 3,000 [A]</t>
  </si>
  <si>
    <t>Položka zahrnuje:
- odstranění, demontáž a odklizení materiálu s odvozem na předepsané místo
Položka nezahrnuje:
- x</t>
  </si>
  <si>
    <t>2500*5000=12.5 m2</t>
  </si>
  <si>
    <t>12.5*2 = 25,000 [A]</t>
  </si>
  <si>
    <t>914941</t>
  </si>
  <si>
    <t>SLOUPKY A STOJKY DOPRAVNÍCH ZNAČEK Z HLINÍK TRUBEK DO PATKY - DODÁVKA A MONTÁŽ</t>
  </si>
  <si>
    <t>2+2+2+1 = 7,000 [A]</t>
  </si>
  <si>
    <t>914943</t>
  </si>
  <si>
    <t>SLOUPKY A STOJKY DZ Z HLINÍK TRUBEK DO PATKY DEMONTÁŽ</t>
  </si>
  <si>
    <t>Ve zvýšené poloze nad chodníkem</t>
  </si>
  <si>
    <t>750+750 = 1500,000 [A]</t>
  </si>
  <si>
    <t>750 = 750,000 [A]</t>
  </si>
  <si>
    <t>SO 103</t>
  </si>
  <si>
    <t>Materiál z pol.: 113138R, 113188R1, 113188R2, 113524R1, 113524R2, 113338R. 113728R2
17 01 01 - BETON z vybouraných konstrukcí (obrubníky, propusty, panely a jiné)
koef. 1,5 t/m3
Pojízdná dlažba: 6 m3 * 1.5=9 t_x000D_
Dlažba ostr.: 50 m3 * 1.5=75 t
Obrubníky: 0.04*50*1.5´=3 t_x000D_
Obrubníky: 0.04*22*1.5=cca 1.5 t 
17 09 04 - Směsné stavební a demoliční odpady neuvedené pod čísly 17 09 01, 17 09 02 a 17 09 03
Koef. 2.2 t/m3
(2.25m3+375m3+270m3+30m2)*2.2=cca 1500 t
Náklad na uložení do recyklačního střediska či na skládku s oprávněním k opětovnému využítí dodaného typu odpadu.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</si>
  <si>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9+75+3+1.5+1500 = 1588,500 [A]</t>
  </si>
  <si>
    <t>Materiál z pol.: 123738R2, 113328 R1, 113328R2 
17 05 04 - Zemina a kamení neuvedené pod číslem 17 05 03, koef. 2.1 t/m3
Nepotřebný výkopek - zemina, drny, kamení - nevhodný materiál pro další použí na této stavbě
Náklad na uložení do recyklačního střediska či na skládku s oprávněním k opětovnému využítí dodaného typu odpadu.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</si>
  <si>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(1380)*2.1 = 2898,000 [A]</t>
  </si>
  <si>
    <t>POLOŽKA BUDE ČERPÁNÁ NA ZÁKLADĚ VÝSLEDKŮ PRŮZKUMŮ A ZKOUŠEK, VYJADŘENÍ AD A TDS A SOUHLASU TDI!_x000D_
_x000D_
z pol. 12932R, 113728R2
Uložení na řízenou skládku s příslušným oprávněním.
V případě prokázání laboratorní zkouškou přítomnost PAU v odfrézovaném materiálu. 
Předpoklad - 10% celkového objemu odfrézovaného matr. (z pol. 113728R)
Koef. 1.5 t/m3</t>
  </si>
  <si>
    <t>(30+125)*1.5 = 232,500 [A]</t>
  </si>
  <si>
    <t>Odstranění nezpevněného krytu stávajících sjezdů - směs štěrku a kameniva, recyklovaného rozfrézovaného asfaltobetonu, zeminy a písku - napojení sjezdů
Odečtená digitální plocha z výkresu - 15 m2 * 0.15 m = 2.25 m3</t>
  </si>
  <si>
    <t>2.25 = 2,250 [A]</t>
  </si>
  <si>
    <t>113178</t>
  </si>
  <si>
    <t>ODSTRAN KRYTU ZPEVNĚNÝCH PLOCH Z DLAŽEB KOSTEK, ODVOZ</t>
  </si>
  <si>
    <t>Povinný odkup Zhotovitelem_x000D_
_x000D_
Dlažební kostky ve stoupacím pruhu v km 1,200 – 1,330</t>
  </si>
  <si>
    <t>230*2*0.25 = 115,000 [A]</t>
  </si>
  <si>
    <t>Odstranění stávajícího krytu z nepojízdné betonové dlažby v případě poškození této stávající plochy stavbou (předpoklad poškození 20% plochy dlažby):
- celková plocha stávajícího krytu nepojízdné betonové dlažby - 100 m2, 20% předpokládané poškození plochy - 100 m2 * 0.06 m = 6 m3
ULOŽENÍ ODPADU ZE STAVBY NA SKLÁDKU S OPRÁVNĚNÍM K OPĚTOVNÉMU VYUŽITÍ - RECYKLAČNÍ STŘEDISKO
Recyklační středisko je povinné vydat potvrzení k oprávněné činnosti a potvrzení o následné recyklací materiálu a následné použití zrecyklovaného materiálu
Poškozenost a následnou opravu nepojizdného krytu posoudi TDI.</t>
  </si>
  <si>
    <t>Odstranění dlažby dělicího ostrůvku před OK v tl. 0.25 m - 200 m2
ULOŽENÍ ODPADU ZE STAVBY NA SKLÁDKU S OPRÁVNĚNÍM K OPĚTOVNÉMU VYUŽITÍ - RECYKLAČNÍ STŘEDISKO</t>
  </si>
  <si>
    <t>200*0.25 = 50,000 [A]</t>
  </si>
  <si>
    <t>Odstranění podkladu sjezdů (zbyla vrstva pod asfaltovým krytem) - 100 m2 * 0.15m = 15m3</t>
  </si>
  <si>
    <t>Odstranění podkladu dělicícho ostrůvku_x000D_
200m2*0,15</t>
  </si>
  <si>
    <t>200*0.15 = 30,000 [A]</t>
  </si>
  <si>
    <t>Odstranění podkladních vrstev vozovky v tl. 0,15 m
Množství 2250m2*0.15m*koef. rozš. vrstvy 1.1=cca 375 m3
ULOŽENÍ ODPADU ZE STAVBY NA SKLÁDKU S OPRÁVNĚNÍM K OPĚTOVNÉMU VYUŽITÍ - RECYKLAČNÍ STŘEDISKO
Material se odvaží na mezideponii Zhotovitelé stavby, kde bude roztřiděn. Na základě labor. zkošek je potřeba zjistit přítomsot PAU
Nově lze v souladu se zněním vyhlášky č. 283/2023 využít možnosti uložení materiálu ZAS-T3 nebo ZAS-T4 na mezideponii pro odvoz odbouraných vrstev, jejich úprava na mezideponii pro vytvoření směsi RS CA a zpětné uložení do vozovkových vrstev, nebo pro zlepšení aktivní zóny.
Odbourané vrstvy bez PAU je možné odvézt na skládku k likvidací anebo využít na jiné stavbě Zhotovitele - odvoz na skládku minimálního množství.</t>
  </si>
  <si>
    <t>375 = 375,000 [A]</t>
  </si>
  <si>
    <t>Odstranění podkladních vrstev vozovky v tl. 0,17 m
Množství 22500m2*0.17m*koef. rozš. vrstvy 1.1=cca 425 m3
Odvoz na mezideponii Zhot. styvby, úprava a použití zpět úpr. mater. jako vrstvu RS CA 0/32 (0/45)</t>
  </si>
  <si>
    <t>425 = 425,000 [A]</t>
  </si>
  <si>
    <t>Odstranění betonových obrubníků poškozených během stavby v délce cca 50 m
Obrubníky: 0.04*50*1.5=3 t - odvoz na skládku k recyklací
ULOŽENÍ ODPADU ZE STAVBY NA SKLÁDKU S OPRÁVNĚNÍM K OPĚTOVNÉMU VYUŽITÍ - RECYKLAČNÍ STŘEDISKO
Recyklační středisko je povinné vydat potvrzení k oprávněné činnosti a potvrzení o následné recyklací materiálu a následné použití zrecyklovaného materiálu
POLOŽKA BUDE ČERPÁNÁ NA ZÁKLADĚ VYJADŘENÍ AD A TDS A SOUHLASU TDI!</t>
  </si>
  <si>
    <t>Odstranění obrubníků dělicího ostrůvku před OK, dl. 22 m_x000D_
Obrubníky: 0.04*22*1.5=cca 1.5 t - odvoz na skládku k recyklací</t>
  </si>
  <si>
    <t>22 = 22,000 [A]</t>
  </si>
  <si>
    <t>POLOŽKA BUDE ČERPÁNÁ NA ZÁKLADĚ VYJADŘENÍ AD A TDS A SOUHLASU TDI!
Položka přidaná na základě provedeného diagnostického průzkumu vozovky kvůli přítomností v podkladních vrstvách balvanité sypaniny
Orijentáční plocha je 1000m2</t>
  </si>
  <si>
    <t>Odfrézování obrusné vrstvy po celé délce - 40 mm
Odečtená digitální plocha z výkresu - 2200 m2 x 0.04 m = 88 m3
Odrézování obrusné vrstvy sejezdů - 40 mm
Odečtená digitální plocha z výkresu - 100 m2 x 0.04 m = 4 m3 
!!!Povinný odkup materiálu Zhotovitelem!!!</t>
  </si>
  <si>
    <t>88+4 = 92,000 [A]</t>
  </si>
  <si>
    <t>Odfrézování podkladních vrstev oprotí stav. niveletě - 120 mm na ploše 2500
Odečtená digitální plocha z výkresu - 2500 m2 x 0.12 m = 300 m3_x000D_
_x000D_
ULOŽENÍ ODPADU ZE STAVBY NA SKLÁDKU S OPRÁVNĚNÍM K OPĚTOVNÉMU VYUŽITÍ - RECYKLAČNÍ STŘEDISKO
Zhotovitel doloží  platné oprávnění opravňující ho k nakládání s odpady. Dále předloží doklady o uložení tzv.Průvodku odpadu (s uvedením SPZ, množství-váhy, názvu odpadu, místo dalšího využí odpadu). Tuto průvodu odsouhlasí zástupci smluvních stran.</t>
  </si>
  <si>
    <t>Sejmutí ornice na plůoše 650 m2, hloubce 0,15 m
Odvoz a uložení na mezideponíí k dočasnému skladování. Zpětné použití</t>
  </si>
  <si>
    <t>650*0.15 = 97,500 [A]</t>
  </si>
  <si>
    <t>Odstranění stávající vrstvy aktivní zóny s odvozem na předem určené Zhotovitelem stavby skladovací místo (mezideponii), kde se bude provádět úprava (zlepšení) materiálu.
Nová aktivní zóna je navržena z upravených zemin v podloží – předpoklad využití stávající konstrukce s přidáním hydraulického pojiva na tloušťku 300 - 500 mm (závisí na zastižených vlastnostech parapláně AZ) nebo výměna podloží s využitím  stávajících odtěžených vrstev s PAU a uložených technologií recyklace za studena.  Jedná se o stávající zeminy podmínečně vhodné, které je možno považovat dle TP 170 při hodnotě CBR &lt; 15% za typ PIII při optimálních podmínkách vlhkosti nebo úpravou zemin AZ s hydraulickým pojivem min. PIII a při dosažení vyššího CBR 30 % za typ PII. 
Množství: 2500m2*0.5m=cca 1250m3</t>
  </si>
  <si>
    <t>1250 = 1250,000 [A]</t>
  </si>
  <si>
    <t>Odtěžení stávající nezpevněné krajnice a dosypavek cca 1380 m3 zeminy a kameniva
Odvoz na skládku k recyklaci</t>
  </si>
  <si>
    <t>1380 = 1380,000 [A]</t>
  </si>
  <si>
    <t>POL. 121108R, 123738R</t>
  </si>
  <si>
    <t>97.5+1250 = 1347,500 [A]</t>
  </si>
  <si>
    <t>PROČIŠTĚNÍ STÁVAJÍCÍCH PŘÍKOPŮ.
REPROFILACE (OBNOVA) STÁVAJÍCÍCH PŘÍKOPŮ. BUDE ZACHOVÁNA KÓTA DNA PŘÍKOPU
Přebytek zeminy a kameníva (nevhodný materiál pro další použí na této stavbě) - 0.25*500= 125 m3 
Respektovat podmínky ohledně předcházení vzníku odpadu, resp. připravenost ke znovuvyužití nebo recyklaci odpadů</t>
  </si>
  <si>
    <t>97.5+1380+1250+125 = 2852,500 [A]</t>
  </si>
  <si>
    <t>Do aktivní zóny se ukladá zemina úpravena na mezideponíí Zhotovitelé - úprava dřívé odtěženého materiálu.
Aktivní zóna    tl. 500 mm       E dep.2.= 45 MPa   CBR  1
Položka jíž obsahuje zhutnění a povrchové úpravy materiálu AZ
Aktivní zóna (zeminy v podloží stávající konstrukce s přidáním hydraulického pojiva nebo kameniva z odtěžených vrstev vozovky) tl. 500mm
Aktivní zóna je navržena z upravených zemin v podloží – předpoklad využití stávající konstrukce s přidáním hydraulického pojiva na tloušťku 300 - 500 mm (závisí na zastižených vlastnostech parapláně AZ) nebo výměna podloží s využitím  stávajících odtěžených vrstev s PAU a uložených technologií recyklace za studena.  Jedná se o stávající zeminy podmínečně vhodné, které je možno považovat dle TP 170 při hodnotě CBR &lt; 15% za typ PIII při optimálních podmínkách vlhkosti nebo úpravou zemin AZ s hydraulickým pojivem min. PIII a při dosažení vyššího CBR 30 % za typ PII.
Odtěžené vrstvy vozovek  s obsahem PAU lze  použít v souladu s vyhláškou 283/2023 Sb.  do aktivní zóny, pokud budou  uloženy dle TP 208  technologií recyklace za studena v max. tl 250 mm.</t>
  </si>
  <si>
    <t>Rozprostření ornice ve svahu (včetně nákupu materiálu)
Plocha rozprostření ornice: cca 350m2, tl. 0,15
Položka zahrnuje:
- nutné přemístění ornice z dočasných skládek vzdálených do 50m
- rozprostření ornice v předepsané tloušťce ve svahu přes 1:5
Položka nezahrnuje:
- x</t>
  </si>
  <si>
    <t>52.5 = 52,500 [A]</t>
  </si>
  <si>
    <t>Uprava povrchu před pokladkou upraveného materiálu (úpravená zemina) do AZ.
Míru zhutnění určuje projekt.</t>
  </si>
  <si>
    <t>Ohumusování svahů 
Doprava ze skládky k místu rozprostření je jíž započítáná v položce č. 121108R</t>
  </si>
  <si>
    <t>212635</t>
  </si>
  <si>
    <t>TRATIVODY KOMPL Z TRUB Z PLAST HM DN DO 150MM, RÝHA TŘ I</t>
  </si>
  <si>
    <t>Drenážní trubka 150 mm
Obsyp drtí fr. 8/32
Oplaštění se vykazuje v pol. č. 289971</t>
  </si>
  <si>
    <t>420+20 = 440,000 [A]</t>
  </si>
  <si>
    <t>Oplaštění z geotextilie pro trativod: 440*2=880 m2
Opatření separační geotextilií s filtrační funkcí K více nebo se rovná 1*10-4/m/s</t>
  </si>
  <si>
    <t>880 = 880,000 [A]</t>
  </si>
  <si>
    <t>56140J</t>
  </si>
  <si>
    <t>SMĚSI Z KAMENIVA STMELENÉ CEMENTEM  SC C 18/24</t>
  </si>
  <si>
    <t>Okružní křižovatka – konstrukce pojížděného prstence (dlažba)
- Kamenivo zpevněné cementem, KSC I, tl. 150 mm</t>
  </si>
  <si>
    <t>Konstrukce vozovky II/603 včetně větví OK – životnost 25 let
- Štěrkodrť ŠD A 0/63, 150 mm - ČSN 73 6126-1
2500 m2</t>
  </si>
  <si>
    <t>2500*0.15 = 375,000 [A]</t>
  </si>
  <si>
    <t>Konstrukce vozovky včetně větví OK – životnost 25 let
- Štěrkodrť ŠD 0/63 GE, 150 mm - ČSN 73 6126-1, TKP 5</t>
  </si>
  <si>
    <t>350 = 350,000 [A]</t>
  </si>
  <si>
    <t>Okružní křižovatka – konstrukce pojížděného prstence (dlažba)
- Štěrkodrť ŠD 0/63 GE, 150 mm - ČSN 73 6126-1, TKP 5</t>
  </si>
  <si>
    <t>40 = 40,000 [A]</t>
  </si>
  <si>
    <t>Skladby nepojížděných ostrůvků dle TP 170 je navržena D2- D-1-TDZ-VI-PII:
- Štěrkodrť ŠD 0/63 GE, 200 mm - ČSN 73 6126-1, TKP 5</t>
  </si>
  <si>
    <t>Konstrukce vozovky II/603 včetně větví OK – životnost 25 let
- RS CA 0/32 (0/45), 170 mm, ČSN 73 6147
Z POL. 113338R2
Uprava materiálu na mezideponii_x000D_
_x000D_
Poznámka: Při fakturaci zaměření každé asfaltové vrstvy zvlášť. Fakturace bude probíhat na základě skutečnosti.</t>
  </si>
  <si>
    <t>Recyklace za studena dle TP 208 na vrstvu RS CA do mocnosti min. 170 mm.
Materiál vhodný k provedení vrstvy recyklace za studena v případě výskytu nevhodného materiálu na stavbě
Předpoklad 20% objemu - 85 m3
včetně koef. rozš. vrstvy 1.1_x000D_
_x000D_
Poznámka: Při fakturaci zaměření každé asfaltové vrstvy zvlášť. Fakturace bude probíhat na základě skutečnosti.
Položka bude čerpána dle skutečností a pokynu TDS.</t>
  </si>
  <si>
    <t>425*0.2 = 85,000 [A]</t>
  </si>
  <si>
    <t>85*2.3*0.4 = 78,200 [A]</t>
  </si>
  <si>
    <t>Konstrukce vozovky II/603 včetně větví OK – životnost 25 let
- 2x spojovací postřík PS CP, min. 0,4 kg/m2 - ČSN 73 6129</t>
  </si>
  <si>
    <t>5000 = 5000,000 [A]</t>
  </si>
  <si>
    <t>Vyztužení OK
Vyztužení sklovláknitým geokompozitem (min. šířka role 1.5 - 2,0 m)
- velikost ok min. 25x25 mm
- typ ochranného natužení skelných vlaken - teplotně stabilní elastomerový polymer
- bod měknutí ochranného povlaku skelného vlákna- min. 220 stupňů - ČSN EN ISO 3146
- pevnost v tahu (MD X CMD) - min. 100 x 100 kN/m - ČSN EN ISO 10319
- dynamická perforace instalační vylehčené textilie - min. 50 mm - EN ISO 13433
- Mříž instalovaná na všech provedených sanacích s přesahem dle TP 147 a oboustranně v celé délce okrajů</t>
  </si>
  <si>
    <t>1600 = 1600,000 [A]</t>
  </si>
  <si>
    <t>Konstrukce vozovky II/603 včetně větví OK – životnost 25 let
- asfaltový beton pro obrusné vrstvy modif. ACO 11+, PMB 45/80-65, 40 mm - ČSN 73 6121, TKP kap. 7_x000D_
_x000D_
Plocha 2125 m2_x000D_
_x000D_
Poznámka: Při fakturaci zaměření každé asfaltové vrstvy zvlášť. Fakturace bude probíhat na základě skutečnosti.</t>
  </si>
  <si>
    <t>85 = 85,000 [A]</t>
  </si>
  <si>
    <t>Konstrukce vozovky II/603 včetně větví OK – životnost 25 let
- asfaltový beton pro ložní vrstvy modif. ACL 22S (ev. ACL 16S) , PMB 25/55-60 (65), 60 mm - ČSN 73 6121, TKP kap. 7
Plocha 24000 m2, 420+350+250+420=1440m3</t>
  </si>
  <si>
    <t>2200 = 2200,000 [A]</t>
  </si>
  <si>
    <t>Konstrukce vozovky II/603 včetně větví OK – životnost 25 let
- Asfaltový beton pro podkladní vrstvy ACP 16+, 50/70, 60 mm, ČSN 736121, TKP kap. 7
Plocha 2500 m2</t>
  </si>
  <si>
    <t>581101</t>
  </si>
  <si>
    <t>CEMENTOBETONOVÝ KRYT JEDNOVRSTVÝ NEVYZTUŽENÝ TŘ.L</t>
  </si>
  <si>
    <t>Okružní křižovatka – konstrukce pojížděného prstence (dlažba)
- Cementobetonový kryt (povrchová úprava řemeslnou striáží), tl. 240 mm</t>
  </si>
  <si>
    <t>Položka zahrnuje:
- dodání směsi v požadované kvalitě
- očištění podkladu
- uložení směsi dle předepsaného technologického předpisu a zhutnění vrstvy v předepsané tloušťce
- zřízení vrstvy bez rozlišení šířky, pokládání vrstvy po etapách, včetně pracovních spar a spojů
- úpravu napojení, ukončení
- úpravu dilatačních spar včetně předepsané výztuže
- úpravu povrchu krytu uvedenou v kapitole 7.10 ČSN 73 6123-1
- navrtání otvorů a osazení kotev a kluzných trnů v napojovacích spárách
Položka nezahrnuje:
- postřiky, nátěry</t>
  </si>
  <si>
    <t>58241</t>
  </si>
  <si>
    <t>DLÁŽDĚNÉ KRYTY Z KAMEN DESEK DO LOŽE Z KAMENIVA</t>
  </si>
  <si>
    <t>Skladby nepojížděných ostrůvků dle TP 170 je navržena D2- D-1-TDZ-VI-PII
- Betonová nebo kamenná dlažba Dl. 80 mm 
- Ložní vrstva 40 mm
Typ dlažby dle výběru Objednatelé</t>
  </si>
  <si>
    <t>125+75+22+10 = 232,000 [A]</t>
  </si>
  <si>
    <t>Obnová poškozeného stavbou krytu (pojizdný a pochozí kryt) ze zámkové dlažby včetně podkladu
Těsnění podél obrubníku - asfaltová zálivka je vykázána v jiné položce
Poškozenost a následnou opravu pojizdného a nepojizdného krytu posoudi TDI.</t>
  </si>
  <si>
    <t>582625</t>
  </si>
  <si>
    <t>KRYTY Z BETON DLAŽDIC SE ZÁMKEM BAREV TL 80MM DO LOŽE</t>
  </si>
  <si>
    <t>Dlažba v pojížděném prstenci do betonu C 30/37</t>
  </si>
  <si>
    <t>2 bilé barvy + 2x červené</t>
  </si>
  <si>
    <t>6+1 = 7,000 [A]</t>
  </si>
  <si>
    <t>2500*5000=12.5 M2</t>
  </si>
  <si>
    <t>915621</t>
  </si>
  <si>
    <t>VODOR DOPRAV ZNAČ - KNOFLÍKY TRVALÉ ZAPUŠTĚNÉ - DOD A POKLÁD</t>
  </si>
  <si>
    <t>Obrubníková odrazka je všesměrový optický prvek, který odráží světlo vratným odrazem ze všech směrů přibližně stejně. Má zpravidla tvar dvou polokoulí o různém poloměru, ale společném středu. Je zpravidla vyrobena z tvrzeného skla, lze však použít i jiné materiály. Dolní polokoule je pokovena odraznou vrstvou a přechází ve válcovou část sloužící pro upevnění odrazky (ve vývrtu) v obrubníku. Použití výrobku ve stavbě: Obrubníková odrazka se používá pro zvýraznění zvýšených obrub dělících a směrovacích dopravních ostrůvků a obrub jízdních pruhů křižovatek, zvláště okružních křižovatek všech typů. Jedná se o retroreflexní prvek, který v noci a za podmínek snížené viditelnosti, při nasvícení reflektory vozidla, odráží dopadající světlo zpět k řidiči a tím obruby opticky zvýrazňuje. Odrazka se zpravidla osazuje do předvrtaného otvoru v obrubníku, a to nejméně 4 cm od jeho okraje. Odrazky se instalují ve vzdálenosti 50 cm až 100 cm od sebe. Výška nad povrchem obrubníku je max. 30 mm.</t>
  </si>
  <si>
    <t>Položka zahrnuje:
- dodávku a osazení knoflíků předepsaným způsobem
Položka nezahrnuje:
- x</t>
  </si>
  <si>
    <t>Náhrada poškozených obrubníků
POLOŽKA BUDE ČERPÁNÁ NA ZÁKLADĚ VYJADŘENÍ AD A TDS A SOUHLASU TDI!</t>
  </si>
  <si>
    <t>SILNIČNÍ OBRUBNÍK ABO 1-15 1000/150/300  do bet. lože - 80 m
SILNIČNÍ OBRUBNÍK ABO 2-15 1000/150/300  do bet. lože - 130 m</t>
  </si>
  <si>
    <t>80+130 = 210,000 [A]</t>
  </si>
  <si>
    <t>917426</t>
  </si>
  <si>
    <t>CHODNÍKOVÉ OBRUBY Z KAMENNÝCH OBRUBNÍKŮ ŠÍŘ 250MM</t>
  </si>
  <si>
    <t>Obrubník pro lemy pojezdových ploch 300/220/500 do bet. lože</t>
  </si>
  <si>
    <t>POLOŽKA BUDE ČERPÁNÁ NA ZÁKLADĚ VYJADŘENÍ AD A TDS A SOUHLASU TDI!
Výšková úprava obrubníků
Příprava na budoucí přechod pro chodce</t>
  </si>
  <si>
    <t>91916</t>
  </si>
  <si>
    <t>ŘEZÁNÍ KAMENNÝCH KONSTRUKCÍ</t>
  </si>
  <si>
    <t>Položka zahrnuje:
- řezání kamenných konstrukcí bez ohledu na tloušťku
- spotřeba vody
Položka nezahrnuje:
- x</t>
  </si>
  <si>
    <t>935212</t>
  </si>
  <si>
    <t>PŘÍKOPOVÉ ŽLABY Z BETON TVÁRNIC ŠÍŘ DO 600MM DO BETONU TL 100MM</t>
  </si>
  <si>
    <t>Prefabrikáty z betonu
Včetně předepsáného lože</t>
  </si>
  <si>
    <t>Položka zahrnuje:
- dodávku a uložení příkopových tvárnic předepsaného rozměru a kvality
- dodání a rozprostření lože z předepsaného materiálu v předepsané kvalitěa v předepsané tloušťce
- veškerou manipulaci s materiálem, vnitrostaveništní i mimostaveništní dopravu
- ukončení, patky, spárování
Položka nezahrnuje:
- x
Způsob měření:
- měří se v metrech běžných délky osy žlabu</t>
  </si>
  <si>
    <t>954211</t>
  </si>
  <si>
    <t>DIS SILNIČNÍ METEOSTANICE ZÁKLADNÍ DODÁVKA A MONTÁŽ</t>
  </si>
  <si>
    <t>V prostoru výjezdové větve je ve vozovce umístěno stávající meteorologické čidlo, které je kabelově napojeno na stávající sloup. Čidlo bude v rámci SO 103 vybouráno, repasováno a kabelové propojení bude znovu obnoveno. Čidlo bude zpětně zabudováno v rámci rekonstrukce vrstev krytu. Poloha je vyznačena v koordinační situaci SO 103. Podrobný postup a provedení bude konzultováno a potvrzeno s aktuálním správcem zařízení (v době zpracování projektu byl technickým správcem SPEL – Ing. S. Bezouška, tel. +420 773 070 495)
Položka obsahuje kompletní demoliční práce a kompletní zemní práce (vyfrézování otvoru pro osázení čidla, vyfrézování drážek pro kabely v chráničkách) pří montáží čidla, kompletní napojení čidla na stávající kabelové rozvody a technologie</t>
  </si>
  <si>
    <t>Položka zahrnuje:
- modrnizaci meteorologického čidla včetně potřebného drobného montážního materiálu, souvisejícího příslušenství a vybavení
- dodávku a montáž kabelových rozvodů, chrániček, komor (pokud se nevykazuje samostatně, potom musí být uvedeno v doplňujícím textu k položce)
- případně zemní práce a základové konstrukce (pokud se nevykazuje samostatně, potom musí být uvedeno v doplňujícím textu k položce)
- dopravu a skladování
- kompletní montáž
- konfigurace, nastavení, zkoušení a uvedení do provozu
Položka nezahrnuje:
- x</t>
  </si>
  <si>
    <t>SO 104</t>
  </si>
  <si>
    <t>Materiál z pol.: 113138R, 113188R, 113524R, 113338R, 113728R
17 01 01 - BETON z vybouraných konstrukcí (obrubníky, propusty, panely a jiné)
koef. 1,5 t/m3
Nepojízdná dlažba: 3 m3 * 1.5=4.5 t
Obrubníky: 0.04*100*1.5´=6 t
17 09 04 - Směsné stavební a demoliční odpady neuvedené pod čísly 17 09 01, 17 09 02 a 17 09 03
Koef. 2.2 t/m3
(7.5m3+165m3+12m3)*2.2=cca 406 t
Náklad na uložení do recyklačního střediska či na skládku s oprávněním k opětovnému využítí dodaného typu odpadu.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</si>
  <si>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4.5+6+406 = 416,500 [A]</t>
  </si>
  <si>
    <t>Materiál z pol.: 12932R, 12960
17 05 04 - Zemina a kamení neuvedené pod číslem 17 05 03, koef. 2.1 t/m3
Nepotřebný výkopek - zemina, drny, kamení - nevhodný materiál pro další použí na této stavbě
Náklad na uložení do recyklačního střediska či na skládku s oprávněním k opětovnému využítí dodaného typu odpadu.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</si>
  <si>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(12+5)*2.1 = 35,700 [A]</t>
  </si>
  <si>
    <t>POLOŽKA BUDE ČERPÁNÁ NA ZÁKLADĚ VÝSLEDKŮ PRŮZKUMŮ A ZKOUŠEK, VYJADŘENÍ AD A TDS A SOUHLASU TDI!
Uložení na řízenou skládku s příslušným oprávněním.
V případě prokázání laboratorní zkouškou přítomnost PAU v odfrézovaném materiálu. 
Předpoklad - 10% celkového objemu odfrézovaného matr. (z pol. 113728R2)_x000D_
_x000D_
Z pol. 12932R
Koef. 1.5 t/m3</t>
  </si>
  <si>
    <t>(120*01+62.5)*1.5 = 273,750 [A]</t>
  </si>
  <si>
    <t>Odstranění stávajícího krytu z nepojízdné betonové dlažby (předpoklad poškození dlažby 20% plochy):
- celková plocha stávajícího krytu nepojízdné betonové dlažby - 50 m2, 20% předpokládané poškození plochy - 10 m2 * 0.06 m = 0.6 m3
40 m2 dlažby se použije zpět pro obnovenou plochu chodníku
ULOŽENÍ ODPADU ZE STAVBY NA SKLÁDKU S OPRÁVNĚNÍM K OPĚTOVNÉMU VYUŽITÍ - RECYKLAČNÍ STŘEDISKO
Recyklační středisko je povinné vydat potvrzení k oprávněné činnosti a potvrzení o následné recyklací materiálu a následné použití zrecyklovaného materiálu
Poškozenost a následnou opravu krytu posoudi TDI.</t>
  </si>
  <si>
    <t>Odstranění podkladu sjezdů (zbyla vrstva pod asfaltovým krytem) - 30 m2 * 0.15m = 4.5m3
Odstranění podkladu chodníku - 50 m2 * 0.15m = 7.5 m3</t>
  </si>
  <si>
    <t>4.5+7.5 = 12,000 [A]</t>
  </si>
  <si>
    <t>Odstranění podkladních vrstev vozovky v tl. 0.15m
Množství 1000m2*0.15m*koef. rozš. vrstvy 1.1=cca 165 m3
ULOŽENÍ ODPADU ZE STAVBY NA SKLÁDKU S OPRÁVNĚNÍM K OPĚTOVNÉMU VYUŽITÍ - RECYKLAČNÍ STŘEDISKO
Material se odvaží na mezideponii Zhotovitelé stavby, kde bude roztřiděn. Na základě labor. zkošek je potřeba zjistit přítomsot PAU
Nově lze v souladu se zněním vyhlášky č. 283/2023 využít možnosti uložení materiálu ZAS-T3 nebo ZAS-T4 na mezideponii pro odvoz odbouraných vrstev, jejich úprava na mezideponii pro vytvoření směsi RS CA a zpětné uložení do vozovkových vrstev, nebo pro zlepšení aktivní zóny.
Odbourané vrstvy bez PAU je možné odvézt na skládku k likvidací anebo využít na jiné stavbě Zhotovitele - odvoz na skládku minimálního množství.</t>
  </si>
  <si>
    <t>165 = 165,000 [A]</t>
  </si>
  <si>
    <t>Odstranění podkladních vrstev vozovky v tl. 0,17 m
Množství 1000m2*0.17m*koef. rozš. vrstvy 1.1=cca 187 m3
Odvoz na mezideponii Zhot. styvby, úprava a použití zpět úpr. mater. jako vrstvu RS CA 0/32 (0/45)</t>
  </si>
  <si>
    <t>187 = 187,000 [A]</t>
  </si>
  <si>
    <t>Odstranění betonových obrubníků poškozených během stavby v délce cca 100 m (včetně záhonových obrubníků)
Obrubníky: 0.04*100*1.5´=6 t - odvoz na skládku k recyklací
ULOŽENÍ ODPADU ZE STAVBY NA SKLÁDKU S OPRÁVNĚNÍM K OPĚTOVNÉMU VYUŽITÍ - RECYKLAČNÍ STŘEDISKO
Recyklační středisko je povinné vydat potvrzení k oprávněné činnosti a potvrzení o následné recyklací materiálu a následné použití zrecyklovaného materiálu
POLOŽKA BUDE ČERPÁNÁ NA ZÁKLADĚ VYJADŘENÍ AD A TDS A SOUHLASU TDI!</t>
  </si>
  <si>
    <t>50+50 = 100,000 [A]</t>
  </si>
  <si>
    <t>POLOŽKA BUDE ČERPÁNÁ NA ZÁKLADĚ VYJADŘENÍ AD A TDS A SOUHLASU TDI!
Položka přidaná na základě provedeného diagnostického průzkumu vozovky kvůli přítomností v podkladních vrstvách balvanité sypaniny
Orijentáční plocha je 500m2</t>
  </si>
  <si>
    <t>Odfrézování obrusné vrstvy po celé délce - 40 mm
Odečtená digitální plocha z výkresu 1000 m2 * 0.04 m = 40 m3
Odfrézování obrusné vrstvy sejezdů - 40 mm
Odečtená digitální plocha z výkresu - 30 m2 x 0.04 m = 1.2 m3 
!!!Povinný odkup materiálu Zhotovitelem!!!</t>
  </si>
  <si>
    <t>60+1.2 = 61,200 [A]</t>
  </si>
  <si>
    <t>Odfrézování podkladních vrstev v tl. 120 mm: 1000 m2
Odečtená digitální plocha z výkresu - 1000 m2 x 0.12 m = 120 m3
ULOŽENÍ ODPADU ZE STAVBY NA SKLÁDKU S OPRÁVNĚNÍM K OPĚTOVNÉMU VYUŽITÍ - RECYKLAČNÍ STŘEDISKO
Zhotovitel doloží  platné oprávnění opravňující ho k nakládání s odpady. Dále předloží doklady o uložení tzv.Průvodku odpadu (s uvedením SPZ, množství-váhy, názvu odpadu, místo dalšího využí odpadu). Tuto průvodu odsouhlasí zástupci smluvních stran.</t>
  </si>
  <si>
    <t>120 = 120,000 [A]</t>
  </si>
  <si>
    <t>11525</t>
  </si>
  <si>
    <t>PREVEDENÍ VODY POTRUBÍM DN 600 NEBO ŽLABY R.O. DO 2,0M</t>
  </si>
  <si>
    <t>Dočasné převedení toku včetně zajištění polohy.</t>
  </si>
  <si>
    <t>předpoklad 35 = 35,000 [A]</t>
  </si>
  <si>
    <t>Položka prevedení vody na povrchu zahrnuje zrízení, udržování a odstranení príslušného zarízení. Prevedení vody se uvádí bud prumerem potrubí (DN) nebo délkou rozvinutého obvodu žlabu (r.o.).</t>
  </si>
  <si>
    <t>Sejmutí ornice z krajnic a svahů na ploše 200 m2, hloubce 0,15 m
Odvoz a uložení na mezideponíí k dočasnému skladování. Zpětné použití</t>
  </si>
  <si>
    <t>Odstranění stávající vrstvy aktivní zóny s odvozem na předem určené Zhotovitelem stavby skladovací místo (mezideponii), kde se bude provádět úprava (zlepšení) materiálu.
Nová aktivní zóna je navržena z upravených zemin v podloží – předpoklad využití stávající konstrukce s přidáním hydraulického pojiva na tloušťku 300 - 500 mm (závisí na zastižených vlastnostech parapláně AZ) nebo výměna podloží s využitím  stávajících odtěžených vrstev s PAU a uložených technologií recyklace za studena.  Jedná se o stávající zeminy podmínečně vhodné, které je možno považovat dle TP 170 při hodnotě CBR &lt; 15% za typ PIII při optimálních podmínkách vlhkosti nebo úpravou zemin AZ s hydraulickým pojivem min. PIII a při dosažení vyššího CBR 30 % za typ PII. 
Množství: 1000m2*0.5m=cca 500m3</t>
  </si>
  <si>
    <t>Odtěžení stávající nezpevněné krajnice a dosypavek cca 450 m3 zeminy a kameniva
ULOŽENÍ ODPADU ZE STAVBY NA SKLÁDKU S OPRÁVNĚNÍM K OPĚTOVNÉMU VYUŽITÍ - RECYKLAČNÍ STŘEDISKO</t>
  </si>
  <si>
    <t>30+500 = 530,000 [A]</t>
  </si>
  <si>
    <t>PROČIŠTĚNÍ STÁVAJÍCÍCH PŘÍKOPŮ.
REPROFILACE (OBNOVA) STÁVAJÍCÍCH PŘÍKOPŮ. BUDE ZACHOVÁNA KÓTA DNA PŘÍKOPU
Přebytek zeminy a kameníva (nevhodný materiál pro další použí na této stavbě) - 0.25*250= 62.5 m3 
Respektovat podmínky ohledně předcházení vzníku odpadu, resp. připravenost ke znovuvyužití nebo recyklaci odpadů</t>
  </si>
  <si>
    <t>12960</t>
  </si>
  <si>
    <t>CIŠTENÍ VODOTECÍ A MELIORAC KANÁLU OD NÁNOSU</t>
  </si>
  <si>
    <t>Případné pročištění koryta</t>
  </si>
  <si>
    <t>odhad 5 = 5,000 [A]</t>
  </si>
  <si>
    <t>Soucástí položky je vodorovná a svislá doprava, premístení, preložení, manipulace s materiálem a uložení na skládku.
 Nezahrnuje poplatek za skládku, který se vykazuje v položce 0141** (s výjimkou malého množství  materiálu, kde je možné poplatek zahrnout do jednotkové ceny položky – tento fakt musí být uveden v doplnujícím textu k položce)</t>
  </si>
  <si>
    <t>Z pol. 121108R, 12932, 12960</t>
  </si>
  <si>
    <t>30+5+62.5+500 = 597,500 [A]</t>
  </si>
  <si>
    <t>Do aktivní zóny se ukladá zemina úpravena na mezideponíí Zhotovitelé - úprava dřívé odtěženého materiálu.
Aktivní zóna tl. 500 mm, E dep.2.= 45 MPa, CBR  15%
Položka jíž obsahuje zhutnění a povrchové úpravy materiálu AZ
Aktivní zóna (zeminy v podloží stávající konstrukce s přidáním hydraulického pojiva nebo kameniva z odtěžených vrstev vozovky) tl. 500mm
Aktivní zóna je navržena z upravených zemin v podloží – předpoklad využití stávající konstrukce s přidáním hydraulického pojiva na tloušťku 300 - 500 mm (závisí na zastižených vlastnostech parapláně AZ) nebo výměna podloží s využitím  stávajících odtěžených vrstev s PAU a uložených technologií recyklace za studena.  Jedná se o stávající zeminy podmínečně vhodné, které je možno považovat dle TP 170 při hodnotě CBR &lt; 15% za typ PIII při optimálních podmínkách vlhkosti nebo úpravou zemin AZ s hydraulickým pojivem min. PIII a při dosažení vyššího CBR 30 % za typ PII.
Odtěžené vrstvy vozovek  s obsahem PAU lze  použít v souladu s vyhláškou 283/2023 Sb.  do aktivní zóny, pokud budou  uloženy dle TP 208  technologií recyklace za studena v max. tl 250 mm.</t>
  </si>
  <si>
    <t>Dosypavka krajnic z dřívé odtěženého a uloženého na mazideponii materialu na této stavbě (případně úpravené zemíny).
Dosyp krajnice min. podm. vhodný materiál dle ČSN 73 6133, hutnit na 100 % PS</t>
  </si>
  <si>
    <t>17481</t>
  </si>
  <si>
    <t>ZÁSYP JAM A RÝH Z NAKUPOVANÝCH MATERIÁLU</t>
  </si>
  <si>
    <t>Zásyp propustku - materiál dle PD - min. podm. vhodný materiál dle ČSN 73 6133</t>
  </si>
  <si>
    <t>zásyp propustku 11.70*19.50 = 228,150 [A]</t>
  </si>
  <si>
    <t>položka zahrnuje:
- kompletní provedení zemní konstrukce vcetne nákupu a dopravy materiálu dle zadávací dokumentace
- úprava  ukládaného  materiálu  vlhcením,  trídením,  promícháním  nebo  vysoušením,  príp. jiné úpravy za úcelem zlepšení jeho  mech. vlastností
- hutnení i ruzné míry hutnení 
- ošetrení úložište po celou dobu práce v nem vc. klimatických opatrení
- ztížení v okolí vedení, konstrukcí a objektu a jejich docasné zajištení
- ztížení provádení vc. hutnení ve ztížených podmínkách a stísnených prostorech
- ztížené ukládání sypaniny pod vodu
- ukládání po vrstvách a po jiných nutných cástech (figurách) vc. dosypávek
- spouštení a nošení materiálu
- výmena cástí zemní konstrukce znehodnocené klimatickými vlivy
- udržování úložište a jeho ochrana proti vode
- odvedení nebo obvedení vody v okolí úložište a v úložišti
- veškeré  pomocné konstrukce umožnující provedení  zemní konstrukce  (príjezdy,  sjezdy,  nájezdy, lešení, podperné konstrukce, premostení, zpevnené plochy, zakrytí a pod.)</t>
  </si>
  <si>
    <t>Uprava povrchu před pokladkou upraveného materiálu (úpravená zemina) do AZ
Míru zhutnění určuje projekt</t>
  </si>
  <si>
    <t>Ohumusování svahů
Doprava ze skládky k místu rozprostření je jíž započítáná v položce č. 121108R</t>
  </si>
  <si>
    <t>Drenážní trubka Ř 200 mm, SN8
Obsyp drtí fr. 8/32
Oplaštění se vykazuje v pol. č. 289971</t>
  </si>
  <si>
    <t>220 = 220,000 [A]</t>
  </si>
  <si>
    <t>23668</t>
  </si>
  <si>
    <t>TESNENÍ HRADÍCÍCH STEN ZE ZEMIN DOCASNÉ VCETNE ODSTRANENÍ</t>
  </si>
  <si>
    <t>Dočasné hrázky.</t>
  </si>
  <si>
    <t>předpoklad 1,5 m3 na hrázku 2*1,5 = 3,000 [A]</t>
  </si>
  <si>
    <t>položka zahrnuje zrízení tesnení ze zemin, jeho údržbu behem trvání jeho funkce, odstranení a odvoz dle zadávací dokumentace</t>
  </si>
  <si>
    <t>272325</t>
  </si>
  <si>
    <t>ZÁKLADY ZE ŽELEZOBETONU DO C30/37</t>
  </si>
  <si>
    <t>Základ pod trubním propustkem.</t>
  </si>
  <si>
    <t>základ 5.30*1.50 = 7,950 [A]</t>
  </si>
  <si>
    <t>- dodání  cerstvého  betonu  (betonové  smesi)  požadované  kvality,  jeho  uložení  do požadovaného tvaru pri jakékoliv hustote výztuže, konzistenci cerstvého betonu a zpusobu hutnení, ošetrení a ochranu betonu,
- zhotovení nepropustného, mrazuvzdorného betonu a betonu požadované trvanlivosti a vlastností,
- užití potrebných prísad a technologií výroby betonu,
- zrízení pracovních a dilatacních spar, vcetne potrebných úprav, výplne, vložek, opracování, ocištení a ošetrení,
- bednení  požadovaných  konstr. (i ztracené) s úpravou  dle požadované  kvality povrchu betonu, vcetne odbednovacích a odskružovacích prostredku,
- podperné  konstr. (skruže) a lešení všech druhu pro bednení, uložení cerstvého betonu, výztuže a doplnkových konstr., vc. požadovaných otvoru, ochranných a bezpecnostních opatrení a základu techto konstrukcí a lešení,
- vytvorení kotevních cel, kapes, nálitku, a sedel,
- zrízení  všech  požadovaných  otvoru, kapes, výklenku, prostupu, dutin, drážek a pod., vc. ztížení práce a úprav  kolem nich,
- úpravy pro osazení výztuže, doplnkových konstrukcí a vybavení,
- úpravy povrchu pro položení požadované izolace, povlaku a náteru, prípadne vyspravení,
- ztížení práce u kabelových a injektážních trubek a ostatních zarízení osazovaných do betonu,
- konstrukce betonových kloubu, upevnení kotevních prvku a doplnkových konstrukcí,
- nátery zabranující soudržnost betonu a bednení,
- výpln, tesnení  a tmelení spar a spoju,
- opatrení  povrchu  betonu  izolací  proti zemní vlhkosti v cástech, kde prijdou do styku se zeminou nebo kamenivem,
- prípadné zrízení spojovací vrstvy u základu,
- úpravy pro osazení zarízení ochrany konstrukce proti vlivu bludných proudu,</t>
  </si>
  <si>
    <t>272365</t>
  </si>
  <si>
    <t>VÝZTUŽ ZÁKLADU Z OCELI 10505, B500B</t>
  </si>
  <si>
    <t>Výztuž základu.</t>
  </si>
  <si>
    <t>140 kg/m3 0.14*7.95 = 1,113 [A]</t>
  </si>
  <si>
    <t>Položka zahrnuje veškerý materiál, výrobky a polotovary, vcetne mimostaveništní a vnitrostaveništní dopravy (rovnež presuny), vcetne naložení a složení, prípadne s uložením
- dodání betonárské výztuže v požadované kvalite, stríhání, rezání, ohýbání a spojování do všech požadovaných tvaru (vc. armakošu) a uložení s požadovaným zajištením polohy a krytí výztuže betonem,
- veškeré svary nebo jiné spoje výztuže,
- pomocné konstrukce a práce pro osazení a upevnení výztuže,
- zednické výpomoci pro montáž betonárské výztuže,
- úpravy výztuže pro osazení doplnkových konstrukcí,
- ochranu výztuže do doby jejího zabetonování,
- úpravy výztuže pro zrízení železobetonových kloubu, kotevních prvku, závesných ok a doplnkových konstrukcí,
- veškerá opatrení pro zajištení soudržnosti výztuže a betonu,
- vodivé propojení výztuže, které je soucástí ochrany konstrukce proti vlivum bludných proudu, vyvedení do merících skríní nebo míst pro merení bludných proudu (vlastní merící skríne se uvádejí položkami SD 74),
- povrchovou antikorozní úpravu výztuže,
- separaci výztuže,
- osazení merících zarízení a úpravy pro ne,
- osazení merících skríní nebo míst pro merení bludných proudu.</t>
  </si>
  <si>
    <t>Oplaštění z geotextilie pro trativod: 220*2=440 m2
Opatření separační geotextilií s filtrační funkcí K více nebo se rovná 1*10-4/m/s</t>
  </si>
  <si>
    <t>440 = 440,000 [A]</t>
  </si>
  <si>
    <t>451313</t>
  </si>
  <si>
    <t>PODKLADNÍ A VÝPLNOVÉ VRSTVY Z PROSTÉHO BETONU C16/20</t>
  </si>
  <si>
    <t>Podkladní beton pod základem propustku.</t>
  </si>
  <si>
    <t>měřeno v ACAD 3.50*18.70*0.15 = 9,818 [A]</t>
  </si>
  <si>
    <t>- dodání  cerstvého  betonu  (betonové  smesi)  požadované  kvality,  jeho  uložení  do požadovaného tvaru pri jakékoliv hustote výztuže, konzistenci cerstvého betonu a zpusobu hutnení, ošetrení a ochranu betonu,
- zhotovení nepropustného, mrazuvzdorného betonu a betonu požadované trvanlivosti a vlastností,
- užití potrebných prísad a technologií výroby betonu,
- zrízení pracovních a dilatacních spar, vcetne potrebných úprav, výplne, vložek, opracování, ocištení a ošetrení,
- bednení  požadovaných  konstr. (i ztracené) s úpravou  dle požadované  kvality povrchu betonu, vcetne odbednovacích a odskružovacích prostredku,
- podperné  konstr. (skruže) a lešení všech druhu pro bednení, uložení cerstvého betonu, výztuže a doplnkových konstr., vc. požadovaných otvoru, ochranných a bezpecnostních opatrení a základu techto konstrukcí a lešení,
- vytvorení kotevních cel, kapes, nálitku, a sedel,
- zrízení  všech  požadovaných  otvoru, kapes, výklenku, prostupu, dutin, drážek a pod., vc. ztížení práce a úprav  kolem nich,
- úpravy pro osazení výztuže, doplnkových konstrukcí a vybavení,
- úpravy povrchu pro položení požadované izolace, povlaku a náteru, prípadne vyspravení,
- ztížení práce u kabelových a injektážních trubek a ostatních zarízení osazovaných do betonu,
- konstrukce betonových kloubu, upevnení kotevních prvku a doplnkových konstrukcí,
- nátery zabranující soudržnost betonu a bednení,
- výpln, tesnení  a tmelení spar a spoju,
- opatrení  povrchu  betonu  izolací  proti zemní vlhkosti v cástech, kde prijdou do styku se zeminou nebo kamenivem,
- prípadné zrízení spojovací vrstvy u základu,
- úpravy pro osazení zarízení ochrany konstrukce proti vlivu bludných proudu</t>
  </si>
  <si>
    <t>451314</t>
  </si>
  <si>
    <t>PODKLADNÍ A VÝPLNOVÉ VRSTVY Z PROSTÉHO BETONU C25/30</t>
  </si>
  <si>
    <t>Beton pod dlažbou.</t>
  </si>
  <si>
    <t>měřeno v ACAD 0.15*3*19.00 = 8,550 [A]</t>
  </si>
  <si>
    <t>465512</t>
  </si>
  <si>
    <t>DLAŽBY Z LOMOVÉHO KAMENE NA MC</t>
  </si>
  <si>
    <t>Dlažba tl. 200 mm.</t>
  </si>
  <si>
    <t>měřeno v ACAD 2*9.5*1.2*0.2 = 4,560 [A]</t>
  </si>
  <si>
    <t>položka zahrnuje:
- nutné zemní práce (svahování, úpravu pláne a pod.)
- zrízení spojovací vrstvy
- zrízení lože dlažby z cementové malty predepsané kvality a predepsané tlouštky
- dodávku a položení dlažby z lomového kamene do predepsaného tvaru
- spárování, tesnení, tmelení a vyplnení spar MC prípadne s vyklínováním
- úprava povrchu pro odvedení srážkové vody
- nezahrnuje podklad pod dlažbu, vykazuje se samostatne položkami SD 45</t>
  </si>
  <si>
    <t>Skladba 1 - Konstrukce vozovky II/603  – životnost 25 let
- Štěrkodrť ŠD A 0/63, 150 mm - ČSN 73 6126-1_x000D_
_x000D_
1000 m2</t>
  </si>
  <si>
    <t>Obnovená plocha chodníků
- Štěrkodrť ŠD 0/32, GE, 150 mm - ČSN 736126-1, TKP 5</t>
  </si>
  <si>
    <t>Skladba 1 - Konstrukce vozovky II/603  – životnost 25 let
- RS CA 0/32 (0/45), 170 mm, ČSN 73 6147
Z POL. 113338R2
Uprava materiálu na mezideponii_x000D_
_x000D_
Poznámka: Při fakturaci zaměření každé asfaltové vrstvy zvlášť. Fakturace bude probíhat na základě skutečnosti.</t>
  </si>
  <si>
    <t>Recyklace za studena dle TP 208 na vrstvu RS CA do mocnosti min. 170 mm.
Materiál vhodný k provedení vrstvy recyklace za studena v případě výskytu nevhodného materiálu na stavbě
Předpoklad 20% objemu - 100 m3
včetně koef. rozš. vrstvy 1.1
Položka bude čerpána dle skutečností a pokynu TDS._x000D_
_x000D_
Poznámka: Při fakturaci zaměření každé asfaltové vrstvy zvlášť. Fakturace bude probíhat na základě skutečnosti.</t>
  </si>
  <si>
    <t>187*0.2 = 37,400 [A]</t>
  </si>
  <si>
    <t>37.4*2.3*0.4 = 34,408 [A]</t>
  </si>
  <si>
    <t>225 = 225,000 [A]</t>
  </si>
  <si>
    <t>Skladba 1 - Konstrukce vozovky II/603  – životnost 25 let
- 2x spojovací postřík PS CP, min. 0,4 kg/m2 - ČSN 73 6129</t>
  </si>
  <si>
    <t>Skladba 1 - Konstrukce vozovky II/603  – životnost 25 let
- asfaltový beton pro obrusné vrstvy modif. ACO 11+, PMB 45/80-65, 40 mm - ČSN 73 6121, TKP kap. 7_x000D_
_x000D_
Poznámka: Při fakturaci zaměření každé asfaltové vrstvy zvlášť. Fakturace bude probíhat na základě skutečnosti.</t>
  </si>
  <si>
    <t>Skladba 1 - konstrukce vozovky INTRAVILÁN  – životnost 25 let
- asfaltový beton pro ložní vrstvy modif. ACL 22S (ev. ACL 16S) , PMB 25/55-60 (65), 60 mm - ČSN 73 6121, TKP kap. 7</t>
  </si>
  <si>
    <t>950 = 950,000 [A]</t>
  </si>
  <si>
    <t>Skladba 1  - konstrukce vozovky INTRAVILÁN  – životnost 25 let
- Asfaltový beton pro podkladní vrstvy ACP 16+, 50/70, 60 mm, ČSN 736121, TKP kap. 7
Plocha 1000 m2</t>
  </si>
  <si>
    <t>Pojizdná kamenná dlažba z velkých kostek_x000D_
Pojizný dlažděný kryt (zpevnéná krajnice)
- kamenná dlažba pojízdná DL 100 mm - ČSN 73 6131
- lože (drobné drcené kamenivo 4-8mm) L, 40 mm - ČSN 73 6131</t>
  </si>
  <si>
    <t>DLÁŽDĚNÉ KRYTY Z VELKÝCH KOSTEK DO LOŽE</t>
  </si>
  <si>
    <t>Pojizdná kamenná dlažba z velkých kostek_x000D_
_x000D_
do betonového lože C 30/37
Pojizný dlažděný kryt (zpevnéná krajnice) - první dvě řady dlažebních kostek u vozovky
- kamenná dlažba pojízdná DL 100 mm - ČSN 73 6131
- lože betonové C12/15, 40 mm</t>
  </si>
  <si>
    <t>Obnová chodníku
Obnová poškozeného stavbou krytu (pojizdný a pochozí kryt) ze zámkové dlažby včetně podkladu
Těsnění podél obrubníku - asfaltová zálivka je vykázána v jiné položce
Betonová nebo kamenná dlažba, Dl. 60 mm 
Ložní vrstva, 30 mm
Poškozenost a následnou opravu pojizdného a nepojizdného krytu posoudi TDI.</t>
  </si>
  <si>
    <t>711131</t>
  </si>
  <si>
    <t>IZOLACE BEŽNÝCH KONSTRUKCÍ PROTI VOLNE STÉKAJÍCÍ VODE ASFALTOVÝMI NÁTERY</t>
  </si>
  <si>
    <t>Nátěr propustku Np + 2x Na.</t>
  </si>
  <si>
    <t>měřeno v ACAD 3.70*19.50 = 72,150 [A]</t>
  </si>
  <si>
    <t>položka zahrnuje:
- dodání  predepsaného izolacního materiálu
- ocištení a ošetrení podkladu, zadávací dokumentace muže zahrnout i prípadné vyspravení
- zrízení izolace jako kompletního povlaku, prípadne komplet. soustavy nebo systému podle príslušného  technolog. predpisu
- zrízení izolace i jednotlivých vrstev po etapách, vcetne pracovních spár a spoju
- úprava u okraju, rohu, hran, dilatacních i pracovních spoju, kotev, obrubníku, dilatacních zarízení, odvodnení, otvoru, neizolovaných míst a pod.
- zajištení odvodnení povrchu izolace, vcetne odvodnení nejnižších míst, pokud dokumentace pro zadání stavby nestanoví jinak
- ochrana izolace do doby zrízení definitivní ochranné vrstvy nebo konstrukce
- úprava, ocištení a ošetrení prostoru kolem izolace
- provedení požadovaných zkoušek
- nezahrnuje ochranné vrstvy, napr. geotextilii</t>
  </si>
  <si>
    <t>9111A1</t>
  </si>
  <si>
    <t>ZÁBRADLÍ SILNIČNÍ S VODOR MADLY - DODÁVKA A MONTÁŽ</t>
  </si>
  <si>
    <t>Bezpečnostní zábradlí u propustku v km 2,4 dle TP 186</t>
  </si>
  <si>
    <t>Položka zahrnuje:
- dodání zábradlí včetně předepsané povrchové úpravy
- osazení sloupků zaberaněním nebo osazením do betonových bloků (včetně betonových bloků a nutných zemních prací)
- případné bednění ( trubku) betonové patky v gabionové zdi
Položka nezahrnuje:
- x</t>
  </si>
  <si>
    <t>91355</t>
  </si>
  <si>
    <t>EVIDENCNÍ CÍSLO MOSTU</t>
  </si>
  <si>
    <t>Označení propustku na silnici.</t>
  </si>
  <si>
    <t>počet ks 2 = 2,000 [A]</t>
  </si>
  <si>
    <t>položka zahrnuje štítek s evidencním císlem mostu, sloupek dopravní znacky vcetne osazení a nutných zemních prací a zabetonování</t>
  </si>
  <si>
    <t>285+285 = 570,000 [A]</t>
  </si>
  <si>
    <t>285 = 285,000 [A]</t>
  </si>
  <si>
    <t>917212</t>
  </si>
  <si>
    <t>ZÁHONOVÉ OBRUBY Z BETONOVÝCH OBRUBNÍKŮ ŠÍŘ 80MM</t>
  </si>
  <si>
    <t>Obrubník pro obnovu chodníku - záhonový obrubník</t>
  </si>
  <si>
    <t>SILNIČNÍ OBRUBNÍK ABO 1-15 1000/150/300 mm  do bet. Lože
SILNIČNÍ OBRUBNÍK 150x250x1000 mm  do bet. Lože
Včetně náhrady poškozených obrubníků</t>
  </si>
  <si>
    <t>918371</t>
  </si>
  <si>
    <t>PROPUSTY Z TRUB DN 1000MM</t>
  </si>
  <si>
    <t>ŽB trouba DN 1000 mm - VIZ PD</t>
  </si>
  <si>
    <t>délka 19.20 = 19,200 [A]</t>
  </si>
  <si>
    <t>Položka zahrnuje:
- dodání a položení potrubí z trub z dokumentací predepsaného materiálu a predepsaného prumeru
- prípadné úpravy trub (zkrácení, šikmé seríznutí)
Nezahrnuje podkladní vrstvy a obetonování.</t>
  </si>
  <si>
    <t>97617</t>
  </si>
  <si>
    <t>VYBOURÁNÍ DROBNÝCH PŘEDMĚTŮ KOVOVÝCH</t>
  </si>
  <si>
    <t>Odstranění stáv. zábradlí nad peopustkem - 2 ks
Povinný odkup kovového odpadů Zhotovitelem</t>
  </si>
  <si>
    <t>Položka zahrnuje:
- veškerou manipulaci s vybouranou sutí a hmotami včetně uložení na skládku
- veškeré další práce plynoucí z technologického předpisu a z platných předpisů
Položka nezahrnuje:
- X</t>
  </si>
  <si>
    <t>Materiál z pol.: 113188R, 113524R, 113338R1
17 01 01 - BETON z vybouraných konstrukcí (obrubníky, propusty, panely a jiné)
koef. 1,5 t/m3
Nepojízdná dlažba: 0.9 m3 * 1.5=1.35 t
Obrubníky: 0.04*100*1.5´=6 t
17 09 04 - Směsné stavební a demoliční odpady neuvedené pod čísly 17 09 01, 17 09 02 a 17 09 03
Koef. 2.2 t/m3
(209m3)*2.2=460 t
Náklad na uložení do recyklačního střediska či na skládku s oprávněním k opětovnému využítí dodaného typu odpadu.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</si>
  <si>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1.35+6+460 = 467,350 [A]</t>
  </si>
  <si>
    <t>Materiál z pol.: 113328R, 123738R2, 12960R
17 05 04 - Zemina a kamení neuvedené pod číslem 17 05 03, koef. 2.1 t/m3
Nepotřebný výkopek - zemina, drny, kamení - nevhodný materiál pro další použí na této stavbě
Náklad na uložení do recyklačního střediska či na skládku s oprávněním k opětovnému využítí dodaného typu odpadu.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</si>
  <si>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(13.5+180+5)*2.1 = 416,850 [A]</t>
  </si>
  <si>
    <t>POLOŽKA BUDE ČERPÁNÁ NA ZÁKLADĚ VÝSLEDKŮ PRŮZKUMŮ A ZKOUŠEK, VYJADŘENÍ AD A TDS A SOUHLASU TDI!
Uložení na řízenou skládku s příslušným oprávněním.
V případě prokázání laboratorní zkouškou přítomnost PAU v odfrézovaném materiálu. 
Předpoklad - 10% celkového objemu odfrézovaného matr. (z pol. 113728R)_x000D_
_x000D_
Z pol. 12932
Koef. 1.5 t/m3</t>
  </si>
  <si>
    <t>(66*0.1)+37.5*1.5 = 62,850 [A]</t>
  </si>
  <si>
    <t>Odstranění stávajícího krytu z nepojízdné betonové dlažby (předpoklad poškození dlažby 20% plochy):
- celková plocha stávajícího krytu nepojízdné betonové dlažby - 75 m2, 20% předpokládané poškození plochy - 15 m2 * 0.06 m = 0.9 m3
55 m2 dlažby se použije zpět pro obnovenou plochu chodníku
ULOŽENÍ ODPADU ZE STAVBY NA SKLÁDKU S OPRÁVNĚNÍM K OPĚTOVNÉMU VYUŽITÍ - RECYKLAČNÍ STŘEDISKO
Recyklační středisko je povinné vydat potvrzení k oprávněné činnosti a potvrzení o následné recyklací materiálu a následné použití zrecyklovaného materiálu
Poškozenost a následnou opravu krytu posoudi TDI.</t>
  </si>
  <si>
    <t>75*0.06 = 4,500 [A]</t>
  </si>
  <si>
    <t>Odstranění podkladu sjezdů (zbyla vrstva pod asfaltovým krytem) - 15 m2 * 0.15m = 2.25m3
Odstranění podkladu chodníku - 75 m2 * 0.15m = 11.25 m3
ULOŽENÍ ODPADU ZE STAVBY NA SKLÁDKU S OPRÁVNĚNÍM K OPĚTOVNÉMU VYUŽITÍ - RECYKLAČNÍ STŘEDISKO</t>
  </si>
  <si>
    <t>2.25+11.25 = 13,500 [A]</t>
  </si>
  <si>
    <t>Odstranění podkladních vrstev vozovky v tl. 0,15 m
Množství 500m2*0.15m=cca 75 m3
ULOŽENÍ ODPADU ZE STAVBY NA SKLÁDKU S OPRÁVNĚNÍM K OPĚTOVNÉMU VYUŽITÍ - RECYKLAČNÍ STŘEDISKO
Nově lze v souladu se zněním vyhlášky č. 283/2023 využít možnosti uložení materiálu ZAS-T3 nebo ZAS-T4 na mezideponii pro odvoz odbouraných vrstev, jejich úprava na mezideponii pro vytvoření směsi RS CA a zpětné uložení do vozovkových vrstev, nebo pro zlepšení aktivní zóny.
Odbourané vrstvy bez PAU je možné odvézt na skládku k likvidací anebo využít na jiné stavbě Zhotovitele - odvoz na skládku minimálního množství.</t>
  </si>
  <si>
    <t>Odstranění podkladních vrstev vozovky v tl. 0,17 m
Množství 500m2*0.17m*koef. rozš. vrstvy 1.1=cca 95 m3
Odvoz na mezideponii Zhot. styvby, úprava a použití zpět úpr. mater. jako vrstvu RS CA 0/32 (0/45)</t>
  </si>
  <si>
    <t>95 = 95,000 [A]</t>
  </si>
  <si>
    <t>Odstranění betonových obrubníků poškozených během stavby v délce cca 100 m (včetně záhonových obrubníků)
Obrubníky: 0.04*100*1.5´=6 t - odvoz na skládku k recyklací
SILNIČNÍ OBRUBNÍK ABO 1-15 1000/150/300 mm  do bet. Lože
SILNIČNÍ OBRUBNÍK 150x250x1000 mm  do bet. Lože
ULOŽENÍ ODPADU ZE STAVBY NA SKLÁDKU S OPRÁVNĚNÍM K OPĚTOVNÉMU VYUŽITÍ - RECYKLAČNÍ STŘEDISKO
Recyklační středisko je povinné vydat potvrzení k oprávněné činnosti a potvrzení o následné recyklací materiálu a následné použití zrecyklovaného materiálu
POLOŽKA BUDE ČERPÁNÁ NA ZÁKLADĚ VYJADŘENÍ AD A TDS A SOUHLASU TDI!</t>
  </si>
  <si>
    <t>Odfrézování obrusné vrstvy po celé délce - 40 mm
Odečtená digitální plocha z výkresu 550 m2 * 0.04 m = 22 m3
Odfrézování obrusné vrstvy sejezdů - 40 mm
Odečtená digitální plocha z výkresu - 15 m2 x 0.04 m = 0.6 m3 
!!!Povinný odkup materiálu Zhotovitelem!!! 
Recyklace a zpětné použití materiálu na této nebo jiné stavbě Zhotovitelé.
Částečné použítí materialu pro zpevnění krajnic na této stavbě!</t>
  </si>
  <si>
    <t>22+33+06 = 61,000 [A]</t>
  </si>
  <si>
    <t>Odfrézování podkladních vrstev oprotí stav. niveletě - 120 mm
Odečtená digitální plocha z výkresu - 550 m2 x 0.12 m = 66 m3
ULOŽENÍ ODPADU ZE STAVBY NA SKLÁDKU S OPRÁVNĚNÍM K OPĚTOVNÉMU VYUŽITÍ - RECYKLAČNÍ STŘEDISKO
Zhotovitel doloží  platné oprávnění opravňující ho k nakládání s odpady. Dále předloží doklady o uložení tzv.Průvodku odpadu (s uvedením SPZ, množství-váhy, názvu odpadu, místo dalšího využí odpadu). Tuto průvodu odsouhlasí zástupci smluvních stran.</t>
  </si>
  <si>
    <t>66 = 66,000 [A]</t>
  </si>
  <si>
    <t>11526</t>
  </si>
  <si>
    <t>PREVEDENÍ VODY POTRUBÍM DN 800 NEBO ŽLABY R.O. DO 2,8M</t>
  </si>
  <si>
    <t>Sejmutí ornice z krajnic a svahů na ploše 75 m2, hloubce 0,15 m
Odvoz a uložení na mezideponíí k dočasnému skladování. Zpětné použití</t>
  </si>
  <si>
    <t>75*0.15 = 11,250 [A]</t>
  </si>
  <si>
    <t>11.25 = 11,250 [A]</t>
  </si>
  <si>
    <t>Odstranění podkladních vrstev vozovky a aktivní zóny s odvozem na předem určené Zhotovitelem styvby skladovácí místo (mezideponii), kde se bude provádět recyklace materiálu.
V souladu se zněním vyhlášky č. 283/2023 je možné využít možnosti uložení materiálu ZAS-T3 nebo ZAS-T4 na mezideponii pro odvoz odbouraných vrstev, jejich úprava na mezideponii pro vytvoření směsi RS CA a zpětné uložení do vozovkových vrstev, nebo pro zlepšení aktivní zóny.
Aktivní zóna je navržena z upravených zemin v podloží – předpoklad využití stávající konstrukce s přidáním hydraulického pojiva na tloušťku 300 - 500 mm (závisí na zastižených vlastnostech parapláně AZ) nebo výměna podloží s využitím  stávajících odtěžených vrstev s PAU a uložených technologií recyklace za studena.  Jedná se o stávající zeminy podmínečně vhodné, které je možno považovat dle TP 170 při hodnotě CBR &lt; 15% za typ PIII při optimálních podmínkách vlhkosti nebo úpravou zemin AZ s hydraulickým pojivem min. PIII a při dosažení vyššího CBR 30 % za typ PII. 
Odtěžené vrstvy vozovek  s obsahem PAU lze  použít v souladu s vyhláškou 283/2023 Sb.  do aktivní zóny, pokud budou  uloženy dle TP 208  technologií recyklace za studena v max. tl 250 mm.  
Výkopové práce AZ se provádí do hloubky 0.5 m
Výpočet: 601m2*0.5= cca 305 m3 
Odstranění podkladních vrstev sjezdů s asfaltovým krytem: 15*0.21=3.15 m3
Zhotovitel stavby odváží veškerý materiál na mezideponii. Odstraněné podkladní konstrukční vrstvy vozovky Zhotovitel zrecykluje a následně použije na této stavbě.
Odstraněnou vrstvu aktivní zóny Zhotovitel stavby zlepší a následně použije na této stavbě
Položka počítá s dopravou materiálu na mezideponii k úpravě a zpět jíž úpraveného materiálu</t>
  </si>
  <si>
    <t>305 = 305,000 [A]</t>
  </si>
  <si>
    <t>Odtěžení stávající nezpevněné krajnice a dosypavek cca 180 m3 zeminy a kameniva
ULOŽENÍ ODPADU ZE STAVBY NA SKLÁDKU S OPRÁVNĚNÍM K OPĚTOVNÉMU VYUŽITÍ - RECYKLAČNÍ STŘEDISKO</t>
  </si>
  <si>
    <t>180 = 180,000 [A]</t>
  </si>
  <si>
    <t>PROČIŠTĚNÍ STÁVAJÍCÍCH PŘÍKOPŮ.
REPROFILACE (OBNOVA) STÁVAJÍCÍCH PŘÍKOPŮ. BUDE ZACHOVÁNA KÓTA DNA PŘÍKOPU
Včetně dopravy přebytků zeminy na vzd. do 20 km na skládku k recyklací
Přebytek zeminy a kameníva (nevhodný materiál pro další použí na této stavbě) - 0.25*150= 37.5 m3 
Respektovat podmínky ohledně předcházení vzníku odpadu, resp. připravenost ke znovuvyužití nebo recyklaci odpadů</t>
  </si>
  <si>
    <t>ČIŠTĚNÍ VODOTEČÍ A MELIORAČ KANÁLŮ OD NÁNOSŮ</t>
  </si>
  <si>
    <t>Případné pročištění koryta včetně poplatku za skládku._x000D_
_x000D_
Bude čerpáno se souhlasem TDS nebo zástupce Zadavatele</t>
  </si>
  <si>
    <t>Uložení odstraněného materiálu na skládce z pol. 121108R. 123738R1, 123738R2, 12932R, 12960</t>
  </si>
  <si>
    <t>11.25+305+180+37.5+5 = 538,750 [A]</t>
  </si>
  <si>
    <t>Do aktivní zóny se ukladá zemina úpravena na mezideponíí Zhotovitelé - úprava dřívé odtěženého materiálu.
Aktivní zóna    tl. 500 mm       E dep.2.= 45 MPa   CBR  15%
Doprava materiálu na stavbu je zohledněná v pol. 123738R
Množství úpraveného materiálu pro AZ mimo stavbu 300 m3 
Položka jíž obsahuje zhutnění a povrchové úpravy materiálu AZ
Aktivní zóna (zeminy v podloží stávající konstrukce s přidáním hydraulického pojiva nebo kameniva z odtěžených vrstev vozovky) tl. 500mm
Aktivní zóna je navržena z upravených zemin v podloží – předpoklad využití stávající konstrukce s přidáním hydraulického pojiva na tloušťku 300 - 500 mm (závisí na zastižených vlastnostech parapláně AZ) nebo výměna podloží s využitím  stávajících odtěžených vrstev s PAU a uložených technologií recyklace za studena.  Jedná se o stávající zeminy podmínečně vhodné, které je možno považovat dle TP 170 při hodnotě CBR &lt; 15% za typ PIII při optimálních podmínkách vlhkosti nebo úpravou zemin AZ s hydraulickým pojivem min. PIII a při dosažení vyššího CBR 30 % za typ PII.
Odtěžené vrstvy vozovek  s obsahem PAU lze  použít v souladu s vyhláškou 283/2023 Sb.  do aktivní zóny, pokud budou  uloženy dle TP 208  technologií recyklace za studena v max. tl 250 mm.</t>
  </si>
  <si>
    <t>Zásyp propustku.</t>
  </si>
  <si>
    <t>zásyp propustku 20.40*17.45 = 355,980 [A]</t>
  </si>
  <si>
    <t>Ohumusování svahů
Doprava ze skládky k místu rozprostření je jíž započítáná v položce č. 121108</t>
  </si>
  <si>
    <t>základ 5.07*3.30 = 16,731 [A]</t>
  </si>
  <si>
    <t>Výztuř základu.</t>
  </si>
  <si>
    <t>140 kg/m3 0.14*16.731 = 2,342 [A]</t>
  </si>
  <si>
    <t>měřeno v ACAD 5.00*17.70*0.15 = 13,275 [A]</t>
  </si>
  <si>
    <t>měřeno v ACAD 19.35*1.2*0.15*2 = 6,966 [A]_x000D_
prahy 0.18*3.8*2 = 1,368 [B]_x000D_
uvnitř propustku 0.15*18.50 = 2,775 [C]_x000D_
celkové množství = 11,109</t>
  </si>
  <si>
    <t>45168</t>
  </si>
  <si>
    <t>PODKL A VÝPLN VRSTVY Z NEPROPUSTNÉ ZEMINY</t>
  </si>
  <si>
    <t>Souvislá vrstva hlinitého jílu tl. 5-10 cm podle PD.</t>
  </si>
  <si>
    <t>měřeno v ACAD 1.06*0.1*(18.5+1.50+1.50) = 2,279 [A]</t>
  </si>
  <si>
    <t>položka zahrnuje dodávku predepsaného materiálu, mimostaveništní a vnitrostaveništní dopravu a jeho uložení
není-li v zadávací dokumentaci uvedeno jinak, jedná se o nakupovaný jíl</t>
  </si>
  <si>
    <t>46321</t>
  </si>
  <si>
    <t>ROVNANINA Z LOMOVÉHO KAMENE</t>
  </si>
  <si>
    <t>Lomový kámen do betonového lože (lože vykázáno samostatně).
Nepravidelně uložené kameny vystupující 5-10 cm s rozestupem 5-10 cm.</t>
  </si>
  <si>
    <t>měřeno v ACAD 1.06*0.25*(18.5+1.50+1.50) = 5,698 [A]</t>
  </si>
  <si>
    <t>položka zahrnuje:
- dodávku a vyrovnání lomového kamene predepsané frakce do predepsaného tvaru vcetne mimostaveništní a vnitrostaveništní dopravy
není-li v zadávací dokumentaci uvedeno jinak, jedná se o nakupovaný materiál</t>
  </si>
  <si>
    <t>vtok a výtok 19.35*1.2*0.2*2 = 9,288 [A]_x000D_
uvnitř propustku 0.40*0.20*18.50 = 1,480 [B]</t>
  </si>
  <si>
    <t>Skladba 1  - konstrukce vozovky INTRAVILÁN  – životnost 25 let
- Štěrkodrť ŠD A 0/63, 150 mm - ČSN 73 6126-1, TKP 5_x000D_
_x000D_
Plocha 580 m2</t>
  </si>
  <si>
    <t>580*0.15 = 87,000 [A]</t>
  </si>
  <si>
    <t>Chdník ze zámkové nebo kamenné dlažby
Podkladní vrstva:
- Štěrkodrť ŠD 0/32,150 mm - ČSN 73 6126-1</t>
  </si>
  <si>
    <t>Skladba 1  - konstrukce vozovky INTRAVILÁN  – životnost 25 let
- RS CA 0/32 (0/45), 170 mm, ČSN 73 6147
Uprava materiálu na mezideponii_x000D_
_x000D_
Poznámka: Při fakturaci zaměření každé asfaltové vrstvy zvlášť. Fakturace bude probíhat na základě skutečnosti.</t>
  </si>
  <si>
    <t>Recyklace za studena dle TP 208 na vrstvu RS CA do mocnosti min. 170 mm.
Materiál vhodný k provedení vrstvy recyklace za studena v případě výskytu nevhodného materiálu na stavbě
Předpoklad 20% objemu - 890 m3
včetně koef. rozš. vrstvy 1.1
Položka bude čerpána dle skutečností a pokynu TDS._x000D_
_x000D_
Poznámka: Při fakturaci zaměření každé asfaltové vrstvy zvlášť. Fakturace bude probíhat na základě skutečnosti.</t>
  </si>
  <si>
    <t>95*0.2 = 19,000 [A]</t>
  </si>
  <si>
    <t>19*2.3*0.4 = 17,480 [A]</t>
  </si>
  <si>
    <t>Krajnice R-Mat, tl. 0,10 m</t>
  </si>
  <si>
    <t>Skladba 1 - konstrukce vozovky INTRAVILÁN  – životnost 25 let 
- 2x spojovací postřík PS CP, min. 0,4 kg/m2 - ČSN 736129, TKP kap. 26</t>
  </si>
  <si>
    <t>1100 = 1100,000 [A]</t>
  </si>
  <si>
    <t>Skladba 1 - konstrukce vozovky INTRAVILÁN  – životnost 25 let
- asfaltový beton pro obrusné vrstvy modif. ACO 11+, PMB 45/80-65, 40 mm - ČSN 73 6121, TKP kap. 7_x000D_
_x000D_
Poznámka: Při fakturaci zaměření každé asfaltové vrstvy zvlášť. Fakturace bude probíhat na základě skutečnosti.</t>
  </si>
  <si>
    <t>500*0.04 = 20,000 [A]</t>
  </si>
  <si>
    <t>Skladba 1 - konstrukce vozovky INTRAVILÁN  – životnost 25 let
- asfaltový beton pro ložní vrstvy modif. ACL 22S (ev. ACL 16S) , PMB 25/55-60 (65), 60 mm - ČSN 73 6121, TKP kap. 7
Plocha 520M2</t>
  </si>
  <si>
    <t>520 = 520,000 [A]</t>
  </si>
  <si>
    <t>Skladba 1  - konstrukce vozovky INTRAVILÁN  – životnost 25 let
- Asfaltový beton pro podkladní vrstvy ACP 16+, 50/70, 60 mm, ČSN 736121, TKP kap. 7
Plocha 520 m2</t>
  </si>
  <si>
    <t>560 = 560,000 [A]</t>
  </si>
  <si>
    <t>Pojizdná kamenná dlažba z velkých kostek
Pojizný dlažděný kryt (zpevnéná krajnice)
- kamenná dlažba pojízdná DL 100 mm - ČSN 73 6131
- BETON C30/37, 40 mm - ČSN 73 6131</t>
  </si>
  <si>
    <t>Pojizdná kamenná dlažba z velkých kostek
Pojizný dlažděný kryt (zpevnéná krajnice) - první dvě řady dlažebních kostek u vozovky
- kamenná dlažba pojízdná DL 100 mm - ČSN 73 6131
- lože betonové C30/37, 40 mm</t>
  </si>
  <si>
    <t>16 = 16,000 [A]</t>
  </si>
  <si>
    <t>Obnová krytu chodníku (pochozí kryt) ze zámkové dlažby - 75 m2 včetně podkladu
Betonová nebo kamenná  dlažba                       Dl. 60 mm 
Ložní vrstva                 30 mm
Těsnění podél obrubníku - asfaltová zálivka je vykázána v jiné položce
Poškozenost a následnou opravu pojizdného a nepojizdného krytu posoudi TDI.</t>
  </si>
  <si>
    <t>měřeno v ACAD 5.20*18.50 = 96,200 [A]</t>
  </si>
  <si>
    <t>85+85 = 170,000 [A]</t>
  </si>
  <si>
    <t>91841</t>
  </si>
  <si>
    <t>PROPUSTY RÁMOVÉ 200/100</t>
  </si>
  <si>
    <t>Nový rámový propustek.</t>
  </si>
  <si>
    <t>délka 18.50 = 18,500 [A]</t>
  </si>
  <si>
    <t>Položka zahrnuje:
- dodání a položení prefabrikovaných rámu z dokumentací predepsaných rozmeru
- prípadné úpravy rámu
Nezahrnuje podkladní vrstvy, vyrovnávací a spádový beton uvnitr rámu a na jejich povrchu, izolaci.</t>
  </si>
  <si>
    <t>Odstranění stáv. zábradlí u vchodu do RD - 2 ks + 5 + 5m = 10m
Povinný odkup kovového odpadů Zhotovitelem</t>
  </si>
  <si>
    <t>Položka zahrnuje:
- veškerou manipulaci s vybouranou sutí a hmotami včetně uložení na skládku
- veškeré další práce plynoucí z technologického předpisu a z platných předpisů
Položka nezahrnuje:
- poplatek za skládku, který se vykazuje v položce 0141** (s výjimkou malého množství bouraného materiálu, kde je možné poplatek zahrnout do jednotkové ceny bourání – tento fakt musí být uveden v doplňujícím textu k položce)</t>
  </si>
  <si>
    <t>SO 106.1</t>
  </si>
  <si>
    <t>SO 106</t>
  </si>
  <si>
    <t>Materiál z pol.: 113188R, 113158R, 113338R1, 113524R, 113728R2
17 01 01 - BETON z vybouraných konstrukcí (obrubníky, propusty, panely a jiné)
koef. 1,5 t/m3
Pojízdná dlažba: 4 m3 * 1.5=6 t
Nepojízdná dlažba: 1.8 m3 * 1.5=2.7 t
Obrubníky: 1.5 t_x000D_
Plocha z betonu: 20 m3 * 1.5=30 t
17 09 04 - Směsné stavební a demoliční odpady neuvedené pod čísly 17 09 01, 17 09 02 a 17 09 03
Koef. 2.2 t/m3
240m3+25m3+(200m3*0.1)*2.2=627 t
Náklad na uložení do recyklačního střediska či na skládku s oprávněním k opětovnému využítí dodaného typu odpadu.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</si>
  <si>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6+2.7+1.5+30+627 = 667,200 [A]</t>
  </si>
  <si>
    <t>Materiál z pol.: 113328R_x000D_
17 05 04 - Zemina a kamení neuvedené pod číslem 17 05 03, koef. 2.1 t/m3
Nepotřebný výkopek - zemina, drny, kamení - nevhodný materiál pro další použí na této stavbě
Náklad na uložení do recyklačního střediska či na skládku s oprávněním k opětovnému využítí dodaného typu odpadu.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</si>
  <si>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(37.5)*2.1 = 78,750 [A]</t>
  </si>
  <si>
    <t>(174*0.1+12.5)*1.5 = 44,850 [A]</t>
  </si>
  <si>
    <t>113158</t>
  </si>
  <si>
    <t>ODSTRANĚNÍ KRYTU ZPEVNĚNÝCH PLOCH Z BETONU, ODVOZ</t>
  </si>
  <si>
    <t>Odstranění betonových provizorních ostrůvků - 18 m3 betonu (odvoz na skládku k recyklaci)</t>
  </si>
  <si>
    <t>Odstranění stávajícího krytu z pojízdné betonové dlažby - 50m2 * 0.08 = 4 m3 
Odstranění stávajícího krytu z nepojízdné betonové dlažby v případě poškození této stávající plochy stavbou (předpoklad poškození 20% plochy dlažby):
- celková plocha stávajícího krytu nepojízdné betonové dlažby - 30 m2 * 0.06 m = 1.8 m3 
ULOŽENÍ ODPADU ZE STAVBY NA SKLÁDKU S OPRÁVNĚNÍM K OPĚTOVNÉMU VYUŽITÍ - RECYKLAČNÍ STŘEDISKO
Recyklační středisko je povinné vydat potvrzení k oprávněné činnosti a potvrzení o následné recyklací materiálu a následné použití zrecyklovaného materiálu
Poškozenost a následnou opravu pojizdného a nepojizdného krytu posoudi TDI.</t>
  </si>
  <si>
    <t>Odstranění podkladu sjezdů (zbyla vrstva pod asfaltovým krytem) - 200 m2 * 0.15m = 30m3
Odstranění podkladu zámkové pojízdné dlažby - 50 m2 * 0.15m =7.5 m3</t>
  </si>
  <si>
    <t>7.5+30 = 37,500 [A]</t>
  </si>
  <si>
    <t>Odstranění podkladních vrstev vozovky v tl. 0,15 m
Množství 1450m2*0.15m*koef. rozš. vrstvy 1.1=cca 240 m3
ULOŽENÍ ODPADU ZE STAVBY NA SKLÁDKU S OPRÁVNĚNÍM K OPĚTOVNÉMU VYUŽITÍ - RECYKLAČNÍ STŘEDISK_x000D_
_x000D_
Material se odvaží na mezideponii Zhotovitelé stavby, kde bude roztřiděn. Na základě labor. zkošek je potřeba zjistit přítomsot PAU
Nově lze v souladu se zněním vyhlášky č. 283/2023 využít možnosti uložení materiálu ZAS-T3 nebo ZAS-T4 na mezideponii pro odvoz odbouraných vrstev, jejich úprava na mezideponii pro vytvoření směsi RS CA a zpětné uložení do vozovkových vrstev, nebo pro zlepšení aktivní zóny.
Odbourané vrstvy bez PAU je možné odvézt na skládku k likvidací anebo využít na jiné stavbě Zhotovitele - odvoz na skládku minimálního množství.</t>
  </si>
  <si>
    <t>240 = 240,000 [A]</t>
  </si>
  <si>
    <t>Odstranění podkladních vrstev vozovky v tl. 0,17 m
Množství 1750m2*0.17m*koef. rozš. vrstvy 1.1=cca 330 m3
Odvoz na mezideponii Zhot. styvby, úprava a použití zpět úpr. mater. jako vrstvu RS CA 0/32 (0/45)</t>
  </si>
  <si>
    <t>275 = 275,000 [A]</t>
  </si>
  <si>
    <t>Odstranění betonových obrubníků poškozených během stavby v délce cca 25 m
Obrubníky: 0.04*25*1.5´=1.5 t - odvoz na skládku k recyklací
ULOŽENÍ ODPADU ZE STAVBY NA SKLÁDKU S OPRÁVNĚNÍM K OPĚTOVNÉMU VYUŽITÍ - RECYKLAČNÍ STŘEDISKO
Recyklační středisko je povinné vydat potvrzení k oprávněné činnosti a potvrzení o následné recyklací materiálu a následné použití zrecyklovaného materiálu
POLOŽKA BUDE ČERPÁNÁ NA ZÁKLADĚ VYJADŘENÍ AD A TDS A SOUHLASU TDI!</t>
  </si>
  <si>
    <t>Odfrézování obrusné vrstvy po celé délce - 40 mm
Odečtená digitální plocha z výkresu - 1650 m2 x 0.04 m = 66 m3
Odfrézování obrusné vrstvy sejezdů - 40 mm
Odečtená digitální plocha z výkresu - 100 m2 x 0.04 m = 4 m3 
!!!Povinný odkup materiálu Zhotovitelem!!! 
Recyklace a zpětné použití materiálu na této nebo jiné stavbě Zhotovitelé.
Částečné použítí materialu pro zpevnění krajnic na této stavbě!</t>
  </si>
  <si>
    <t>66+4 = 70,000 [A]</t>
  </si>
  <si>
    <t>Odfrézování podkladních vrstev v tl. 120 mm: 1650 m2
Odečtená digitální plocha z výkresu - 1650 m2 x 0.12 m = cca 200 m3
ULOŽENÍ ODPADU ZE STAVBY NA SKLÁDKU S OPRÁVNĚNÍM K OPĚTOVNÉMU VYUŽITÍ - RECYKLAČNÍ STŘEDISKO
Zhotovitel doloží  platné oprávnění opravňující ho k nakládání s odpady. Dále předloží doklady o uložení tzv.Průvodku odpadu (s uvedením SPZ, množství-váhy, názvu odpadu, místo dalšího využí odpadu). Tuto průvodu odsouhlasí zástupci smluvních stran.</t>
  </si>
  <si>
    <t>1650*0.12 = 198,000 [A]</t>
  </si>
  <si>
    <t>Sejmutí ornice cca 500 m2, hloubce 0,15 m
Odvoz a uložení na mezideponíí k dočasnému skladování. Zpětné použití</t>
  </si>
  <si>
    <t>500*0.15 = 75,000 [A]</t>
  </si>
  <si>
    <t>Odstranění vrstev aktivní zóny s odvozem na předem určené Zhotovitelem styvby skladovácí místo (mezideponii), kde se bude provádět recyklace materiálu.
V souladu se zněním vyhlášky č. 283/2023 je možné využít možnosti uložení materiálu ZAS-T3 nebo ZAS-T4 na mezideponii pro odvoz odbouraných vrstev, jejich úprava na mezideponii pro vytvoření směsi RS CA a zpětné uložení do vozovkových vrstev, nebo pro zlepšení aktivní zóny.
Aktivní zóna je navržena z upravených zemin v podloží – předpoklad využití stávající konstrukce s přidáním hydraulického pojiva na tloušťku 300 - 500 mm (závisí na zastižených vlastnostech parapláně AZ) nebo výměna podloží s využitím  stávajících odtěžených vrstev s PAU a uložených technologií recyklace za studena.  Jedná se o stávající zeminy podmínečně vhodné, které je možno považovat dle TP 170 při hodnotě CBR &lt; 15% za typ PIII při optimálních podmínkách vlhkosti nebo úpravou zemin AZ s hydraulickým pojivem min. PIII a při dosažení vyššího CBR 30 % za typ PII. 
Odtěžené vrstvy vozovek  s obsahem PAU lze  použít v souladu s vyhláškou 283/2023 Sb.  do aktivní zóny, pokud budou  uloženy dle TP 208  technologií recyklace za studena v max. tl 250 mm.  
Výkopové práce AZ se provádí do hloubky 0.5 m
Výpočet: 1700*0.5=cca 850 m3 
Zhotovitel stavby odváží veškerý materiál na mezideponii. Odstraněné podkladní konstrukční vrstvy vozovky Zhotovitel zrecykluje a následně použije na této stavbě.
Odstraněnou vrstvu aktivní zóny Zhotovitel stavby zlepší a následně použije na této stavbě
Položka počítá s dopravou materiálu na mezideponii k úpravě a zpět jíž úpraveného materiálu</t>
  </si>
  <si>
    <t>Odtěžení stávající nezpevněné krajnice a dosypavek cca 1000 m3 zeminy a kameniva
ULOŽENÍ ODPADU ZE STAVBY NA SKLÁDKU S OPRÁVNĚNÍM K OPĚTOVNÉMU VYUŽITÍ - RECYKLAČNÍ STŘEDISKO</t>
  </si>
  <si>
    <t>75+850+330 = 1255,000 [A]</t>
  </si>
  <si>
    <t>PROČIŠTĚNÍ STÁVAJÍCÍCH PŘÍKOPŮ.
REPROFILACE (OBNOVA) STÁVAJÍCÍCH PŘÍKOPŮ. BUDE ZACHOVÁNA KÓTA DNA PŘÍKOPU
ULOŽENÍ ODPADU ZE STAVBY NA SKLÁDKU S OPRÁVNĚNÍM K OPĚTOVNÉMU VYUŽITÍ - RECYKLAČNÍ STŘEDISKO
Včetně dopravy přebytků zeminy na skládku k recyklací
Přebytek zeminy a kameníva (nevhodný materiál pro další použí na této stavbě) - 0.25*50= 12.5 m3 
Respektovat podmínky ohledně předcházení vzníku odpadu, resp. připravenost ke znovuvyužití nebo recyklaci odpadů</t>
  </si>
  <si>
    <t>Uložení odstraněného materiálu na skládce a mezideponii (k následné recyklaci) - skladování na ploše, kterou dočasně zřídí Zhotovitel stavby</t>
  </si>
  <si>
    <t>15.472+37.5+550+50+5+122+75+500+750+850+1000 = 3954,972 [A]</t>
  </si>
  <si>
    <t>Do aktivní zóny se ukladá zemina úpravena na mezideponíí Zhotovitelé - úprava dřívé odtěženého materiálu.
Aktivní zóna    tl. 500 mm       E dep.2.= 45 MPa   CBR  15%
Doprava materiálu na stavbu je zohledněná v pol. 123738
Položka jíž obsahuje zhutnění a povrchové úpravy materiálu AZ
Aktivní zóna (zeminy v podloží stávající konstrukce s přidáním hydraulického pojiva nebo kameniva z odtěžených vrstev vozovky) tl.500mm
Aktivní zóna je navržena z upravených zemin v podloží – předpoklad využití stávající konstrukce s přidáním hydraulického pojiva na tloušťku 300 - 500 mm (závisí na zastižených vlastnostech parapláně AZ) nebo výměna podloží s využitím  stávajících odtěžených vrstev s PAU a uložených technologií recyklace za studena.  Jedná se o stávající zeminy podmínečně vhodné, které je možno považovat dle TP 170 při hodnotě CBR &lt; 15% za typ PIII při optimálních podmínkách vlhkosti nebo úpravou zemin AZ s hydraulickým pojivem min. PIII a při dosažení vyššího CBR 30 % za typ PII.
Odtěžené vrstvy vozovek  s obsahem PAU lze  použít v souladu s vyhláškou 283/2023 Sb.  do aktivní zóny, pokud budou  uloženy dle TP 208  technologií recyklace za studena v max. tl 250 mm.</t>
  </si>
  <si>
    <t>Uprava povrchu před pokladkou upraveného materiálu (úpravená zemina) do AZ</t>
  </si>
  <si>
    <t>Ohumusování svahů. Doprava - pol. č. 17120
Doprava ze skládky k místu rozprostření je jíž započítáná v položce č. 121108</t>
  </si>
  <si>
    <t>289971</t>
  </si>
  <si>
    <t>OPLÁŠTĚNÍ (ZPEVNĚNÍ) Z GEOTEXTILIE</t>
  </si>
  <si>
    <t>Oplaštění z geotextilie pro trativod: 400*2=800 m2
Opatření separační geotextilií s filtrační funkcí K více nebo se rovná 1*10-4/m/s</t>
  </si>
  <si>
    <t>800 = 800,000 [A]</t>
  </si>
  <si>
    <t>Skladba 1  - konstrukce vozovky INTRAVILÁN  – životnost 25 let
- Štěrkodrť ŠD A 0/63, GE, 150 mm - ČSN 736126-1, TKP 5</t>
  </si>
  <si>
    <t>270 = 270,000 [A]</t>
  </si>
  <si>
    <t>Pojizdné ostrůvky
Podkladní vrstva:
- Štěrkodrť ŠD,150 mm - ČSN 73 6126-1</t>
  </si>
  <si>
    <t>330 = 330,000 [A]</t>
  </si>
  <si>
    <t>330*0.2 = 66,000 [A]</t>
  </si>
  <si>
    <t>66*2.3*0.4 = 60,720 [A]</t>
  </si>
  <si>
    <t>INFILTRAČNÍ POSŘIK Z ASFALTOVÉ EMULZE PI-C 0,6 kg/m2/ ČSN 73 6129, TKP kap. 26
Obnová asfaltových sjezdů - 100 m2</t>
  </si>
  <si>
    <t>Vyztužení vozovky sklovláknitým geokompozitem (min. šířka role 1.5 - 2,0 m)
- velikost ok min. 25x25 mm
- typ ochranného natužení skelných vlaken - teplotně stabilní elastomerový polymer
- bod měknutí ochranného povlaku skelného vlákna- min. 220 stupňů - ČSN EN ISO 3146
- pevnost v tahu (MD X CMD) - min. 100 x 100 kN/m - ČSN EN ISO 10319
- dynamická perforace instalační vylehčené textilie - min. 50 mm - EN ISO 13433
- Mříž instalovaná na všech provedených sanacích s přesahem dle TP 147 a oboustranně v celé délce okrajů</t>
  </si>
  <si>
    <t>Skladba 1  - konstrukce vozovky INTRAVILÁN  – životnost 25 let
- Asfaltový beton pro podkladní vrstvy ACP 16+, 50/70, 60 mm, ČSN 736121, TKP kap. 7
Plocha 1850 m2</t>
  </si>
  <si>
    <t>1850 = 1850,000 [A]</t>
  </si>
  <si>
    <t>Pojizdná kamenná dlažba z velkých kostek - ostrůvky
Pojizný dlažděný kryt (zpevnéná krajnice)
- kamenná dlažba pojízdná DL 100 mm - ČSN 73 6131
- betonové lože C 30/37 L, 40 mm - ČSN 73 6131</t>
  </si>
  <si>
    <t>Včetně napojení na stávající kanalizaci
Odvodnění ploch je řešené příčným a podélným sklonem ke zvýšeným obrubníkovým hranám a následně do uličních vpustí.  Standardní sestavy uličních  vpustí  budou osazeny v nově upraveném uličním prostoru. UV1, UV2, UV3, UV4, UV6, UV11 budou osazeny s kompozitní mříží D400. UV5 je zdvojena. Součástí jsou i nové přípojky vpustí a nutné úpravy napojení na stávající potrubí, včetně případných dobetonávek a vyzdívek v případě zastižení nestandardního provedení potrubí nebo napojení.
Mříže budou kompozitní min. D 400.</t>
  </si>
  <si>
    <t>18 = 18,000 [A]</t>
  </si>
  <si>
    <t>17+3 = 20,000 [A]</t>
  </si>
  <si>
    <t>17 = 17,000 [A]</t>
  </si>
  <si>
    <t>Předznačení a obnová po třech měsicích</t>
  </si>
  <si>
    <t>926 = 926,000 [A]</t>
  </si>
  <si>
    <t>SO 106.2.1</t>
  </si>
  <si>
    <t>SO 106.2</t>
  </si>
  <si>
    <t>O4</t>
  </si>
  <si>
    <t>2.1</t>
  </si>
  <si>
    <t>Drenáž odvodnění pláně</t>
  </si>
  <si>
    <t>132251101</t>
  </si>
  <si>
    <t>Hloubení nezapažených rýh šířky do 800 mm strojně s urovnáním dna do předepsaného profilu a spádu v hornině třídy těžitelnosti I skupiny 3 do 20 m3</t>
  </si>
  <si>
    <t>"`102A_2_prehledna_situace.pdf"_x000D_
 "`102A_4_vzorovy_pricny_rez_a_detail_napojeni.pdf"_x000D_
 "`drenáž - odvodnění pláně"_x000D_
 24.400 * 0.400 * 0.600 = 5,856 [A]</t>
  </si>
  <si>
    <t>162751117</t>
  </si>
  <si>
    <t>Vodorovné přemístění výkopku nebo sypaniny po suchu na obvyklém dopravním prostředku, bez naložení výkopku, avšak se složením bez rozhrnutí z horniny třídy těži</t>
  </si>
  <si>
    <t>Vodorovné přemístění výkopku nebo sypaniny po suchu na obvyklém dopravním prostředku, bez naložení výkopku, avšak se složením bez rozhrnutí z horniny třídy těžitelnosti I skupiny 1 až 3 na vzdálenost přes 9 000 do 10 000 m</t>
  </si>
  <si>
    <t>"`100% zeminy na trvalou skládku"_x000D_
 5.856  VV viz. 132251101 = 5,856 [A]</t>
  </si>
  <si>
    <t>162751119</t>
  </si>
  <si>
    <t>Vodorovné přemístění výkopku nebo sypaniny po suchu na obvyklém dopravním prostředku, bez naložení výkopku, avšak se složením bez rozhrnutí z horniny třídy těžitelnosti I skupiny 1 až 3 na vzdálenost Příplatek k ceně za každých dalších i započatých 1 000 m</t>
  </si>
  <si>
    <t>"`100% zeminy na trvalou skládku"_x000D_
 5.856  VV viz. 132251101 = 5,856 [A]_x000D_
 A * 10Koeficient množství = 58,560 [B]</t>
  </si>
  <si>
    <t>171201231</t>
  </si>
  <si>
    <t>Poplatek za uložení stavebního odpadu na recyklační skládce (skládkovné) zeminy a kamení zatříděného do Katalogu odpadů pod kódem 17 05 04</t>
  </si>
  <si>
    <t>"`100% zeminy na trvalou skládku"_x000D_
 "`objemová hmotnost zeminy 1750 kg/m3"_x000D_
 5.856  VV viz. 132251101 = 5,856 [A]_x000D_
 A * 1.75Koeficient množství = 10,248 [B]</t>
  </si>
  <si>
    <t>171251201</t>
  </si>
  <si>
    <t>Uložení sypaniny na skládky nebo meziskládky bez hutnění s upravením uložené sypaniny do předepsaného tvaru</t>
  </si>
  <si>
    <t>211971121</t>
  </si>
  <si>
    <t>Zřízení opláštění výplně z geotextilie odvodňovacích žeber nebo trativodů v rýze nebo zářezu se stěnami svislými nebo šikmými o sklonu přes 1:2 při rozvinuté ší</t>
  </si>
  <si>
    <t>Zřízení opláštění výplně z geotextilie odvodňovacích žeber nebo trativodů v rýze nebo zářezu se stěnami svislými nebo šikmými o sklonu přes 1:2 při rozvinuté šířce opláštění do 2,5 m</t>
  </si>
  <si>
    <t>"`102A_2_prehledna_situace.pdf"_x000D_
 "`102A_4_vzorovy_pricny_rez_a_detail_napojeni.pdf"_x000D_
 "`drenáž - odvodnění pláně"_x000D_
 24.400 * ( 0.400 * 2 + 0.600 * 2 ) = 48,800 [A]</t>
  </si>
  <si>
    <t>212752102</t>
  </si>
  <si>
    <t>Trativody z drenážních trubek pro liniové stavby a komunikace se zřízením štěrkového lože pod trubky a s jejich obsypem v otevřeném výkopu trubka korugovaná sen</t>
  </si>
  <si>
    <t>Trativody z drenážních trubek pro liniové stavby a komunikace se zřízením štěrkového lože pod trubky a s jejich obsypem v otevřeném výkopu trubka korugovaná sendvičová PE-HD SN 4 celoperforovaná 360° DN 150</t>
  </si>
  <si>
    <t>"`102A_2_prehledna_situace.pdf"_x000D_
 "`102A_4_vzorovy_pricny_rez_a_detail_napojeni.pdf"_x000D_
 "`drenáž - odvodnění pláně"_x000D_
 24.400 = 24,400 [A]</t>
  </si>
  <si>
    <t>69311070</t>
  </si>
  <si>
    <t>geotextilie netkaná separační, ochranná, filtrační, drenážní PP 400g/m2</t>
  </si>
  <si>
    <t>3.1</t>
  </si>
  <si>
    <t>Opěrný prvek - palisáda + kamenné schod. stupně</t>
  </si>
  <si>
    <t>339921131</t>
  </si>
  <si>
    <t>Osazování palisád betonových v řadě se zabetonováním výšky palisády do 500 mm</t>
  </si>
  <si>
    <t>"`Množství určené pomocí aplikace Výměry."_x000D_
 "`102A_8_operny_prvek_pred_objektem_90_3.pdf"_x000D_
 "`18,900 + 4,800"_x000D_
 23.7 = 23,700 [A]</t>
  </si>
  <si>
    <t>339921132</t>
  </si>
  <si>
    <t>Osazování palisád betonových v řadě se zabetonováním výšky palisády přes 500 do 1000 mm</t>
  </si>
  <si>
    <t>"`Množství určené pomocí aplikace Výměry."_x000D_
 "`102A_7_operny_prvek_u_st_oploceni.pdf"_x000D_
 "`3,960"_x000D_
 3.96 = 3,960 [A]</t>
  </si>
  <si>
    <t>434191423</t>
  </si>
  <si>
    <t>Osazování schodišťových stupňů kamenných s vyspárováním styčných spár, s provizorním dřevěným zábradlím a dočasným zakrytím stupnic prkny na desku, stupňů pemrl</t>
  </si>
  <si>
    <t>Osazování schodišťových stupňů kamenných s vyspárováním styčných spár, s provizorním dřevěným zábradlím a dočasným zakrytím stupnic prkny na desku, stupňů pemrlovaných nebo ostatních</t>
  </si>
  <si>
    <t>"`102A_8_operny_prvek_pred_objektem_90_3.pdf"_x000D_
 "`2x stupeň dl. 1,0 m"_x000D_
 1.000 * 2 = 2,000 [A]</t>
  </si>
  <si>
    <t>58380002</t>
  </si>
  <si>
    <t>obrubník kamenný žulový přímý 1000x320x240mm</t>
  </si>
  <si>
    <t>58380374</t>
  </si>
  <si>
    <t>obrubník kamenný žulový přímý 1000x120x250mm</t>
  </si>
  <si>
    <t>"`Množství určené pomocí aplikace Výměry."_x000D_
 "`2,000* 0,245"_x000D_
 0.49 = 0,490 [A]</t>
  </si>
  <si>
    <t>59229009</t>
  </si>
  <si>
    <t>palisáda hranatá betonová 180x120mm v 400mm přírodní</t>
  </si>
  <si>
    <t>"`Množství určené pomocí aplikace Výměry."_x000D_
 "`132,000"_x000D_
 132 = 132,000 [A]</t>
  </si>
  <si>
    <t>59229011</t>
  </si>
  <si>
    <t>palisáda hranatá betonová 180x120mm v 600mm přírodní</t>
  </si>
  <si>
    <t>"`Množství určené pomocí aplikace Výměry."_x000D_
 "`22,000"_x000D_
 22 = 22,000 [A]_x000D_
 A * 5.715Koeficient množství = 125,730 [B]</t>
  </si>
  <si>
    <t>5.0</t>
  </si>
  <si>
    <t>Provizorní asfaltový nájezdový klín</t>
  </si>
  <si>
    <t>577RKON01</t>
  </si>
  <si>
    <t>Zřízení dočasného asfaltového nájezdového klínu v pro realizaci dané etapy prací s napojením na stávající nivelitu komunikace</t>
  </si>
  <si>
    <t>577RKON02</t>
  </si>
  <si>
    <t>Odstranění dočasného asfaltového klínu při realizaci dané etapy včetně odvozu a likvidace na recyklační skládce</t>
  </si>
  <si>
    <t>5.1</t>
  </si>
  <si>
    <t>Komunikace - napojení přes odskoky a přiznanou spáru na stávající stav - povrch asfaltový SKLADBA 1</t>
  </si>
  <si>
    <t>171152501</t>
  </si>
  <si>
    <t>Zhutnění podloží pod násypy z rostlé horniny třídy těžitelnosti I a II, skupiny 1 až 4 z hornin soudružných a nesoudržných</t>
  </si>
  <si>
    <t>"`Množství určené pomocí aplikace Výměry."_x000D_
 "`102A_2_prehledna_situace.pdf"_x000D_
 "`102A_4_vzorovy_pricny_rez_a_detail_napojeni.pdf"_x000D_
 "`napojení přes odskoky 0,25 m"_x000D_
 "`25% vykázané plochy"_x000D_
 "`Plocha (102A_rev.01) - skladba 1 - napojení přes odskok* 25/100"_x000D_
 2.938 = 2,938 [A]</t>
  </si>
  <si>
    <t>181951111</t>
  </si>
  <si>
    <t>Úprava pláně vyrovnáním výškových rozdílů strojně v hornině třídy těžitelnosti I, skupiny 1 až 3 bez zhutnění</t>
  </si>
  <si>
    <t>564861011</t>
  </si>
  <si>
    <t>Podklad ze štěrkodrti ŠD s rozprostřením a zhutněním plochy jednotlivě do 100 m2, po zhutnění tl. 200 mm</t>
  </si>
  <si>
    <t>565145101</t>
  </si>
  <si>
    <t>Asfaltový beton vrstva podkladní ACP 16 (obalované kamenivo střednězrnné - OKS) s rozprostřením a zhutněním v pruhu šířky do 1,5 m, po zhutnění tl. 60 mm</t>
  </si>
  <si>
    <t>"`Množství určené pomocí aplikace Výměry."_x000D_
 "`102A_2_prehledna_situace.pdf"_x000D_
 "`102A_4_vzorovy_pricny_rez_a_detail_napojeni.pdf"_x000D_
 "`napojení přes odskoky 0,25 m"_x000D_
 "`50% vykázené plochy"_x000D_
 "`Plocha (102A_rev.01) - skladba 1 - napojení přes odskok* 50/100"_x000D_
 5.875 = 5,875 [A]</t>
  </si>
  <si>
    <t>567122111</t>
  </si>
  <si>
    <t>R5</t>
  </si>
  <si>
    <t>Podklad ze směsi stmelené cementem SC bez dilatačních spár, s rozprostřením a zhutněním SC C 8/10 (KSC I), po zhutnění tl. 120 mm</t>
  </si>
  <si>
    <t>573231107</t>
  </si>
  <si>
    <t>R6</t>
  </si>
  <si>
    <t>Postřik spojovací PS bez posypu kamenivem ze silniční emulze, v množství 0,40 kg/m2</t>
  </si>
  <si>
    <t>"`Množství určené pomocí aplikace Výměry."_x000D_
 "`1x pro ložnou vrstvu"_x000D_
 "`50% plochy"_x000D_
 "`Plocha (102A_rev.01) - skladba 1 - napojení přes odskok* 50/100"_x000D_
 "`1x pro obrusnou vrstvu"_x000D_
 "`100% plochy"_x000D_
 "`Plocha (102A_rev.01) - skladba 1 - napojení přes odskok"_x000D_
 17.625 = 17,625 [A]</t>
  </si>
  <si>
    <t>577134111</t>
  </si>
  <si>
    <t>R7</t>
  </si>
  <si>
    <t>Asfaltový beton vrstva obrusná ACO 11 (ABS) s rozprostřením a se zhutněním z nemodifikovaného asfaltu v pruhu šířky do 3 m tř. I (ACO 11+), po zhutnění tl. 40 m</t>
  </si>
  <si>
    <t>Asfaltový beton vrstva obrusná ACO 11 (ABS) s rozprostřením a se zhutněním z nemodifikovaného asfaltu v pruhu šířky do 3 m tř. I (ACO 11+), po zhutnění tl. 40 mm</t>
  </si>
  <si>
    <t>"`Množství určené pomocí aplikace Výměry."_x000D_
 "`102A_2_prehledna_situace.pdf"_x000D_
 "`102A_4_vzorovy_pricny_rez_a_detail_napojeni.pdf"_x000D_
 "`napojení přes odskoky"_x000D_
 "`100% vykázané plochy"_x000D_
 "`Plocha (102A_rev.01) - skladba 1 - napojení přes odskok"_x000D_
 11.75 = 11,750 [A]</t>
  </si>
  <si>
    <t>919112212</t>
  </si>
  <si>
    <t>R8</t>
  </si>
  <si>
    <t>Řezání dilatačních spár v živičném krytu vytvoření komůrky pro těsnící zálivku šířky 10 mm, hloubky 20 mm</t>
  </si>
  <si>
    <t>"`Množství určené pomocí aplikace Výměry."_x000D_
 "`102A_2_prehledna_situace.pdf"_x000D_
 "`Délka (102A_rev.01) - napojení na obrubu - odskoky"_x000D_
 22.629 = 22,629 [A]</t>
  </si>
  <si>
    <t>919122111</t>
  </si>
  <si>
    <t>R9</t>
  </si>
  <si>
    <t>Utěsnění dilatačních spár zálivkou za tepla v cementobetonovém nebo živičném krytu včetně adhezního nátěru s těsnicím profilem pod zálivkou, pro komůrky šířky 1</t>
  </si>
  <si>
    <t>Utěsnění dilatačních spár zálivkou za tepla v cementobetonovém nebo živičném krytu včetně adhezního nátěru s těsnicím profilem pod zálivkou, pro komůrky šířky 10 mm, hloubky 20 mm</t>
  </si>
  <si>
    <t>919125111</t>
  </si>
  <si>
    <t>R10</t>
  </si>
  <si>
    <t>Těsnění svislé spáry mezi živičným krytem a ostatními prvky asfaltovou páskou samolepicí šířky 35 mm tl. 8 mm</t>
  </si>
  <si>
    <t>919726123</t>
  </si>
  <si>
    <t>R11</t>
  </si>
  <si>
    <t>Geotextilie netkaná pro ochranu, separaci nebo filtraci měrná hmotnost přes 300 do 500 g/m2</t>
  </si>
  <si>
    <t>919731121</t>
  </si>
  <si>
    <t>R12</t>
  </si>
  <si>
    <t>Zarovnání styčné plochy podkladu nebo krytu podél vybourané části komunikace nebo zpevněné plochy živičné tl. do 50 mm</t>
  </si>
  <si>
    <t>"`Množství určené pomocí aplikace Výměry."_x000D_
 "`102A_2_prehledna_situace.pdf"_x000D_
 "`Délka (102A_rev.01) - napojení odskoků na stávající stav"_x000D_
 8.244 = 8,244 [A]</t>
  </si>
  <si>
    <t>919732211</t>
  </si>
  <si>
    <t>R13</t>
  </si>
  <si>
    <t>Styčná pracovní spára při napojení nového živičného povrchu na stávající se zalitím za tepla modifikovanou asfaltovou hmotou s posypem vápenným hydrátem šířky d</t>
  </si>
  <si>
    <t>Styčná pracovní spára při napojení nového živičného povrchu na stávající se zalitím za tepla modifikovanou asfaltovou hmotou s posypem vápenným hydrátem šířky do 15 mm, hloubky do 25 mm včetně prořezání spáry</t>
  </si>
  <si>
    <t>5.10</t>
  </si>
  <si>
    <t>Nezpevněná krajnice - povrch asfaltový recyklát</t>
  </si>
  <si>
    <t>R14</t>
  </si>
  <si>
    <t>"`Množství určené pomocí aplikace Výměry."_x000D_
 "`102A_2_prehledna_situace.pdf"_x000D_
 "`Plocha (102_rev.01) nezpevněná plocha - asfaltový recyklát"_x000D_
 23.52 = 23,520 [A]</t>
  </si>
  <si>
    <t>R15</t>
  </si>
  <si>
    <t>564851111</t>
  </si>
  <si>
    <t>R16</t>
  </si>
  <si>
    <t>Podklad ze štěrkodrti ŠD s rozprostřením a zhutněním plochy přes 100 m2, po zhutnění tl. 150 mm</t>
  </si>
  <si>
    <t>569931132</t>
  </si>
  <si>
    <t>R17</t>
  </si>
  <si>
    <t>Zpevnění krajnic nebo komunikací pro pěší s rozprostřením a zhutněním, po zhutnění asfaltovým recyklátem tl. 100 mm</t>
  </si>
  <si>
    <t>R18</t>
  </si>
  <si>
    <t>5.11</t>
  </si>
  <si>
    <t>Úpravy pro slabozraké a nevidomé - povrch bet. dlažba SKLADBA 2,4,6 a 7</t>
  </si>
  <si>
    <t>R19</t>
  </si>
  <si>
    <t>"`Množství určené pomocí aplikace Výměry."_x000D_
 "`102A_2_prehledna_situace.pdf"_x000D_
 "`Plocha (102A_rev.1) - ZTP - umělá vodící linie"_x000D_
 "`Plocha (102A_rev.01) - ZTP slepecká bet. dlažba tl. 60 mm"_x000D_
 "`Plocha (102A_rev.01) - ZTP slepecká bet. dlažba tl. 80 mm"_x000D_
 63.33 = 63,330 [A]</t>
  </si>
  <si>
    <t>R20</t>
  </si>
  <si>
    <t>R21</t>
  </si>
  <si>
    <t>59245006</t>
  </si>
  <si>
    <t>R22</t>
  </si>
  <si>
    <t>dlažba pro nevidomé betonová 200x100mm tl 60mm barevná</t>
  </si>
  <si>
    <t>59245226</t>
  </si>
  <si>
    <t>R23</t>
  </si>
  <si>
    <t>dlažba pro nevidomé betonová 200x100mm tl 80mm barevná</t>
  </si>
  <si>
    <t>59246086</t>
  </si>
  <si>
    <t>R24</t>
  </si>
  <si>
    <t>dlažba pro nevidomé betonová 200x200mm tl 60mm bílá</t>
  </si>
  <si>
    <t>596211110</t>
  </si>
  <si>
    <t>R25</t>
  </si>
  <si>
    <t>Kladení dlažby z betonových zámkových dlaždic komunikací pro pěší ručně s ložem z kameniva těženého nebo drceného tl. do 40 mm, s vyplněním spár s dvojitým hutn</t>
  </si>
  <si>
    <t>Kladení dlažby z betonových zámkových dlaždic komunikací pro pěší ručně s ložem z kameniva těženého nebo drceného tl. do 40 mm, s vyplněním spár s dvojitým hutněním, vibrováním a se smetením přebytečného materiálu na krajnici tl. 60 mm skupiny A, pro plochy do 50 m2</t>
  </si>
  <si>
    <t>"`Množství určené pomocí aplikace Výměry."_x000D_
 "`102A_2_prehledna_situace.pdf"_x000D_
 "`Plocha (102A_rev.01) - ZTP slepecká bet. dlažba tl. 60 mm"_x000D_
 42.11 = 42,110 [A]</t>
  </si>
  <si>
    <t>R26</t>
  </si>
  <si>
    <t>"`Množství určené pomocí aplikace Výměry."_x000D_
 "`102A_2_prehledna_situace.pdf"_x000D_
 "`Plocha (102A_rev.1) - ZTP - umělá vodící linie"_x000D_
 19.5 = 19,500 [A]</t>
  </si>
  <si>
    <t>596211210</t>
  </si>
  <si>
    <t>R27</t>
  </si>
  <si>
    <t>Kladení dlažby z betonových zámkových dlaždic komunikací pro pěší ručně s ložem z kameniva těženého nebo drceného tl. do 40 mm, s vyplněním spár s dvojitým hutněním, vibrováním a se smetením přebytečného materiálu na krajnici tl. 80 mm skupiny A, pro plochy do 50 m2</t>
  </si>
  <si>
    <t>"`Množství určené pomocí aplikace Výměry."_x000D_
 "`102A_2_prehledna_situace.pdf"_x000D_
 "`Plocha (102A_rev.01) - ZTP slepecká bet. dlažba tl. 80 mm"_x000D_
 1.72 = 1,720 [A]</t>
  </si>
  <si>
    <t>R28</t>
  </si>
  <si>
    <t>5.2</t>
  </si>
  <si>
    <t>Komunikace - úprava obrusné a ložné vrstvy stávající stav - povrch asfaltoý SKLADBA 1</t>
  </si>
  <si>
    <t>R30</t>
  </si>
  <si>
    <t>"`Množství určené pomocí aplikace Výměry."_x000D_
 "`102A_2_prehledna_situace.pdf"_x000D_
 "`102A_4_vzorovy_pricny_rez_a_detail_napojeni.pdf"_x000D_
 "`Plocha (102A_rev.01) - skladba 1 - výměna obrusné+ložné vrstvy"_x000D_
 22.12 = 22,120 [A]</t>
  </si>
  <si>
    <t>R31</t>
  </si>
  <si>
    <t>"`Množství určené pomocí aplikace Výměry."_x000D_
 "`1x pro ložnou vrstvu"_x000D_
 "`Plocha (102A_rev.01) - skladba 1 - výměna obrusné+ložné vrstvy"_x000D_
 "`1x pro obrusnou vrstvu"_x000D_
 "`Plocha (102A_rev.01) - skladba 1 - výměna obrusné+ložné vrstvy"_x000D_
 44.24 = 44,240 [A]</t>
  </si>
  <si>
    <t>R32</t>
  </si>
  <si>
    <t>Asfaltový beton vrstva obrusná ACO 11 (ABS) s rozprostřením a se zhutněním z nemodifikovaného asfaltu v pruhu šířky do 3 m tř. I (ACO 11+), po zhutnění tl. 40 mm_x000D_
_x000D_
Poznámka: Při fakturaci zaměření každé asfaltové vrstvy zvlášť. Fakturace bude probíhat na základě skutečnosti.</t>
  </si>
  <si>
    <t>R33</t>
  </si>
  <si>
    <t>"`Množství určené pomocí aplikace Výměry."_x000D_
 "`102A_2_prehledna_situace.pdf"_x000D_
 "`Délka (102A_rev.01) napojení na obrubu - výměna ložné+obrusné vrstvy"_x000D_
 4.513 = 4,513 [A]</t>
  </si>
  <si>
    <t>R34</t>
  </si>
  <si>
    <t>R35</t>
  </si>
  <si>
    <t>R36</t>
  </si>
  <si>
    <t>"`Množství určené pomocí aplikace Výměry."_x000D_
 "`102A_2_prehledna_situace.pdf"_x000D_
 "`Délka (102A_rev.01) - napojení výměny vrstev na stávající stav"_x000D_
 26.668 = 26,668 [A]</t>
  </si>
  <si>
    <t>R37</t>
  </si>
  <si>
    <t>938908411</t>
  </si>
  <si>
    <t>R38</t>
  </si>
  <si>
    <t>Čištění vozovek splachováním vodou povrchu podkladu nebo krytu živičného, betonového nebo dlážděného</t>
  </si>
  <si>
    <t>"`Množství určené pomocí aplikace Výměry."_x000D_
 "`102A_2_prehledna_situace.pdf"_x000D_
 "`po odfrézování původních vrstev"_x000D_
 "`Plocha (102A_rev.01) - skladba 1 - výměna obrusné+ložné vrstvy"_x000D_
 22.12 = 22,120 [A]</t>
  </si>
  <si>
    <t>938909331</t>
  </si>
  <si>
    <t>R39</t>
  </si>
  <si>
    <t>Čištění vozovek metením bláta, prachu nebo hlinitého nánosu s odklizením na hromady na vzdálenost do 20 m nebo naložením na dopravní prostředek ručně povrchu po</t>
  </si>
  <si>
    <t>Čištění vozovek metením bláta, prachu nebo hlinitého nánosu s odklizením na hromady na vzdálenost do 20 m nebo naložením na dopravní prostředek ručně povrchu podkladu nebo krytu betonového nebo živičného</t>
  </si>
  <si>
    <t>5.3</t>
  </si>
  <si>
    <t>Komunikace - povrch asfaltový SKLADBA 1</t>
  </si>
  <si>
    <t>R40</t>
  </si>
  <si>
    <t>"`Množství určené pomocí aplikace Výměry."_x000D_
 "`102A_2_prehledna_situace.pdf"_x000D_
 "`102A_4_vzorovy_pricny_rez_a_detail_napojeni.pdf"_x000D_
 "`Plocha (102A_rev.01) - skladba 1 - plná skladba"_x000D_
 20.4 = 20,400 [A]</t>
  </si>
  <si>
    <t>R41</t>
  </si>
  <si>
    <t>R42</t>
  </si>
  <si>
    <t>R43</t>
  </si>
  <si>
    <t>R44</t>
  </si>
  <si>
    <t>R45</t>
  </si>
  <si>
    <t>"`Množství určené pomocí aplikace Výměry."_x000D_
 "`1x pro ložnou vrstvu"_x000D_
 "`Plocha (102A_rev.01) - skladba 1 - plná skladba"_x000D_
 "`1x pro obrusnou vrstvu"_x000D_
 "`Plocha (102A_rev.01) - skladba 1 - plná skladba"_x000D_
 40.8 = 40,800 [A]</t>
  </si>
  <si>
    <t>R46</t>
  </si>
  <si>
    <t>R47</t>
  </si>
  <si>
    <t>"`Množství určené pomocí aplikace Výměry."_x000D_
 "`102A_2_prehledna_situace.pdf"_x000D_
 "`Délka (102A_rev.1) - napojení na obrubu - plná skladba 1"_x000D_
 5.863 = 5,863 [A]</t>
  </si>
  <si>
    <t>R48</t>
  </si>
  <si>
    <t>R49</t>
  </si>
  <si>
    <t>R50</t>
  </si>
  <si>
    <t>R51</t>
  </si>
  <si>
    <t>"`Množství určené pomocí aplikace Výměry."_x000D_
 "`102A_2_prehledna_situace.pdf"_x000D_
 "`Délka (102A_rev.01) - napojení plné skladby 1 na stávající stav"_x000D_
 8.572 = 8,572 [A]</t>
  </si>
  <si>
    <t>R52</t>
  </si>
  <si>
    <t>5.4</t>
  </si>
  <si>
    <t>Komunikace - povrch bet. řádková dlažba SKLADBA 2</t>
  </si>
  <si>
    <t>R53</t>
  </si>
  <si>
    <t>"`Množství určené pomocí aplikace Výměry."_x000D_
 "`102A_2_prehledna_situace.pdf"_x000D_
 "`102A_4_vzorovy_pricny_rez_a_detail_napojeni.pdf"_x000D_
 "`Plocha (102A_rev.01) - skladba 2 - bet. dlažba tl. 100 mm"_x000D_
 13.14 = 13,140 [A]</t>
  </si>
  <si>
    <t>R54</t>
  </si>
  <si>
    <t>564861111</t>
  </si>
  <si>
    <t>R55</t>
  </si>
  <si>
    <t>Podklad ze štěrkodrti ŠD s rozprostřením a zhutněním plochy přes 100 m2, po zhutnění tl. 200 mm</t>
  </si>
  <si>
    <t>567142111</t>
  </si>
  <si>
    <t>R56</t>
  </si>
  <si>
    <t>Podklad ze směsi stmelené cementem SC bez dilatačních spár, s rozprostřením a zhutněním SC C 8/10 (KSC I), po zhutnění tl. 210 mm</t>
  </si>
  <si>
    <t>596212312</t>
  </si>
  <si>
    <t>R57</t>
  </si>
  <si>
    <t>Kladení dlažby z betonových zámkových dlaždic pozemních komunikací ručně s ložem z kameniva těženého nebo drceného tl. do 50 mm, s vyplněním spár, s dvojitým hu</t>
  </si>
  <si>
    <t>Kladení dlažby z betonových zámkových dlaždic pozemních komunikací ručně s ložem z kameniva těženého nebo drceného tl. do 50 mm, s vyplněním spár, s dvojitým hutněním vibrováním a se smetením přebytečného materiálu na krajnici tl. 100 mm skupiny A, pro plochy do 300 m2</t>
  </si>
  <si>
    <t>R59</t>
  </si>
  <si>
    <t>RMAT0001</t>
  </si>
  <si>
    <t>R60</t>
  </si>
  <si>
    <t>dlažba skladebná betonová 200x100mm tl 100mm barevná</t>
  </si>
  <si>
    <t>5.5</t>
  </si>
  <si>
    <t>Vjezd - povrch bet. dlažba SKLADBA 4</t>
  </si>
  <si>
    <t>R61</t>
  </si>
  <si>
    <t>"`Množství určené pomocí aplikace Výměry."_x000D_
 "`102A_2_prehledna_situace.pdf"_x000D_
 "`102A_4_vzorovy_pricny_rez_a_detail_napojeni.pdf"_x000D_
 "`Plocha (102A_rev.01) - skladba 4 - vjezd - bet. dlažba tl. 80 mm"_x000D_
 20.75 = 20,750 [A]</t>
  </si>
  <si>
    <t>R62</t>
  </si>
  <si>
    <t>R63</t>
  </si>
  <si>
    <t>"`Množství určené pomocí aplikace Výměry."_x000D_
 "`102A_2_prehledna_situace.pdf"_x000D_
 "`102A_4_vzorovy_pricny_rez_a_detail_napojeni.pdf"_x000D_
 "`2x vrstva ŠD tl. 150 mm"_x000D_
 "`Plocha (102A_rev.01) - skladba 4 - vjezd - bet. dlažba tl. 80 mm* 2"_x000D_
 41.5 = 41,500 [A]</t>
  </si>
  <si>
    <t>59245005</t>
  </si>
  <si>
    <t>R64</t>
  </si>
  <si>
    <t>dlažba skladebná betonová 200x100mm tl 80mm barevná</t>
  </si>
  <si>
    <t>596212210</t>
  </si>
  <si>
    <t>R65</t>
  </si>
  <si>
    <t>Kladení dlažby z betonových zámkových dlaždic pozemních komunikací ručně s ložem z kameniva těženého nebo drceného tl. do 50 mm, s vyplněním spár, s dvojitým hutněním vibrováním a se smetením přebytečného materiálu na krajnici tl. 80 mm skupiny A, pro plochy do 50 m2</t>
  </si>
  <si>
    <t>R66</t>
  </si>
  <si>
    <t>5.6</t>
  </si>
  <si>
    <t>Pojížděné ostrůvky a srpky - povrch kamenná dlažba SKLADBA 5</t>
  </si>
  <si>
    <t>R67</t>
  </si>
  <si>
    <t>"`Množství určené pomocí aplikace Výměry."_x000D_
 "`102A_2_prehledna_situace.pdf"_x000D_
 "`102A_4_vzorovy_pricny_rez_a_detail_napojeni.pdf"_x000D_
 "`Plocha (102A_rev.01) - skladba 5 - pojížděné srpky - kamenná dlažba"_x000D_
 1.39 = 1,390 [A]</t>
  </si>
  <si>
    <t>R68</t>
  </si>
  <si>
    <t>R69</t>
  </si>
  <si>
    <t>R70</t>
  </si>
  <si>
    <t>58381015</t>
  </si>
  <si>
    <t>R71</t>
  </si>
  <si>
    <t>kostka řezanoštípaná dlažební žula 10x10x10cm</t>
  </si>
  <si>
    <t>591441111</t>
  </si>
  <si>
    <t>R72</t>
  </si>
  <si>
    <t>Kladení dlažby z mozaiky komunikací pro pěší s vyplněním spár, s dvojím beraněním a se smetením přebytečného materiálu na vzdálenost do 3 m jednobarevné, s lože</t>
  </si>
  <si>
    <t>Kladení dlažby z mozaiky komunikací pro pěší s vyplněním spár, s dvojím beraněním a se smetením přebytečného materiálu na vzdálenost do 3 m jednobarevné, s ložem tl. do 40 mm z cementové malty</t>
  </si>
  <si>
    <t>R73</t>
  </si>
  <si>
    <t>5.7</t>
  </si>
  <si>
    <t>Chodníková plocha - občasný pojezd - povrch bet. řádková dlažba SKLADBA 6</t>
  </si>
  <si>
    <t>R74</t>
  </si>
  <si>
    <t>"`Množství určené pomocí aplikace Výměry."_x000D_
 "`102A_2_prehledna_situace.pdf"_x000D_
 "`102A_4_vzorovy_pricny_rez_a_detail_napojeni.pdf"_x000D_
 "`Plocha (102A_rev.01) skladba 6 - chodníková plocha bet.dlažba tl. 100 mm"_x000D_
 98.13 = 98,130 [A]</t>
  </si>
  <si>
    <t>R75</t>
  </si>
  <si>
    <t>564851113</t>
  </si>
  <si>
    <t>R76</t>
  </si>
  <si>
    <t>Podklad ze štěrkodrti ŠD s rozprostřením a zhutněním plochy přes 100 m2, po zhutnění tl. 170 mm</t>
  </si>
  <si>
    <t>R77</t>
  </si>
  <si>
    <t>R78</t>
  </si>
  <si>
    <t>R79</t>
  </si>
  <si>
    <t>5.8</t>
  </si>
  <si>
    <t>Chodníková plocha - povrch betonová dlažba SKLADBA 7b</t>
  </si>
  <si>
    <t>R80</t>
  </si>
  <si>
    <t>"`Množství určené pomocí aplikace Výměry."_x000D_
 "`102A_2_prehledna_situace.pdf"_x000D_
 "`102A_4_vzorovy_pricny_rez_a_detail_napojeni.pdf"_x000D_
 "`Plocha (102A_rev.01) - skladba 7b - chodník bet. dlažba tl. 60 mm"_x000D_
 429.85 = 429,850 [A]</t>
  </si>
  <si>
    <t>R81</t>
  </si>
  <si>
    <t>R82</t>
  </si>
  <si>
    <t>59245018</t>
  </si>
  <si>
    <t>R83</t>
  </si>
  <si>
    <t>dlažba skladebná betonová 200x100mm tl 60mm přírodní</t>
  </si>
  <si>
    <t>596211113</t>
  </si>
  <si>
    <t>R84</t>
  </si>
  <si>
    <t>Kladení dlažby z betonových zámkových dlaždic komunikací pro pěší ručně s ložem z kameniva těženého nebo drceného tl. do 40 mm, s vyplněním spár s dvojitým hutněním, vibrováním a se smetením přebytečného materiálu na krajnici tl. 60 mm skupiny A, pro plochy přes 300 m2</t>
  </si>
  <si>
    <t>R85</t>
  </si>
  <si>
    <t>5.9</t>
  </si>
  <si>
    <t>Chodníková plocha - předláždění - povrch betonová dlažba SKLADBA 7b</t>
  </si>
  <si>
    <t>566301111</t>
  </si>
  <si>
    <t>Úprava dosavadního krytu z kameniva drceného jako podklad pro nový kryt s vyrovnáním profilu v příčném i podélném směru, s vlhčením a zhutněním, s doplněním kam</t>
  </si>
  <si>
    <t>Úprava dosavadního krytu z kameniva drceného jako podklad pro nový kryt s vyrovnáním profilu v příčném i podélném směru, s vlhčením a zhutněním, s doplněním kamenivem drceným, jeho rozprostřením a zhutněním, v množství přes 0,04 do 0,06 m3/m2</t>
  </si>
  <si>
    <t>"`Množství určené pomocí aplikace Výměry."_x000D_
 "`102A_2_prehledna_situace.pdf"_x000D_
 "`vyrovnání původní podkladní vrstvy před pokládkou dlažby"_x000D_
 "`Plocha (102A_rev.01) - skladba 7b - chodník - předláždění bet.dlažbou tl. 60 mm"_x000D_
 10.13 = 10,130 [A]</t>
  </si>
  <si>
    <t>"`Množství určené pomocí aplikace Výměry."_x000D_
 "`102A_2_prehledna_situace.pdf"_x000D_
 "`použití původní bet. dlažby"_x000D_
 "`Plocha (102A_rev.01) - skladba 7b - chodník - předláždění bet.dlažbou tl. 60 mm"_x000D_
 10.13 = 10,130 [A]</t>
  </si>
  <si>
    <t>979054451</t>
  </si>
  <si>
    <t>Očištění vybouraných prvků komunikací od spojovacího materiálu s odklizením a uložením očištěných hmot a spojovacího materiálu na skládku na vzdálenost do 10 m</t>
  </si>
  <si>
    <t>Očištění vybouraných prvků komunikací od spojovacího materiálu s odklizením a uložením očištěných hmot a spojovacího materiálu na skládku na vzdálenost do 10 m zámkových dlaždic s vyplněním spár kamenivem</t>
  </si>
  <si>
    <t>"`Množství určené pomocí aplikace Výměry."_x000D_
 "`102A_2_prehledna_situace.pdf"_x000D_
 "`původní sejmutá dlažba"_x000D_
 "`Plocha (102A_rev.01) - skladba 7b - chodník - předláždění bet.dlažbou tl. 60 mm"_x000D_
 10.13 = 10,130 [A]</t>
  </si>
  <si>
    <t>711</t>
  </si>
  <si>
    <t>Izolace proti vodě, vlhkosti a plynům</t>
  </si>
  <si>
    <t>711161222</t>
  </si>
  <si>
    <t>Izolace proti zemní vlhkosti a beztlakové vodě nopovými fóliemi na ploše svislé S vrstva ochranná, odvětrávací a drenážní s nakašírovanou filtrační textilií výš</t>
  </si>
  <si>
    <t>Izolace proti zemní vlhkosti a beztlakové vodě nopovými fóliemi na ploše svislé S vrstva ochranná, odvětrávací a drenážní s nakašírovanou filtrační textilií výška nopku 8,0 mm, tl. fólie do 0,6 mm</t>
  </si>
  <si>
    <t>"`102A_2_prehledna_situace.pdf"_x000D_
 "`podél oplocení a fasády"_x000D_
 "`výška cca. 0,50 m"_x000D_
 ( 49.930 + 9.330 ) * 0.500 = 29,630 [A]</t>
  </si>
  <si>
    <t>711161384</t>
  </si>
  <si>
    <t>Izolace proti zemní vlhkosti a beztlakové vodě nopovými fóliemi ostatní ukončení izolace provětrávací lištou</t>
  </si>
  <si>
    <t>"`102A_2_prehledna_situace.pdf"_x000D_
 "`podél oplocení a fasády"_x000D_
 "`výška cca. 0,50 m"_x000D_
 49.930 + 9.330 = 59,260 [A]</t>
  </si>
  <si>
    <t>998711101</t>
  </si>
  <si>
    <t>Přesun hmot pro izolace proti vodě, vlhkosti a plynům stanovený z hmotnosti přesunovaného materiálu vodorovná dopravní vzdálenost do 50 m základní v objektech v</t>
  </si>
  <si>
    <t>Přesun hmot pro izolace proti vodě, vlhkosti a plynům stanovený z hmotnosti přesunovaného materiálu vodorovná dopravní vzdálenost do 50 m základní v objektech výšky do 6 m</t>
  </si>
  <si>
    <t>8.1</t>
  </si>
  <si>
    <t>Uliční vpusť DV1 + liniové odvodnění ŽL1</t>
  </si>
  <si>
    <t>119001406</t>
  </si>
  <si>
    <t>Dočasné zajištění podzemního potrubí nebo vedení ve výkopišti ve stavu i poloze, ve kterých byla na začátku zemních prací a to s podepřením, vzepřením nebo vyvě</t>
  </si>
  <si>
    <t>Dočasné zajištění podzemního potrubí nebo vedení ve výkopišti ve stavu i poloze, ve kterých byla na začátku zemních prací a to s podepřením, vzepřením nebo vyvěšením, případně s ochranným bedněním, se zřízením a odstraněním zajišťovací konstrukce, s opotřebením hmot potrubí plastového, jmenovité světlosti DN přes 200 do 500 mm</t>
  </si>
  <si>
    <t>1.200 * 2 = 2,400 [A]</t>
  </si>
  <si>
    <t>132251251</t>
  </si>
  <si>
    <t>Hloubení nezapažených rýh šířky přes 800 do 2 000 mm strojně s urovnáním dna do předepsaného profilu a spádu v hornině třídy těžitelnosti I skupiny 3 do 20 m3</t>
  </si>
  <si>
    <t>"`Množství určené pomocí aplikace Výměry."_x000D_
 "`102A_2_prehledna_situace.pdf"_x000D_
 "`šířka rýhy 1,20 m; hloubka výkopu od pláně 1,80 m"_x000D_
 "`Délka (102A_rev.01) napojení DV1 (DN200)* 1,200 * 1,800"_x000D_
 "`Délka (102A_rev.01) napojení ŽL1 (DN200)* 1,200 * 1,800"_x000D_
 21.998 = 21,998 [A]</t>
  </si>
  <si>
    <t>139001101</t>
  </si>
  <si>
    <t>Příplatek k cenám hloubených vykopávek za ztížení vykopávky v blízkosti podzemního vedení nebo výbušnin pro jakoukoliv třídu horniny</t>
  </si>
  <si>
    <t>( 1.200 * 1.700 * 1.200 ) * 2 = 4,896 [A]</t>
  </si>
  <si>
    <t>151101101</t>
  </si>
  <si>
    <t>Zřízení pažení a rozepření stěn rýh pro podzemní vedení příložné pro jakoukoliv mezerovitost, hloubky do 2 m</t>
  </si>
  <si>
    <t>"`Množství určené pomocí aplikace Výměry."_x000D_
 "`102A_2_prehledna_situace.pdf"_x000D_
 "`hloubka výkopu od pláně 1,80 m"_x000D_
 "`Délka (102A_rev.01) napojení DV1 (DN200)* 1,800 * 2"_x000D_
 "`Délka (102A_rev.01) napojení ŽL1 (DN200)* 1,800 * 2"_x000D_
 36.662 = 36,662 [A]</t>
  </si>
  <si>
    <t>151101111</t>
  </si>
  <si>
    <t>Odstranění pažení a rozepření stěn rýh pro podzemní vedení s uložením materiálu na vzdálenost do 3 m od kraje výkopu příložné, hloubky do 2 m</t>
  </si>
  <si>
    <t>"`100% výkopku na trvalou skládku"_x000D_
 21.998  VV viz. 132251251 = 21,998 [A]</t>
  </si>
  <si>
    <t>"`100% výkopku na trvalou skládku"_x000D_
 21.998  VV viz. 132251251 = 21,998 [A]_x000D_
 A * 10Koeficient množství = 219,980 [B]</t>
  </si>
  <si>
    <t>"`100% výkopku na trvalou skládku"_x000D_
 "`objemová hmotnost zeminy 1750 kg/m3"_x000D_
 21.998  VV viz. 132251251 = 21,998 [A]_x000D_
 A * 1.75Koeficient množství = 38,497 [B]</t>
  </si>
  <si>
    <t>174151101</t>
  </si>
  <si>
    <t>Zásyp sypaninou z jakékoliv horniny strojně s uložením výkopku ve vrstvách se zhutněním jam, šachet, rýh nebo kolem objektů v těchto vykopávkách</t>
  </si>
  <si>
    <t>"`Množství určené pomocí aplikace Výměry."_x000D_
 "`102A_2_prehledna_situace.pdf"_x000D_
 "`zásyp nesedavým, zhutnitelným materiálem ( ŠD)"_x000D_
 "`šířka rýhy 1,2 m; výška zásypu 1,15 m"_x000D_
 "`Délka (102A_rev.01) napojení DV1 (DN200)* 1,200 * 1,150"_x000D_
 "`Délka (102A_rev.01) napojení ŽL1 (DN200)* 1,200 * 1,150"_x000D_
 14.054 = 14,054 [A]</t>
  </si>
  <si>
    <t>175111101</t>
  </si>
  <si>
    <t>Obsypání potrubí ručně sypaninou z vhodných hornin třídy těžitelnosti I a II, skupiny 1 až 4 nebo materiálem připraveným podél výkopu ve vzdálenosti do 3 m od j</t>
  </si>
  <si>
    <t>Obsypání potrubí ručně sypaninou z vhodných hornin třídy těžitelnosti I a II, skupiny 1 až 4 nebo materiálem připraveným podél výkopu ve vzdálenosti do 3 m od jeho kraje pro jakoukoliv hloubku výkopu a míru zhutnění bez prohození sypaniny</t>
  </si>
  <si>
    <t>"`Množství určené pomocí aplikace Výměry."_x000D_
 "`102A_2_prehledna_situace.pdf"_x000D_
 "`min. 0,3 m nad vrchol potrubí DN 200"_x000D_
 "`šířka rýhy 1,20 m"_x000D_
 "`Délka (102A_rev.01) napojení DV1 (DN200)* 1,200 * 0,500"_x000D_
 "`Délka (102A_rev.01) napojení ŽL1 (DN200)* 1,200 * 0,500"_x000D_
 "`odpočet potrubí DN 200"_x000D_
 "`- (( Pi * 0,100 * 0,100 ) * 10,184 )"_x000D_
 5.79 = 5,790 [A]</t>
  </si>
  <si>
    <t>28611176</t>
  </si>
  <si>
    <t>trubka kanalizační PVC-U plnostěnná jednovrstvá DN 200x1000mm SN10</t>
  </si>
  <si>
    <t>451573111</t>
  </si>
  <si>
    <t>Lože pod potrubí, stoky a drobné objekty v otevřeném výkopu z písku a štěrkopísku do 63 mm</t>
  </si>
  <si>
    <t>"`Množství určené pomocí aplikace Výměry."_x000D_
 "`102A_2_prehledna_situace.pdf"_x000D_
 "`šířka rýhy 1,20 m; tl. 0,1 m"_x000D_
 "`Délka (102A_rev.01) napojení DV1 (DN200)* 1,200 * 0,100"_x000D_
 "`Délka (102A_rev.01) napojení ŽL1 (DN200)* 1,200 * 0,100"_x000D_
 1.222 = 1,222 [A]</t>
  </si>
  <si>
    <t>55241000</t>
  </si>
  <si>
    <t>koš kalový pod kruhovou mříž - lehký</t>
  </si>
  <si>
    <t>55242328</t>
  </si>
  <si>
    <t>mříž D 400 - plochá, 600x600 4-stranný rám</t>
  </si>
  <si>
    <t>56241006</t>
  </si>
  <si>
    <t>rošt můstkový A15 nerez pro žlab š 100mm</t>
  </si>
  <si>
    <t>58337302</t>
  </si>
  <si>
    <t>štěrkopísek frakce 0/16</t>
  </si>
  <si>
    <t>58344171</t>
  </si>
  <si>
    <t>štěrkodrť frakce 0/32</t>
  </si>
  <si>
    <t>59223074</t>
  </si>
  <si>
    <t>vpusť odtoková polymerbetonová s integrovaným těsněním 500x130x380</t>
  </si>
  <si>
    <t>59223857</t>
  </si>
  <si>
    <t>skruž betonová horní pro uliční vpusť 450x295x50mm</t>
  </si>
  <si>
    <t>59223862</t>
  </si>
  <si>
    <t>skruž betonová středová pro uliční vpusť 450x295x50mm</t>
  </si>
  <si>
    <t>59224492</t>
  </si>
  <si>
    <t>skruž betonová s odtokem 200mm PVC pro uliční vpusť 450x450x50mm</t>
  </si>
  <si>
    <t>59224495</t>
  </si>
  <si>
    <t>vpusť uliční DN 450 kaliště nízké 450/240x50mm</t>
  </si>
  <si>
    <t>59227006</t>
  </si>
  <si>
    <t>žlab odvodňovací z polymerbetonu se spádem dna 0,5% 130x155/160mm</t>
  </si>
  <si>
    <t>59227012</t>
  </si>
  <si>
    <t>rošt můstkový A15 Pz pro žlab š 130mm</t>
  </si>
  <si>
    <t>59227027</t>
  </si>
  <si>
    <t>čelo plné na začátek a konec odvodňovacího žlabu polymerbeton š 100mm</t>
  </si>
  <si>
    <t>871353122</t>
  </si>
  <si>
    <t>Montáž kanalizačního potrubí z tvrdého PVC-U hladkého plnostěnného tuhost SN 10 DN 200</t>
  </si>
  <si>
    <t>"`Množství určené pomocí aplikace Výměry."_x000D_
 "`102A_2_prehledna_situace.pdf"_x000D_
 "`Délka (102A_rev.01) napojení DV1 (DN200)"_x000D_
 "`Délka (102A_rev.01) napojení ŽL1 (DN200)"_x000D_
 10.184 = 10,184 [A]</t>
  </si>
  <si>
    <t>877355122</t>
  </si>
  <si>
    <t>Montáž nalepovací odbočné tvarovky na potrubí z kanalizačních trub z PVC DN 200</t>
  </si>
  <si>
    <t>"`Množství určené pomocí aplikace Výměry."_x000D_
 "`102A_2_prehledna_situace.pdf"_x000D_
 "`1x napojení DV1"_x000D_
 "`1,000"_x000D_
 "`1x napojení ŽL1"_x000D_
 "`1,000"_x000D_
 2 = 2,000 [A]</t>
  </si>
  <si>
    <t>892351111</t>
  </si>
  <si>
    <t>Zkoušky vodou na potrubí DN 150 nebo 200</t>
  </si>
  <si>
    <t>892353922</t>
  </si>
  <si>
    <t>Proplach potrubí jednoduchý (bez dezinfekce) DN od 150 do 200</t>
  </si>
  <si>
    <t>895941302</t>
  </si>
  <si>
    <t>Osazení vpusti uliční z betonových dílců DN 450 dno s kalištěm</t>
  </si>
  <si>
    <t>"`Množství určené pomocí aplikace Výměry."_x000D_
 "`102A_2_prehledna_situace.pdf"_x000D_
 "`Počet (102A_rev.01) DV1"_x000D_
 1 = 1,000 [A]</t>
  </si>
  <si>
    <t>895941313</t>
  </si>
  <si>
    <t>Osazení vpusti uliční z betonových dílců DN 450 skruž horní 295 mm</t>
  </si>
  <si>
    <t>895941322</t>
  </si>
  <si>
    <t>Osazení vpusti uliční z betonových dílců DN 450 skruž středová 295 mm</t>
  </si>
  <si>
    <t>895941331</t>
  </si>
  <si>
    <t>Osazení vpusti uliční z betonových dílců DN 450 skruž průběžná s výtokem</t>
  </si>
  <si>
    <t>899204112</t>
  </si>
  <si>
    <t>Osazení mříží litinových včetně rámů a košů na bahno pro třídu zatížení D400, E600</t>
  </si>
  <si>
    <t>935113111</t>
  </si>
  <si>
    <t>Osazení odvodňovacího žlabu s krycím roštem polymerbetonového šířky do 200 mm</t>
  </si>
  <si>
    <t>"`Množství určené pomocí aplikace Výměry."_x000D_
 "`102A_2_prehledna_situace.pdf"_x000D_
 "`Délka (102A_rev.01) liniového žlabu Ž1"_x000D_
 1.781 = 1,781 [A]</t>
  </si>
  <si>
    <t>935923216</t>
  </si>
  <si>
    <t>Osazení odvodňovacího žlabu s krycím roštem vpusti pro žlab šířky do 200 mm</t>
  </si>
  <si>
    <t>"`Množství určené pomocí aplikace Výměry."_x000D_
 "`102A_2_prehledna_situace.pdf"_x000D_
 "`liniové odvodnění ŽL1"_x000D_
 "`1,000"_x000D_
 1 = 1,000 [A]</t>
  </si>
  <si>
    <t>nalepovací odbočka DN 200 x 125 - 45°</t>
  </si>
  <si>
    <t>9.1</t>
  </si>
  <si>
    <t>Sanace podezdívky oplocení</t>
  </si>
  <si>
    <t>985112112</t>
  </si>
  <si>
    <t>Odsekání degradovaného betonu stěn, tloušťky přes 10 do 30 mm</t>
  </si>
  <si>
    <t>"`102A_2_prehledna_situace.pdf"_x000D_
 "`sanace původních betonových konstrukcí v případě potřeby (bude upřesněno při realizaci)"_x000D_
 "`celková délka 32 m, výška 0,5 m (tj. 16 m2)"_x000D_
 "`pro VV SP stanoven rozsah 20 % ploch"_x000D_
 16.000 * 20/100 = 3,200 [A]</t>
  </si>
  <si>
    <t>985131111</t>
  </si>
  <si>
    <t>Očištění ploch stěn, rubu kleneb a podlah tlakovou vodou</t>
  </si>
  <si>
    <t>3.200  VV viz. 985112112 = 3,200 [A]</t>
  </si>
  <si>
    <t>985131311</t>
  </si>
  <si>
    <t>Očištění ploch stěn, rubu kleneb a podlah ruční dočištění ocelovými kartáči</t>
  </si>
  <si>
    <t>985139112</t>
  </si>
  <si>
    <t>Očištění ploch Příplatek k cenám za plochu do 10 m2 jednotlivě</t>
  </si>
  <si>
    <t>985311113</t>
  </si>
  <si>
    <t>Reprofilace betonu sanačními maltami na cementové bázi ručně stěn, tloušťky přes 20 do 30 mm</t>
  </si>
  <si>
    <t>985311912</t>
  </si>
  <si>
    <t>Reprofilace betonu sanačními maltami na cementové bázi ručně Příplatek k cenám za plochu do 10 m2 jednotlivě</t>
  </si>
  <si>
    <t>985312114</t>
  </si>
  <si>
    <t>Stěrka k vyrovnání ploch reprofilovaného betonu stěn, tloušťky do 5 mm</t>
  </si>
  <si>
    <t>985312192</t>
  </si>
  <si>
    <t>Stěrka k vyrovnání ploch reprofilovaného betonu Příplatek k cenám za plochu do 10 m2 jednotlivě</t>
  </si>
  <si>
    <t>985321111</t>
  </si>
  <si>
    <t>Ochranný nátěr betonářské výztuže 1 vrstva tloušťky 1 mm na cementové bázi stěn, líce kleneb a podhledů</t>
  </si>
  <si>
    <t>985321912</t>
  </si>
  <si>
    <t>Ochranný nátěr betonářské výztuže Příplatek k cenám za plochu do 10 m2 jednotlivě</t>
  </si>
  <si>
    <t>985323111</t>
  </si>
  <si>
    <t>Spojovací můstek reprofilovaného betonu na cementové bázi, tloušťky 1 mm</t>
  </si>
  <si>
    <t>985323912</t>
  </si>
  <si>
    <t>Spojovací můstek reprofilovaného betonu Příplatek k cenám za plochu do 10 m2 jednotlivě</t>
  </si>
  <si>
    <t>9.2</t>
  </si>
  <si>
    <t>Bourání a odstranění původních konstrukcí</t>
  </si>
  <si>
    <t>113106123</t>
  </si>
  <si>
    <t>Rozebrání dlažeb komunikací pro pěší s přemístěním hmot na skládku na vzdálenost do 3 m nebo s naložením na dopravní prostředek s ložem z kameniva nebo živice a</t>
  </si>
  <si>
    <t>Rozebrání dlažeb komunikací pro pěší s přemístěním hmot na skládku na vzdálenost do 3 m nebo s naložením na dopravní prostředek s ložem z kameniva nebo živice a s jakoukoliv výplní spár ručně ze zámkové dlažby</t>
  </si>
  <si>
    <t>"`betonová dlažba"_x000D_
 157.000 - 9.600 + 6.000 = 153,400 [A]</t>
  </si>
  <si>
    <t>113106151</t>
  </si>
  <si>
    <t>Rozebrání dlažeb vozovek a ploch s přemístěním hmot na skládku na vzdálenost do 3 m nebo s naložením na dopravní prostředek, s jakoukoliv výplní spár ručně z ve</t>
  </si>
  <si>
    <t>Rozebrání dlažeb vozovek a ploch s přemístěním hmot na skládku na vzdálenost do 3 m nebo s naložením na dopravní prostředek, s jakoukoliv výplní spár ručně z velkých kostek s ložem z kameniva</t>
  </si>
  <si>
    <t>"`kamenná dlažba"_x000D_
 17.040 + 2.000 = 19,040 [A]</t>
  </si>
  <si>
    <t>113107162</t>
  </si>
  <si>
    <t>Odstranění podkladů nebo krytů strojně plochy jednotlivě přes 50 m2 do 200 m2 s přemístěním hmot na skládku na vzdálenost do 20 m nebo s naložením na dopravní p</t>
  </si>
  <si>
    <t>Odstranění podkladů nebo krytů strojně plochy jednotlivě přes 50 m2 do 200 m2 s přemístěním hmot na skládku na vzdálenost do 20 m nebo s naložením na dopravní prostředek z kameniva hrubého drceného, o tl. vrstvy přes 100 do 200 mm</t>
  </si>
  <si>
    <t>"`asfaltová komunikace"_x000D_
 166.790 = 166,790 [A]_x000D_
 "`chodník bet. dlažba"_x000D_
 157.000 = 157,000 [B]_x000D_
 Celkem: A+B = 323,790 [C]</t>
  </si>
  <si>
    <t>113107222</t>
  </si>
  <si>
    <t>Odstranění podkladů nebo krytů strojně plochy jednotlivě přes 200 m2 s přemístěním hmot na skládku na vzdálenost do 20 m nebo s naložením na dopravní prostředek</t>
  </si>
  <si>
    <t>Odstranění podkladů nebo krytů strojně plochy jednotlivě přes 200 m2 s přemístěním hmot na skládku na vzdálenost do 20 m nebo s naložením na dopravní prostředek z kameniva hrubého drceného, o tl. vrstvy přes 100 do 200 mm</t>
  </si>
  <si>
    <t>"`asfaltová komunikace"_x000D_
 395.910 = 395,910 [A]</t>
  </si>
  <si>
    <t>113107322</t>
  </si>
  <si>
    <t>Odstranění podkladů nebo krytů strojně plochy jednotlivě do 50 m2 s přemístěním hmot na skládku na vzdálenost do 3 m nebo s naložením na dopravní prostředek z k</t>
  </si>
  <si>
    <t>Odstranění podkladů nebo krytů strojně plochy jednotlivě do 50 m2 s přemístěním hmot na skládku na vzdálenost do 3 m nebo s naložením na dopravní prostředek z kameniva hrubého drceného, o tl. vrstvy přes 100 do 200 mm</t>
  </si>
  <si>
    <t>"`chodník z bet. dlažby"_x000D_
 6.000 = 6,000 [A]_x000D_
 "`asfaltová komunikace"_x000D_
 12.000 + 11.620 + 6.800 + 2.000 = 32,420 [B]_x000D_
 "`bet. plochy vjezdů"_x000D_
 7.960 + 4.000 + 2.000 + 3.290 = 17,250 [C]_x000D_
 "`kamenná dlažba"_x000D_
 17.040 + 2.000 = 19,040 [D]_x000D_
 Celkem: A+B+C+D = 74,710 [E]</t>
  </si>
  <si>
    <t>113107331</t>
  </si>
  <si>
    <t>Odstranění podkladů nebo krytů strojně plochy jednotlivě do 50 m2 s přemístěním hmot na skládku na vzdálenost do 3 m nebo s naložením na dopravní prostředek z b</t>
  </si>
  <si>
    <t>Odstranění podkladů nebo krytů strojně plochy jednotlivě do 50 m2 s přemístěním hmot na skládku na vzdálenost do 3 m nebo s naložením na dopravní prostředek z betonu prostého, o tl. vrstvy přes 100 do 150 mm</t>
  </si>
  <si>
    <t>"`betonové plochy vjezdů"_x000D_
 7.960 + 4.000 + 2.000 + 3.290 = 17,250 [A]</t>
  </si>
  <si>
    <t>113154112</t>
  </si>
  <si>
    <t>Frézování živičného podkladu nebo krytu s naložením na dopravní prostředek plochy do 500 m2 bez překážek v trase pruhu šířky do 0,5 m, tloušťky vrstvy 40 mm</t>
  </si>
  <si>
    <t>"`asfaltová komunikace"_x000D_
 "`obrusná vrstva"_x000D_
 395.910 + 12.000 + 11.620 + 6.800 + 166.790 + 2.000 = 595,120 [A]</t>
  </si>
  <si>
    <t>113154114</t>
  </si>
  <si>
    <t>Frézování živičného podkladu nebo krytu s naložením na dopravní prostředek plochy do 500 m2 bez překážek v trase pruhu šířky do 0,5 m, tloušťky vrstvy 100 mm</t>
  </si>
  <si>
    <t>"`asfaltová komunikace"_x000D_
 "`ložná vrstva"_x000D_
 395.910 + 12.000 + 11.620 + 6.800 + 166.790 + 2.000 = 595,120 [A]</t>
  </si>
  <si>
    <t>113202111</t>
  </si>
  <si>
    <t>Vytrhání obrub s vybouráním lože, s přemístěním hmot na skládku na vzdálenost do 3 m nebo s naložením na dopravní prostředek z krajníků nebo obrubníků stojatých</t>
  </si>
  <si>
    <t>"`bet. obruba š. 0,15 m"_x000D_
 21.870 + 9.690 + 7.600 + 32.050 + 20.600 + 13.900 = 105,710 [A]</t>
  </si>
  <si>
    <t>890411811</t>
  </si>
  <si>
    <t>Bourání šachet a jímek ručně velikosti obestavěného prostoru do 1,5 m3 z prefabrikovaných skruží</t>
  </si>
  <si>
    <t>"`1x původní DV"_x000D_
 ( 3.14159265359 * ( 0.2175 ) ^ 2 ) * 1.600 = 0,238 [A]</t>
  </si>
  <si>
    <t>899202211</t>
  </si>
  <si>
    <t>Demontáž mříží litinových včetně rámů, hmotnosti jednotlivě přes 50 do 100 Kg</t>
  </si>
  <si>
    <t>"`1x původní DV"_x000D_
 1.000 = 1,000 [A]</t>
  </si>
  <si>
    <t>966008221</t>
  </si>
  <si>
    <t>Bourání odvodňovacího žlabu s odklizením a uložením vybouraného materiálu na skládku na vzdálenost do 10 m nebo s naložením na dopravní prostředek betonového ne</t>
  </si>
  <si>
    <t>Bourání odvodňovacího žlabu s odklizením a uložením vybouraného materiálu na skládku na vzdálenost do 10 m nebo s naložením na dopravní prostředek betonového nebo polymerbetonového s krycím roštem šířky do 200 mm</t>
  </si>
  <si>
    <t>"`odvodňovací žlab"_x000D_
 0.650 + 0.500 + 0.500 + 1.680 + 1.680 + 1.680 = 6,690 [A]</t>
  </si>
  <si>
    <t>9.3</t>
  </si>
  <si>
    <t>Obrubníky</t>
  </si>
  <si>
    <t>58380004</t>
  </si>
  <si>
    <t>obrubník kamenný žulový přímý 1000x250x200mm</t>
  </si>
  <si>
    <t>58380005</t>
  </si>
  <si>
    <t>obrubník kamenný žulový přímý 1000x200x250mm</t>
  </si>
  <si>
    <t>59217002</t>
  </si>
  <si>
    <t>obrubník zahradní betonový šedý 1000x50x200mm</t>
  </si>
  <si>
    <t>59217017</t>
  </si>
  <si>
    <t>obrubník betonový chodníkový 1000x100x250mm</t>
  </si>
  <si>
    <t>59217028</t>
  </si>
  <si>
    <t>obrubník silniční betonový nájezdový 500x150x150mm</t>
  </si>
  <si>
    <t>"`bet. obruba nájezdová 150x150 mm"_x000D_
 6.000 + 4.50 + 1.500 + 3.470 + 3.510 + 5.810 + 3.000 + 7.160 + 7.030 + 11.490 = 53,470 [A]_x000D_
 1.160 + 4.030 + 3.420 + 2.600 = 11,210 [B]_x000D_
 Celkem: A+B = 64,680 [C]_x000D_
 C * 1.02Koeficient množství = 65,974 [D]</t>
  </si>
  <si>
    <t>59217031</t>
  </si>
  <si>
    <t>obrubník silniční betonový 1000x150x250mm</t>
  </si>
  <si>
    <t>"`bet. obruba 150x250 mm"_x000D_
 43.510 + 48.000 + 17.540 + 6.100 + 21.810 + 7.390 + 24.210 + 19.150 + 3.000 + 1.300 + 0.430 + 1.410 + 18.000 = 211,850 [A]_x000D_
 0.720 + 9.460 + 2.000 = 12,180 [B]_x000D_
 Celkem: A+B = 224,030 [C]_x000D_
 C * 1.02Koeficient množství = 228,511 [D]</t>
  </si>
  <si>
    <t>59217034</t>
  </si>
  <si>
    <t>obrubník silniční betonový 1000x150x300mm</t>
  </si>
  <si>
    <t>"`bet. obruba 150x300 mm"_x000D_
 2.130 + 22.760 + 5.760 + 17.300 + 2.240 = 50,190 [A]_x000D_
 A * 1.02Koeficient množství = 51,194 [B]</t>
  </si>
  <si>
    <t>59217057</t>
  </si>
  <si>
    <t>obrubník betonový pro kruhový objezd přímý 200x600x300mm</t>
  </si>
  <si>
    <t>916131213</t>
  </si>
  <si>
    <t>Osazení silničního obrubníku betonového se zřízením lože, s vyplněním a zatřením spár cementovou maltou stojatého s boční opěrou z betonu prostého, do lože z be</t>
  </si>
  <si>
    <t>Osazení silničního obrubníku betonového se zřízením lože, s vyplněním a zatřením spár cementovou maltou stojatého s boční opěrou z betonu prostého, do lože z betonu prostého</t>
  </si>
  <si>
    <t>"`102A_6_situace_obrub.pdf"_x000D_
 "`bet. obruba 150x250 mm"_x000D_
 43.510 + 48.000 + 17.540 + 6.100 + 21.810 + 7.390 + 24.210 + 19.150 + 3.000 + 1.300 + 0.430 + 1.410 + 18.000 = 211,850 [A]_x000D_
 0.720 + 9.460 + 2.000 = 12,180 [B]_x000D_
 "`bet. obruba 150x300 mm"_x000D_
 2.130 + 22.760 + 5.760 + 17.300 + 2.240 = 50,190 [C]_x000D_
 "`bet. obruba nájezdová 150x150 mm"_x000D_
 6.000 + 4.50 + 1.500 + 3.470 + 3.510 + 5.810 + 3.000 + 7.160 + 7.030 + 11.490 = 53,470 [D]_x000D_
 1.160 + 4.030 + 3.420 + 2.600 = 11,210 [E]_x000D_
 Celkem: A+B+C+D+E = 338,900 [F]</t>
  </si>
  <si>
    <t>916133112</t>
  </si>
  <si>
    <t>Osazení silničního obrubníku ke kruhovým objezdům se zřízením lože tl. do 150 mm, s vyplněním a zatřením spár cementovou maltou betonového, do lože z betonu pro</t>
  </si>
  <si>
    <t>Osazení silničního obrubníku ke kruhovým objezdům se zřízením lože tl. do 150 mm, s vyplněním a zatřením spár cementovou maltou betonového, do lože z betonu prostého s boční opěrou</t>
  </si>
  <si>
    <t>"`102A_6_situace_obrub.pdf"_x000D_
 8.540 + 2.000 = 10,540 [A]_x000D_
 8.110 + 1.000 = 9,110 [B]_x000D_
 Celkem: A+B = 19,650 [C]</t>
  </si>
  <si>
    <t>916231213</t>
  </si>
  <si>
    <t>Osazení chodníkového obrubníku betonového se zřízením lože, s vyplněním a zatřením spár cementovou maltou stojatého s boční opěrou z betonu prostého, do lože z</t>
  </si>
  <si>
    <t>Osazení chodníkového obrubníku betonového se zřízením lože, s vyplněním a zatřením spár cementovou maltou stojatého s boční opěrou z betonu prostého, do lože z betonu prostého</t>
  </si>
  <si>
    <t>"`102A_6_situace_obrub.pdf"_x000D_
 "`parková obruba 50x200 mm"_x000D_
 5.780 + 0.150 + 0.500 + 0.410 + 0.500 + 0.500 = 7,840 [A]_x000D_
 44.320 + 2.960 + 20.720 + 33.470 + 36.590 + 17.720 + 1.100 + 11.540 + 24.880 + 14.970 + 6.350 + 1.500 = 216,120 [B]_x000D_
 Celkem: A+B = 223,960 [C]</t>
  </si>
  <si>
    <t>"`102A_6_situace_obrub.pdf"_x000D_
 "`obruba 100x250 mm"_x000D_
 3.310 + 0.970 + 0.810 = 5,090 [A]</t>
  </si>
  <si>
    <t>916241113</t>
  </si>
  <si>
    <t>Osazení obrubníku kamenného se zřízením lože, s vyplněním a zatřením spár cementovou maltou ležatého s boční opěrou z betonu prostého, do lože z betonu prostého</t>
  </si>
  <si>
    <t>"`102A_6_situace_obrub.pdf"_x000D_
 "`kamenná obruba 250x200 mm podél vodící linie"_x000D_
 3.790 + 3.870 = 7,660 [A]</t>
  </si>
  <si>
    <t>916241213</t>
  </si>
  <si>
    <t>Osazení obrubníku kamenného se zřízením lože, s vyplněním a zatřením spár cementovou maltou stojatého s boční opěrou z betonu prostého, do lože z betonu prostéh</t>
  </si>
  <si>
    <t>Osazení obrubníku kamenného se zřízením lože, s vyplněním a zatřením spár cementovou maltou stojatého s boční opěrou z betonu prostého, do lože z betonu prostého</t>
  </si>
  <si>
    <t>"`102A_6_situace_obrub.pdf"_x000D_
 "`kamenná obruba 200x250 mm"_x000D_
 2.250 + 2.540 = 4,790 [A]</t>
  </si>
  <si>
    <t>997</t>
  </si>
  <si>
    <t>Přesun sutě</t>
  </si>
  <si>
    <t>997221551</t>
  </si>
  <si>
    <t>Vodorovná doprava suti bez naložení, ale se složením a s hrubým urovnáním ze sypkých materiálů, na vzdálenost do 1 km</t>
  </si>
  <si>
    <t>"`uliční smetky "_x000D_
 0.221 + 0.442 = 0,663 [A]_x000D_
 "`podkladní drc. kamenivo (ŠD)"_x000D_
 93.899 + 114.814 + 21.666 = 230,379 [B]_x000D_
 "` asfaltová fréza"_x000D_
 54.751 + 136.878 = 191,629 [C]_x000D_
 Celkem: A+B+C = 422,671 [D]</t>
  </si>
  <si>
    <t>997221559</t>
  </si>
  <si>
    <t>Vodorovná doprava suti bez naložení, ale se složením a s hrubým urovnáním Příplatek k ceně za každý další započatý 1 km přes 1 km</t>
  </si>
  <si>
    <t>"`uliční smetky "_x000D_
 0.221 + 0.442 = 0,663 [A]_x000D_
 "`podkladní drc. kamenivo (ŠD)"_x000D_
 93.899 + 114.814 + 21.666 = 230,379 [B]_x000D_
 "` asfaltová fréza"_x000D_
 54.751 + 136.878 = 191,629 [C]_x000D_
 Celkem: A+B+C = 422,671 [D]_x000D_
 D * 19Koeficient množství = 8030,749 [E]</t>
  </si>
  <si>
    <t>997221561</t>
  </si>
  <si>
    <t>Vodorovná doprava suti bez naložení, ale se složením a s hrubým urovnáním z kusových materiálů, na vzdálenost do 1 km</t>
  </si>
  <si>
    <t>"`beton"_x000D_
 0.211 + 5.606 = 5,817 [A]</t>
  </si>
  <si>
    <t>997221569</t>
  </si>
  <si>
    <t>"`beton"_x000D_
 0.211 + 5.606 = 5,817 [A]_x000D_
 A * 19Koeficient množství = 110,523 [B]</t>
  </si>
  <si>
    <t>997221571</t>
  </si>
  <si>
    <t>Vodorovná doprava vybouraných hmot bez naložení, ale se složením a s hrubým urovnáním na vzdálenost do 1 km</t>
  </si>
  <si>
    <t>"`bet. dlažba"_x000D_
 39.884 = 39,884 [A]_x000D_
 "`kam. dlažba"_x000D_
 7.940 = 7,940 [B]_x000D_
 "`bet. obruba"_x000D_
 21.671 = 21,671 [C]_x000D_
 "`UV + mříž"_x000D_
 0.457 + 0.100 = 0,557 [D]_x000D_
 "`odvod. žlab"_x000D_
 6.021 = 6,021 [E]_x000D_
 Celkem: A+B+C+D+E = 76,073 [F]</t>
  </si>
  <si>
    <t>997221579</t>
  </si>
  <si>
    <t>Vodorovná doprava vybouraných hmot bez naložení, ale se složením a s hrubým urovnáním na vzdálenost Příplatek k ceně za každý další započatý 1 km přes 1 km</t>
  </si>
  <si>
    <t>"`bet. dlažba"_x000D_
 39.884 = 39,884 [A]_x000D_
 "`kam. dlažba"_x000D_
 7.940 = 7,940 [B]_x000D_
 "`bet. obruba"_x000D_
 21.671 = 21,671 [C]_x000D_
 "`UV + mříž"_x000D_
 0.457 + 0.100 = 0,557 [D]_x000D_
 "`odvod. žlab"_x000D_
 6.021 = 6,021 [E]_x000D_
 Celkem: A+B+C+D+E = 76,073 [F]_x000D_
 F * 19Koeficient množství = 1445,387 [G]</t>
  </si>
  <si>
    <t>997221611</t>
  </si>
  <si>
    <t>Nakládání na dopravní prostředky pro vodorovnou dopravu suti</t>
  </si>
  <si>
    <t>"`uliční smetky "_x000D_
 0.221 + 0.442 = 0,663 [A]_x000D_
 "`podkladní drc. kamenivo (ŠD)"_x000D_
 93.899 + 114.814 + 21.666 = 230,379 [B]_x000D_
 "` asfaltová fréza"_x000D_
 54.751 + 136.878 = 191,629 [C]_x000D_
 "`beton"_x000D_
 0.211 + 5.606 = 5,817 [D]_x000D_
 Celkem: A+B+C+D = 428,488 [E]</t>
  </si>
  <si>
    <t>997221612</t>
  </si>
  <si>
    <t>Nakládání na dopravní prostředky pro vodorovnou dopravu vybouraných hmot</t>
  </si>
  <si>
    <t>997221861</t>
  </si>
  <si>
    <t>Poplatek za uložení stavebního odpadu na recyklační skládce (skládkovné) z prostého betonu zatříděného do Katalogu odpadů pod kódem 17 01 01</t>
  </si>
  <si>
    <t>"`beton"_x000D_
 0.211 + 5.606 = 5,817 [A]_x000D_
 "`bet. dlažba"_x000D_
 39.884 = 39,884 [B]_x000D_
 "`bet. obruba"_x000D_
 21.671 = 21,671 [C]_x000D_
 "`UV"_x000D_
 0.457 = 0,457 [D]_x000D_
 "`odvod. žlab"_x000D_
 6.021 = 6,021 [E]_x000D_
 Celkem: A+B+C+D+E = 73,850 [F]</t>
  </si>
  <si>
    <t>997221873</t>
  </si>
  <si>
    <t>"`uliční smetky "_x000D_
 0.221 + 0.442 = 0,663 [A]_x000D_
 "`podkladní drc. kamenivo (ŠD)"_x000D_
 93.899 + 114.814 + 21.666 = 230,379 [B]_x000D_
 "`kam. dlažba"_x000D_
 7.940 = 7,940 [C]_x000D_
 Celkem: A+B+C = 238,982 [D]</t>
  </si>
  <si>
    <t>997221875</t>
  </si>
  <si>
    <t>Poplatek za uložení stavebního odpadu na recyklační skládce (skládkovné) asfaltového bez obsahu dehtu zatříděného do Katalogu odpadů pod kódem 17 03 02</t>
  </si>
  <si>
    <t>"` asfaltová fréza"_x000D_
 54.751 + 136.878 = 191,629 [A]</t>
  </si>
  <si>
    <t>998</t>
  </si>
  <si>
    <t>Přesun hmot</t>
  </si>
  <si>
    <t>998223011</t>
  </si>
  <si>
    <t>Přesun hmot pro pozemní komunikace s krytem dlážděným dopravní vzdálenost do 200 m jakékoliv délky objektu</t>
  </si>
  <si>
    <t>998223091</t>
  </si>
  <si>
    <t>Přesun hmot pro pozemní komunikace s krytem dlážděným Příplatek k ceně za zvětšený přesun přes vymezenou vodorovnou dopravní vzdálenost do 1000 m</t>
  </si>
  <si>
    <t>N01</t>
  </si>
  <si>
    <t>Práce a konstrukce vyvolané prováděním stavby</t>
  </si>
  <si>
    <t>RKON0001</t>
  </si>
  <si>
    <t>Posunutí pilíře RIS do nové pozice včetně nezbytných souvisejících činností</t>
  </si>
  <si>
    <t>RKON0002</t>
  </si>
  <si>
    <t>Úprava stávající šachty dle potřeb stavby</t>
  </si>
  <si>
    <t>SO 106.2.2</t>
  </si>
  <si>
    <t>131313701</t>
  </si>
  <si>
    <t>101</t>
  </si>
  <si>
    <t>Hloubení nezapažených jam ručně s urovnáním dna do předepsaného profilu a spádu v hornině třídy těžitelnosti II skupiny 4 soudržných</t>
  </si>
  <si>
    <t>"`901_2_Výkres_drobné_architektury.pdf"_x000D_
 "`1x odpadkový koš"_x000D_
 ( 0.600 * 0.600 * 0.800 ) * 1.000 = 0,288 [A]</t>
  </si>
  <si>
    <t>162751137</t>
  </si>
  <si>
    <t>102</t>
  </si>
  <si>
    <t>Vodorovné přemístění výkopku nebo sypaniny po suchu na obvyklém dopravním prostředku, bez naložení výkopku, avšak se složením bez rozhrnutí z horniny třídy těžitelnosti II skupiny 4 a 5 na vzdálenost přes 9 000 do 10 000 m</t>
  </si>
  <si>
    <t>"`přebytečná zemina z výkopku na trvalou skládku"_x000D_
 0.288  VV viz. 131313701 = 0,288 [A]_x000D_
 - 0.160  VV viz. 174111101 = -0,160 [B]_x000D_
 Celkem: A+B = 0,128 [C]</t>
  </si>
  <si>
    <t>162751139</t>
  </si>
  <si>
    <t>103</t>
  </si>
  <si>
    <t>Vodorovné přemístění výkopku nebo sypaniny po suchu na obvyklém dopravním prostředku, bez naložení výkopku, avšak se složením bez rozhrnutí z horniny třídy těžitelnosti II skupiny 4 a 5 na vzdálenost Příplatek k ceně za každých dalších i započatých 1 000 m</t>
  </si>
  <si>
    <t>0.128  VV viz. 162751137 = 0,128 [A]_x000D_
 A * 10Koeficient množství = 1,280 [B]</t>
  </si>
  <si>
    <t>167111102</t>
  </si>
  <si>
    <t>104</t>
  </si>
  <si>
    <t>Nakládání, skládání a překládání neulehlého výkopku nebo sypaniny ručně nakládání, z hornin třídy těžitelnosti II, skupiny 4 a 5</t>
  </si>
  <si>
    <t>105</t>
  </si>
  <si>
    <t>"`přebytečná zemina z výkopku na trvalou skládku"_x000D_
 0.288  VV viz. 131313701 = 0,288 [A]_x000D_
 - 0.160  VV viz. 174111101 = -0,160 [B]_x000D_
 Celkem: A+B = 0,128 [C]_x000D_
 C * 1.75Koeficient množství = 0,224 [D]</t>
  </si>
  <si>
    <t>106</t>
  </si>
  <si>
    <t>174111101</t>
  </si>
  <si>
    <t>107</t>
  </si>
  <si>
    <t>Zásyp sypaninou z jakékoliv horniny ručně s uložením výkopku ve vrstvách se zhutněním jam, šachet, rýh nebo kolem objektů v těchto vykopávkách</t>
  </si>
  <si>
    <t>"`901_2_Výkres_drobné_architektury.pdf"_x000D_
 "`zpětný zásyp zeminou z výkopku"_x000D_
 "`1x odpadkový koš"_x000D_
 ( 0.600 * 0.600 * 0.800 ) * 1.000 = 0,288 [A]_x000D_
 - ( 0.400 * 0.400 * 0.800 ) * 1.000 = -0,128 [B]_x000D_
 Celkem: A+B = 0,160 [C]</t>
  </si>
  <si>
    <t>174111109</t>
  </si>
  <si>
    <t>108</t>
  </si>
  <si>
    <t>Zásyp sypaninou z jakékoliv horniny ručně Příplatek k ceně za prohození sypaniny sítem</t>
  </si>
  <si>
    <t>0.160  VV viz. 174111101 = 0,160 [A]</t>
  </si>
  <si>
    <t>1.1</t>
  </si>
  <si>
    <t>109</t>
  </si>
  <si>
    <t>"`901_2_Výkres_drobné_architektury.pdf"_x000D_
 "`1x lavička bez opěradla"_x000D_
 ( 0.600 * 1.200 * 0.800 ) * 2 * 1.000 = 1,152 [A]</t>
  </si>
  <si>
    <t>110</t>
  </si>
  <si>
    <t>"`přebytečná zemina z výkopku na trvalou skládku"_x000D_
 1.152  VV viz. 131313701 = 1,152 [A]_x000D_
 -0.576  VV viz. 174111101 = -0,576 [B]_x000D_
 Celkem: A+B = 0,576 [C]</t>
  </si>
  <si>
    <t>111</t>
  </si>
  <si>
    <t>0.576  VV viz. 162751137 = 0,576 [A]_x000D_
 A * 10Koeficient množství = 5,760 [B]</t>
  </si>
  <si>
    <t>112</t>
  </si>
  <si>
    <t>"`přebytečná zemina z výkopku na trvalou skládku"_x000D_
 1.152  VV viz. 131313701 = 1,152 [A]_x000D_
 - 0.576  VV viz. 174111101 = -0,576 [B]_x000D_
 Celkem: A+B = 0,576 [C]</t>
  </si>
  <si>
    <t>113</t>
  </si>
  <si>
    <t>"`přebytečná zemina z výkopku na trvalou skládku"_x000D_
 1.152  VV viz. 131313701 = 1,152 [A]_x000D_
 - 0.576  VV viz. 174111101 = -0,576 [B]_x000D_
 Celkem: A+B = 0,576 [C]_x000D_
 C * 1.75Koeficient množství = 1,008 [D]</t>
  </si>
  <si>
    <t>114</t>
  </si>
  <si>
    <t>115</t>
  </si>
  <si>
    <t>"`901_2_Výkres_drobné_architektury.pdf"_x000D_
 "`zpětný zásyp zeminou z výkopku"_x000D_
 "`1x lavička bez opěradla"_x000D_
 ( 0.600 * 1.200 * 0.800 ) * 2 * 1.000 = 1,152 [A]_x000D_
 - ( 0.400 * 0.900 * 0.800 ) * 2 * 1.000 = -0,576 [B]_x000D_
 Celkem: A+B = 0,576 [C]</t>
  </si>
  <si>
    <t>116</t>
  </si>
  <si>
    <t>0.576  VV viz. 174111101 = 0,576 [A]</t>
  </si>
  <si>
    <t>1.2</t>
  </si>
  <si>
    <t>131351100</t>
  </si>
  <si>
    <t>117</t>
  </si>
  <si>
    <t>Hloubení nezapažených jam a zářezů strojně s urovnáním dna do předepsaného profilu a spádu v hornině třídy těžitelnosti II skupiny 4 do 20 m3</t>
  </si>
  <si>
    <t>"`1x autobusový přístřešek kryté plochy 9m2 (1,70x5,5 m)"_x000D_
 "`odvodnění přístřešku do vsakovací jámy"_x000D_
 "`pro VV SP stanoven objem 1 m3"_x000D_
 1.000 = 1,000 [A]</t>
  </si>
  <si>
    <t>132351251</t>
  </si>
  <si>
    <t>118</t>
  </si>
  <si>
    <t>Hloubení nezapažených rýh šířky přes 800 do 2 000 mm strojně s urovnáním dna do předepsaného profilu a spádu v hornině třídy těžitelnosti II skupiny 4 do 20 m3</t>
  </si>
  <si>
    <t>"`1x autobusový přístřešek kryté plochy 9m2 (1,70x5,5 m)"_x000D_
 "`ZPas(y) pro autobusový přístřešek"_x000D_
 ( 0.900 * 0.500 + 0.900 * 0.500 + 5.990 * 0.850 ) * 0.700 = 4,194 [A]</t>
  </si>
  <si>
    <t>119</t>
  </si>
  <si>
    <t>"`přebytečná zemina na trvalou skládku"_x000D_
 1.000  VV viz. 131351100 = 1,000 [A]_x000D_
 4.194  VV viz. 132351251 = 4,194 [B]_x000D_
 Celkem: A+B = 5,194 [C]</t>
  </si>
  <si>
    <t>120</t>
  </si>
  <si>
    <t>"`přebytečná zemina na trvalou skládku"_x000D_
 1.000  VV viz. 131351100 = 1,000 [A]_x000D_
 4.194  VV viz. 132351251 = 4,194 [B]_x000D_
 Celkem: A+B = 5,194 [C]_x000D_
 C * 10Koeficient množství = 51,940 [D]</t>
  </si>
  <si>
    <t>121</t>
  </si>
  <si>
    <t>"`přebytečná zemina na trvalou skládku"_x000D_
 "`pro VV SP stanovena objemová hmotnost zeminy 1750 kg/m3"_x000D_
 1.000  VV viz. 131351100 = 1,000 [A]_x000D_
 4.194  VV viz. 132351251 = 4,194 [B]_x000D_
 Celkem: A+B = 5,194 [C]_x000D_
 C * 1.75Koeficient množství = 9,090 [D]</t>
  </si>
  <si>
    <t>122</t>
  </si>
  <si>
    <t>1.3</t>
  </si>
  <si>
    <t>123</t>
  </si>
  <si>
    <t>"`901_2_Výkres_drobné_architektury.pdf"_x000D_
 "`2x označník"_x000D_
 ( 0.400 * 0.600 * 0.600 ) * 2.000 = 0,288 [A]</t>
  </si>
  <si>
    <t>124</t>
  </si>
  <si>
    <t>"`přebytečná zemina z výkopku na trvalou skládku"_x000D_
 0.288  VV viz. 131313701 = 0,288 [A]_x000D_
 Celkem: A = 0,288 [B]</t>
  </si>
  <si>
    <t>125</t>
  </si>
  <si>
    <t>0.288  VV viz. 162751137 = 0,288 [A]_x000D_
 A * 10Koeficient množství = 2,880 [B]</t>
  </si>
  <si>
    <t>126</t>
  </si>
  <si>
    <t>127</t>
  </si>
  <si>
    <t>"`přebytečná zemina z výkopku na trvalou skládku"_x000D_
 0.288  VV viz. 131313701 = 0,288 [A]_x000D_
 Celkem: A = 0,288 [B]_x000D_
 B * 1.75Koeficient množství = 0,504 [C]</t>
  </si>
  <si>
    <t>128</t>
  </si>
  <si>
    <t>1.4</t>
  </si>
  <si>
    <t>129</t>
  </si>
  <si>
    <t>"`901_2_Výkres_drobné_architektury.pdf"_x000D_
 "`5x vlajkový stožár"_x000D_
 ( 0.800 * 0.800 * 0.900 )  *  5.000 = 2,880 [A]</t>
  </si>
  <si>
    <t>130</t>
  </si>
  <si>
    <t>"`přebytečná zemina z výkopku na trvalou skládku"_x000D_
 2.880  VV viz. 131313701 = 2,880 [A]_x000D_
 - 1.260  VV viz. 174111101 = -1,260 [B]_x000D_
 Celkem: A+B = 1,620 [C]</t>
  </si>
  <si>
    <t>131</t>
  </si>
  <si>
    <t>1.620  VV viz. 162751137 = 1,620 [A]_x000D_
 A * 10Koeficient množství = 16,200 [B]</t>
  </si>
  <si>
    <t>132</t>
  </si>
  <si>
    <t>133</t>
  </si>
  <si>
    <t>"`přebytečná zemina z výkopku na trvalou skládku"_x000D_
 2.880  VV viz. 131313701 = 2,880 [A]_x000D_
 - 1.260  VV viz. 174111101 = -1,260 [B]_x000D_
 Celkem: A+B = 1,620 [C]_x000D_
 C * 1.75Koeficient množství = 2,835 [D]</t>
  </si>
  <si>
    <t>134</t>
  </si>
  <si>
    <t>135</t>
  </si>
  <si>
    <t>"`901_2_Výkres_drobné_architektury.pdf"_x000D_
 "`zpětný zásyp zeminou z výkopku"_x000D_
 "`5x vlajkový stožár"_x000D_
 ( 0.800 * 0.800 * 0.900 )  *  5.000 = 2,880 [A]_x000D_
 - ( 0.600 * 0.600 * 0.900 )  *  5.000 = -1,620 [B]_x000D_
 Celkem: A+B = 1,260 [C]</t>
  </si>
  <si>
    <t>136</t>
  </si>
  <si>
    <t>1.260  VV viz. 174111101 = 1,260 [A]</t>
  </si>
  <si>
    <t>Zakládání</t>
  </si>
  <si>
    <t>275313611</t>
  </si>
  <si>
    <t>137</t>
  </si>
  <si>
    <t>Základy z betonu prostého patky a bloky z betonu kamenem neprokládaného tř. C 16/20</t>
  </si>
  <si>
    <t>275351121</t>
  </si>
  <si>
    <t>138</t>
  </si>
  <si>
    <t>Bednění základů patek zřízení</t>
  </si>
  <si>
    <t>"`901_2_Výkres_drobné_architektury.pdf"_x000D_
 "`2x označník"_x000D_
 (( 0.400 * 2 + 0.600 * 2 ) * 0.600 ) * 2.000 = 2,400 [A]</t>
  </si>
  <si>
    <t>275351122</t>
  </si>
  <si>
    <t>139</t>
  </si>
  <si>
    <t>Bednění základů patek odstranění</t>
  </si>
  <si>
    <t>140</t>
  </si>
  <si>
    <t>"`901_2_Výkres_drobné_architektury.pdf"_x000D_
 "`1x odpadkový koš"_x000D_
 ( 0.400 * 0.400 * 0.800 ) * 1.000 = 0,128 [A]</t>
  </si>
  <si>
    <t>141</t>
  </si>
  <si>
    <t>"`901_2_Výkres_drobné_architektury.pdf"_x000D_
 "`1x odpadkový koš"_x000D_
 ( 0.400 * 4 * 0.800 ) * 1.000 = 1,280 [A]</t>
  </si>
  <si>
    <t>142</t>
  </si>
  <si>
    <t>2.2</t>
  </si>
  <si>
    <t>272353112</t>
  </si>
  <si>
    <t>143</t>
  </si>
  <si>
    <t>Bednění kotevních otvorů a prostupů v základových konstrukcích v klenbách včetně polohového zajištění a odbednění, popř. ztraceného bednění z pletiva apod. průř</t>
  </si>
  <si>
    <t>Bednění kotevních otvorů a prostupů v základových konstrukcích v klenbách včetně polohového zajištění a odbednění, popř. ztraceného bednění z pletiva apod. průřezu přes 0,01 do 0,02 m2, hl. přes 0,50 do 1,00 m</t>
  </si>
  <si>
    <t>"`Množství určené pomocí aplikace Výměry."_x000D_
 "`901_2_Výkres_drobné_architektury.pdf"_x000D_
 "`5x vlajkový stožár"_x000D_
 "`5,000"_x000D_
 5 = 5,000 [A]</t>
  </si>
  <si>
    <t>144</t>
  </si>
  <si>
    <t>"`901_2_Výkres_drobné_architektury.pdf"_x000D_
 "`5x vlajkový stožár"_x000D_
 ( 0.600 * 0.600 * 0.900 )  *  5.000 = 1,620 [A]</t>
  </si>
  <si>
    <t>145</t>
  </si>
  <si>
    <t>"`901_2_Výkres_drobné_architektury.pdf"_x000D_
 "`5x vlajkový stožár"_x000D_
 ( 0.600 * 4 * 0.900 )  *  5.000 = 10,800 [A]</t>
  </si>
  <si>
    <t>146</t>
  </si>
  <si>
    <t>278311042</t>
  </si>
  <si>
    <t>147</t>
  </si>
  <si>
    <t>Zálivka kotevních otvorů z betonu bez zvýšených nároků na prostředí tř. C 16/20 při objemu jednoho otvoru přes 0,02 do 0,10 m3</t>
  </si>
  <si>
    <t>"`901_2_Výkres_drobné_architektury.pdf"_x000D_
 "`5x vlajkový stožár"_x000D_
 ( 0.200 * 0.200 * 0.800 ) * 5.000 = 0,160 [A]</t>
  </si>
  <si>
    <t>2.3</t>
  </si>
  <si>
    <t>"`Množství určené pomocí aplikace Výměry."_x000D_
 "`901_2_Výkres_drobné_architektury.pdf"_x000D_
 "`1x lavička bez opěradla"_x000D_
 "`( 0,400 * 0,900 * 0,800 ) * 2"_x000D_
 0.576 = 0,576 [A]</t>
  </si>
  <si>
    <t>"`901_2_Výkres_drobné_architektury.pdf"_x000D_
 "`1x lavička bez opěradla"_x000D_
 (( 0.400 * 2 + 0.900 * 2 ) * 0.800 ) * 2 * 1.000 = 4,160 [A]</t>
  </si>
  <si>
    <t>2.4</t>
  </si>
  <si>
    <t>211511111</t>
  </si>
  <si>
    <t>Výplň kamenivem do rýh odvodňovacích žeber nebo trativodů bez zhutnění, s úpravou povrchu výplně lomovým kamenem netříděným</t>
  </si>
  <si>
    <t>271572211</t>
  </si>
  <si>
    <t>Podsyp pod základové konstrukce se zhutněním a urovnáním povrchu ze štěrkopísku netříděného</t>
  </si>
  <si>
    <t>"`1x autobusový přístřešek kryté plochy 9m2 (1,70x5,5 m)"_x000D_
 "`ZPas(y) pro autobusový přístřešek"_x000D_
 "`ŠTP podsyp tl. 100 mm"_x000D_
 ( 0.900 * 0.500 + 0.900 * 0.500 + 5.990 * 0.850 ) * 0.100 = 0,599 [A]</t>
  </si>
  <si>
    <t>274313711</t>
  </si>
  <si>
    <t>Základy z betonu prostého pasy betonu kamenem neprokládaného tř. C 20/25</t>
  </si>
  <si>
    <t>"`1x autobusový přístřešek kryté plochy 9m2 (1,70x5,5 m)"_x000D_
 "`ZPas(y) pro autobusový přístřešek"_x000D_
 ( 0.900 * 0.500 + 0.900 * 0.500 + 5.990 * 0.850 ) * 0.600 = 3,595 [A]</t>
  </si>
  <si>
    <t>274351121</t>
  </si>
  <si>
    <t>Bednění základů pasů rovné zřízení</t>
  </si>
  <si>
    <t>"`1x autobusový přístřešek kryté plochy 9m2 (1,70x5,5 m)"_x000D_
 "`ZPas(y) pro autobusový přístřešek"_x000D_
 ( 5.990 + 1.750 * 2 + 0.500 * 2 + 0.900 * 2 + 4.990 ) * 0.600 = 10,368 [A]</t>
  </si>
  <si>
    <t>274351122</t>
  </si>
  <si>
    <t>Bednění základů pasů rovné odstranění</t>
  </si>
  <si>
    <t>21-M</t>
  </si>
  <si>
    <t>Elektromontáže</t>
  </si>
  <si>
    <t>210100096</t>
  </si>
  <si>
    <t>Ukončení vodičů izolovaných s označením a zapojením na svorkovnici s otevřením a uzavřením krytu průřezu žíly do 2,5 mm2</t>
  </si>
  <si>
    <t>210103001</t>
  </si>
  <si>
    <t>Montáž vložky těsnicí pro chráničku nebo kabel do prostupových vývrtů nebo pažnic DN 80, průměru trubky nebo kabelu d 32</t>
  </si>
  <si>
    <t>210220022</t>
  </si>
  <si>
    <t>Montáž uzemňovacího vedení s upevněním, propojením a připojením pomocí svorek v zemi s izolací spojů vodičů FeZn drátem nebo lanem průměru do 10 mm v městské zá</t>
  </si>
  <si>
    <t>Montáž uzemňovacího vedení s upevněním, propojením a připojením pomocí svorek v zemi s izolací spojů vodičů FeZn drátem nebo lanem průměru do 10 mm v městské zástavbě</t>
  </si>
  <si>
    <t>"`1x autobusový přístřešek kryté plochy 9m2 (1,70x5,5 m)"_x000D_
 "`1x silnoproud + 1x slaboproud"_x000D_
 3.000 * 2 = 6,000 [A]</t>
  </si>
  <si>
    <t>210280001</t>
  </si>
  <si>
    <t>Zkoušky a prohlídky elektrických rozvodů a zařízení celková prohlídka, zkoušení, měření a vyhotovení revizní zprávy pro objem montážních prací do 100 tisíc Kč</t>
  </si>
  <si>
    <t>210280211</t>
  </si>
  <si>
    <t>Měření zemních odporů zemniče prvního nebo samostatného</t>
  </si>
  <si>
    <t>210812061</t>
  </si>
  <si>
    <t>Montáž izolovaných kabelů měděných do 1 kV bez ukončení plných nebo laněných kulatých (např. CYKY, CHKE-R) uložených volně nebo v liště počtu a průřezu žil 5x1,</t>
  </si>
  <si>
    <t>Montáž izolovaných kabelů měděných do 1 kV bez ukončení plných nebo laněných kulatých (např. CYKY, CHKE-R) uložených volně nebo v liště počtu a průřezu žil 5x1,5 až 2,5 mm2</t>
  </si>
  <si>
    <t>"`1x autobusový přístřešek kryté plochy 9m2 (1,70x5,5 m)"_x000D_
 "`1x napájení silnoproudu"_x000D_
 70.000 = 70,000 [A]</t>
  </si>
  <si>
    <t>210950121</t>
  </si>
  <si>
    <t>Ostatní práce při montáži vodičů, šňůr a kabelů zatažení lana včetně odvinutí a napojení do kanálu nebo tvárnicové trasy</t>
  </si>
  <si>
    <t>"`1x autobusový přístřešek kryté plochy 9m2 (1,70x5,5 m)"_x000D_
 "`1x napájení silnoproudu (chránička)"_x000D_
 70.000 = 70,000 [A]</t>
  </si>
  <si>
    <t>34111090</t>
  </si>
  <si>
    <t>kabel instalační jádro Cu plné izolace PVC plášť PVC 450/750V (CYKY) 5x1,5mm2</t>
  </si>
  <si>
    <t>35431019</t>
  </si>
  <si>
    <t>svorka uzemnění FeZn připojovací na kovové části pro 1 vodič D 7-10mm -plochá, 2 šrouby</t>
  </si>
  <si>
    <t>35441072</t>
  </si>
  <si>
    <t>drát D 8mm FeZn pro hromosvod</t>
  </si>
  <si>
    <t>KG</t>
  </si>
  <si>
    <t>"`0,134 kg/m´"_x000D_
 6.000 * 0.134 = 0,804 [A]_x000D_
 A * 1.15Koeficient množství = 0,925 [B]</t>
  </si>
  <si>
    <t>48487001</t>
  </si>
  <si>
    <t>vložka těsnící nedělená, pažnice/vývrt DN 80, potrubí d 32</t>
  </si>
  <si>
    <t>22-M</t>
  </si>
  <si>
    <t>Montáže technologických zařízení pro dopravní stavby</t>
  </si>
  <si>
    <t>220261661</t>
  </si>
  <si>
    <t>Značení trasy vedení včetně značení trasy podle plánu, vyznačení šíře drážek nebo úchytných bodů, vyznačení průchodu, krabic a vývodu</t>
  </si>
  <si>
    <t>"`1x autobusový přístřešek kryté plochy 9m2 (1,70x5,5 m)"_x000D_
 "`1x napájení slaboproudu"_x000D_
 70.000 = 70,000 [A]</t>
  </si>
  <si>
    <t>220270242</t>
  </si>
  <si>
    <t>Montáž vodiče sdělovacího izolovaného pro vnitřní instalaci včetně zatažení vodičů do trubek nebo lišt, montáž, manipulace s vodičem uložený do trubkovodu nebo</t>
  </si>
  <si>
    <t>Montáž vodiče sdělovacího izolovaného pro vnitřní instalaci včetně zatažení vodičů do trubek nebo lišt, montáž, manipulace s vodičem uložený do trubkovodu nebo lišty U do 4 x 0,8 mm</t>
  </si>
  <si>
    <t>220300523</t>
  </si>
  <si>
    <t>Ukončení vodiče na svorkovnici na kabelu CMSM do 4 žil 1,50 mm2</t>
  </si>
  <si>
    <t>34121263</t>
  </si>
  <si>
    <t>kabel datový jádro Cu plné plášť PVC (U/UTP) kategorie 6</t>
  </si>
  <si>
    <t>46-M</t>
  </si>
  <si>
    <t>Zemní práce při extr.mont.pracích</t>
  </si>
  <si>
    <t>28613840</t>
  </si>
  <si>
    <t>potrubí vodovodní jednovrstvé HDPE-100 D 32x1,9mm PN10</t>
  </si>
  <si>
    <t>34571351</t>
  </si>
  <si>
    <t>trubka elektroinstalační ohebná dvouplášťová korugovaná (chránička) D 41/50mm, HDPE+LDPE</t>
  </si>
  <si>
    <t>460010024</t>
  </si>
  <si>
    <t>Vytyčení trasy vedení kabelového (podzemního) v zastavěném prostoru</t>
  </si>
  <si>
    <t>KM</t>
  </si>
  <si>
    <t>"`1x autobusový přístřešek kryté plochy 9m2 (1,70x5,5 m)"_x000D_
 "`1x napájení silnoproudu"_x000D_
 70.000 / 1000 = 0,070 [A]_x000D_
 "`1x napájení slaboproudu"_x000D_
 70.000 / 1000 = 0,070 [B]_x000D_
 Celkem: A+B = 0,140 [C]</t>
  </si>
  <si>
    <t>460010025</t>
  </si>
  <si>
    <t>Vytyčení trasy inženýrských sítí v zastavěném prostoru</t>
  </si>
  <si>
    <t>460061151</t>
  </si>
  <si>
    <t>Zabezpečení výkopu a objektů plastový plot zřízení</t>
  </si>
  <si>
    <t>"`1x autobusový přístřešek kryté plochy 9m2 (1,70x5,5 m)"_x000D_
 "`1x napájení silnoproudu + 1x napájení slaboproudu"_x000D_
 "`společná kabelová trasa dl. cca. 70 m"_x000D_
 70.000 * 2 = 140,000 [A]</t>
  </si>
  <si>
    <t>460061152</t>
  </si>
  <si>
    <t>Zabezpečení výkopu a objektů plastový plot odstranění</t>
  </si>
  <si>
    <t>460061171</t>
  </si>
  <si>
    <t>Zabezpečení výkopu a objektů výstražná páska včetně dodávky materiálu zřízení a odstranění</t>
  </si>
  <si>
    <t>460161163</t>
  </si>
  <si>
    <t>Hloubení zapažených i nezapažených kabelových rýh ručně včetně urovnání dna s přemístěním výkopku do vzdálenosti 3 m od okraje jámy nebo s naložením na dopravní</t>
  </si>
  <si>
    <t>Hloubení zapažených i nezapažených kabelových rýh ručně včetně urovnání dna s přemístěním výkopku do vzdálenosti 3 m od okraje jámy nebo s naložením na dopravní prostředek šířky 35 cm hloubky 70 cm v hornině třídy těžitelnosti II skupiny 4</t>
  </si>
  <si>
    <t>"`1x autobusový přístřešek kryté plochy 9m2 (1,70x5,5 m)"_x000D_
 "`1x napájení silnoproudu + 1x napájení slaboproudu"_x000D_
 "`společná kabelová trasa dl. cca. 70 m"_x000D_
 "`výkopek uložený podél výkopu pro zpětný zásyp"_x000D_
 70.000 = 70,000 [A]</t>
  </si>
  <si>
    <t>460241111</t>
  </si>
  <si>
    <t>Příplatek k cenám vykopávek v blízkosti podzemního vedení pro jakoukoliv třídu horniny</t>
  </si>
  <si>
    <t>70.000 * 0.350 * 0.700 = 17,150 [A]</t>
  </si>
  <si>
    <t>460242211</t>
  </si>
  <si>
    <t>Provizorní zajištění inženýrských sítí ve výkopech kabelů při křížení</t>
  </si>
  <si>
    <t>460242221</t>
  </si>
  <si>
    <t>Provizorní zajištění inženýrských sítí ve výkopech kabelů při souběhu</t>
  </si>
  <si>
    <t>460341113</t>
  </si>
  <si>
    <t>Vodorovné přemístění (odvoz) horniny dopravními prostředky včetně složení, bez naložení a rozprostření jakékoliv třídy, na vzdálenost přes 500 do 1000 m</t>
  </si>
  <si>
    <t>"`1x autobusový přístřešek kryté plochy 9m2 (1,70x5,5 m)"_x000D_
 "`1x napájení silnoproudu + 1x napájení slaboproudu"_x000D_
 "`společná kabelová trasa dl. cca. 70 m"_x000D_
 "`přebytečný výkopek po zpětném zásypu"_x000D_
 70.000 * 0.350 * 0.200 = 4,900 [A]</t>
  </si>
  <si>
    <t>460341121</t>
  </si>
  <si>
    <t>Vodorovné přemístění (odvoz) horniny dopravními prostředky včetně složení, bez naložení a rozprostření jakékoliv třídy, na vzdálenost Příplatek k ceně -1113 za</t>
  </si>
  <si>
    <t>Vodorovné přemístění (odvoz) horniny dopravními prostředky včetně složení, bez naložení a rozprostření jakékoliv třídy, na vzdálenost Příplatek k ceně -1113 za každých dalších i započatých 1000 m</t>
  </si>
  <si>
    <t>"`1x autobusový přístřešek kryté plochy 9m2 (1,70x5,5 m)"_x000D_
 "`1x napájení silnoproudu + 1x napájení slaboproudu"_x000D_
 "`společná kabelová trasa dl. cca. 70 m"_x000D_
 "`přebytečný výkopek po zpětném zásypu"_x000D_
 70.000 * 0.350 * 0.200 = 4,900 [A]_x000D_
 A * 19Koeficient množství = 93,100 [B]</t>
  </si>
  <si>
    <t>460361121</t>
  </si>
  <si>
    <t>Poplatek (skládkovné) za uložení zeminy na recyklační skládce zatříděné do Katalogu odpadů pod kódem 17 05 04</t>
  </si>
  <si>
    <t>"`1x autobusový přístřešek kryté plochy 9m2 (1,70x5,5 m)"_x000D_
 "`pro VV SP stanovena objemová hmotnost zeminy 1750 kg/m3"_x000D_
 "`1x napájení silnoproudu + 1x napájení slaboproudu"_x000D_
 "`společná kabelová trasa dl. cca. 70 m"_x000D_
 "`přebytečný výkopek po zpětném zásypu"_x000D_
 70.000 * 0.350 * 0.200 = 4,900 [A]_x000D_
 A * 1.75Koeficient množství = 8,575 [B]</t>
  </si>
  <si>
    <t>460371123</t>
  </si>
  <si>
    <t>Naložení výkopku strojně z hornin třídy těžitelnosti II skupiny 4 až 5</t>
  </si>
  <si>
    <t>460451173</t>
  </si>
  <si>
    <t>Zásyp kabelových rýh strojně s přemístěním sypaniny ze vzdálenosti do 10 m, s uložením výkopku ve vrstvách včetně zhutnění a urovnání povrchu šířky 35 cm hloubk</t>
  </si>
  <si>
    <t>Zásyp kabelových rýh strojně s přemístěním sypaniny ze vzdálenosti do 10 m, s uložením výkopku ve vrstvách včetně zhutnění a urovnání povrchu šířky 35 cm hloubky 70 cm z horniny třídy těžitelnosti II skupiny 4</t>
  </si>
  <si>
    <t>460541122</t>
  </si>
  <si>
    <t>Úprava pláně strojně v hornině třídy těžitelnosti II skupiny 4 a 5 se zhutněním</t>
  </si>
  <si>
    <t>"`1x autobusový přístřešek kryté plochy 9m2 (1,70x5,5 m)"_x000D_
 "`1x napájení silnoproudu + 1x napájení slaboproudu"_x000D_
 "`společná kabelová trasa dl. cca. 70 m"_x000D_
 70.000 * 0.350 = 24,500 [A]</t>
  </si>
  <si>
    <t>460661512</t>
  </si>
  <si>
    <t>Kabelové lože z písku včetně podsypu, zhutnění a urovnání povrchu pro kabely nn zakryté plastovou fólií, šířky přes 25 do 50 cm</t>
  </si>
  <si>
    <t>"`1x autobusový přístřešek kryté plochy 9m2 (1,70x5,5 m)"_x000D_
 "`1x napájení silnoproudu + 1x napájení slaboproudu"_x000D_
 "`společná kabelová trasa dl. cca. 70 m"_x000D_
 70.000 = 70,000 [A]</t>
  </si>
  <si>
    <t>460671112</t>
  </si>
  <si>
    <t>Výstražné prvky pro krytí kabelů včetně vyrovnání povrchu rýhy, rozvinutí a uložení fólie, šířky přes 20 do 25 cm</t>
  </si>
  <si>
    <t>460742131</t>
  </si>
  <si>
    <t>Osazení kabelových prostupů včetně utěsnění a spárování z trub plastových do rýhy, bez výkopových prací s obetonováním, vnitřního průměru do 10 cm</t>
  </si>
  <si>
    <t>"`1x autobusový přístřešek kryté plochy 9m2 (1,70x5,5 m)"_x000D_
 "`2x chránička pro el. kabel D 32 dl. 2 m"_x000D_
 "`1x silnoproud + 1x slaboproud"_x000D_
 2.000 * 2 = 4,000 [A]</t>
  </si>
  <si>
    <t>460791212</t>
  </si>
  <si>
    <t>Montáž trubek ochranných uložených volně do rýhy plastových ohebných, vnitřního průměru přes 32 do 50 mm</t>
  </si>
  <si>
    <t>"`1x autobusový přístřešek kryté plochy 9m2 (1,70x5,5 m)"_x000D_
 "`1x chránička silnoproud"_x000D_
 70.000 = 70,000 [A]_x000D_
 "`1x chránička slaboproud"_x000D_
 70.000 = 70,000 [B]_x000D_
 Celkem: A+B = 140,000 [C]</t>
  </si>
  <si>
    <t>469981111</t>
  </si>
  <si>
    <t>Přesun hmot pro pomocné stavební práce při elektromontážích dopravní vzdálenost do 1 000 m</t>
  </si>
  <si>
    <t>Komunikace pozemní</t>
  </si>
  <si>
    <t>564851011</t>
  </si>
  <si>
    <t>Podklad ze štěrkodrti ŠD s rozprostřením a zhutněním plochy jednotlivě do 100 m2, po zhutnění tl. 150 mm</t>
  </si>
  <si>
    <t>"`1x autobusový přístřešek kryté plochy 9m2 (1,70x5,5 m)"_x000D_
 6.000 * 2.500 = 15,000 [A]</t>
  </si>
  <si>
    <t>59245270</t>
  </si>
  <si>
    <t>dlažba skladebná betonová 100x100mm tl 60mm barevná</t>
  </si>
  <si>
    <t>767</t>
  </si>
  <si>
    <t>Konstrukce zámečnické</t>
  </si>
  <si>
    <t>767114255</t>
  </si>
  <si>
    <t>Montáž stěn a příček rámových zasklených z hliníkových nebo ocelových profilů vnějších do betonu bez požární odolnosti, plochy přes 15 m2</t>
  </si>
  <si>
    <t>"`1x autobusový přístřešek kryté plochy 9m2 (1,70x5,5 m)"_x000D_
 "`max. výška 2,55 m"_x000D_
 1.700 * 5.580 + 1.855 * 5.580 + ( 1.750 * 2.550 *2 ) = 28,762 [A]</t>
  </si>
  <si>
    <t>998767101</t>
  </si>
  <si>
    <t>Přesun hmot pro zámečnické konstrukce stanovený z hmotnosti přesunovaného materiálu vodorovná dopravní vzdálenost do 50 m základní v objektech výšky do 6 m</t>
  </si>
  <si>
    <t>RMAT0005</t>
  </si>
  <si>
    <t>autobusový zastávkový přístřešek s rovnou skleněnou střechou, krytá plocha 9m2 (1,7x5,5 m)</t>
  </si>
  <si>
    <t>Trubní vedení</t>
  </si>
  <si>
    <t>28611164</t>
  </si>
  <si>
    <t>trubka kanalizační PVC-U plnostěnná jednovrstvá DN 160x1000mm SN8</t>
  </si>
  <si>
    <t>28611504</t>
  </si>
  <si>
    <t>redukce kanalizační PVC 160/110</t>
  </si>
  <si>
    <t>28651202</t>
  </si>
  <si>
    <t>koleno kanalizační PVC-U plnostěnné 160x45°</t>
  </si>
  <si>
    <t>871313121</t>
  </si>
  <si>
    <t>Montáž kanalizačního potrubí z tvrdého PVC-U hladkého plnostěnného tuhost SN 8 DN 160</t>
  </si>
  <si>
    <t>"`1x autobusový přístřešek kryté plochy 9m2 (1,70x5,5 m)"_x000D_
 "`odvodnění přístřešku do vsakovací jámy"_x000D_
 "`pro VV SP stanovena délka 5 m"_x000D_
 5.000 = 5,000 [A]</t>
  </si>
  <si>
    <t>877310310</t>
  </si>
  <si>
    <t>Montáž tvarovek na kanalizačním plastovém potrubí z PP nebo PVC-U hladkého plnostěnného kolen, víček nebo hrdlových uzávěrů DN 150</t>
  </si>
  <si>
    <t>"`1x autobusový přístřešek kryté plochy 9m2 (1,70x5,5 m)"_x000D_
 "`odvodnění přístřešku do vsakovací jámy"_x000D_
 "`2x K-45°"_x000D_
 2.000 = 2,000 [A]</t>
  </si>
  <si>
    <t>877310330</t>
  </si>
  <si>
    <t>Montáž tvarovek na kanalizačním plastovém potrubí z PP nebo PVC-U hladkého plnostěnného spojek nebo redukcí DN 150</t>
  </si>
  <si>
    <t>"`1x autobusový přístřešek kryté plochy 9m2 (1,70x5,5 m)"_x000D_
 "`odvodnění přístřešku do vsakovací jámy"_x000D_
 "`1x Redukce 100/150"_x000D_
 1.000 = 1,000 [A]</t>
  </si>
  <si>
    <t>Ostatní konstrukce a práce, bourání</t>
  </si>
  <si>
    <t>936001002</t>
  </si>
  <si>
    <t>Montáž prvků městské a zahradní architektury hmotnosti přes 0,1 do 1,5 t</t>
  </si>
  <si>
    <t>RMAT0004</t>
  </si>
  <si>
    <t>vlajkový stožár - Kuželový vlajkový stožár opatřený dvěma kladkami sloužícími k napnutí lanka, na které bude umístěna vlajka, ocel žárově zinkovaná, povrchová ú</t>
  </si>
  <si>
    <t>vlajkový stožár - Kuželový vlajkový stožár opatřený dvěma kladkami sloužícími k napnutí lanka, na které bude umístěna vlajka, ocel žárově zinkovaná, povrchová úprava nátěrem v barevnosti RAL 7016 antracitová šedá, ocelové lanko vedené středem stožáru, uzamykatelné provedení, výška stožáru 6 m.</t>
  </si>
  <si>
    <t>936124113</t>
  </si>
  <si>
    <t>Montáž lavičky parkové stabilní přichycené kotevními šrouby</t>
  </si>
  <si>
    <t>"`Množství určené pomocí aplikace Výměry."_x000D_
 "`901_2_Výkres_drobné_architektury.pdf"_x000D_
 "`1x lavička bez opěradla"_x000D_
 "`1,000"_x000D_
 1 = 1,000 [A]</t>
  </si>
  <si>
    <t>953961111</t>
  </si>
  <si>
    <t>Kotva chemická s vyvrtáním otvoru do betonu, železobetonu nebo tvrdého kamene tmel, velikost M 8, hloubka 80 mm</t>
  </si>
  <si>
    <t>"`901_2_Výkres_drobné_architektury.pdf"_x000D_
 "`1x lavička bez opěradla"_x000D_
 4.000 * 1 = 4,000 [A]</t>
  </si>
  <si>
    <t>953965111</t>
  </si>
  <si>
    <t>Kotva chemická s vyvrtáním otvoru kotevní šrouby pro chemické kotvy, velikost M 8, délka 110 mm</t>
  </si>
  <si>
    <t>RMAT0002</t>
  </si>
  <si>
    <t>lavička parková - Charakter konstrukce: odlitky ze slitiny hliníku spojené dřevěnými (tropické dřevo) lamelami pomocí šroubových spojů z nerezu. Sedák tvoří 9 l</t>
  </si>
  <si>
    <t>lavička parková - Charakter konstrukce: odlitky ze slitiny hliníku spojené dřevěnými (tropické dřevo) lamelami pomocí šroubových spojů z nerezu. Sedák tvoří 9 lamel z masivního dřeva obdélníkového průřezu (30x40 mm) délky 1800 mm a 4 oblé lamely z masivního dřeva obdélníkového průřezu (32×40 mm) délky 1800 mm. Barevnost ocelové konstrukce: RAL 7016 Antracitová šedá. Kotvení pod dlažbu do betonového základu pomocí závitových tyčí M8.</t>
  </si>
  <si>
    <t>"`1x autobusový přístřešek kryté plochy 9m2 (1,70x5,5 m)"_x000D_
 6.000 *2 + 2.500 * 2 = 17,000 [A]</t>
  </si>
  <si>
    <t>953961113</t>
  </si>
  <si>
    <t>Kotva chemická s vyvrtáním otvoru do betonu, železobetonu nebo tvrdého kamene tmel, velikost M 12, hloubka 110 mm</t>
  </si>
  <si>
    <t>"`1x autobusový přístřešek kryté plochy 9m2 (1,70x5,5 m)"_x000D_
 "`8x kotvení sloupku přístřešku M12/200"_x000D_
 8.000 = 8,000 [A]_x000D_
 "`8x kotvení sloupku lavičky M12/200"_x000D_
 8.000 = 8,000 [B]_x000D_
 Celkem: A+B = 16,000 [C]</t>
  </si>
  <si>
    <t>953961114</t>
  </si>
  <si>
    <t>Kotva chemická s vyvrtáním otvoru do betonu, železobetonu nebo tvrdého kamene tmel, velikost M 16, hloubka 125 mm</t>
  </si>
  <si>
    <t>"`1x autobusový přístřešek kryté plochy 9m2 (1,70x5,5 m)"_x000D_
 "`20x kotvení sloupku přístřešku M16/250"_x000D_
 20.000 = 20,000 [A]</t>
  </si>
  <si>
    <t>953965122</t>
  </si>
  <si>
    <t>Kotva chemická s vyvrtáním otvoru kotevní šrouby pro chemické kotvy, velikost M 12, délka 200 mm</t>
  </si>
  <si>
    <t>953965132</t>
  </si>
  <si>
    <t>Kotva chemická s vyvrtáním otvoru kotevní šrouby pro chemické kotvy, velikost M 16, délka 250 mm</t>
  </si>
  <si>
    <t>966001212</t>
  </si>
  <si>
    <t>Odstranění lavičky parkové stabilní přichycené kotevními šrouby</t>
  </si>
  <si>
    <t>"`C.1_Situační_výkres_širších_vztahů"_x000D_
 "`stávající autobusový přístřešek"_x000D_
 "`1x lavička"_x000D_
 1.000 = 1,000 [A]</t>
  </si>
  <si>
    <t>966001312</t>
  </si>
  <si>
    <t>Odstranění odpadkového koše přichyceného páskováním nebo šrouby</t>
  </si>
  <si>
    <t>"`C.1_Situační_výkres_širších_vztahů"_x000D_
 "`stávající autobusový přístřešek"_x000D_
 "`1x bet. odpadkový koš"_x000D_
 1.000 = 1,000 [A]</t>
  </si>
  <si>
    <t>966071111</t>
  </si>
  <si>
    <t>Demontáž ocelových konstrukcí profilů hmotnosti do 13 kg/m, hmotnosti konstrukce do 5 t</t>
  </si>
  <si>
    <t>"`C.1_Situační_výkres_širších_vztahů"_x000D_
 "`stávající autobusový přístřešek"_x000D_
 "`pro VV SP stanovena celková hmotnost přístřešku cca. 1100 kg (konstrukce + opláštění střechy)"_x000D_
 1000.00 * 0.001 = 1,000 [A]</t>
  </si>
  <si>
    <t>977271112</t>
  </si>
  <si>
    <t>Řezání ocelových profilů na staveništi úhlovou bruskou průřezu přes 500 do 1000 mm2</t>
  </si>
  <si>
    <t>"`C.1_Situační_výkres_širších_vztahů"_x000D_
 "`stávající autobusový přístřešek"_x000D_
 "`6x sloupek přístřešku"_x000D_
 "`pro VV SP stanoven sloupek z TR 48,3x5 mm"_x000D_
 6.000 = 6,000 [A]</t>
  </si>
  <si>
    <t>936104213</t>
  </si>
  <si>
    <t>Montáž odpadkového koše přichycením kotevními šrouby</t>
  </si>
  <si>
    <t>"`Množství určené pomocí aplikace Výměry."_x000D_
 "`901_2_Výkres_drobné_architektury.pdf"_x000D_
 "`1x odpadkový koš"_x000D_
 "`2,000/ 2"_x000D_
 1 = 1,000 [A]</t>
  </si>
  <si>
    <t>"`901_2_Výkres_drobné_architektury.pdf"_x000D_
 "`1x odpadkový koš"_x000D_
 4.000 * 1 = 4,000 [A]</t>
  </si>
  <si>
    <t>953965121</t>
  </si>
  <si>
    <t>Kotva chemická s vyvrtáním otvoru kotevní šrouby pro chemické kotvy, velikost M 12, délka 160 mm</t>
  </si>
  <si>
    <t>odpadkový koš - Charakter konstrukce: ocelová konstrukce s dřevěnými lamelami připojenými pomocí šroubových spojů z nerezu. Ocelová konstrukce je opatřena ochra</t>
  </si>
  <si>
    <t>odpadkový koš - Charakter konstrukce: ocelová konstrukce s dřevěnými lamelami připojenými pomocí šroubových spojů z nerezu. Ocelová konstrukce je opatřena ochrannou vrstvou zinku a práškovým vypalovacím lakem. Nosnou kostru tvoří svařenec z výpalků z ocelového plechu tloušťky 4 mm a trubky průřezu 80x2. Opláštění tvoří 26 vertikálních lamel z tropického dřeva obdélníkového průřezu 15 x 35 x 800 mm. Vnitřní nádoba - ohýbaný pozinkovaný plech tloušťky 0,8 mm, objem 45 l. Barevnost ocelové konstrukce: RAL 7016 Antracitová šedá. kotvení pod dlažbu nebo ve zhutněném terénu do betonového základu pomocí závitových tyčí M12.</t>
  </si>
  <si>
    <t>9.4</t>
  </si>
  <si>
    <t>946111113</t>
  </si>
  <si>
    <t>Věže pojízdné trubkové nebo dílcové s maximálním zatížením podlahy do 200 kg/m2 šířky od 0,6 do 0,9 m, délky do 3,2 m výšky přes 2,5 m do 3,5 m montáž</t>
  </si>
  <si>
    <t>"`Množství určené pomocí aplikace Výměry."_x000D_
 "`901_2_Výkres_drobné_architektury.pdf"_x000D_
 "`1x totem ČSPH"_x000D_
 "`1,000"_x000D_
 1 = 1,000 [A]</t>
  </si>
  <si>
    <t>946111213</t>
  </si>
  <si>
    <t>Věže pojízdné trubkové nebo dílcové s maximálním zatížením podlahy do 200 kg/m2 šířky od 0,6 do 0,9 m, délky do 3,2 m výšky přes 2,5 m do 3,5 m příplatek k ceně</t>
  </si>
  <si>
    <t>Věže pojízdné trubkové nebo dílcové s maximálním zatížením podlahy do 200 kg/m2 šířky od 0,6 do 0,9 m, délky do 3,2 m výšky přes 2,5 m do 3,5 m příplatek k ceně za každý den použití</t>
  </si>
  <si>
    <t>"`Množství určené pomocí aplikace Výměry."_x000D_
 "`901_2_Výkres_drobné_architektury.pdf"_x000D_
 "`1x totem ČSPH"_x000D_
 "`1,000"_x000D_
 1 = 1,000 [A]_x000D_
 A * 5Koeficient množství = 5,000 [B]</t>
  </si>
  <si>
    <t>946111813</t>
  </si>
  <si>
    <t>Věže pojízdné trubkové nebo dílcové s maximálním zatížením podlahy do 200 kg/m2 šířky od 0,6 do 0,9 m, délky do 3,2 m výšky přes 2,5 m do 3,5 m demontáž</t>
  </si>
  <si>
    <t>Totem pro ČSPH - Stávající totem čerpací stanice pohonných hmot bude zachován, pouze dojde k úpravě konstrukce nosného sloupu – jeho navýšení, aby byla dosažena</t>
  </si>
  <si>
    <t>Totem pro ČSPH - Stávající totem čerpací stanice pohonných hmot bude zachován, pouze dojde k úpravě konstrukce nosného sloupu – jeho navýšení, aby byla dosažena minimální podchozí výška 2,1 m pod výložníkem stojanu s informacemi o cenách. Navržená úprava bude detailněji zpracována před realizací projektu a odsouhlasena statikem.</t>
  </si>
  <si>
    <t>"`Množství určené pomocí aplikace Výměry."_x000D_
 "`901_2_Výkres_drobné_architektury.pdf"_x000D_
 "`1x totem ČSPH"_x000D_
 "`úprava stávajícího totemu v TZ SO 901"_x000D_
 "`1,000"_x000D_
 1 = 1,000 [A]</t>
  </si>
  <si>
    <t>9.5</t>
  </si>
  <si>
    <t>936001001</t>
  </si>
  <si>
    <t>Montáž prvků městské a zahradní architektury hmotnosti do 0,1 t</t>
  </si>
  <si>
    <t>"`Množství určené pomocí aplikace Výměry."_x000D_
 "`901_2_Výkres_drobné_architektury.pdf"_x000D_
 "`2x označník"_x000D_
 "`2,000"_x000D_
 2 = 2,000 [A]</t>
  </si>
  <si>
    <t>"`901_2_Výkres_drobné_architektury.pdf"_x000D_
 "`2x označník"_x000D_
 4.000 * 2 = 8,000 [A]</t>
  </si>
  <si>
    <t>953965131</t>
  </si>
  <si>
    <t>Kotva chemická s vyvrtáním otvoru kotevní šrouby pro chemické kotvy, velikost M 16, délka 190 mm</t>
  </si>
  <si>
    <t>RMAT0003</t>
  </si>
  <si>
    <t>označník autobusové zastávky - Ocelová konstrukce sloupu opatřená ochranou vrstvou zinku a práškovým vypalovacím lakem v odstínu RAL 7016 antracitová šedá.  Kot</t>
  </si>
  <si>
    <t>označník autobusové zastávky - Ocelová konstrukce sloupu opatřená ochranou vrstvou zinku a práškovým vypalovacím lakem v odstínu RAL 7016 antracitová šedá.  Kotvení pod dlažbu do betonového základu pomocí závitových tyčí M16.</t>
  </si>
  <si>
    <t>997013635</t>
  </si>
  <si>
    <t>Poplatek za uložení stavebního odpadu na skládce (skládkovné) komunálního zatříděného do Katalogu odpadů pod kódem 20 03 01</t>
  </si>
  <si>
    <t>"`parková lavička autobusového přístřešku"_x000D_
 0.075 = 0,075 [A]_x000D_
 "`odpadkový koš autobusového přístřešku"_x000D_
 0.145 = 0,145 [B]_x000D_
 "`konstrukce autobusového přístřešku"_x000D_
 1.000 = 1,000 [C]_x000D_
 Celkem: A+B+C = 1,220 [D]</t>
  </si>
  <si>
    <t>997231111</t>
  </si>
  <si>
    <t>Vodorovná doprava suti a vybouraných hmot s vyložením a hrubým urovnáním na vzdálenost do 1 km</t>
  </si>
  <si>
    <t>997231119</t>
  </si>
  <si>
    <t>Vodorovná doprava suti a vybouraných hmot s vyložením a hrubým urovnáním na vzdálenost Příplatek k cenám za každý další započatý 1 km</t>
  </si>
  <si>
    <t>"`parková lavička autobusového přístřešku"_x000D_
 0.075 = 0,075 [A]_x000D_
 "`odpadkový koš autobusového přístřešku"_x000D_
 0.145 = 0,145 [B]_x000D_
 "`konstrukce autobusového přístřešku"_x000D_
 1.000 = 1,000 [C]_x000D_
 Celkem: A+B+C = 1,220 [D]_x000D_
 D * 19Koeficient množství = 23,180 [E]</t>
  </si>
  <si>
    <t>997231511</t>
  </si>
  <si>
    <t>Vodorovná doprava suti a vybouraných hmot s vyložením a hrubým urovnáním nakládání nebo překládání na dopravní prostředek při vodorovné dopravě suti a vybouraný</t>
  </si>
  <si>
    <t>Vodorovná doprava suti a vybouraných hmot s vyložením a hrubým urovnáním nakládání nebo překládání na dopravní prostředek při vodorovné dopravě suti a vybouraných hmot</t>
  </si>
  <si>
    <t>998231311</t>
  </si>
  <si>
    <t>Přesun hmot pro sadovnické a krajinářské úpravy strojně dopravní vzdálenost do 5000 m</t>
  </si>
  <si>
    <t>SO 107</t>
  </si>
  <si>
    <t>Materiál z pol.: 113138R, 113188R, 113338R1, 113524R, 113728R2
17 01 01 - BETON z vybouraných konstrukcí (obrubníky, propusty, panely a jiné)
koef. 1,5 t/m3
Pojízdná dlažba: 0.4 m3 * 1.5=0.6 t
Obrubníky: 0.04*120*1.5´=7.2 t
17 09 04 - Směsné stavební a demoliční odpady neuvedené pod čísly 17 09 01, 17 09 02 a 17 09 03
Koef. 2.2 t/m3
(4.5m3+315m3+199.8m3)*2.2=1143 t
Náklad na uložení do recyklačního střediska či na skládku s oprávněním k opětovnému využítí dodaného typu odpadu.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</si>
  <si>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0.6+7.2+1143 = 1150,800 [A]</t>
  </si>
  <si>
    <t>Materiál z pol.: 113328R, 123738R2, 12980, 129971, 132738R
17 05 04 - Zemina a kamení neuvedené pod číslem 17 05 03, koef. 2.1 t/m3
Nepotřebný výkopek - zemina, drny, kamení - nevhodný materiál pro další použí na této stavbě
Náklad na uložení do recyklačního střediska či na skládku s oprávněním k opětovnému využítí dodaného typu odpadu.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</si>
  <si>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(18+1200+0.1+2+292.5)*2.1 = 3176,460 [A]</t>
  </si>
  <si>
    <t>(125+22.2)*1.5 = 220,800 [A]</t>
  </si>
  <si>
    <t>Odstranění nezpevněného krytu stávajících sjezdů - směs štěrku a kameniva, recyklovaného rozfrézovaného asfaltobetonu, zeminy a písku - napojení sjezdů
Odečtená digitální plocha z výkresu - 30 m2 * 0.15 m = 4.5 m3</t>
  </si>
  <si>
    <t>4.5 = 4,500 [A]</t>
  </si>
  <si>
    <t>Odstranění stávajícího krytu z pojízdné betonové dlažby v případě poškození této stávající plochy stavbou (předpoklad poškození 20% plochy dlažby):
- celková plocha stávajícího krytu pojízdné betonové dlažby - 20 m2, 20% předpokládané poškození plochy - 5 m2 * 0.08 m = 0.4 m3 
ULOŽENÍ ODPADU ZE STAVBY NA SKLÁDKU S OPRÁVNĚNÍM K OPĚTOVNÉMU VYUŽITÍ - RECYKLAČNÍ STŘEDISKO
Recyklační středisko je povinné vydat potvrzení k oprávněné činnosti a potvrzení o následné recyklací materiálu a následné použití zrecyklovaného materiálu
Poškozenost a následnou opravu pojizdného a nepojizdného krytu posoudi TDI.</t>
  </si>
  <si>
    <t>1.6 = 1,600 [A]</t>
  </si>
  <si>
    <t>Odstranění podkladu sjezdů (zbyla vrstva pod asfaltovým krytem) - 120 m2 * 0.15m = 18 m3
_x000D_
ULOŽENÍ ODPADU ZE STAVBY NA SKLÁDKU S OPRÁVNĚNÍM K OPĚTOVNÉMU VYUŽITÍ - RECYKLAČNÍ STŘEDISKO</t>
  </si>
  <si>
    <t>Odstranění podkladních vrstev vozovky v tl. 0,15 m
Množství 2100m2*0.15m=cca 315 m3
Nově lze v souladu se zněním vyhlášky č. 283/2023 využít možnosti uložení materiálu ZAS-T3 nebo ZAS-T4 na mezideponii pro odvoz odbouraných vrstev, jejich úprava na mezideponii pro vytvoření směsi RS CA a zpětné uložení do vozovkových vrstev, nebo pro zlepšení aktivní zóny.
Odbourané vrstvy bez PAU je možné odvézt na skládku k likvidací anebo využít na jiné stavbě Zhotovitele - odvoz na skládku minimálního množství.
Předpoklád odvozu materiálu na skládku cca 200 m3</t>
  </si>
  <si>
    <t>315 = 315,000 [A]</t>
  </si>
  <si>
    <t>Odstranění podkladních vrstev vozovky v tl. 0,17 m
Množství 2100m2*0.17m*koef. rozš. vrstvy 1.1=cca 395 m3
Odvoz na mezideponii Zhot. styvby, úprava a použití zpět úpr. mater. jako vrstvu RS CA 0/32 (0/45)</t>
  </si>
  <si>
    <t>395 = 395,000 [A]</t>
  </si>
  <si>
    <t>Odstranění betonových obrubníků poškozených během stavby v délce cca 120 m
Obrubníky: 0.04*120*1.5´=cca 7.2 t - odvoz na skládku k recyklací
ULOŽENÍ ODPADU ZE STAVBY NA SKLÁDKU S OPRÁVNĚNÍM K OPĚTOVNÉMU VYUŽITÍ - RECYKLAČNÍ STŘEDISKO
Recyklační středisko je povinné vydat potvrzení k oprávněné činnosti a potvrzení o následné recyklací materiálu a následné použití zrecyklovaného materiálu
POLOŽKA BUDE ČERPÁNÁ NA ZÁKLADĚ VYJADŘENÍ AD A TDS A SOUHLASU TDI!</t>
  </si>
  <si>
    <t>Odfrézování obrusné vrstvy po celé délce - 40 mm
Odečtená digitální plocha z výkresu - 1850 m2 x 0.04 m = 74 m3 - vrstva neobsahuje PAU
Odfrézování obrusné vrstvy sejezdů - 40 mm
Odečtená digitální plocha z výkresu - 120 m2 x 0.04 m = 4.8 m3 
!!!Povinný odkup materiálu Zhotovitelem!!! 
Recyklace a zpětné použití materiálu na této nebo jiné stavbě Zhotovitelé. Materiál neobsahuje PAU</t>
  </si>
  <si>
    <t>74+4.8 = 78,800 [A]</t>
  </si>
  <si>
    <t>Odfrézování podkladních vrstev v tl. 120 mm: 1850 m2
Odečtená digitální plocha z výkresu - 1850 m2 x 0.12 m = 222 m3
ULOŽENÍ ODPADU ZE STAVBY NA SKLÁDKU S OPRÁVNĚNÍM K OPĚTOVNÉMU VYUŽITÍ - RECYKLAČNÍ STŘEDISKO
Zhotovitel doloží  platné oprávnění opravňující ho k nakládání s odpady. Dále předloží doklady o uložení tzv.Průvodku odpadu (s uvedením SPZ, množství-váhy, názvu odpadu, místo dalšího využí odpadu). Tuto průvodu odsouhlasí zástupci smluvních stran.</t>
  </si>
  <si>
    <t>222 = 222,000 [A]</t>
  </si>
  <si>
    <t>Sejmutí ornice z krajnic a svahů v délce 213 m, šířce 3m, hloubce 0,15 m
Odvoz a uložení na mezideponíí k dočasnému skladování. Zpětné použití</t>
  </si>
  <si>
    <t>213*2*3*0.15 = 191,700 [A]</t>
  </si>
  <si>
    <t>191.7 = 191,700 [A]</t>
  </si>
  <si>
    <t>Jedná se o výkopové práce, které se můžou vyskytnout během výstavby
POLOŽKA BUDE ČERPÁNÁ NA ZÁKLADĚ VYJADŘENÍ AD A TDS A SOUHLASU TDI!</t>
  </si>
  <si>
    <t>Odstranění stávající vrstvy aktivní zóny s odvozem na předem určené Zhotovitelem stavby skladovací místo (mezideponii), kde se bude provádět úprava (zlepšení) materiálu.
Nová aktivní zóna je navržena z upravených zemin v podloží – předpoklad využití stávající konstrukce s přidáním hydraulického pojiva na tloušťku 300 - 500 mm (závisí na zastižených vlastnostech parapláně AZ) nebo výměna podloží s využitím  stávajících odtěžených vrstev s PAU a uložených technologií recyklace za studena.  Jedná se o stávající zeminy podmínečně vhodné, které je možno považovat dle TP 170 při hodnotě CBR &lt; 15% za typ PIII při optimálních podmínkách vlhkosti nebo úpravou zemin AZ s hydraulickým pojivem min. PIII a při dosažení vyššího CBR 30 % za typ PII. 
Množství: 2200m2*0.50m=cca 1100m3 
Případné množství uložení na skládku cca 500 m3 - množství, které se nevyužije</t>
  </si>
  <si>
    <t>Odtěžení stávající nezpevněné krajnice a dosypavek cca 1200 m3 zeminy a kameniva
ULOŽENÍ ODPADU ZE STAVBY NA SKLÁDKU S OPRÁVNĚNÍM K OPĚTOVNÉMU VYUŽITÍ - RECYKLAČNÍ STŘEDISKO</t>
  </si>
  <si>
    <t>191.7+1100+222 = 1513,700 [A]</t>
  </si>
  <si>
    <t>PROČIŠTĚNÍ STÁVAJÍCÍCH PŘÍKOPŮ.
REPROFILACE (OBNOVA) STÁVAJÍCÍCH PŘÍKOPŮ. BUDE ZACHOVÁNA KÓTA DNA PŘÍKOPU
Včetně dopravy přebytků zeminy na vzd. do 20 km na skládku k recyklací
Přebytek zeminy a kameníva (nevhodný materiál pro další použí na této stavbě) - 0.25*500= 125 m3 
Respektovat podmínky ohledně předcházení vzníku odpadu, resp. připravenost ke znovuvyužití nebo recyklaci odpadů</t>
  </si>
  <si>
    <t>Odvoz materiálu na skládku_x000D_
cca 0,1 t</t>
  </si>
  <si>
    <t>129971</t>
  </si>
  <si>
    <t>ČIŠTĚNÍ POTRUBÍ DN DO 1000MM</t>
  </si>
  <si>
    <t>2 t odpadu na skládku k recyklací</t>
  </si>
  <si>
    <t>Zatrubněný příkop</t>
  </si>
  <si>
    <t>4.5*65*1 = 292,500 [A]</t>
  </si>
  <si>
    <t>Uložení odstraněného materiálu na skládce a mezideponii (k následné recyklaci) - skladování na ploše, kterou dočasně zřídí Zhotovitel stavby._x000D_
_x000D_
Uložení odstraněného materiálu na skládce z pol. 121108R. 123738R1, 123738R2, 12932R, 12980, 129971</t>
  </si>
  <si>
    <t>191.7+1100+1200+125+0.1+0.9 = 2617,700 [A]</t>
  </si>
  <si>
    <t>Do aktivní zóny se ukladá zemina úpravena na mezideponíí Zhotovitelé - úprava dřívé odtěženého materiálu.
Aktivní zóna    tl. 500 mm       E dep.2.= 45 MPa   CBR  15%
Položka jíž obsahuje zhutnění a povrchové úpravy materiálu AZ
Aktivní zóna (zeminy v podloží stávající konstrukce s přidáním hydraulického pojiva nebo kameniva z odtěžených vrstev vozovky) tl. 500mm
Aktivní zóna je navržena z upravených zemin v podloží – předpoklad využití stávající konstrukce s přidáním hydraulického pojiva na tloušťku 300 - 500 mm (závisí na zastižených vlastnostech parapláně AZ) nebo výměna podloží s využitím  stávajících odtěžených vrstev s PAU a uložených technologií recyklace za studena.  Jedná se o stávající zeminy podmínečně vhodné, které je možno považovat dle TP 170 při hodnotě CBR &lt; 15% za typ PIII při optimálních podmínkách vlhkosti nebo úpravou zemin AZ s hydraulickým pojivem min. PIII a při dosažení vyššího CBR 30 % za typ PII.
Odtěžené vrstvy vozovek  s obsahem PAU lze  použít v souladu s vyhláškou 283/2023 Sb.  do aktivní zóny, pokud budou  uloženy dle TP 208  technologií recyklace za studena v max. tl 250 mm.</t>
  </si>
  <si>
    <t>Rozprostření ornice ve svahu (včetně nákupu materiálu)
Položka zahrnuje:
- nutné přemístění ornice z dočasných skládek vzdálených do 50m
- rozprostření ornice v předepsané tloušťce ve svahu přes 1:5
Položka nezahrnuje:
- x</t>
  </si>
  <si>
    <t>17581</t>
  </si>
  <si>
    <t>OBSYP POTRUBÍ A OBJEKTŮ Z NAKUPOVANÝCH MATERIÁLŮ</t>
  </si>
  <si>
    <t>Jako vhodný přírodní neupravený materiál lze pro zásypy rýh a výkopů použít v souladu s ČSN 73 6133, TP 94_x000D_
_x000D_
Podmínečně vhodná zemina_x000D_
_x000D_
Při vracení vykopané zeminy zpět do výkopu nebo rýhy musí být jednoznačně prokázáno, že se jedná o zeminu použitelnou dle ČSN 73 6133 a TKP 3.</t>
  </si>
  <si>
    <t>292.5 = 292,500 [A]</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</si>
  <si>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nezahrnuje:
- x 
Způsob měření:
- zemina vytlačená potrubím o DN 180mm se od kubatury obsypů neodečítá</t>
  </si>
  <si>
    <t>1478 = 1478,000 [A]</t>
  </si>
  <si>
    <t>500*2 = 1000,000 [A]</t>
  </si>
  <si>
    <t>Skladba 1  - konstrukce vozovky INTRAVILÁN  – životnost 25 let
- Štěrkodrť ŠD A 0/63, 150 mm - ČSN 73 6126-1</t>
  </si>
  <si>
    <t>325 = 325,000 [A]</t>
  </si>
  <si>
    <t>Štěrkový polšt. u žlabu</t>
  </si>
  <si>
    <t>25*0.5 = 12,500 [A]</t>
  </si>
  <si>
    <t>Nepojizdná kamenná dlažba z velkých kostek
Podkladní vrstva:
- Štěrkodrť ŠD,200 mm - ČSN 73 6126-1</t>
  </si>
  <si>
    <t>Skladba 1  - konstrukce vozovky INTRAVILÁN  – životnost 25 let
- RS CA 0/32 (0/45), 170 mm, ČSN 73 6147
Z POL. 113338R2
Uprava materiálu na mezideponii_x000D_
_x000D_
Poznámka: Při fakturaci zaměření každé asfaltové vrstvy zvlášť. Fakturace bude probíhat na základě skutečnosti.</t>
  </si>
  <si>
    <t>Recyklace za studena dle TP 208 na vrstvu RS CA do mocnosti min. 170 mm.
Materiál vhodný k provedení vrstvy recyklace za studena v případě výskytu nevhodného materiálu na stavbě
Předpoklad 20% objemu - 79 m3
včetně koef. rozš. vrstvy 1.1
Položka bude čerpána dle skutečností a pokynu TDS._x000D_
_x000D_
Poznámka: Při fakturaci zaměření každé asfaltové vrstvy zvlášť. Fakturace bude probíhat na základě skutečnosti.</t>
  </si>
  <si>
    <t>395*0.2 = 79,000 [A]</t>
  </si>
  <si>
    <t>79*2.3*0.4 = 72,680 [A]</t>
  </si>
  <si>
    <t>Krajnice R-Mat, tl. 0,10 m_x000D_
_x000D_
max. povolená frakce 0/22</t>
  </si>
  <si>
    <t>- INFILTRAČNÍ POSŘIK Z ASFALTOVÉ EMULZE PI-C 0,6 kg/m2/ ČSN 73 6129, TKP kap. 26
Obnová asfaltových sjezdů</t>
  </si>
  <si>
    <t>Skladba 1 - konstrukce vozovky INTRAVILÁN  – životnost 25 let 
- 2x spojovací postřík PS CP, min. 0,4 kg/m2 - ČSN 73 6129, TKP kap. 26</t>
  </si>
  <si>
    <t>3750 = 3750,000 [A]</t>
  </si>
  <si>
    <t>Na autobusových zastávkách (v prostoru autobusových zálivů bude navýšení nivelety konstrukce vozovky maximálně do 30 mm a komunikace bude vyztužena geokompozitem pod vrstvou ACL s minimálním přesahem 1,0 m).
Vyztužení sklovláknitým geokompozitem (min. šířka role 1.5 - 2,0 m)
- velikost ok min. 25x25 mm
- typ ochranného natužení skelných vlaken - teplotně stabilní elastomerový polymer
- bod měknutí ochranného povlaku skelného vlákna- min. 220 stupňů - ČSN EN ISO 3146
- pevnost v tahu (MD X CMD) - min. 100 x 100 kN/m - ČSN EN ISO 10319
- dynamická perforace instalační vylehčené textilie - min. 50 mm - EN ISO 13433
- Mříž instalovaná na všech provedených sanacích s přesahem dle TP 147 a oboustranně v celé délce okrajů</t>
  </si>
  <si>
    <t>Skladba 1 - konstrukce vozovky INTRAVILÁN  – životnost 25 let
- asfaltový beton pro ložní vrstvy modif. ACL 22S (ev. ACL 16S) , PMB 25/55-60 (65), 60 mm - ČSN 73 6121, TKP kap. 7
Plocha 1900</t>
  </si>
  <si>
    <t>1900 = 1900,000 [A]</t>
  </si>
  <si>
    <t>Skladba 1  - konstrukce vozovky INTRAVILÁN  – životnost 25 let
- Asfaltový beton pro podkladní vrstvy ACP 16+, 50/70, 60 mm, ČSN 736121, TKP kap. 7
Plocha 2000 m2</t>
  </si>
  <si>
    <t>Skladby nepojížděných ostrůvků dle TP 170 je navržena D2- D-1-TDZ-VI-PII z velkých kamenných kostek
Nepojizný dlažděný kryt (zpevnéná krajnice)
- kamenná dlažba pojízdná DL 80 mm - ČSN 73 6131
- lože (drobné drcené kamenivo 4-8mm) L, 40 mm - ČSN 73 6131</t>
  </si>
  <si>
    <t>87444</t>
  </si>
  <si>
    <t>POTRUBÍ Z TRUB PLASTOVÝCH ODPADNÍCH DN DO 250MM</t>
  </si>
  <si>
    <t>Kanalizační přípojky</t>
  </si>
  <si>
    <t>Položka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(bez ohledu na sklon)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Položka nezahrnuje:
- tlakové zkoušky ani proplach a dezinfekci</t>
  </si>
  <si>
    <t>Poklop D1000, HLOUBKA 1.2 M</t>
  </si>
  <si>
    <t>894846</t>
  </si>
  <si>
    <t>ŠACHTY KANALIZAČNÍ PLASTOVÉ D 400MM</t>
  </si>
  <si>
    <t>Položka zahrnuje:
- poklopy s rámem z předepsaného materiálu a tvaru
- předepsané plastové skruže, dno a není-li uvedeno jinak i podkladní vrstvu (z kameniva nebo betonu).
- výplň, těsnění a tmelení spár a spojů,
- očištění a ošetření úložných ploch,
- předepsané podkladní konstrukce
Položka nezahrnuje:
- x</t>
  </si>
  <si>
    <t>Včetně napojení na stávající kanalizaci.
Mříže budou kompozitní min. D 400.</t>
  </si>
  <si>
    <t>1+1 = 2,000 [A]</t>
  </si>
  <si>
    <t>899122</t>
  </si>
  <si>
    <t>MŘÍŽE LITINOVÉ SAMOSTATNÉ</t>
  </si>
  <si>
    <t>Položka zahrnuje:
- dodávku a osazení předepsané mříže včetně rámu
Položka nezahrnuje:
- x</t>
  </si>
  <si>
    <t>899525</t>
  </si>
  <si>
    <t>OBETONOVÁNÍ POTRUBÍ Z PROSTÉHO BETONU DO C30/37</t>
  </si>
  <si>
    <t>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Položka nezahrnuje:
- x</t>
  </si>
  <si>
    <t>Bezpečnostní zábradlí dle TP 186</t>
  </si>
  <si>
    <t>626+626 = 1252,000 [A]</t>
  </si>
  <si>
    <t>626 = 626,000 [A]</t>
  </si>
  <si>
    <t>9183A3</t>
  </si>
  <si>
    <t>PROPUSTY Z TRUB DN 300MM PLASTOVÝCH</t>
  </si>
  <si>
    <t>ZATRUBNĚNÝ PŘÍKOP  PP DN300 SN 8, dl. 64,5m SOUČÁST SO107, kapacita 165 l/s vypočtený průtok 43,2</t>
  </si>
  <si>
    <t>65 = 65,000 [A]</t>
  </si>
  <si>
    <t>Položka zahrnuje:
- dodání a položení potrubí z trub z dokumentací předepsaného materiálu a předepsaného průměru
- případné úpravy trub (zkrácení, šikmé seříznutí)
Položka nezahrnuje:
- podkladní vrstvy a obetonování</t>
  </si>
  <si>
    <t>ŽLAB S LITINOVÝM ROŠTĚM</t>
  </si>
  <si>
    <t>93554</t>
  </si>
  <si>
    <t>ŽLABY Z DÍLCŮ Z BETONU SVĚTLÉ ŠÍŘKY DO 250MM VČET MŘÍŽÍ</t>
  </si>
  <si>
    <t>Položka zahrnuje:
-dodávku a uložení dílců žlabu z předepsaného materiálu předepsaných rozměrů včetně mříže
- spárování, úpravy vtoku a výtoku
- nezahrnuje nutné zemní práce, předepsané lože, obetonování
- měří se v metrech běžných délky osy žlabu, odečítají se čistící kusy a vpustě
Položka nezahrnuje:
- x</t>
  </si>
  <si>
    <t>Žlab s odvodňovací funk. - velké kamenné kostky do betonu_x000D_
_x000D_
Zpevnění svahu u zatrubněného příkopu</t>
  </si>
  <si>
    <t>935832</t>
  </si>
  <si>
    <t>ŽLABY A RIGOLY DLÁŽDĚNÉ Z LOMOVÉHO KAMENE TL DO 250MMM DO BETONU TL 100MM</t>
  </si>
  <si>
    <t>ZPEVNĚNÁ KRAJNICE + svahy, DLAŽBA DO BETONOVÉHO LOŽE</t>
  </si>
  <si>
    <t>SO 161</t>
  </si>
  <si>
    <t>03710</t>
  </si>
  <si>
    <t>POMOC PRÁCE ZAJIŠT NEBO ZRÍZ OBJÍŽDKY A PRÍSTUP CESTY - DOPRAVNÍ ZNAČENÍ OBJÍZDNÝCH TRAS</t>
  </si>
  <si>
    <t>Položka obsahuje veškeré dopravní značení (vodorovné a svislé) a přip. světelnou signalizaci k zajištění organizaci dočasného dopravního řešení (přechodná dopravní situace na dotčených pozemních komunikacích) po dobu probíhajících stavebních prací (DIO podle ZOV Zhotovitelé). Včetně kontroly a opravy (v případě poškození) údržby po celou dobu výstavby._x000D_
_x000D_
Včetně projednání a vyřízení
DIO se bude lišit v závislostí na zvoleném typu dopravních omezení. 
!!!Bude čerpáno se souhlasem TDI a zástupcem KSÚS!!!</t>
  </si>
  <si>
    <t>zahrnuje objednatelem povolené náklady na požadovaná zarízení zhotovitele</t>
  </si>
  <si>
    <t>SO 331</t>
  </si>
  <si>
    <t>Řada 300</t>
  </si>
  <si>
    <t>02730</t>
  </si>
  <si>
    <t>POMOC PRÁCE ZŘÍZ NEBO ZAJIŠŤ OCHRANU INŽENÝRSKÝCH SÍTÍ</t>
  </si>
  <si>
    <t>PŘÍPADNÁ OCHRANA INŽENÝRSKÝCH SÍTÍ (zahrnující stávající splaškovou kanalizaci včetně kanalizačních přípojek)
Navržená ochrana stávající splaškové a dešťové kanalizace zahrnuje ověření hloubky potrubí, ověření stavu potrubí před zahájením výstavby a jeho sledování v průběhu výstavby. Pokud bude zjištěno, že krytí potrubí neodpovídá podkladům a normovým požadavkům, bude situace řešena na místě s provozovatelem. Pokud dojde k poškození kanalizace, bude tato neprodleně opravena. 
Bude čerpáno se souhlasy TDI a zástupce KSÚS</t>
  </si>
  <si>
    <t>zahrnuje veškeré náklady spojené s objednatelem požadovanými zařízeními</t>
  </si>
  <si>
    <t>SO 334</t>
  </si>
  <si>
    <t>PŘÍPADNÁ OCHRANA INŽENÝRSKÝCH SÍTÍ (zahrnující stávající splaškovou kanalizaci včetně kanalizačních přípojek)
Navržená ochrana stávající splaškové kanalizace zahrnuje ověření hloubky potrubí, ověření stavu potrubí před zahájením výstavby a jeho sledování v průběhu výstavby. Pokud bude zjištěno, že krytí potrubí neodpovídá podkladům a normovým požadavkům, bude situace řešena na místě s provozovatelem. Pokud dojde k poškození kanalizace, bude tato neprodleně opravena. 
Bude čerpáno se souhlasy TDI a zástupce KSÚS</t>
  </si>
  <si>
    <t>SO 335</t>
  </si>
  <si>
    <t>SO 335.1</t>
  </si>
  <si>
    <t>014103</t>
  </si>
  <si>
    <t>17 05 04 - Zemina a kamení neuvedené pod číslem 17 05 03
Materiál z pročíštění a reprofilaci příkopů - zemina, kamení - nevhodný materiál pro další použí na této stavbě
Provozovatel skládky (zařízení) musí zajistit vysoce kvalitní recyklací odpadu (selektivním odstraňováním materiálů s využitím dostupných systémů třídění stavebního odpadu) nebo opětovné materiálové použití odpadu (včetně zásypu, pří nichž jsou jiné materiály jsou nahrazené odpadem). Zhotovitel stavby musí opatřit dokument od provozovatelé skládky (zařízení), který potvrzuje, že provozovatel zařízení skutečně má k takové činností oprávnění (vysoce kvalitní recyklace nebo opětovné materiálové využití odpadu).
100% recyklace
Koef. 1.808
POLOŽKA BUDE ČERPÁNÁ NA ZÁKLADĚ VYJADŘENÍ AD A TDS A SOUHLASU TDI!</t>
  </si>
  <si>
    <t>15*1.808 = 27,120 [A]</t>
  </si>
  <si>
    <t>Položka zahrnuje : 
- Náklad na uložení do recyklačního střediska či na skládku s oprávněním k opětovnému využítí dodaného typu odpadu. 
-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</si>
  <si>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015240</t>
  </si>
  <si>
    <t>POPLATKY ZA LIKVIDACI ODPADU NEKONTAMINOVANÝCH - 20 03 99  ODPAD PODOBNÝ KOMUNÁLNÍMU ODPADU</t>
  </si>
  <si>
    <t>Odpad, který vzníka po dobu výstavby (1 t) 
Koef. 1
Předcházení vzníku odpadu, resp. připravenost ke znovuvyužití nebo recyklaci odpadů
Provozovatel skládky (zařízení) musí zajistit vysoce kvalitní recyklací odpadu (selektivním odstraňováním materiálů s využitím dostupných systémů třídění stavebního odpadu) nebo opětovné materiálové použití odpadu (včetně zásypu, pří nichž jsou jiné materiály jsou nahrazené odpadem). Zhotovitel stavby musí opatřit dokument od provozovatelé skládky (zařízení), který potvrzuje, že provozovatel zařízení skutečně má k takové činností oprávnění (vysoce kvalitní recyklace nebo opětovné materiálové využití odpadu).
100% recyklace</t>
  </si>
  <si>
    <t>1. Položka obsahuje:
 – veškeré poplatky provozovateli skládky, recyklacní linky nebo jiného zarízení na zpracování nebo likvidaci odpadu související s prevzetím, uložením, zpracováním nebo likvidací odpadu
 – náklady spojené s dopravou odpadu z místa stavby na místo prevzetí provozovatelem skládky, recyklacní linky nebo jiného zarízení na zpracování nebo likvidaci odpadu
2. Zpusob merení:
Tunou se rozumí hmotnost odpadu vytrídeného v souladu se zákonem c. 541/2020 Sb., o nakládání s odpady, v platném znení.</t>
  </si>
  <si>
    <t>029611</t>
  </si>
  <si>
    <t>HOD</t>
  </si>
  <si>
    <t>11512</t>
  </si>
  <si>
    <t>ČERPÁNÍ VODY DO 1000 L/MIN</t>
  </si>
  <si>
    <t>Čerpání vody po dobu 100 dnů * 24 hod
Se souhlasem TDI a KSÚS</t>
  </si>
  <si>
    <t>100*24 = 2400,000 [A]</t>
  </si>
  <si>
    <t>Položka zahrnuje:
- čerpání vody na povrchu
- potrubí 
- pohotovost záložní čerpací soupravy
- zřízení čerpací jímky
- následná demontáž a likvidace těchto zařízení
Položka nezahrnuje:
- x</t>
  </si>
  <si>
    <t>122731</t>
  </si>
  <si>
    <t>ODKOPÁVKY A PROKOPÁVKY OBECNÉ TŘ. I, ODVOZ DO 1KM</t>
  </si>
  <si>
    <t>HLOUBENÍ RÝH ŠÍŘ DO 2M PAŽ I NEPAŽ TŘ. I, ODVOZ DO 20KM</t>
  </si>
  <si>
    <t>25+15+15 = 55,000 [A]</t>
  </si>
  <si>
    <t>17411</t>
  </si>
  <si>
    <t>ZÁSYP JAM A RÝH ZEMINOU SE ZHUTNĚNÍM</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</si>
  <si>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nezahrnuje:
- x</t>
  </si>
  <si>
    <t>Dle projektové dokumentace</t>
  </si>
  <si>
    <t>45152</t>
  </si>
  <si>
    <t>PODKLADNÍ A VÝPLŇOVÉ VRSTVY Z KAMENIVA DRCENÉHO</t>
  </si>
  <si>
    <t>- zásyp skruží: 1 kus * O 1.5 m (skruž) * 0.66 m (výška)</t>
  </si>
  <si>
    <t>45157</t>
  </si>
  <si>
    <t>PODKLADNÍ A VÝPLŇOVÉ VRSTVY Z KAMENIVA TĚŽENÉHO</t>
  </si>
  <si>
    <t>- kubatura podsypu pod  kanalizací: celková kubatura podsypu = 28.48 m3
 - kubatura podsypu pod VO-A: tl. 0.10 m * 4.5 m2</t>
  </si>
  <si>
    <t>Kanalizace plastová DN250 mm</t>
  </si>
  <si>
    <t>87527</t>
  </si>
  <si>
    <t>POTRUBÍ DREN Z TRUB PLAST (I FLEXIBIL) DN DO 100MM</t>
  </si>
  <si>
    <t>Položka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(bez ohledu na sklon)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Položka nezahrnuje:
- x</t>
  </si>
  <si>
    <t>PREFABRIKOVANÉ BETONOVÉ ŠACHTOVÉ DNO POTRUBÍ DN 250 - ŠACHTOVÉ DNO DN 1000 mm - KOMPLET VYBAVENÍ ŠACHTY DLE PROJEKTOVÉ DOKUMENTACE
Komplet:
BETONOVÁ SKRUŽ ROVNÁ S TLOUŠŤKOU STĚNY min. 120 mm, VÝŠKA 250/500/1000
BETONOVÁ SKRUŽ PŘECHODOVÁ
ZÁKRYTOVÁ DESKA
VIDLICOVÉ STUPADLO, ROZTEČ STUPADEL DLE ČSN EN 13101</t>
  </si>
  <si>
    <t>89911D</t>
  </si>
  <si>
    <t>PLASTOVÝ POKLOP D400</t>
  </si>
  <si>
    <t>89952A</t>
  </si>
  <si>
    <t>OBETONOVÁNÍ POTRUBÍ Z PROSTÉHO BETONU DO C20/25</t>
  </si>
  <si>
    <t>Potřebné obetonování, podkladní beton C 12/15</t>
  </si>
  <si>
    <t>899652</t>
  </si>
  <si>
    <t>ZKOUŠKA VODOTĚSNOSTI POTRUBÍ DN DO 300MM</t>
  </si>
  <si>
    <t>Položka zahrnuje:
- přísun, montáž, demontáž, odsun zkoušecího čerpadla
- napuštění tlakovou vodou, dodání vody pro tlakovou zkoušku
- montáž a demontáž dílců pro zabezpečení konce zkoušeného úseku potrubí
- montáž a demontáž koncových tvarovek
- montáž zaslepovací příruby, zaslepení odboček pro armatury a pro odbočující řady
Položka nezahrnuje:
- x</t>
  </si>
  <si>
    <t>89980</t>
  </si>
  <si>
    <t>TELEVIZNÍ PROHLÍDKA POTRUBÍ</t>
  </si>
  <si>
    <t>- celá délka nově vybudovaného potrubí dešťové kanalizace a jejích přípojek</t>
  </si>
  <si>
    <t>Položka zahrnuje:
- prohlídku potrubí televizní kamerou
- záznam prohlídky na nosičích DVD
- vyhotovení závěrečného písemného protokolu
Položka nezahrnuje:
- x</t>
  </si>
  <si>
    <t>910000</t>
  </si>
  <si>
    <t>PŘECHODOVÁ VÝKOPOVÁ LÁVKA šířka 1000 mm, dělka 1 m až 3 m - PRONÁJEM</t>
  </si>
  <si>
    <t>KSDEN</t>
  </si>
  <si>
    <t>Přechodová výkopová lávka pro pěší včetně zábradlí v místě cyklostezky, včetně osvětlení - zajištění dle BOZP
Délka pronájmu cca 10 dnů.
Počet kusů lavek - 2 ks
Bude čerpáno se souhlasem TDI a zástupcem KSUS.</t>
  </si>
  <si>
    <t>Položka ronájmu obsahuje:
- kompletní dodávku (včetně dopravy) a montáž, upevnění, spojování a pod.
- oprava / výměná v případě poškození / odcizení
- následna demontáž a odvoz</t>
  </si>
  <si>
    <t>0.5 = 0,500 [A]</t>
  </si>
  <si>
    <t>SO 336</t>
  </si>
  <si>
    <t>SO 337</t>
  </si>
  <si>
    <t>SO 341</t>
  </si>
  <si>
    <t>PŘÍPADNÁ OCHRANA INŽENÝRSKÝCH SÍTÍ (zahrnující stávající vedení vodovodu a vodovodních přípojek)
Ochrana vodovodu zahrnuje především ověření hloubky potrubí, ověření stavu potrubí před zahájením výstavby a jeho sledování v průběhu výstavby.  Pokud bude zjištěno, že krytí potrubí neodpovídá podkladům a normovým požadavkům, bude situace řešena na místě s provozovatelem. Pokud při výstavbě dojde k poškození vodovodního potrubí nebo zařízení, bude v souladu s provozovatelem neprodleně opraveno.
Bude čerpáno se souhlasy TDI a zástupce KSÚS!</t>
  </si>
  <si>
    <t>SO 343</t>
  </si>
  <si>
    <t>SO 344</t>
  </si>
  <si>
    <t>SO 345</t>
  </si>
  <si>
    <t>Výkopové práce, hloubení ryh, zásypové prace - KOMPLET</t>
  </si>
  <si>
    <t>65+15 = 80,000 [A]</t>
  </si>
  <si>
    <t>Dle projektové dokumentace - uložení a obsyp potrubí materiálem dle PD</t>
  </si>
  <si>
    <t>17710</t>
  </si>
  <si>
    <t>ZEMNÍ HRÁZKY ZE ZEMIN SE ZHUTNĚNÍM</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</si>
  <si>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nezahrnuje:
- x</t>
  </si>
  <si>
    <t>451114</t>
  </si>
  <si>
    <t>PODKL A VÝPLŇ VRSTVY Z DÍLCŮ BETON DO C25/30</t>
  </si>
  <si>
    <t>betonová výplň</t>
  </si>
  <si>
    <t>Položka zahrnuje:
- dodání  dílce  požadovaného  tvaru  a  vlastností,  jeho  skladování,  doprava  a  osazení  do  definitivní polohy, včetně komplexní technologie výroby a montáže dílců, ošetření a ochrana dílců,
- u dílců betonových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
Položka  nezahrnuje:
- x</t>
  </si>
  <si>
    <t>451312</t>
  </si>
  <si>
    <t>PODKLADNÍ A VÝPLŇOVÉ VRSTVY Z PROSTÉHO BETONU C12/15</t>
  </si>
  <si>
    <t>betonové kotevní a opěrné bloky na potrubí vč.kotev S235 J2 s antikokor.ochranou 9 ks (40,41 m3), podkladní 
beton tl. 100 mm pod šachty 2ks (4,292 m3), bet. C12/15,</t>
  </si>
  <si>
    <t>drenážní lože pod potrubí (podsyp), ŠD fr. 32/63 mm</t>
  </si>
  <si>
    <t>pískové lože pod potrubím frakce 0-4 mm,tl. 130 mm, pískové lože tl.100 mm pod dlažbou u komínců AŠ, vč.dodávky písku, podsyp a obsyp drenáže - kamenivo 32-63 mm</t>
  </si>
  <si>
    <t>87333</t>
  </si>
  <si>
    <t>POTRUBÍ Z TRUB PLASTOVÝCH TLAKOVÝCH SVAŘOVANÝCH DN DO 150MM</t>
  </si>
  <si>
    <t>Drenážní trubka</t>
  </si>
  <si>
    <t>87344</t>
  </si>
  <si>
    <t>POTRUBÍ Z TRUB PLASTOVÝCH TLAKOVÝCH SVAŘOVANÝCH DN DO 250MM</t>
  </si>
  <si>
    <t>87644</t>
  </si>
  <si>
    <t>CHRÁNIČKY Z TRUB PLASTOVÝCH DN DO 250MM</t>
  </si>
  <si>
    <t>Položka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(bez ohledu na sklon)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včetně případně předepsaného utěsnění konců chrániček
- položky platí pro práce prováděné v prostoru zapaženém i nezapaženém a i v kolektorech, chráničkách
Položka nezahrnuje:
- x</t>
  </si>
  <si>
    <t>891000</t>
  </si>
  <si>
    <t>SPOJIVACÍ A DODATEČNÉ MATERIÁLY</t>
  </si>
  <si>
    <t>Lemový nákružek, PE koleno</t>
  </si>
  <si>
    <t>Položka zahrnuje:
- kompletní montáž dle technologického předpisu
- dodávku armatury
- mimostaveništní a vnitrostaveništní dopravu
Položka nezahrnuje:
- x</t>
  </si>
  <si>
    <t>891144</t>
  </si>
  <si>
    <t>ŠOUPÁTKA DN DO 250MM</t>
  </si>
  <si>
    <t>891344</t>
  </si>
  <si>
    <t>MONTÁŽNÍ VLOŽKY DN DO 250MM</t>
  </si>
  <si>
    <t>89914</t>
  </si>
  <si>
    <t>ŠACHTOVÉ BETONOVÉ SKRUŽE SAMOSTATNÉ</t>
  </si>
  <si>
    <t>Pro revizní šachty - prefabr. komplert vč. poklopů</t>
  </si>
  <si>
    <t>Položka zahrnuje:
- veškerý materiál, výrobky a polotovary
- mimostaveništní a vnitrostaveništní dopravy (rovněž přesuny), včetně naložení a složení,případně s uložením
Položka nezahrnuje:
- x</t>
  </si>
  <si>
    <t>899309</t>
  </si>
  <si>
    <t>DOPLŇKY NA POTRUBÍ - VÝSTRAŽNÁ FÓLIE</t>
  </si>
  <si>
    <t>Bíla barva</t>
  </si>
  <si>
    <t>899651</t>
  </si>
  <si>
    <t>TLAKOVÉ ZKOUŠKY POTRUBÍ DN DO 300MM</t>
  </si>
  <si>
    <t>89975</t>
  </si>
  <si>
    <t>PROPLACH A DEZINFEKCE VODOVODNÍHO POTRUBÍ DN DO 300MM</t>
  </si>
  <si>
    <t>Položka zahrnuje:
- napuštění a vypuštění vody
- dodání vody a dezinfekčního prostředku
- bakteriologický rozbor vody
Položka nezahrnuje:
- x</t>
  </si>
  <si>
    <t>Přechodová výkopová lávka (2x) pro pěší včetně zábradlí v místě cyklostezky, včetně osvětlení - zajištění dle BOZP
Délka pronájmu cca 10 dnů.
Počet kusů lavek - 2 ks
Bude čerpáno se souhlasem TDI a zástupcem KSUS.</t>
  </si>
  <si>
    <t>SO 346</t>
  </si>
  <si>
    <t>SO 413</t>
  </si>
  <si>
    <t>Řada 400</t>
  </si>
  <si>
    <t>PŘÍPADNÁ OCHRANA INŽENÝRSKÝCH SÍTÍ (včetně ochrany elektrických silových kabelů a souvisejících zařízení).
Navržená ochrana zahrnuje ověření hloubky kabelů, ověření stavu kabelů před zahájením výstavby a jeho sledování v průběhu výstavby. Pokud bude zjištěno, že krytí kabelů neodpovídá podkladům a normovým požadavkům, bude situace řešena na místě s provozovatelem. Pokud dojde k poškození kabelů, budou neprodleně opraveny. 
Bude čerpáno se souhlasy TDI a zástupce KSÚS!</t>
  </si>
  <si>
    <t>SO 414</t>
  </si>
  <si>
    <t>SO 432</t>
  </si>
  <si>
    <t>SO 434</t>
  </si>
  <si>
    <t>SO 435</t>
  </si>
  <si>
    <t>SO 437</t>
  </si>
  <si>
    <t>SO 441</t>
  </si>
  <si>
    <t>131938</t>
  </si>
  <si>
    <t>HLOUBENÍ JAM ZAPAŽ I NEPAŽ TŘ. III</t>
  </si>
  <si>
    <t>- rýha pro spojku vč. vypodložení a krytí
- hloubka do 1,0m</t>
  </si>
  <si>
    <t>Položka zahrnuje:
- vodorovnou a svislou dopravu,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pažení záporového 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X</t>
  </si>
  <si>
    <t>132938</t>
  </si>
  <si>
    <t>HLOUBENÍ RÝH ŠÍŘ DO 2M PAŽ I NEPAŽ TŘ. III</t>
  </si>
  <si>
    <t>8.23 = 8,230 [A]</t>
  </si>
  <si>
    <t>0.5+8.23 = 8,730 [A]</t>
  </si>
  <si>
    <t>702221</t>
  </si>
  <si>
    <t>KABELOVÁ CHRÁNIČKA ZEMNÍ UV STABILNÍ DN DO 100 MM</t>
  </si>
  <si>
    <t>1. Položka obsahuje:
 – přípravu podkladu pro osazení
2. Položka neobsahuje:
 X
3. Způsob měření:
Měří se metr délkový.</t>
  </si>
  <si>
    <t>702222</t>
  </si>
  <si>
    <t>KABELOVÁ CHRÁNIČKA ZEMNÍ UV STABILNÍ DN PŘES 100 DO 200 MM</t>
  </si>
  <si>
    <t>702312</t>
  </si>
  <si>
    <t>ZAKRYTÍ KABELŮ VÝSTRAŽNOU FÓLIÍ ŠÍŘKY PŘES 20 DO 40 CM</t>
  </si>
  <si>
    <t>1. Položka obsahuje:
 – dodávku a montáž fólie
 – přípravu podkladu pro osazení
2. Položka neobsahuje:
 X
3. Způsob měření:
Měří se metr délkový.</t>
  </si>
  <si>
    <t>741911</t>
  </si>
  <si>
    <t>UZEMŇOVACÍ VODIČ V ZEMI FEZN DO 120 MM2</t>
  </si>
  <si>
    <t>Zemní práce v pol. 131938
Včetně ochrany vodiče</t>
  </si>
  <si>
    <t>28 = 28,000 [A]</t>
  </si>
  <si>
    <t>1. Položka obsahuje:
 – přípravu podkladu pro osazení
 – měření, dělení, spojování, tvarování
 – ochranný nátěr spojů a při průchodu vodiče nad terén apod. dle příslušných norem
2. Položka neobsahuje:
 – zemní práce
 – chráničky apod.
3. Způsob měření:
Měří se metr délkový.</t>
  </si>
  <si>
    <t>742G11</t>
  </si>
  <si>
    <t>KABEL NN DVOU- A TŘÍŽÍLOVÝ CU S PLASTOVOU IZOLACÍ DO 2,5 MM2</t>
  </si>
  <si>
    <t>Včetně: příchytky, spojky, koncovky apod.</t>
  </si>
  <si>
    <t>1. Položka obsahuje:
 – manipulace a uložení kabelu (do země, chráničky, kanálu, na rošty, na TV a pod.)
2. Položka neobsahuje:
 – chráničky apod.
3. Způsob měření:
Měří se metr délkový.</t>
  </si>
  <si>
    <t>742H12</t>
  </si>
  <si>
    <t>KABEL NN ČTYŘ- A PĚTIŽÍLOVÝ CU S PLASTOVOU IZOLACÍ OD 4 DO 16 MM2</t>
  </si>
  <si>
    <t>742L12</t>
  </si>
  <si>
    <t>UKONČENÍ DVOU AŽ PĚTIŽÍLOVÉHO KABELU V ROZVADĚČI NEBO NA PŘÍSTROJI OD 4 DO 16 MM2</t>
  </si>
  <si>
    <t>1. Položka obsahuje:
 – všechny práce spojené s úpravou kabelů pro montáž včetně veškerého příslušentsví
2. Položka neobsahuje:
 X
3. Způsob měření:
Udává se počet kusů kompletní konstrukce nebo práce.</t>
  </si>
  <si>
    <t>743122</t>
  </si>
  <si>
    <t>OSVĚTLOVACÍ STOŽÁR  PEVNÝ ŽÁROVĚ ZINKOVANÝ DÉLKY PŘES 6,5 DO 12 M</t>
  </si>
  <si>
    <t>1. Položka obsahuje:
 – základovou konstrukci a veškeré příslušenství
 – připojovací svorkovnici ve třídě izolace II ( pro 2x svítidlo ) a kabelové vedení ke svítidlům
 – uzavírací nátěr, technický popis viz. projektová dokumentace
2. Položka neobsahuje:
 – zemní práce,  betonový základ, svítidlo, výložník
3. Způsob měření:
Udává se počet kusů kompletní konstrukce nebo práce.</t>
  </si>
  <si>
    <t>743341</t>
  </si>
  <si>
    <t>VÝLOŽNÍK PRO MONTÁŽ SVÍTIDLA NA STĚNU/BETONOVÝ STOŽÁR DÉLKA VYLOŽENÍ DO 1 M</t>
  </si>
  <si>
    <t>1. Položka obsahuje:
 – veškeré příslušenství a uzavírací nátěr, technický popis viz. projektová dokumentace
2. Položka neobsahuje:
 X
3. Způsob měření:
Udává se počet kusů kompletní konstrukce nebo práce.</t>
  </si>
  <si>
    <t>743553</t>
  </si>
  <si>
    <t>SVÍTIDLO VENKOVNÍ VŠEOBECNÉ LED, MIN. IP 44, PŘES 25 DO 45 W</t>
  </si>
  <si>
    <t>1. Položka obsahuje:
 – zdroj a veškeré příslušenství
 – technický popis viz. projektová dokumentace
2. Položka neobsahuje:
 X
3. Způsob měření:
Udává se počet kusů kompletní konstrukce nebo práce.</t>
  </si>
  <si>
    <t>899574</t>
  </si>
  <si>
    <t>OBETONOVÁNÍ POTRUBÍ ZE ŽELEZOBETONU DO C25/30 VČETNĚ VÝZTUŽE</t>
  </si>
  <si>
    <t>SO 443</t>
  </si>
  <si>
    <t>z pol. 742Z23
16 02 14 Elektrošrot (vyřazená el. zařízení a přístr. - Al, Cu a vz. kovy)
17 04 07 Směsné kovy
Náklad na uložení do recyklačního střediska či na skládku s oprávněním k opětovnému využítí dodaného typu odpadu. 
Zhotovitel doloží  platné oprávnění opravňující ho k nakládání s odpady. Dále předloží doklady o uložení tzv. Průvodku odpadu (s uvedením SPZ, množství-váhy, názvu odpadu, místo dalšího využí odpadu). Tuto průvodu odsouhlasí zástupci smluvních stran.</t>
  </si>
  <si>
    <t>5+1 = 6,000 [A]</t>
  </si>
  <si>
    <t>9.6 = 9,600 [A]</t>
  </si>
  <si>
    <t>56.220 = 56,220 [A]</t>
  </si>
  <si>
    <t>9.6+56.22 = 65,820 [A]</t>
  </si>
  <si>
    <t>354 = 354,000 [A]</t>
  </si>
  <si>
    <t>190 = 190,000 [A]</t>
  </si>
  <si>
    <t>Včetně ochrany vodiče</t>
  </si>
  <si>
    <t>Položka obsahuje: příchytky, spojky, koncovky</t>
  </si>
  <si>
    <t>280 = 280,000 [A]</t>
  </si>
  <si>
    <t>742L22</t>
  </si>
  <si>
    <t>UKONČENÍ DVOU AŽ PĚTIŽÍLOVÉHO KABELU KABELOVOU SPOJKOU OD 4 DO 16 MM2</t>
  </si>
  <si>
    <t>742Z23</t>
  </si>
  <si>
    <t>DEMONTÁŽ KABELOVÉHO VEDENÍ NN</t>
  </si>
  <si>
    <t>Odvoz na skládku k likvidaci</t>
  </si>
  <si>
    <t>144 = 144,000 [A]</t>
  </si>
  <si>
    <t>1. Položka obsahuje:
 – všechny náklady na demontáž stávajícího zařízení se všemi pomocnými doplňujícími úpravami pro jeho likvidaci
 – naložení vybouraného materiálu na dopravní prostředek
2. Položka neobsahuje:
 – odvoz vybouraného materiálu na předem určené místo
 – poplatek za likvidaci odpadů (nacení se dle SSD 0)
3. Způsob měření:
Měří se metr délkový.</t>
  </si>
  <si>
    <t>743554</t>
  </si>
  <si>
    <t>SVÍTIDLO VENKOVNÍ VŠEOBECNÉ LED, MIN. IP 44, PŘES 45 W</t>
  </si>
  <si>
    <t>743Z11</t>
  </si>
  <si>
    <t>DEMONTÁŽ OSVĚTLOVACÍHO STOŽÁRU ULIČNÍHO VÝŠKY DO 15 M</t>
  </si>
  <si>
    <t>1. Položka obsahuje:
 – všechny náklady na demontáž stávajícího zařízení se všemi pomocnými doplňujícími úpravami pro jeho likvidaci
 – naložení vybouraného materiálu na dopravní prostředek
2. Položka neobsahuje:
 – odvoz vybouraného materiálu
 – poplatek za likvidaci odpadů (nacení se dle SSD 0)
3. Způsob měření:
Udává se počet kusů kompletní konstrukce nebo práce.</t>
  </si>
  <si>
    <t>4.8 = 4,800 [A]</t>
  </si>
  <si>
    <t>SO 444</t>
  </si>
  <si>
    <t>z pol. 742Z23
16 02 14 Elektrošrot (vyřazená el. zařízení a přístr. - Al, Cu a vz. kovy)
Náklad na uložení do recyklačního střediska či na skládku s oprávněním k opětovnému využítí dodaného typu odpadu. 
Zhotovitel doloží  platné oprávnění opravňující ho k nakládání s odpady. Dále předloží doklady o uložení tzv. Průvodku odpadu (s uvedením SPZ, množství-váhy, názvu odpadu, místo dalšího využí odpadu). Tuto průvodu odsouhlasí zástupci smluvních stran.</t>
  </si>
  <si>
    <t>4.48 = 4,480 [A]</t>
  </si>
  <si>
    <t>SO 445</t>
  </si>
  <si>
    <t>0.52 = 0,520 [A]</t>
  </si>
  <si>
    <t>5.040 = 5,040 [A]</t>
  </si>
  <si>
    <t>SO 446</t>
  </si>
  <si>
    <t>5+0.85 = 5,850 [A]</t>
  </si>
  <si>
    <t>5.98 = 5,980 [A]</t>
  </si>
  <si>
    <t>výkop 0,35x0,7 - 182m
výkop 0,5x1,2 - 40m</t>
  </si>
  <si>
    <t>68.59 = 68,590 [A]</t>
  </si>
  <si>
    <t>5.98+68.59 = 74,570 [A]</t>
  </si>
  <si>
    <t>64 = 64,000 [A]</t>
  </si>
  <si>
    <t>160 = 160,000 [A]</t>
  </si>
  <si>
    <t>274 = 274,000 [A]</t>
  </si>
  <si>
    <t>14 = 14,000 [A]</t>
  </si>
  <si>
    <t>13 = 13,000 [A]</t>
  </si>
  <si>
    <t>5.120 = 5,120 [A]</t>
  </si>
  <si>
    <t>SO 447</t>
  </si>
  <si>
    <t>49.120 = 49,120 [A]</t>
  </si>
  <si>
    <t>4.8+49.120 = 53,920 [A]</t>
  </si>
  <si>
    <t>62 = 62,000 [A]</t>
  </si>
  <si>
    <t>194 = 194,000 [A]</t>
  </si>
  <si>
    <t>4.96 = 4,960 [A]</t>
  </si>
  <si>
    <t>SO 452</t>
  </si>
  <si>
    <t>SO 453</t>
  </si>
  <si>
    <t>SO 454</t>
  </si>
  <si>
    <t>SO 455</t>
  </si>
  <si>
    <t>SO 457</t>
  </si>
  <si>
    <t>SO 515</t>
  </si>
  <si>
    <t>Řada 500</t>
  </si>
  <si>
    <t>PŘÍPADNÁ OCHRANA INŽENÝRSKÝCH SÍTÍ (zahrnující stávající vedení plynovodu)
Navržená ochrana stávajícího plynovodu zahrnuje ověření hloubky potrubí, ověření stavu potrubí před zahájením výstavby a jeho sledování v průběhu výstavby. Pokud bude zjištěno, že krytí potrubí neodpovídá podkladům a normovým požadavkům, bude situace řešena na místě s provozovatelem. Pokud dojde k poškození potrubí nebo souvisejících zařízení, bude toto neprodleně opraveno. 
Bude čerpáno se souhlasy TDI a zástupce KSÚS</t>
  </si>
  <si>
    <t>1 = 1,000 [A]_x000D_
 Celkové množství 1.000000 = 1,000 [B]</t>
  </si>
  <si>
    <t>SO 521</t>
  </si>
  <si>
    <t>SO 524</t>
  </si>
  <si>
    <t>43.2*1.808 = 78,106 [A]</t>
  </si>
  <si>
    <t>122734</t>
  </si>
  <si>
    <t>ODKOPÁVKY A PROKOPÁVKY OBECNÉ TŘ. I, ODVOZ DO 5KM</t>
  </si>
  <si>
    <t>Přeložka 8m + 28m (dočasná)
Výkop: (28+8)*1.5*2.0=108m3</t>
  </si>
  <si>
    <t>108 = 108,000 [A]</t>
  </si>
  <si>
    <t>(28+8)*1.5*0.8 = 43,200 [A]</t>
  </si>
  <si>
    <t>108+43.2 = 151,200 [A]</t>
  </si>
  <si>
    <t>87326</t>
  </si>
  <si>
    <t>POTRUBÍ Z TRUB PLASTOVÝCH TLAKOVÝCH SVAŘOVANÝCH DN DO 80MM</t>
  </si>
  <si>
    <t>Po dobu rekonstrukce propustku bude provedena dočasná přeložka plynovodu mimo vlastníprostor stavby z potrubí PE d.63 v celkové délce 22 m</t>
  </si>
  <si>
    <t>87327</t>
  </si>
  <si>
    <t>POTRUBÍ Z TRUB PLASTOVÝCH TLAKOVÝCH SVAŘOVANÝCH DN DO 100MM</t>
  </si>
  <si>
    <t>87626</t>
  </si>
  <si>
    <t>CHRÁNIČKY Z TRUB PLAST DN DO 80MM</t>
  </si>
  <si>
    <t>87633</t>
  </si>
  <si>
    <t>CHRÁNIČKY Z TRUB PLASTOVÝCH DN DO 150MM</t>
  </si>
  <si>
    <t>87827</t>
  </si>
  <si>
    <t>NASUNUTÍ PLAST TRUB DN DO 100MM DO CHRÁNIČKY</t>
  </si>
  <si>
    <t>22+8 = 30,000 [A]</t>
  </si>
  <si>
    <t>Položka zahrnuje:
- pojízdná sedla (objímky)
- případně předepsané utěsnění konců chráničky
Položka nezahrnuje:
- dodávku potrubí</t>
  </si>
  <si>
    <t>899308</t>
  </si>
  <si>
    <t>DOPLŇKY NA POTRUBÍ - SIGNALIZAČ VODIČ</t>
  </si>
  <si>
    <t>Položka zahrnuje:
- veškerý materiál, výrobky a polotovary
- mimostaveništní a vnitrostaveništní dopravy (rovněž přesuny), včetně naložení a složení,případně s uložením. 
- položka signalizační vodič zahrnuje i kontrolní vývody
Položka nezahrnuje:
- x</t>
  </si>
  <si>
    <t>žlutá, š=200 mm</t>
  </si>
  <si>
    <t>899331</t>
  </si>
  <si>
    <t>DOPLŇKY NA PLYN POTRUBÍ DN DO 150MM - PROPOJE</t>
  </si>
  <si>
    <t>vč. stoplovací tvarovky přesuvka, přechodka</t>
  </si>
  <si>
    <t>Položka zahrnuje:
- dodávku a montáž propojovacího mezikusu
- vypracování technologického postupu a práce s ním spojené
- dozor správce potrubí
Položka nezahrnuje:
- x</t>
  </si>
  <si>
    <t>9693340</t>
  </si>
  <si>
    <t>VYBOURÁNÍ POTRUBÍ DN DO 200MM PLYNOVÝCH</t>
  </si>
  <si>
    <t>Kompletní práce při odstranění dočasných přeložek a přípojek včetně odvozu na skládku recyklaci (cca 20 km) a poplatků za uložení na skládku
Zrušeno bude 8 m STL plynovodu PE d.90. Po dobu rekonstrukce propustku bude provedena dočasná přeložka plynovodu mimo vlastní prostor stavby z potrubí PE d.63 v celkové délce 22 m. Trasa je vedena mimo stavbu propustku. Po přepojení přeložky bude toto potrubí zrušeno.</t>
  </si>
  <si>
    <t>Položka zahrnuje:
- veškerou manipulaci s vybouranou sutí a hmotami včetně uložení na skládku
- veškeré další práce plynoucí z technologického předpisu a z platných předpisů
- poplatek za skládku</t>
  </si>
  <si>
    <t>SO 525</t>
  </si>
  <si>
    <t>(28+10)*1.5*2.0 = 114,000 [A]</t>
  </si>
  <si>
    <t>(28+10)*1.5*0.8 = 45,600 [A]</t>
  </si>
  <si>
    <t>114+45.6 = 159,600 [A]</t>
  </si>
  <si>
    <t>46 = 46,000 [A]</t>
  </si>
  <si>
    <t>Po dobu rekonstrukce propustku bude provedena dočasná přeložka plynovodu mimo vlastní prostor stavby z potrubí PE d.63 v celkové délce 28 m</t>
  </si>
  <si>
    <t>87634</t>
  </si>
  <si>
    <t>CHRÁNIČKY Z TRUB PLASTOVÝCH DN DO 200MM</t>
  </si>
  <si>
    <t>28+10 = 38,000 [A]</t>
  </si>
  <si>
    <t>1+1+1+1 = 4,000 [A]</t>
  </si>
  <si>
    <t>Kompletní práce při odstranění dočasných přeložek a přípojek včetně odvozu na skládku recyklaci (cca 20 km) a poplatků za uložení na skládku
Zrušeno bude 10 m STL plynovodu PE d.90. Po dobu rekonstrukce propustku bude provedena dočasná přeložka plynovodu mimo vlastní prostor stavby z potrubí PE d.63 v celkové délce 28 m. Trasa je vedena mimo stavbu propustku. Po přepojení přeložky bude toto potrubí zrušeno.</t>
  </si>
  <si>
    <t>SO 526</t>
  </si>
  <si>
    <t>SO 527</t>
  </si>
  <si>
    <t>Seznam figur</t>
  </si>
  <si>
    <t>Značka</t>
  </si>
  <si>
    <t>Výměra</t>
  </si>
  <si>
    <t>SO</t>
  </si>
  <si>
    <t>1Řada 000SO 004</t>
  </si>
  <si>
    <t>FP</t>
  </si>
  <si>
    <t>výkop</t>
  </si>
  <si>
    <t>9.80*8.90</t>
  </si>
  <si>
    <t>9.00*(2.75+2.75)</t>
  </si>
  <si>
    <t>9.50*4.00</t>
  </si>
  <si>
    <t>=</t>
  </si>
  <si>
    <t>bourání kámen</t>
  </si>
  <si>
    <t>3.00*6.50</t>
  </si>
  <si>
    <t>bourání beton</t>
  </si>
  <si>
    <t>1.70*2.75*0.15+1.00*2.75*0.15</t>
  </si>
  <si>
    <t>bourání železobeton</t>
  </si>
  <si>
    <t>0.35*0.50*7.20</t>
  </si>
  <si>
    <t>1.95*7.20</t>
  </si>
  <si>
    <t>2.50*0.40*2.70+2*2.50*0.40*1.20</t>
  </si>
  <si>
    <t>bourání DN 600</t>
  </si>
  <si>
    <t>2*2.75</t>
  </si>
  <si>
    <t>bourání DN 800</t>
  </si>
  <si>
    <t>2.75</t>
  </si>
  <si>
    <t>odstranění izolace</t>
  </si>
  <si>
    <t>6.00*2.50</t>
  </si>
  <si>
    <t>4.50*6.40</t>
  </si>
  <si>
    <t>1Řada 000SO 005</t>
  </si>
  <si>
    <t>19.50*9.80</t>
  </si>
  <si>
    <t>13.00*5.50</t>
  </si>
  <si>
    <t>10.00*2.00</t>
  </si>
  <si>
    <t>3.60*9.80</t>
  </si>
  <si>
    <t>11.80*0.55*2</t>
  </si>
  <si>
    <t>0.37*0.38*4.26</t>
  </si>
  <si>
    <t>7.20*9.80</t>
  </si>
  <si>
    <t>F</t>
  </si>
  <si>
    <t>0.15*2.60*5.50</t>
  </si>
  <si>
    <t>bourání DN 1000</t>
  </si>
  <si>
    <t>2*5.50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</si>
</sst>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 ###\ ###\ ###\ ##0.00"/>
    <numFmt numFmtId="165" formatCode="#\ ###\ ###\ ###\ ##0.000"/>
  </numFmts>
  <fonts count="14" x14ac:knownFonts="1">
    <font>
      <sz val="11"/>
      <name val="Calibri"/>
      <family val="2"/>
      <scheme val="minor"/>
    </font>
    <font>
      <sz val="11"/>
      <color rgb="FFD9D9D9"/>
      <name val="Calibri"/>
      <scheme val="minor"/>
    </font>
    <font>
      <sz val="10"/>
      <color rgb="FF000000"/>
      <name val="Arial"/>
    </font>
    <font>
      <b/>
      <sz val="16"/>
      <color rgb="FF000000"/>
      <name val="Arial"/>
    </font>
    <font>
      <b/>
      <sz val="10"/>
      <color rgb="FF000000"/>
      <name val="Arial"/>
    </font>
    <font>
      <sz val="10"/>
      <color rgb="FFFFFFFF"/>
      <name val="Arial"/>
    </font>
    <font>
      <b/>
      <sz val="11"/>
      <color rgb="FF000000"/>
      <name val="Arial"/>
    </font>
    <font>
      <b/>
      <sz val="11"/>
      <name val="Calibri"/>
      <scheme val="minor"/>
    </font>
    <font>
      <i/>
      <sz val="11"/>
      <name val="Calibri"/>
      <scheme val="minor"/>
    </font>
    <font>
      <b/>
      <u/>
      <sz val="11"/>
      <color rgb="FF0000FF"/>
      <name val="Arial"/>
    </font>
    <font>
      <b/>
      <u/>
      <sz val="11"/>
      <color theme="10"/>
      <name val="Calibri"/>
      <scheme val="minor"/>
    </font>
    <font>
      <sz val="10"/>
      <name val="Calibri"/>
      <scheme val="minor"/>
    </font>
    <font>
      <u/>
      <sz val="11"/>
      <color theme="10"/>
      <name val="Calibri"/>
      <scheme val="minor"/>
    </font>
    <font>
      <i/>
      <sz val="10"/>
      <color rgb="FF000000"/>
      <name val="Arial"/>
    </font>
  </fonts>
  <fills count="4">
    <fill>
      <patternFill patternType="none"/>
    </fill>
    <fill>
      <patternFill patternType="gray125"/>
    </fill>
    <fill>
      <patternFill patternType="solid">
        <fgColor rgb="FFD9D9D9"/>
      </patternFill>
    </fill>
    <fill>
      <patternFill patternType="solid">
        <fgColor rgb="FF41A5BD"/>
      </patternFill>
    </fill>
  </fills>
  <borders count="25">
    <border>
      <left/>
      <right/>
      <top/>
      <bottom/>
      <diagonal/>
    </border>
    <border>
      <left style="thin">
        <color auto="1"/>
      </left>
      <right style="thin">
        <color auto="1"/>
      </right>
      <top style="thin">
        <color auto="1"/>
      </top>
      <bottom style="thin">
        <color auto="1"/>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style="thin">
        <color rgb="FF000000"/>
      </left>
      <right style="thin">
        <color rgb="FF000000"/>
      </right>
      <top style="thin">
        <color rgb="FF000000"/>
      </top>
      <bottom style="thin">
        <color rgb="FF000000"/>
      </bottom>
      <diagonal/>
    </border>
    <border>
      <left style="thin">
        <color auto="1"/>
      </left>
      <right/>
      <top style="thin">
        <color auto="1"/>
      </top>
      <bottom style="thin">
        <color auto="1"/>
      </bottom>
      <diagonal/>
    </border>
    <border>
      <left style="thin">
        <color rgb="FF000000"/>
      </left>
      <right style="thin">
        <color auto="1"/>
      </right>
      <top style="thin">
        <color auto="1"/>
      </top>
      <bottom style="thin">
        <color auto="1"/>
      </bottom>
      <diagonal/>
    </border>
    <border>
      <left style="thin">
        <color auto="1"/>
      </left>
      <right style="thin">
        <color rgb="FF000000"/>
      </right>
      <top style="thin">
        <color auto="1"/>
      </top>
      <bottom style="thin">
        <color auto="1"/>
      </bottom>
      <diagonal/>
    </border>
    <border>
      <left style="thin">
        <color auto="1"/>
      </left>
      <right/>
      <top style="thin">
        <color auto="1"/>
      </top>
      <bottom/>
      <diagonal/>
    </border>
    <border>
      <left style="thin">
        <color auto="1"/>
      </left>
      <right style="thin">
        <color auto="1"/>
      </right>
      <top style="thin">
        <color auto="1"/>
      </top>
      <bottom/>
      <diagonal/>
    </border>
    <border>
      <left style="thin">
        <color rgb="FF000000"/>
      </left>
      <right/>
      <top style="thin">
        <color auto="1"/>
      </top>
      <bottom/>
      <diagonal/>
    </border>
    <border>
      <left/>
      <right/>
      <top style="thin">
        <color auto="1"/>
      </top>
      <bottom/>
      <diagonal/>
    </border>
    <border>
      <left/>
      <right style="thin">
        <color rgb="FF000000"/>
      </right>
      <top style="thin">
        <color auto="1"/>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A9A9A9"/>
      </left>
      <right/>
      <top/>
      <bottom style="thin">
        <color rgb="FFA9A9A9"/>
      </bottom>
      <diagonal/>
    </border>
    <border>
      <left/>
      <right style="thin">
        <color rgb="FF000000"/>
      </right>
      <top/>
      <bottom style="thin">
        <color rgb="FFA9A9A9"/>
      </bottom>
      <diagonal/>
    </border>
    <border>
      <left style="thin">
        <color rgb="FFA9A9A9"/>
      </left>
      <right/>
      <top/>
      <bottom/>
      <diagonal/>
    </border>
    <border>
      <left style="thin">
        <color rgb="FFA9A9A9"/>
      </left>
      <right/>
      <top/>
      <bottom style="thin">
        <color rgb="FF000000"/>
      </bottom>
      <diagonal/>
    </border>
  </borders>
  <cellStyleXfs count="15">
    <xf numFmtId="0" fontId="0" fillId="0" borderId="0"/>
    <xf numFmtId="0" fontId="2" fillId="0" borderId="0">
      <alignment horizontal="left" vertical="center" wrapText="1"/>
    </xf>
    <xf numFmtId="0" fontId="3" fillId="0" borderId="0">
      <alignment horizontal="left" vertical="center" wrapText="1"/>
    </xf>
    <xf numFmtId="0" fontId="4" fillId="0" borderId="0">
      <alignment horizontal="right" vertical="center" wrapText="1"/>
    </xf>
    <xf numFmtId="0" fontId="5" fillId="0" borderId="0">
      <alignment horizontal="center" vertical="center" wrapText="1"/>
    </xf>
    <xf numFmtId="0" fontId="4" fillId="0" borderId="0">
      <alignment horizontal="left" vertical="center" wrapText="1"/>
    </xf>
    <xf numFmtId="0" fontId="4" fillId="0" borderId="0">
      <alignment horizontal="right" vertical="center" wrapText="1"/>
    </xf>
    <xf numFmtId="0" fontId="2" fillId="0" borderId="0">
      <alignment horizontal="left" vertical="center" wrapText="1"/>
    </xf>
    <xf numFmtId="0" fontId="2" fillId="0" borderId="0">
      <alignment horizontal="right" vertical="center" wrapText="1"/>
    </xf>
    <xf numFmtId="0" fontId="6" fillId="0" borderId="0">
      <alignment horizontal="left" vertical="center" wrapText="1"/>
    </xf>
    <xf numFmtId="0" fontId="6" fillId="0" borderId="0">
      <alignment horizontal="left" vertical="center" wrapText="1"/>
    </xf>
    <xf numFmtId="0" fontId="12" fillId="0" borderId="0" applyNumberFormat="0" applyFill="0" applyBorder="0" applyAlignment="0" applyProtection="0"/>
    <xf numFmtId="0" fontId="4" fillId="0" borderId="0">
      <alignment horizontal="left" vertical="center" wrapText="1"/>
    </xf>
    <xf numFmtId="0" fontId="4" fillId="0" borderId="0">
      <alignment horizontal="left" vertical="center" wrapText="1"/>
    </xf>
    <xf numFmtId="0" fontId="13" fillId="0" borderId="0">
      <alignment horizontal="left" vertical="center" wrapText="1"/>
    </xf>
  </cellStyleXfs>
  <cellXfs count="80">
    <xf numFmtId="0" fontId="0" fillId="0" borderId="0" xfId="0"/>
    <xf numFmtId="0" fontId="1" fillId="2" borderId="0" xfId="0" applyFont="1" applyFill="1"/>
    <xf numFmtId="0" fontId="2" fillId="2" borderId="0" xfId="1" applyFill="1">
      <alignment horizontal="left" vertical="center" wrapText="1"/>
    </xf>
    <xf numFmtId="0" fontId="0" fillId="2" borderId="0" xfId="0" applyFill="1"/>
    <xf numFmtId="0" fontId="4" fillId="2" borderId="0" xfId="3" applyFill="1">
      <alignment horizontal="right" vertical="center" wrapText="1"/>
    </xf>
    <xf numFmtId="164" fontId="4" fillId="2" borderId="0" xfId="3" applyNumberFormat="1" applyFill="1">
      <alignment horizontal="right" vertical="center" wrapText="1"/>
    </xf>
    <xf numFmtId="0" fontId="5" fillId="3" borderId="1" xfId="4" applyFill="1" applyBorder="1">
      <alignment horizontal="center" vertical="center" wrapText="1"/>
    </xf>
    <xf numFmtId="49" fontId="4" fillId="0" borderId="1" xfId="5" applyNumberFormat="1" applyBorder="1">
      <alignment horizontal="left" vertical="center" wrapText="1"/>
    </xf>
    <xf numFmtId="164" fontId="4" fillId="0" borderId="1" xfId="6" applyNumberFormat="1" applyBorder="1">
      <alignment horizontal="right" vertical="center" wrapText="1"/>
    </xf>
    <xf numFmtId="49" fontId="2" fillId="0" borderId="1" xfId="7" applyNumberFormat="1" applyBorder="1">
      <alignment horizontal="left" vertical="center" wrapText="1"/>
    </xf>
    <xf numFmtId="164" fontId="2" fillId="0" borderId="1" xfId="8" applyNumberFormat="1" applyBorder="1">
      <alignment horizontal="right" vertical="center" wrapText="1"/>
    </xf>
    <xf numFmtId="0" fontId="0" fillId="2" borderId="2" xfId="0" applyFill="1" applyBorder="1"/>
    <xf numFmtId="0" fontId="0" fillId="2" borderId="3" xfId="0" applyFill="1" applyBorder="1"/>
    <xf numFmtId="0" fontId="2" fillId="2" borderId="3" xfId="1" applyFill="1" applyBorder="1">
      <alignment horizontal="left" vertical="center" wrapText="1"/>
    </xf>
    <xf numFmtId="0" fontId="0" fillId="2" borderId="4" xfId="0" applyFill="1" applyBorder="1"/>
    <xf numFmtId="0" fontId="0" fillId="2" borderId="5" xfId="0" applyFill="1" applyBorder="1"/>
    <xf numFmtId="0" fontId="0" fillId="2" borderId="0" xfId="0" applyFill="1" applyBorder="1"/>
    <xf numFmtId="0" fontId="3" fillId="2" borderId="0" xfId="2" applyFill="1" applyBorder="1">
      <alignment horizontal="left" vertical="center" wrapText="1"/>
    </xf>
    <xf numFmtId="0" fontId="0" fillId="2" borderId="6" xfId="0" applyFill="1" applyBorder="1"/>
    <xf numFmtId="0" fontId="6" fillId="2" borderId="5" xfId="9" applyFill="1" applyBorder="1">
      <alignment horizontal="left" vertical="center" wrapText="1"/>
    </xf>
    <xf numFmtId="0" fontId="6" fillId="2" borderId="0" xfId="9" applyFill="1" applyBorder="1">
      <alignment horizontal="left" vertical="center" wrapText="1"/>
    </xf>
    <xf numFmtId="0" fontId="0" fillId="2" borderId="7" xfId="0" applyFill="1" applyBorder="1" applyAlignment="1">
      <alignment horizontal="center"/>
    </xf>
    <xf numFmtId="164" fontId="0" fillId="2" borderId="7" xfId="0" applyNumberFormat="1" applyFill="1" applyBorder="1" applyAlignment="1">
      <alignment horizontal="center"/>
    </xf>
    <xf numFmtId="0" fontId="5" fillId="3" borderId="9" xfId="4" applyFill="1" applyBorder="1">
      <alignment horizontal="center" vertical="center" wrapText="1"/>
    </xf>
    <xf numFmtId="0" fontId="5" fillId="3" borderId="10" xfId="4" applyFill="1" applyBorder="1">
      <alignment horizontal="center" vertical="center" wrapText="1"/>
    </xf>
    <xf numFmtId="0" fontId="5" fillId="3" borderId="11" xfId="4" applyFill="1" applyBorder="1">
      <alignment horizontal="center" vertical="center" wrapText="1"/>
    </xf>
    <xf numFmtId="0" fontId="5" fillId="3" borderId="12" xfId="4" applyFill="1" applyBorder="1">
      <alignment horizontal="center" vertical="center" wrapText="1"/>
    </xf>
    <xf numFmtId="0" fontId="7" fillId="2" borderId="7" xfId="0" applyFont="1" applyFill="1" applyBorder="1"/>
    <xf numFmtId="0" fontId="7" fillId="2" borderId="13" xfId="0" applyFont="1" applyFill="1" applyBorder="1"/>
    <xf numFmtId="0" fontId="7" fillId="2" borderId="7" xfId="0" applyFont="1" applyFill="1" applyBorder="1" applyAlignment="1">
      <alignment horizontal="right"/>
    </xf>
    <xf numFmtId="0" fontId="7" fillId="2" borderId="14" xfId="0" applyFont="1" applyFill="1" applyBorder="1"/>
    <xf numFmtId="164" fontId="7" fillId="2" borderId="7" xfId="0" applyNumberFormat="1" applyFont="1" applyFill="1" applyBorder="1" applyAlignment="1">
      <alignment horizontal="center"/>
    </xf>
    <xf numFmtId="0" fontId="0" fillId="2" borderId="15" xfId="0" applyFill="1" applyBorder="1"/>
    <xf numFmtId="0" fontId="0" fillId="0" borderId="7" xfId="0" applyBorder="1"/>
    <xf numFmtId="0" fontId="0" fillId="0" borderId="7" xfId="0" applyBorder="1" applyAlignment="1">
      <alignment horizontal="right"/>
    </xf>
    <xf numFmtId="0" fontId="0" fillId="0" borderId="7" xfId="0" applyBorder="1" applyAlignment="1">
      <alignment wrapText="1"/>
    </xf>
    <xf numFmtId="0" fontId="0" fillId="0" borderId="7" xfId="0" applyBorder="1" applyAlignment="1">
      <alignment horizontal="center"/>
    </xf>
    <xf numFmtId="165" fontId="0" fillId="0" borderId="7" xfId="0" applyNumberFormat="1" applyBorder="1" applyAlignment="1">
      <alignment horizontal="center"/>
    </xf>
    <xf numFmtId="164" fontId="0" fillId="0" borderId="7" xfId="0" applyNumberFormat="1" applyBorder="1" applyAlignment="1">
      <alignment horizontal="center"/>
    </xf>
    <xf numFmtId="164" fontId="0" fillId="0" borderId="0" xfId="0" applyNumberFormat="1"/>
    <xf numFmtId="0" fontId="0" fillId="0" borderId="5" xfId="0" applyBorder="1"/>
    <xf numFmtId="0" fontId="0" fillId="0" borderId="0" xfId="0" applyBorder="1"/>
    <xf numFmtId="0" fontId="0" fillId="0" borderId="6" xfId="0" applyBorder="1"/>
    <xf numFmtId="0" fontId="8" fillId="0" borderId="7" xfId="0" applyFont="1" applyBorder="1" applyAlignment="1">
      <alignment wrapText="1"/>
    </xf>
    <xf numFmtId="0" fontId="0" fillId="0" borderId="0" xfId="0" applyBorder="1" applyAlignment="1">
      <alignment wrapText="1"/>
    </xf>
    <xf numFmtId="0" fontId="0" fillId="0" borderId="16" xfId="0" applyBorder="1"/>
    <xf numFmtId="0" fontId="0" fillId="0" borderId="17" xfId="0" applyBorder="1"/>
    <xf numFmtId="0" fontId="0" fillId="0" borderId="18" xfId="0" applyBorder="1"/>
    <xf numFmtId="0" fontId="0" fillId="0" borderId="17" xfId="0" applyBorder="1" applyAlignment="1">
      <alignment wrapText="1"/>
    </xf>
    <xf numFmtId="49" fontId="0" fillId="0" borderId="0" xfId="0" applyNumberFormat="1"/>
    <xf numFmtId="49" fontId="1" fillId="2" borderId="0" xfId="0" applyNumberFormat="1" applyFont="1" applyFill="1"/>
    <xf numFmtId="49" fontId="0" fillId="2" borderId="0" xfId="0" applyNumberFormat="1" applyFill="1"/>
    <xf numFmtId="0" fontId="5" fillId="3" borderId="7" xfId="4" applyFill="1" applyBorder="1">
      <alignment horizontal="center" vertical="center" wrapText="1"/>
    </xf>
    <xf numFmtId="0" fontId="9" fillId="0" borderId="7" xfId="10" applyFont="1" applyBorder="1">
      <alignment horizontal="left" vertical="center" wrapText="1"/>
    </xf>
    <xf numFmtId="0" fontId="6" fillId="0" borderId="3" xfId="10" applyBorder="1">
      <alignment horizontal="left" vertical="center" wrapText="1"/>
    </xf>
    <xf numFmtId="49" fontId="0" fillId="0" borderId="4" xfId="0" applyNumberFormat="1" applyBorder="1"/>
    <xf numFmtId="49" fontId="10" fillId="0" borderId="7" xfId="11" applyNumberFormat="1" applyFont="1" applyBorder="1"/>
    <xf numFmtId="49" fontId="7" fillId="0" borderId="19" xfId="0" applyNumberFormat="1" applyFont="1" applyBorder="1"/>
    <xf numFmtId="165" fontId="7" fillId="0" borderId="20" xfId="0" applyNumberFormat="1" applyFont="1" applyBorder="1"/>
    <xf numFmtId="49" fontId="11" fillId="0" borderId="0" xfId="0" applyNumberFormat="1" applyFont="1"/>
    <xf numFmtId="49" fontId="11" fillId="0" borderId="5" xfId="0" applyNumberFormat="1" applyFont="1" applyBorder="1"/>
    <xf numFmtId="49" fontId="11" fillId="0" borderId="21" xfId="0" applyNumberFormat="1" applyFont="1" applyBorder="1"/>
    <xf numFmtId="165" fontId="11" fillId="0" borderId="22" xfId="0" applyNumberFormat="1" applyFont="1" applyBorder="1"/>
    <xf numFmtId="49" fontId="11" fillId="0" borderId="23" xfId="0" applyNumberFormat="1" applyFont="1" applyBorder="1"/>
    <xf numFmtId="165" fontId="11" fillId="0" borderId="6" xfId="0" applyNumberFormat="1" applyFont="1" applyBorder="1"/>
    <xf numFmtId="0" fontId="6" fillId="0" borderId="0" xfId="10" applyBorder="1">
      <alignment horizontal="left" vertical="center" wrapText="1"/>
    </xf>
    <xf numFmtId="49" fontId="0" fillId="0" borderId="6" xfId="0" applyNumberFormat="1" applyBorder="1"/>
    <xf numFmtId="49" fontId="7" fillId="0" borderId="7" xfId="0" applyNumberFormat="1" applyFont="1" applyBorder="1"/>
    <xf numFmtId="49" fontId="11" fillId="0" borderId="16" xfId="0" applyNumberFormat="1" applyFont="1" applyBorder="1"/>
    <xf numFmtId="49" fontId="11" fillId="0" borderId="24" xfId="0" applyNumberFormat="1" applyFont="1" applyBorder="1"/>
    <xf numFmtId="165" fontId="11" fillId="0" borderId="18" xfId="0" applyNumberFormat="1" applyFont="1" applyBorder="1"/>
    <xf numFmtId="0" fontId="3" fillId="2" borderId="0" xfId="2" applyFill="1">
      <alignment horizontal="left" vertical="center" wrapText="1"/>
    </xf>
    <xf numFmtId="0" fontId="0" fillId="2" borderId="0" xfId="0" applyFill="1"/>
    <xf numFmtId="0" fontId="6" fillId="2" borderId="0" xfId="9" applyFill="1" applyBorder="1" applyAlignment="1">
      <alignment horizontal="right" vertical="center" wrapText="1"/>
    </xf>
    <xf numFmtId="0" fontId="0" fillId="2" borderId="0" xfId="0" applyFill="1" applyBorder="1" applyAlignment="1">
      <alignment horizontal="right"/>
    </xf>
    <xf numFmtId="0" fontId="5" fillId="3" borderId="8" xfId="4" applyFill="1" applyBorder="1">
      <alignment horizontal="center" vertical="center" wrapText="1"/>
    </xf>
    <xf numFmtId="0" fontId="5" fillId="3" borderId="9" xfId="4" applyFill="1" applyBorder="1">
      <alignment horizontal="center" vertical="center" wrapText="1"/>
    </xf>
    <xf numFmtId="0" fontId="5" fillId="3" borderId="1" xfId="4" applyFill="1" applyBorder="1">
      <alignment horizontal="center" vertical="center" wrapText="1"/>
    </xf>
    <xf numFmtId="0" fontId="5" fillId="3" borderId="10" xfId="4" applyFill="1" applyBorder="1">
      <alignment horizontal="center" vertical="center" wrapText="1"/>
    </xf>
    <xf numFmtId="49" fontId="0" fillId="2" borderId="0" xfId="0" applyNumberFormat="1" applyFill="1"/>
  </cellXfs>
  <cellStyles count="15">
    <cellStyle name="Hyperlink" xfId="11" builtinId="8"/>
    <cellStyle name="NadpisRekapitulaceSoupisPraciStyle" xfId="2" xr:uid="{00000000-0005-0000-0000-000002000000}"/>
    <cellStyle name="NadpisStrukturyStyle" xfId="10" xr:uid="{00000000-0005-0000-0000-00000A000000}"/>
    <cellStyle name="NadpisySloupcuStyle" xfId="4" xr:uid="{00000000-0005-0000-0000-000004000000}"/>
    <cellStyle name="Normal" xfId="0" builtinId="0"/>
    <cellStyle name="NormalBoldLeftStyle" xfId="5" xr:uid="{00000000-0005-0000-0000-000005000000}"/>
    <cellStyle name="NormalBoldRightStyle" xfId="6" xr:uid="{00000000-0005-0000-0000-000006000000}"/>
    <cellStyle name="NormalBoldStyle" xfId="13" xr:uid="{00000000-0005-0000-0000-00000D000000}"/>
    <cellStyle name="NormalLeftStyle" xfId="7" xr:uid="{00000000-0005-0000-0000-000007000000}"/>
    <cellStyle name="NormalRightStyle" xfId="8" xr:uid="{00000000-0005-0000-0000-000008000000}"/>
    <cellStyle name="NormalStyle" xfId="1" xr:uid="{00000000-0005-0000-0000-000001000000}"/>
    <cellStyle name="PolDoplnInfoStyle" xfId="14" xr:uid="{00000000-0005-0000-0000-00000E000000}"/>
    <cellStyle name="RekapitulaceCenyStyle" xfId="3" xr:uid="{00000000-0005-0000-0000-000003000000}"/>
    <cellStyle name="StavbaRozpocetHeaderStyle" xfId="9" xr:uid="{00000000-0005-0000-0000-000009000000}"/>
    <cellStyle name="StavebniDilStyle" xfId="12" xr:uid="{00000000-0005-0000-0000-00000C00000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worksheet" Target="worksheets/sheet55.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61"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1" Type="http://schemas.openxmlformats.org/officeDocument/2006/relationships/image" Target="../media/image1.png"/></Relationships>
</file>

<file path=xl/drawings/_rels/drawing1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2.xml.rels><?xml version="1.0" encoding="UTF-8" standalone="yes"?>
<Relationships xmlns="http://schemas.openxmlformats.org/package/2006/relationships"><Relationship Id="rId1" Type="http://schemas.openxmlformats.org/officeDocument/2006/relationships/image" Target="../media/image1.png"/></Relationships>
</file>

<file path=xl/drawings/_rels/drawing13.xml.rels><?xml version="1.0" encoding="UTF-8" standalone="yes"?>
<Relationships xmlns="http://schemas.openxmlformats.org/package/2006/relationships"><Relationship Id="rId1" Type="http://schemas.openxmlformats.org/officeDocument/2006/relationships/image" Target="../media/image1.png"/></Relationships>
</file>

<file path=xl/drawings/_rels/drawing14.xml.rels><?xml version="1.0" encoding="UTF-8" standalone="yes"?>
<Relationships xmlns="http://schemas.openxmlformats.org/package/2006/relationships"><Relationship Id="rId1" Type="http://schemas.openxmlformats.org/officeDocument/2006/relationships/image" Target="../media/image1.png"/></Relationships>
</file>

<file path=xl/drawings/_rels/drawing15.xml.rels><?xml version="1.0" encoding="UTF-8" standalone="yes"?>
<Relationships xmlns="http://schemas.openxmlformats.org/package/2006/relationships"><Relationship Id="rId1" Type="http://schemas.openxmlformats.org/officeDocument/2006/relationships/image" Target="../media/image1.png"/></Relationships>
</file>

<file path=xl/drawings/_rels/drawing16.xml.rels><?xml version="1.0" encoding="UTF-8" standalone="yes"?>
<Relationships xmlns="http://schemas.openxmlformats.org/package/2006/relationships"><Relationship Id="rId1" Type="http://schemas.openxmlformats.org/officeDocument/2006/relationships/image" Target="../media/image1.png"/></Relationships>
</file>

<file path=xl/drawings/_rels/drawing17.xml.rels><?xml version="1.0" encoding="UTF-8" standalone="yes"?>
<Relationships xmlns="http://schemas.openxmlformats.org/package/2006/relationships"><Relationship Id="rId1" Type="http://schemas.openxmlformats.org/officeDocument/2006/relationships/image" Target="../media/image1.png"/></Relationships>
</file>

<file path=xl/drawings/_rels/drawing18.xml.rels><?xml version="1.0" encoding="UTF-8" standalone="yes"?>
<Relationships xmlns="http://schemas.openxmlformats.org/package/2006/relationships"><Relationship Id="rId1" Type="http://schemas.openxmlformats.org/officeDocument/2006/relationships/image" Target="../media/image1.png"/></Relationships>
</file>

<file path=xl/drawings/_rels/drawing19.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20.xml.rels><?xml version="1.0" encoding="UTF-8" standalone="yes"?>
<Relationships xmlns="http://schemas.openxmlformats.org/package/2006/relationships"><Relationship Id="rId1" Type="http://schemas.openxmlformats.org/officeDocument/2006/relationships/image" Target="../media/image1.png"/></Relationships>
</file>

<file path=xl/drawings/_rels/drawing2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2.xml.rels><?xml version="1.0" encoding="UTF-8" standalone="yes"?>
<Relationships xmlns="http://schemas.openxmlformats.org/package/2006/relationships"><Relationship Id="rId1" Type="http://schemas.openxmlformats.org/officeDocument/2006/relationships/image" Target="../media/image1.png"/></Relationships>
</file>

<file path=xl/drawings/_rels/drawing23.xml.rels><?xml version="1.0" encoding="UTF-8" standalone="yes"?>
<Relationships xmlns="http://schemas.openxmlformats.org/package/2006/relationships"><Relationship Id="rId1" Type="http://schemas.openxmlformats.org/officeDocument/2006/relationships/image" Target="../media/image1.png"/></Relationships>
</file>

<file path=xl/drawings/_rels/drawing24.xml.rels><?xml version="1.0" encoding="UTF-8" standalone="yes"?>
<Relationships xmlns="http://schemas.openxmlformats.org/package/2006/relationships"><Relationship Id="rId1" Type="http://schemas.openxmlformats.org/officeDocument/2006/relationships/image" Target="../media/image1.png"/></Relationships>
</file>

<file path=xl/drawings/_rels/drawing25.xml.rels><?xml version="1.0" encoding="UTF-8" standalone="yes"?>
<Relationships xmlns="http://schemas.openxmlformats.org/package/2006/relationships"><Relationship Id="rId1" Type="http://schemas.openxmlformats.org/officeDocument/2006/relationships/image" Target="../media/image1.png"/></Relationships>
</file>

<file path=xl/drawings/_rels/drawing26.xml.rels><?xml version="1.0" encoding="UTF-8" standalone="yes"?>
<Relationships xmlns="http://schemas.openxmlformats.org/package/2006/relationships"><Relationship Id="rId1" Type="http://schemas.openxmlformats.org/officeDocument/2006/relationships/image" Target="../media/image1.png"/></Relationships>
</file>

<file path=xl/drawings/_rels/drawing27.xml.rels><?xml version="1.0" encoding="UTF-8" standalone="yes"?>
<Relationships xmlns="http://schemas.openxmlformats.org/package/2006/relationships"><Relationship Id="rId1" Type="http://schemas.openxmlformats.org/officeDocument/2006/relationships/image" Target="../media/image1.png"/></Relationships>
</file>

<file path=xl/drawings/_rels/drawing28.xml.rels><?xml version="1.0" encoding="UTF-8" standalone="yes"?>
<Relationships xmlns="http://schemas.openxmlformats.org/package/2006/relationships"><Relationship Id="rId1" Type="http://schemas.openxmlformats.org/officeDocument/2006/relationships/image" Target="../media/image1.png"/></Relationships>
</file>

<file path=xl/drawings/_rels/drawing29.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30.xml.rels><?xml version="1.0" encoding="UTF-8" standalone="yes"?>
<Relationships xmlns="http://schemas.openxmlformats.org/package/2006/relationships"><Relationship Id="rId1" Type="http://schemas.openxmlformats.org/officeDocument/2006/relationships/image" Target="../media/image1.png"/></Relationships>
</file>

<file path=xl/drawings/_rels/drawing31.xml.rels><?xml version="1.0" encoding="UTF-8" standalone="yes"?>
<Relationships xmlns="http://schemas.openxmlformats.org/package/2006/relationships"><Relationship Id="rId1" Type="http://schemas.openxmlformats.org/officeDocument/2006/relationships/image" Target="../media/image1.png"/></Relationships>
</file>

<file path=xl/drawings/_rels/drawing3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3.xml.rels><?xml version="1.0" encoding="UTF-8" standalone="yes"?>
<Relationships xmlns="http://schemas.openxmlformats.org/package/2006/relationships"><Relationship Id="rId1" Type="http://schemas.openxmlformats.org/officeDocument/2006/relationships/image" Target="../media/image1.png"/></Relationships>
</file>

<file path=xl/drawings/_rels/drawing34.xml.rels><?xml version="1.0" encoding="UTF-8" standalone="yes"?>
<Relationships xmlns="http://schemas.openxmlformats.org/package/2006/relationships"><Relationship Id="rId1" Type="http://schemas.openxmlformats.org/officeDocument/2006/relationships/image" Target="../media/image1.png"/></Relationships>
</file>

<file path=xl/drawings/_rels/drawing35.xml.rels><?xml version="1.0" encoding="UTF-8" standalone="yes"?>
<Relationships xmlns="http://schemas.openxmlformats.org/package/2006/relationships"><Relationship Id="rId1" Type="http://schemas.openxmlformats.org/officeDocument/2006/relationships/image" Target="../media/image1.png"/></Relationships>
</file>

<file path=xl/drawings/_rels/drawing36.xml.rels><?xml version="1.0" encoding="UTF-8" standalone="yes"?>
<Relationships xmlns="http://schemas.openxmlformats.org/package/2006/relationships"><Relationship Id="rId1" Type="http://schemas.openxmlformats.org/officeDocument/2006/relationships/image" Target="../media/image1.png"/></Relationships>
</file>

<file path=xl/drawings/_rels/drawing37.xml.rels><?xml version="1.0" encoding="UTF-8" standalone="yes"?>
<Relationships xmlns="http://schemas.openxmlformats.org/package/2006/relationships"><Relationship Id="rId1" Type="http://schemas.openxmlformats.org/officeDocument/2006/relationships/image" Target="../media/image1.png"/></Relationships>
</file>

<file path=xl/drawings/_rels/drawing38.xml.rels><?xml version="1.0" encoding="UTF-8" standalone="yes"?>
<Relationships xmlns="http://schemas.openxmlformats.org/package/2006/relationships"><Relationship Id="rId1" Type="http://schemas.openxmlformats.org/officeDocument/2006/relationships/image" Target="../media/image1.png"/></Relationships>
</file>

<file path=xl/drawings/_rels/drawing39.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40.xml.rels><?xml version="1.0" encoding="UTF-8" standalone="yes"?>
<Relationships xmlns="http://schemas.openxmlformats.org/package/2006/relationships"><Relationship Id="rId1" Type="http://schemas.openxmlformats.org/officeDocument/2006/relationships/image" Target="../media/image1.png"/></Relationships>
</file>

<file path=xl/drawings/_rels/drawing41.xml.rels><?xml version="1.0" encoding="UTF-8" standalone="yes"?>
<Relationships xmlns="http://schemas.openxmlformats.org/package/2006/relationships"><Relationship Id="rId1" Type="http://schemas.openxmlformats.org/officeDocument/2006/relationships/image" Target="../media/image1.png"/></Relationships>
</file>

<file path=xl/drawings/_rels/drawing42.xml.rels><?xml version="1.0" encoding="UTF-8" standalone="yes"?>
<Relationships xmlns="http://schemas.openxmlformats.org/package/2006/relationships"><Relationship Id="rId1" Type="http://schemas.openxmlformats.org/officeDocument/2006/relationships/image" Target="../media/image1.png"/></Relationships>
</file>

<file path=xl/drawings/_rels/drawing4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4.xml.rels><?xml version="1.0" encoding="UTF-8" standalone="yes"?>
<Relationships xmlns="http://schemas.openxmlformats.org/package/2006/relationships"><Relationship Id="rId1" Type="http://schemas.openxmlformats.org/officeDocument/2006/relationships/image" Target="../media/image1.png"/></Relationships>
</file>

<file path=xl/drawings/_rels/drawing45.xml.rels><?xml version="1.0" encoding="UTF-8" standalone="yes"?>
<Relationships xmlns="http://schemas.openxmlformats.org/package/2006/relationships"><Relationship Id="rId1" Type="http://schemas.openxmlformats.org/officeDocument/2006/relationships/image" Target="../media/image1.png"/></Relationships>
</file>

<file path=xl/drawings/_rels/drawing46.xml.rels><?xml version="1.0" encoding="UTF-8" standalone="yes"?>
<Relationships xmlns="http://schemas.openxmlformats.org/package/2006/relationships"><Relationship Id="rId1" Type="http://schemas.openxmlformats.org/officeDocument/2006/relationships/image" Target="../media/image1.png"/></Relationships>
</file>

<file path=xl/drawings/_rels/drawing47.xml.rels><?xml version="1.0" encoding="UTF-8" standalone="yes"?>
<Relationships xmlns="http://schemas.openxmlformats.org/package/2006/relationships"><Relationship Id="rId1" Type="http://schemas.openxmlformats.org/officeDocument/2006/relationships/image" Target="../media/image1.png"/></Relationships>
</file>

<file path=xl/drawings/_rels/drawing48.xml.rels><?xml version="1.0" encoding="UTF-8" standalone="yes"?>
<Relationships xmlns="http://schemas.openxmlformats.org/package/2006/relationships"><Relationship Id="rId1" Type="http://schemas.openxmlformats.org/officeDocument/2006/relationships/image" Target="../media/image1.png"/></Relationships>
</file>

<file path=xl/drawings/_rels/drawing49.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50.xml.rels><?xml version="1.0" encoding="UTF-8" standalone="yes"?>
<Relationships xmlns="http://schemas.openxmlformats.org/package/2006/relationships"><Relationship Id="rId1" Type="http://schemas.openxmlformats.org/officeDocument/2006/relationships/image" Target="../media/image1.png"/></Relationships>
</file>

<file path=xl/drawings/_rels/drawing51.xml.rels><?xml version="1.0" encoding="UTF-8" standalone="yes"?>
<Relationships xmlns="http://schemas.openxmlformats.org/package/2006/relationships"><Relationship Id="rId1" Type="http://schemas.openxmlformats.org/officeDocument/2006/relationships/image" Target="../media/image1.png"/></Relationships>
</file>

<file path=xl/drawings/_rels/drawing52.xml.rels><?xml version="1.0" encoding="UTF-8" standalone="yes"?>
<Relationships xmlns="http://schemas.openxmlformats.org/package/2006/relationships"><Relationship Id="rId1" Type="http://schemas.openxmlformats.org/officeDocument/2006/relationships/image" Target="../media/image1.png"/></Relationships>
</file>

<file path=xl/drawings/_rels/drawing53.xml.rels><?xml version="1.0" encoding="UTF-8" standalone="yes"?>
<Relationships xmlns="http://schemas.openxmlformats.org/package/2006/relationships"><Relationship Id="rId1" Type="http://schemas.openxmlformats.org/officeDocument/2006/relationships/image" Target="../media/image1.png"/></Relationships>
</file>

<file path=xl/drawings/_rels/drawing5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5.xml.rels><?xml version="1.0" encoding="UTF-8" standalone="yes"?>
<Relationships xmlns="http://schemas.openxmlformats.org/package/2006/relationships"><Relationship Id="rId1" Type="http://schemas.openxmlformats.org/officeDocument/2006/relationships/image" Target="../media/image1.png"/></Relationships>
</file>

<file path=xl/drawings/_rels/drawing56.xml.rels><?xml version="1.0" encoding="UTF-8" standalone="yes"?>
<Relationships xmlns="http://schemas.openxmlformats.org/package/2006/relationships"><Relationship Id="rId1" Type="http://schemas.openxmlformats.org/officeDocument/2006/relationships/image" Target="../media/image1.png"/></Relationships>
</file>

<file path=xl/drawings/_rels/drawing57.xml.rels><?xml version="1.0" encoding="UTF-8" standalone="yes"?>
<Relationships xmlns="http://schemas.openxmlformats.org/package/2006/relationships"><Relationship Id="rId1" Type="http://schemas.openxmlformats.org/officeDocument/2006/relationships/image" Target="../media/image1.png"/></Relationships>
</file>

<file path=xl/drawings/_rels/drawing58.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1" Type="http://schemas.openxmlformats.org/officeDocument/2006/relationships/image" Target="../media/image1.png"/></Relationships>
</file>

<file path=xl/drawings/_rels/drawing9.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0</xdr:col>
      <xdr:colOff>0</xdr:colOff>
      <xdr:row>0</xdr:row>
      <xdr:rowOff>0</xdr:rowOff>
    </xdr:from>
    <xdr:ext cx="361950" cy="361950"/>
    <xdr:pic>
      <xdr:nvPicPr>
        <xdr:cNvPr id="2" name="Picture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a:stretch>
          <a:fillRect/>
        </a:stretch>
      </xdr:blipFill>
      <xdr:spPr>
        <a:prstGeom prst="rect">
          <a:avLst/>
        </a:prstGeom>
      </xdr:spPr>
    </xdr:pic>
    <xdr:clientData/>
  </xdr:oneCellAnchor>
</xdr:wsDr>
</file>

<file path=xl/drawings/drawing10.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a:extLst>
            <a:ext uri="{FF2B5EF4-FFF2-40B4-BE49-F238E27FC236}">
              <a16:creationId xmlns:a16="http://schemas.microsoft.com/office/drawing/2014/main" id="{00000000-0008-0000-0900-000002000000}"/>
            </a:ext>
          </a:extLst>
        </xdr:cNvPr>
        <xdr:cNvPicPr>
          <a:picLocks noChangeAspect="1"/>
        </xdr:cNvPicPr>
      </xdr:nvPicPr>
      <xdr:blipFill>
        <a:blip xmlns:r="http://schemas.openxmlformats.org/officeDocument/2006/relationships" r:embed="rId1"/>
        <a:stretch>
          <a:fillRect/>
        </a:stretch>
      </xdr:blipFill>
      <xdr:spPr>
        <a:prstGeom prst="rect">
          <a:avLst/>
        </a:prstGeom>
      </xdr:spPr>
    </xdr:pic>
    <xdr:clientData/>
  </xdr:oneCellAnchor>
</xdr:wsDr>
</file>

<file path=xl/drawings/drawing11.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a:extLst>
            <a:ext uri="{FF2B5EF4-FFF2-40B4-BE49-F238E27FC236}">
              <a16:creationId xmlns:a16="http://schemas.microsoft.com/office/drawing/2014/main" id="{00000000-0008-0000-0A00-000002000000}"/>
            </a:ext>
          </a:extLst>
        </xdr:cNvPr>
        <xdr:cNvPicPr>
          <a:picLocks noChangeAspect="1"/>
        </xdr:cNvPicPr>
      </xdr:nvPicPr>
      <xdr:blipFill>
        <a:blip xmlns:r="http://schemas.openxmlformats.org/officeDocument/2006/relationships" r:embed="rId1"/>
        <a:stretch>
          <a:fillRect/>
        </a:stretch>
      </xdr:blipFill>
      <xdr:spPr>
        <a:prstGeom prst="rect">
          <a:avLst/>
        </a:prstGeom>
      </xdr:spPr>
    </xdr:pic>
    <xdr:clientData/>
  </xdr:oneCellAnchor>
</xdr:wsDr>
</file>

<file path=xl/drawings/drawing12.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a:extLst>
            <a:ext uri="{FF2B5EF4-FFF2-40B4-BE49-F238E27FC236}">
              <a16:creationId xmlns:a16="http://schemas.microsoft.com/office/drawing/2014/main" id="{00000000-0008-0000-0B00-000002000000}"/>
            </a:ext>
          </a:extLst>
        </xdr:cNvPr>
        <xdr:cNvPicPr>
          <a:picLocks noChangeAspect="1"/>
        </xdr:cNvPicPr>
      </xdr:nvPicPr>
      <xdr:blipFill>
        <a:blip xmlns:r="http://schemas.openxmlformats.org/officeDocument/2006/relationships" r:embed="rId1"/>
        <a:stretch>
          <a:fillRect/>
        </a:stretch>
      </xdr:blipFill>
      <xdr:spPr>
        <a:prstGeom prst="rect">
          <a:avLst/>
        </a:prstGeom>
      </xdr:spPr>
    </xdr:pic>
    <xdr:clientData/>
  </xdr:oneCellAnchor>
</xdr:wsDr>
</file>

<file path=xl/drawings/drawing13.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a:extLst>
            <a:ext uri="{FF2B5EF4-FFF2-40B4-BE49-F238E27FC236}">
              <a16:creationId xmlns:a16="http://schemas.microsoft.com/office/drawing/2014/main" id="{00000000-0008-0000-0C00-000002000000}"/>
            </a:ext>
          </a:extLst>
        </xdr:cNvPr>
        <xdr:cNvPicPr>
          <a:picLocks noChangeAspect="1"/>
        </xdr:cNvPicPr>
      </xdr:nvPicPr>
      <xdr:blipFill>
        <a:blip xmlns:r="http://schemas.openxmlformats.org/officeDocument/2006/relationships" r:embed="rId1"/>
        <a:stretch>
          <a:fillRect/>
        </a:stretch>
      </xdr:blipFill>
      <xdr:spPr>
        <a:prstGeom prst="rect">
          <a:avLst/>
        </a:prstGeom>
      </xdr:spPr>
    </xdr:pic>
    <xdr:clientData/>
  </xdr:oneCellAnchor>
</xdr:wsDr>
</file>

<file path=xl/drawings/drawing14.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a:extLst>
            <a:ext uri="{FF2B5EF4-FFF2-40B4-BE49-F238E27FC236}">
              <a16:creationId xmlns:a16="http://schemas.microsoft.com/office/drawing/2014/main" id="{00000000-0008-0000-0D00-000002000000}"/>
            </a:ext>
          </a:extLst>
        </xdr:cNvPr>
        <xdr:cNvPicPr>
          <a:picLocks noChangeAspect="1"/>
        </xdr:cNvPicPr>
      </xdr:nvPicPr>
      <xdr:blipFill>
        <a:blip xmlns:r="http://schemas.openxmlformats.org/officeDocument/2006/relationships" r:embed="rId1"/>
        <a:stretch>
          <a:fillRect/>
        </a:stretch>
      </xdr:blipFill>
      <xdr:spPr>
        <a:prstGeom prst="rect">
          <a:avLst/>
        </a:prstGeom>
      </xdr:spPr>
    </xdr:pic>
    <xdr:clientData/>
  </xdr:oneCellAnchor>
</xdr:wsDr>
</file>

<file path=xl/drawings/drawing15.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a:extLst>
            <a:ext uri="{FF2B5EF4-FFF2-40B4-BE49-F238E27FC236}">
              <a16:creationId xmlns:a16="http://schemas.microsoft.com/office/drawing/2014/main" id="{00000000-0008-0000-0E00-000002000000}"/>
            </a:ext>
          </a:extLst>
        </xdr:cNvPr>
        <xdr:cNvPicPr>
          <a:picLocks noChangeAspect="1"/>
        </xdr:cNvPicPr>
      </xdr:nvPicPr>
      <xdr:blipFill>
        <a:blip xmlns:r="http://schemas.openxmlformats.org/officeDocument/2006/relationships" r:embed="rId1"/>
        <a:stretch>
          <a:fillRect/>
        </a:stretch>
      </xdr:blipFill>
      <xdr:spPr>
        <a:prstGeom prst="rect">
          <a:avLst/>
        </a:prstGeom>
      </xdr:spPr>
    </xdr:pic>
    <xdr:clientData/>
  </xdr:oneCellAnchor>
</xdr:wsDr>
</file>

<file path=xl/drawings/drawing16.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a:extLst>
            <a:ext uri="{FF2B5EF4-FFF2-40B4-BE49-F238E27FC236}">
              <a16:creationId xmlns:a16="http://schemas.microsoft.com/office/drawing/2014/main" id="{00000000-0008-0000-0F00-000002000000}"/>
            </a:ext>
          </a:extLst>
        </xdr:cNvPr>
        <xdr:cNvPicPr>
          <a:picLocks noChangeAspect="1"/>
        </xdr:cNvPicPr>
      </xdr:nvPicPr>
      <xdr:blipFill>
        <a:blip xmlns:r="http://schemas.openxmlformats.org/officeDocument/2006/relationships" r:embed="rId1"/>
        <a:stretch>
          <a:fillRect/>
        </a:stretch>
      </xdr:blipFill>
      <xdr:spPr>
        <a:prstGeom prst="rect">
          <a:avLst/>
        </a:prstGeom>
      </xdr:spPr>
    </xdr:pic>
    <xdr:clientData/>
  </xdr:oneCellAnchor>
</xdr:wsDr>
</file>

<file path=xl/drawings/drawing17.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a:extLst>
            <a:ext uri="{FF2B5EF4-FFF2-40B4-BE49-F238E27FC236}">
              <a16:creationId xmlns:a16="http://schemas.microsoft.com/office/drawing/2014/main" id="{00000000-0008-0000-1000-000002000000}"/>
            </a:ext>
          </a:extLst>
        </xdr:cNvPr>
        <xdr:cNvPicPr>
          <a:picLocks noChangeAspect="1"/>
        </xdr:cNvPicPr>
      </xdr:nvPicPr>
      <xdr:blipFill>
        <a:blip xmlns:r="http://schemas.openxmlformats.org/officeDocument/2006/relationships" r:embed="rId1"/>
        <a:stretch>
          <a:fillRect/>
        </a:stretch>
      </xdr:blipFill>
      <xdr:spPr>
        <a:prstGeom prst="rect">
          <a:avLst/>
        </a:prstGeom>
      </xdr:spPr>
    </xdr:pic>
    <xdr:clientData/>
  </xdr:oneCellAnchor>
</xdr:wsDr>
</file>

<file path=xl/drawings/drawing18.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a:extLst>
            <a:ext uri="{FF2B5EF4-FFF2-40B4-BE49-F238E27FC236}">
              <a16:creationId xmlns:a16="http://schemas.microsoft.com/office/drawing/2014/main" id="{00000000-0008-0000-1100-000002000000}"/>
            </a:ext>
          </a:extLst>
        </xdr:cNvPr>
        <xdr:cNvPicPr>
          <a:picLocks noChangeAspect="1"/>
        </xdr:cNvPicPr>
      </xdr:nvPicPr>
      <xdr:blipFill>
        <a:blip xmlns:r="http://schemas.openxmlformats.org/officeDocument/2006/relationships" r:embed="rId1"/>
        <a:stretch>
          <a:fillRect/>
        </a:stretch>
      </xdr:blipFill>
      <xdr:spPr>
        <a:prstGeom prst="rect">
          <a:avLst/>
        </a:prstGeom>
      </xdr:spPr>
    </xdr:pic>
    <xdr:clientData/>
  </xdr:oneCellAnchor>
</xdr:wsDr>
</file>

<file path=xl/drawings/drawing19.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a:extLst>
            <a:ext uri="{FF2B5EF4-FFF2-40B4-BE49-F238E27FC236}">
              <a16:creationId xmlns:a16="http://schemas.microsoft.com/office/drawing/2014/main" id="{00000000-0008-0000-1200-000002000000}"/>
            </a:ext>
          </a:extLst>
        </xdr:cNvPr>
        <xdr:cNvPicPr>
          <a:picLocks noChangeAspect="1"/>
        </xdr:cNvPicPr>
      </xdr:nvPicPr>
      <xdr:blipFill>
        <a:blip xmlns:r="http://schemas.openxmlformats.org/officeDocument/2006/relationships" r:embed="rId1"/>
        <a:stretch>
          <a:fillRect/>
        </a:stretch>
      </xdr:blipFill>
      <xdr:spPr>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a:stretch>
          <a:fillRect/>
        </a:stretch>
      </xdr:blipFill>
      <xdr:spPr>
        <a:prstGeom prst="rect">
          <a:avLst/>
        </a:prstGeom>
      </xdr:spPr>
    </xdr:pic>
    <xdr:clientData/>
  </xdr:oneCellAnchor>
</xdr:wsDr>
</file>

<file path=xl/drawings/drawing20.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a:extLst>
            <a:ext uri="{FF2B5EF4-FFF2-40B4-BE49-F238E27FC236}">
              <a16:creationId xmlns:a16="http://schemas.microsoft.com/office/drawing/2014/main" id="{00000000-0008-0000-1300-000002000000}"/>
            </a:ext>
          </a:extLst>
        </xdr:cNvPr>
        <xdr:cNvPicPr>
          <a:picLocks noChangeAspect="1"/>
        </xdr:cNvPicPr>
      </xdr:nvPicPr>
      <xdr:blipFill>
        <a:blip xmlns:r="http://schemas.openxmlformats.org/officeDocument/2006/relationships" r:embed="rId1"/>
        <a:stretch>
          <a:fillRect/>
        </a:stretch>
      </xdr:blipFill>
      <xdr:spPr>
        <a:prstGeom prst="rect">
          <a:avLst/>
        </a:prstGeom>
      </xdr:spPr>
    </xdr:pic>
    <xdr:clientData/>
  </xdr:oneCellAnchor>
</xdr:wsDr>
</file>

<file path=xl/drawings/drawing21.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a:extLst>
            <a:ext uri="{FF2B5EF4-FFF2-40B4-BE49-F238E27FC236}">
              <a16:creationId xmlns:a16="http://schemas.microsoft.com/office/drawing/2014/main" id="{00000000-0008-0000-1400-000002000000}"/>
            </a:ext>
          </a:extLst>
        </xdr:cNvPr>
        <xdr:cNvPicPr>
          <a:picLocks noChangeAspect="1"/>
        </xdr:cNvPicPr>
      </xdr:nvPicPr>
      <xdr:blipFill>
        <a:blip xmlns:r="http://schemas.openxmlformats.org/officeDocument/2006/relationships" r:embed="rId1"/>
        <a:stretch>
          <a:fillRect/>
        </a:stretch>
      </xdr:blipFill>
      <xdr:spPr>
        <a:prstGeom prst="rect">
          <a:avLst/>
        </a:prstGeom>
      </xdr:spPr>
    </xdr:pic>
    <xdr:clientData/>
  </xdr:oneCellAnchor>
</xdr:wsDr>
</file>

<file path=xl/drawings/drawing22.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a:extLst>
            <a:ext uri="{FF2B5EF4-FFF2-40B4-BE49-F238E27FC236}">
              <a16:creationId xmlns:a16="http://schemas.microsoft.com/office/drawing/2014/main" id="{00000000-0008-0000-1500-000002000000}"/>
            </a:ext>
          </a:extLst>
        </xdr:cNvPr>
        <xdr:cNvPicPr>
          <a:picLocks noChangeAspect="1"/>
        </xdr:cNvPicPr>
      </xdr:nvPicPr>
      <xdr:blipFill>
        <a:blip xmlns:r="http://schemas.openxmlformats.org/officeDocument/2006/relationships" r:embed="rId1"/>
        <a:stretch>
          <a:fillRect/>
        </a:stretch>
      </xdr:blipFill>
      <xdr:spPr>
        <a:prstGeom prst="rect">
          <a:avLst/>
        </a:prstGeom>
      </xdr:spPr>
    </xdr:pic>
    <xdr:clientData/>
  </xdr:oneCellAnchor>
</xdr:wsDr>
</file>

<file path=xl/drawings/drawing23.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a:extLst>
            <a:ext uri="{FF2B5EF4-FFF2-40B4-BE49-F238E27FC236}">
              <a16:creationId xmlns:a16="http://schemas.microsoft.com/office/drawing/2014/main" id="{00000000-0008-0000-1600-000002000000}"/>
            </a:ext>
          </a:extLst>
        </xdr:cNvPr>
        <xdr:cNvPicPr>
          <a:picLocks noChangeAspect="1"/>
        </xdr:cNvPicPr>
      </xdr:nvPicPr>
      <xdr:blipFill>
        <a:blip xmlns:r="http://schemas.openxmlformats.org/officeDocument/2006/relationships" r:embed="rId1"/>
        <a:stretch>
          <a:fillRect/>
        </a:stretch>
      </xdr:blipFill>
      <xdr:spPr>
        <a:prstGeom prst="rect">
          <a:avLst/>
        </a:prstGeom>
      </xdr:spPr>
    </xdr:pic>
    <xdr:clientData/>
  </xdr:oneCellAnchor>
</xdr:wsDr>
</file>

<file path=xl/drawings/drawing24.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a:extLst>
            <a:ext uri="{FF2B5EF4-FFF2-40B4-BE49-F238E27FC236}">
              <a16:creationId xmlns:a16="http://schemas.microsoft.com/office/drawing/2014/main" id="{00000000-0008-0000-1700-000002000000}"/>
            </a:ext>
          </a:extLst>
        </xdr:cNvPr>
        <xdr:cNvPicPr>
          <a:picLocks noChangeAspect="1"/>
        </xdr:cNvPicPr>
      </xdr:nvPicPr>
      <xdr:blipFill>
        <a:blip xmlns:r="http://schemas.openxmlformats.org/officeDocument/2006/relationships" r:embed="rId1"/>
        <a:stretch>
          <a:fillRect/>
        </a:stretch>
      </xdr:blipFill>
      <xdr:spPr>
        <a:prstGeom prst="rect">
          <a:avLst/>
        </a:prstGeom>
      </xdr:spPr>
    </xdr:pic>
    <xdr:clientData/>
  </xdr:oneCellAnchor>
</xdr:wsDr>
</file>

<file path=xl/drawings/drawing25.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a:extLst>
            <a:ext uri="{FF2B5EF4-FFF2-40B4-BE49-F238E27FC236}">
              <a16:creationId xmlns:a16="http://schemas.microsoft.com/office/drawing/2014/main" id="{00000000-0008-0000-1800-000002000000}"/>
            </a:ext>
          </a:extLst>
        </xdr:cNvPr>
        <xdr:cNvPicPr>
          <a:picLocks noChangeAspect="1"/>
        </xdr:cNvPicPr>
      </xdr:nvPicPr>
      <xdr:blipFill>
        <a:blip xmlns:r="http://schemas.openxmlformats.org/officeDocument/2006/relationships" r:embed="rId1"/>
        <a:stretch>
          <a:fillRect/>
        </a:stretch>
      </xdr:blipFill>
      <xdr:spPr>
        <a:prstGeom prst="rect">
          <a:avLst/>
        </a:prstGeom>
      </xdr:spPr>
    </xdr:pic>
    <xdr:clientData/>
  </xdr:oneCellAnchor>
</xdr:wsDr>
</file>

<file path=xl/drawings/drawing26.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a:extLst>
            <a:ext uri="{FF2B5EF4-FFF2-40B4-BE49-F238E27FC236}">
              <a16:creationId xmlns:a16="http://schemas.microsoft.com/office/drawing/2014/main" id="{00000000-0008-0000-1900-000002000000}"/>
            </a:ext>
          </a:extLst>
        </xdr:cNvPr>
        <xdr:cNvPicPr>
          <a:picLocks noChangeAspect="1"/>
        </xdr:cNvPicPr>
      </xdr:nvPicPr>
      <xdr:blipFill>
        <a:blip xmlns:r="http://schemas.openxmlformats.org/officeDocument/2006/relationships" r:embed="rId1"/>
        <a:stretch>
          <a:fillRect/>
        </a:stretch>
      </xdr:blipFill>
      <xdr:spPr>
        <a:prstGeom prst="rect">
          <a:avLst/>
        </a:prstGeom>
      </xdr:spPr>
    </xdr:pic>
    <xdr:clientData/>
  </xdr:oneCellAnchor>
</xdr:wsDr>
</file>

<file path=xl/drawings/drawing27.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a:extLst>
            <a:ext uri="{FF2B5EF4-FFF2-40B4-BE49-F238E27FC236}">
              <a16:creationId xmlns:a16="http://schemas.microsoft.com/office/drawing/2014/main" id="{00000000-0008-0000-1A00-000002000000}"/>
            </a:ext>
          </a:extLst>
        </xdr:cNvPr>
        <xdr:cNvPicPr>
          <a:picLocks noChangeAspect="1"/>
        </xdr:cNvPicPr>
      </xdr:nvPicPr>
      <xdr:blipFill>
        <a:blip xmlns:r="http://schemas.openxmlformats.org/officeDocument/2006/relationships" r:embed="rId1"/>
        <a:stretch>
          <a:fillRect/>
        </a:stretch>
      </xdr:blipFill>
      <xdr:spPr>
        <a:prstGeom prst="rect">
          <a:avLst/>
        </a:prstGeom>
      </xdr:spPr>
    </xdr:pic>
    <xdr:clientData/>
  </xdr:oneCellAnchor>
</xdr:wsDr>
</file>

<file path=xl/drawings/drawing28.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a:extLst>
            <a:ext uri="{FF2B5EF4-FFF2-40B4-BE49-F238E27FC236}">
              <a16:creationId xmlns:a16="http://schemas.microsoft.com/office/drawing/2014/main" id="{00000000-0008-0000-1B00-000002000000}"/>
            </a:ext>
          </a:extLst>
        </xdr:cNvPr>
        <xdr:cNvPicPr>
          <a:picLocks noChangeAspect="1"/>
        </xdr:cNvPicPr>
      </xdr:nvPicPr>
      <xdr:blipFill>
        <a:blip xmlns:r="http://schemas.openxmlformats.org/officeDocument/2006/relationships" r:embed="rId1"/>
        <a:stretch>
          <a:fillRect/>
        </a:stretch>
      </xdr:blipFill>
      <xdr:spPr>
        <a:prstGeom prst="rect">
          <a:avLst/>
        </a:prstGeom>
      </xdr:spPr>
    </xdr:pic>
    <xdr:clientData/>
  </xdr:oneCellAnchor>
</xdr:wsDr>
</file>

<file path=xl/drawings/drawing29.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a:extLst>
            <a:ext uri="{FF2B5EF4-FFF2-40B4-BE49-F238E27FC236}">
              <a16:creationId xmlns:a16="http://schemas.microsoft.com/office/drawing/2014/main" id="{00000000-0008-0000-1C00-000002000000}"/>
            </a:ext>
          </a:extLst>
        </xdr:cNvPr>
        <xdr:cNvPicPr>
          <a:picLocks noChangeAspect="1"/>
        </xdr:cNvPicPr>
      </xdr:nvPicPr>
      <xdr:blipFill>
        <a:blip xmlns:r="http://schemas.openxmlformats.org/officeDocument/2006/relationships" r:embed="rId1"/>
        <a:stretch>
          <a:fillRect/>
        </a:stretch>
      </xdr:blipFill>
      <xdr:spPr>
        <a:prstGeom prst="rect">
          <a:avLst/>
        </a:prstGeom>
      </xdr:spPr>
    </xdr:pic>
    <xdr:clientData/>
  </xdr:oneCellAnchor>
</xdr:wsDr>
</file>

<file path=xl/drawings/drawing3.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a:extLst>
            <a:ext uri="{FF2B5EF4-FFF2-40B4-BE49-F238E27FC236}">
              <a16:creationId xmlns:a16="http://schemas.microsoft.com/office/drawing/2014/main" id="{00000000-0008-0000-0200-000002000000}"/>
            </a:ext>
          </a:extLst>
        </xdr:cNvPr>
        <xdr:cNvPicPr>
          <a:picLocks noChangeAspect="1"/>
        </xdr:cNvPicPr>
      </xdr:nvPicPr>
      <xdr:blipFill>
        <a:blip xmlns:r="http://schemas.openxmlformats.org/officeDocument/2006/relationships" r:embed="rId1"/>
        <a:stretch>
          <a:fillRect/>
        </a:stretch>
      </xdr:blipFill>
      <xdr:spPr>
        <a:prstGeom prst="rect">
          <a:avLst/>
        </a:prstGeom>
      </xdr:spPr>
    </xdr:pic>
    <xdr:clientData/>
  </xdr:oneCellAnchor>
</xdr:wsDr>
</file>

<file path=xl/drawings/drawing30.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a:extLst>
            <a:ext uri="{FF2B5EF4-FFF2-40B4-BE49-F238E27FC236}">
              <a16:creationId xmlns:a16="http://schemas.microsoft.com/office/drawing/2014/main" id="{00000000-0008-0000-1D00-000002000000}"/>
            </a:ext>
          </a:extLst>
        </xdr:cNvPr>
        <xdr:cNvPicPr>
          <a:picLocks noChangeAspect="1"/>
        </xdr:cNvPicPr>
      </xdr:nvPicPr>
      <xdr:blipFill>
        <a:blip xmlns:r="http://schemas.openxmlformats.org/officeDocument/2006/relationships" r:embed="rId1"/>
        <a:stretch>
          <a:fillRect/>
        </a:stretch>
      </xdr:blipFill>
      <xdr:spPr>
        <a:prstGeom prst="rect">
          <a:avLst/>
        </a:prstGeom>
      </xdr:spPr>
    </xdr:pic>
    <xdr:clientData/>
  </xdr:oneCellAnchor>
</xdr:wsDr>
</file>

<file path=xl/drawings/drawing31.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a:extLst>
            <a:ext uri="{FF2B5EF4-FFF2-40B4-BE49-F238E27FC236}">
              <a16:creationId xmlns:a16="http://schemas.microsoft.com/office/drawing/2014/main" id="{00000000-0008-0000-1E00-000002000000}"/>
            </a:ext>
          </a:extLst>
        </xdr:cNvPr>
        <xdr:cNvPicPr>
          <a:picLocks noChangeAspect="1"/>
        </xdr:cNvPicPr>
      </xdr:nvPicPr>
      <xdr:blipFill>
        <a:blip xmlns:r="http://schemas.openxmlformats.org/officeDocument/2006/relationships" r:embed="rId1"/>
        <a:stretch>
          <a:fillRect/>
        </a:stretch>
      </xdr:blipFill>
      <xdr:spPr>
        <a:prstGeom prst="rect">
          <a:avLst/>
        </a:prstGeom>
      </xdr:spPr>
    </xdr:pic>
    <xdr:clientData/>
  </xdr:oneCellAnchor>
</xdr:wsDr>
</file>

<file path=xl/drawings/drawing32.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a:extLst>
            <a:ext uri="{FF2B5EF4-FFF2-40B4-BE49-F238E27FC236}">
              <a16:creationId xmlns:a16="http://schemas.microsoft.com/office/drawing/2014/main" id="{00000000-0008-0000-1F00-000002000000}"/>
            </a:ext>
          </a:extLst>
        </xdr:cNvPr>
        <xdr:cNvPicPr>
          <a:picLocks noChangeAspect="1"/>
        </xdr:cNvPicPr>
      </xdr:nvPicPr>
      <xdr:blipFill>
        <a:blip xmlns:r="http://schemas.openxmlformats.org/officeDocument/2006/relationships" r:embed="rId1"/>
        <a:stretch>
          <a:fillRect/>
        </a:stretch>
      </xdr:blipFill>
      <xdr:spPr>
        <a:prstGeom prst="rect">
          <a:avLst/>
        </a:prstGeom>
      </xdr:spPr>
    </xdr:pic>
    <xdr:clientData/>
  </xdr:oneCellAnchor>
</xdr:wsDr>
</file>

<file path=xl/drawings/drawing33.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a:extLst>
            <a:ext uri="{FF2B5EF4-FFF2-40B4-BE49-F238E27FC236}">
              <a16:creationId xmlns:a16="http://schemas.microsoft.com/office/drawing/2014/main" id="{00000000-0008-0000-2000-000002000000}"/>
            </a:ext>
          </a:extLst>
        </xdr:cNvPr>
        <xdr:cNvPicPr>
          <a:picLocks noChangeAspect="1"/>
        </xdr:cNvPicPr>
      </xdr:nvPicPr>
      <xdr:blipFill>
        <a:blip xmlns:r="http://schemas.openxmlformats.org/officeDocument/2006/relationships" r:embed="rId1"/>
        <a:stretch>
          <a:fillRect/>
        </a:stretch>
      </xdr:blipFill>
      <xdr:spPr>
        <a:prstGeom prst="rect">
          <a:avLst/>
        </a:prstGeom>
      </xdr:spPr>
    </xdr:pic>
    <xdr:clientData/>
  </xdr:oneCellAnchor>
</xdr:wsDr>
</file>

<file path=xl/drawings/drawing34.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a:extLst>
            <a:ext uri="{FF2B5EF4-FFF2-40B4-BE49-F238E27FC236}">
              <a16:creationId xmlns:a16="http://schemas.microsoft.com/office/drawing/2014/main" id="{00000000-0008-0000-2100-000002000000}"/>
            </a:ext>
          </a:extLst>
        </xdr:cNvPr>
        <xdr:cNvPicPr>
          <a:picLocks noChangeAspect="1"/>
        </xdr:cNvPicPr>
      </xdr:nvPicPr>
      <xdr:blipFill>
        <a:blip xmlns:r="http://schemas.openxmlformats.org/officeDocument/2006/relationships" r:embed="rId1"/>
        <a:stretch>
          <a:fillRect/>
        </a:stretch>
      </xdr:blipFill>
      <xdr:spPr>
        <a:prstGeom prst="rect">
          <a:avLst/>
        </a:prstGeom>
      </xdr:spPr>
    </xdr:pic>
    <xdr:clientData/>
  </xdr:oneCellAnchor>
</xdr:wsDr>
</file>

<file path=xl/drawings/drawing35.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a:extLst>
            <a:ext uri="{FF2B5EF4-FFF2-40B4-BE49-F238E27FC236}">
              <a16:creationId xmlns:a16="http://schemas.microsoft.com/office/drawing/2014/main" id="{00000000-0008-0000-2200-000002000000}"/>
            </a:ext>
          </a:extLst>
        </xdr:cNvPr>
        <xdr:cNvPicPr>
          <a:picLocks noChangeAspect="1"/>
        </xdr:cNvPicPr>
      </xdr:nvPicPr>
      <xdr:blipFill>
        <a:blip xmlns:r="http://schemas.openxmlformats.org/officeDocument/2006/relationships" r:embed="rId1"/>
        <a:stretch>
          <a:fillRect/>
        </a:stretch>
      </xdr:blipFill>
      <xdr:spPr>
        <a:prstGeom prst="rect">
          <a:avLst/>
        </a:prstGeom>
      </xdr:spPr>
    </xdr:pic>
    <xdr:clientData/>
  </xdr:oneCellAnchor>
</xdr:wsDr>
</file>

<file path=xl/drawings/drawing36.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a:extLst>
            <a:ext uri="{FF2B5EF4-FFF2-40B4-BE49-F238E27FC236}">
              <a16:creationId xmlns:a16="http://schemas.microsoft.com/office/drawing/2014/main" id="{00000000-0008-0000-2300-000002000000}"/>
            </a:ext>
          </a:extLst>
        </xdr:cNvPr>
        <xdr:cNvPicPr>
          <a:picLocks noChangeAspect="1"/>
        </xdr:cNvPicPr>
      </xdr:nvPicPr>
      <xdr:blipFill>
        <a:blip xmlns:r="http://schemas.openxmlformats.org/officeDocument/2006/relationships" r:embed="rId1"/>
        <a:stretch>
          <a:fillRect/>
        </a:stretch>
      </xdr:blipFill>
      <xdr:spPr>
        <a:prstGeom prst="rect">
          <a:avLst/>
        </a:prstGeom>
      </xdr:spPr>
    </xdr:pic>
    <xdr:clientData/>
  </xdr:oneCellAnchor>
</xdr:wsDr>
</file>

<file path=xl/drawings/drawing37.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a:extLst>
            <a:ext uri="{FF2B5EF4-FFF2-40B4-BE49-F238E27FC236}">
              <a16:creationId xmlns:a16="http://schemas.microsoft.com/office/drawing/2014/main" id="{00000000-0008-0000-2400-000002000000}"/>
            </a:ext>
          </a:extLst>
        </xdr:cNvPr>
        <xdr:cNvPicPr>
          <a:picLocks noChangeAspect="1"/>
        </xdr:cNvPicPr>
      </xdr:nvPicPr>
      <xdr:blipFill>
        <a:blip xmlns:r="http://schemas.openxmlformats.org/officeDocument/2006/relationships" r:embed="rId1"/>
        <a:stretch>
          <a:fillRect/>
        </a:stretch>
      </xdr:blipFill>
      <xdr:spPr>
        <a:prstGeom prst="rect">
          <a:avLst/>
        </a:prstGeom>
      </xdr:spPr>
    </xdr:pic>
    <xdr:clientData/>
  </xdr:oneCellAnchor>
</xdr:wsDr>
</file>

<file path=xl/drawings/drawing38.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a:extLst>
            <a:ext uri="{FF2B5EF4-FFF2-40B4-BE49-F238E27FC236}">
              <a16:creationId xmlns:a16="http://schemas.microsoft.com/office/drawing/2014/main" id="{00000000-0008-0000-2500-000002000000}"/>
            </a:ext>
          </a:extLst>
        </xdr:cNvPr>
        <xdr:cNvPicPr>
          <a:picLocks noChangeAspect="1"/>
        </xdr:cNvPicPr>
      </xdr:nvPicPr>
      <xdr:blipFill>
        <a:blip xmlns:r="http://schemas.openxmlformats.org/officeDocument/2006/relationships" r:embed="rId1"/>
        <a:stretch>
          <a:fillRect/>
        </a:stretch>
      </xdr:blipFill>
      <xdr:spPr>
        <a:prstGeom prst="rect">
          <a:avLst/>
        </a:prstGeom>
      </xdr:spPr>
    </xdr:pic>
    <xdr:clientData/>
  </xdr:oneCellAnchor>
</xdr:wsDr>
</file>

<file path=xl/drawings/drawing39.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a:extLst>
            <a:ext uri="{FF2B5EF4-FFF2-40B4-BE49-F238E27FC236}">
              <a16:creationId xmlns:a16="http://schemas.microsoft.com/office/drawing/2014/main" id="{00000000-0008-0000-2600-000002000000}"/>
            </a:ext>
          </a:extLst>
        </xdr:cNvPr>
        <xdr:cNvPicPr>
          <a:picLocks noChangeAspect="1"/>
        </xdr:cNvPicPr>
      </xdr:nvPicPr>
      <xdr:blipFill>
        <a:blip xmlns:r="http://schemas.openxmlformats.org/officeDocument/2006/relationships" r:embed="rId1"/>
        <a:stretch>
          <a:fillRect/>
        </a:stretch>
      </xdr:blipFill>
      <xdr:spPr>
        <a:prstGeom prst="rect">
          <a:avLst/>
        </a:prstGeom>
      </xdr:spPr>
    </xdr:pic>
    <xdr:clientData/>
  </xdr:oneCellAnchor>
</xdr:wsDr>
</file>

<file path=xl/drawings/drawing4.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a:extLst>
            <a:ext uri="{FF2B5EF4-FFF2-40B4-BE49-F238E27FC236}">
              <a16:creationId xmlns:a16="http://schemas.microsoft.com/office/drawing/2014/main" id="{00000000-0008-0000-0300-000002000000}"/>
            </a:ext>
          </a:extLst>
        </xdr:cNvPr>
        <xdr:cNvPicPr>
          <a:picLocks noChangeAspect="1"/>
        </xdr:cNvPicPr>
      </xdr:nvPicPr>
      <xdr:blipFill>
        <a:blip xmlns:r="http://schemas.openxmlformats.org/officeDocument/2006/relationships" r:embed="rId1"/>
        <a:stretch>
          <a:fillRect/>
        </a:stretch>
      </xdr:blipFill>
      <xdr:spPr>
        <a:prstGeom prst="rect">
          <a:avLst/>
        </a:prstGeom>
      </xdr:spPr>
    </xdr:pic>
    <xdr:clientData/>
  </xdr:oneCellAnchor>
</xdr:wsDr>
</file>

<file path=xl/drawings/drawing40.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a:extLst>
            <a:ext uri="{FF2B5EF4-FFF2-40B4-BE49-F238E27FC236}">
              <a16:creationId xmlns:a16="http://schemas.microsoft.com/office/drawing/2014/main" id="{00000000-0008-0000-2700-000002000000}"/>
            </a:ext>
          </a:extLst>
        </xdr:cNvPr>
        <xdr:cNvPicPr>
          <a:picLocks noChangeAspect="1"/>
        </xdr:cNvPicPr>
      </xdr:nvPicPr>
      <xdr:blipFill>
        <a:blip xmlns:r="http://schemas.openxmlformats.org/officeDocument/2006/relationships" r:embed="rId1"/>
        <a:stretch>
          <a:fillRect/>
        </a:stretch>
      </xdr:blipFill>
      <xdr:spPr>
        <a:prstGeom prst="rect">
          <a:avLst/>
        </a:prstGeom>
      </xdr:spPr>
    </xdr:pic>
    <xdr:clientData/>
  </xdr:oneCellAnchor>
</xdr:wsDr>
</file>

<file path=xl/drawings/drawing41.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a:extLst>
            <a:ext uri="{FF2B5EF4-FFF2-40B4-BE49-F238E27FC236}">
              <a16:creationId xmlns:a16="http://schemas.microsoft.com/office/drawing/2014/main" id="{00000000-0008-0000-2800-000002000000}"/>
            </a:ext>
          </a:extLst>
        </xdr:cNvPr>
        <xdr:cNvPicPr>
          <a:picLocks noChangeAspect="1"/>
        </xdr:cNvPicPr>
      </xdr:nvPicPr>
      <xdr:blipFill>
        <a:blip xmlns:r="http://schemas.openxmlformats.org/officeDocument/2006/relationships" r:embed="rId1"/>
        <a:stretch>
          <a:fillRect/>
        </a:stretch>
      </xdr:blipFill>
      <xdr:spPr>
        <a:prstGeom prst="rect">
          <a:avLst/>
        </a:prstGeom>
      </xdr:spPr>
    </xdr:pic>
    <xdr:clientData/>
  </xdr:oneCellAnchor>
</xdr:wsDr>
</file>

<file path=xl/drawings/drawing42.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a:extLst>
            <a:ext uri="{FF2B5EF4-FFF2-40B4-BE49-F238E27FC236}">
              <a16:creationId xmlns:a16="http://schemas.microsoft.com/office/drawing/2014/main" id="{00000000-0008-0000-2900-000002000000}"/>
            </a:ext>
          </a:extLst>
        </xdr:cNvPr>
        <xdr:cNvPicPr>
          <a:picLocks noChangeAspect="1"/>
        </xdr:cNvPicPr>
      </xdr:nvPicPr>
      <xdr:blipFill>
        <a:blip xmlns:r="http://schemas.openxmlformats.org/officeDocument/2006/relationships" r:embed="rId1"/>
        <a:stretch>
          <a:fillRect/>
        </a:stretch>
      </xdr:blipFill>
      <xdr:spPr>
        <a:prstGeom prst="rect">
          <a:avLst/>
        </a:prstGeom>
      </xdr:spPr>
    </xdr:pic>
    <xdr:clientData/>
  </xdr:oneCellAnchor>
</xdr:wsDr>
</file>

<file path=xl/drawings/drawing43.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a:extLst>
            <a:ext uri="{FF2B5EF4-FFF2-40B4-BE49-F238E27FC236}">
              <a16:creationId xmlns:a16="http://schemas.microsoft.com/office/drawing/2014/main" id="{00000000-0008-0000-2A00-000002000000}"/>
            </a:ext>
          </a:extLst>
        </xdr:cNvPr>
        <xdr:cNvPicPr>
          <a:picLocks noChangeAspect="1"/>
        </xdr:cNvPicPr>
      </xdr:nvPicPr>
      <xdr:blipFill>
        <a:blip xmlns:r="http://schemas.openxmlformats.org/officeDocument/2006/relationships" r:embed="rId1"/>
        <a:stretch>
          <a:fillRect/>
        </a:stretch>
      </xdr:blipFill>
      <xdr:spPr>
        <a:prstGeom prst="rect">
          <a:avLst/>
        </a:prstGeom>
      </xdr:spPr>
    </xdr:pic>
    <xdr:clientData/>
  </xdr:oneCellAnchor>
</xdr:wsDr>
</file>

<file path=xl/drawings/drawing44.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a:extLst>
            <a:ext uri="{FF2B5EF4-FFF2-40B4-BE49-F238E27FC236}">
              <a16:creationId xmlns:a16="http://schemas.microsoft.com/office/drawing/2014/main" id="{00000000-0008-0000-2B00-000002000000}"/>
            </a:ext>
          </a:extLst>
        </xdr:cNvPr>
        <xdr:cNvPicPr>
          <a:picLocks noChangeAspect="1"/>
        </xdr:cNvPicPr>
      </xdr:nvPicPr>
      <xdr:blipFill>
        <a:blip xmlns:r="http://schemas.openxmlformats.org/officeDocument/2006/relationships" r:embed="rId1"/>
        <a:stretch>
          <a:fillRect/>
        </a:stretch>
      </xdr:blipFill>
      <xdr:spPr>
        <a:prstGeom prst="rect">
          <a:avLst/>
        </a:prstGeom>
      </xdr:spPr>
    </xdr:pic>
    <xdr:clientData/>
  </xdr:oneCellAnchor>
</xdr:wsDr>
</file>

<file path=xl/drawings/drawing45.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a:extLst>
            <a:ext uri="{FF2B5EF4-FFF2-40B4-BE49-F238E27FC236}">
              <a16:creationId xmlns:a16="http://schemas.microsoft.com/office/drawing/2014/main" id="{00000000-0008-0000-2C00-000002000000}"/>
            </a:ext>
          </a:extLst>
        </xdr:cNvPr>
        <xdr:cNvPicPr>
          <a:picLocks noChangeAspect="1"/>
        </xdr:cNvPicPr>
      </xdr:nvPicPr>
      <xdr:blipFill>
        <a:blip xmlns:r="http://schemas.openxmlformats.org/officeDocument/2006/relationships" r:embed="rId1"/>
        <a:stretch>
          <a:fillRect/>
        </a:stretch>
      </xdr:blipFill>
      <xdr:spPr>
        <a:prstGeom prst="rect">
          <a:avLst/>
        </a:prstGeom>
      </xdr:spPr>
    </xdr:pic>
    <xdr:clientData/>
  </xdr:oneCellAnchor>
</xdr:wsDr>
</file>

<file path=xl/drawings/drawing46.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a:extLst>
            <a:ext uri="{FF2B5EF4-FFF2-40B4-BE49-F238E27FC236}">
              <a16:creationId xmlns:a16="http://schemas.microsoft.com/office/drawing/2014/main" id="{00000000-0008-0000-2D00-000002000000}"/>
            </a:ext>
          </a:extLst>
        </xdr:cNvPr>
        <xdr:cNvPicPr>
          <a:picLocks noChangeAspect="1"/>
        </xdr:cNvPicPr>
      </xdr:nvPicPr>
      <xdr:blipFill>
        <a:blip xmlns:r="http://schemas.openxmlformats.org/officeDocument/2006/relationships" r:embed="rId1"/>
        <a:stretch>
          <a:fillRect/>
        </a:stretch>
      </xdr:blipFill>
      <xdr:spPr>
        <a:prstGeom prst="rect">
          <a:avLst/>
        </a:prstGeom>
      </xdr:spPr>
    </xdr:pic>
    <xdr:clientData/>
  </xdr:oneCellAnchor>
</xdr:wsDr>
</file>

<file path=xl/drawings/drawing47.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a:extLst>
            <a:ext uri="{FF2B5EF4-FFF2-40B4-BE49-F238E27FC236}">
              <a16:creationId xmlns:a16="http://schemas.microsoft.com/office/drawing/2014/main" id="{00000000-0008-0000-2E00-000002000000}"/>
            </a:ext>
          </a:extLst>
        </xdr:cNvPr>
        <xdr:cNvPicPr>
          <a:picLocks noChangeAspect="1"/>
        </xdr:cNvPicPr>
      </xdr:nvPicPr>
      <xdr:blipFill>
        <a:blip xmlns:r="http://schemas.openxmlformats.org/officeDocument/2006/relationships" r:embed="rId1"/>
        <a:stretch>
          <a:fillRect/>
        </a:stretch>
      </xdr:blipFill>
      <xdr:spPr>
        <a:prstGeom prst="rect">
          <a:avLst/>
        </a:prstGeom>
      </xdr:spPr>
    </xdr:pic>
    <xdr:clientData/>
  </xdr:oneCellAnchor>
</xdr:wsDr>
</file>

<file path=xl/drawings/drawing48.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a:extLst>
            <a:ext uri="{FF2B5EF4-FFF2-40B4-BE49-F238E27FC236}">
              <a16:creationId xmlns:a16="http://schemas.microsoft.com/office/drawing/2014/main" id="{00000000-0008-0000-2F00-000002000000}"/>
            </a:ext>
          </a:extLst>
        </xdr:cNvPr>
        <xdr:cNvPicPr>
          <a:picLocks noChangeAspect="1"/>
        </xdr:cNvPicPr>
      </xdr:nvPicPr>
      <xdr:blipFill>
        <a:blip xmlns:r="http://schemas.openxmlformats.org/officeDocument/2006/relationships" r:embed="rId1"/>
        <a:stretch>
          <a:fillRect/>
        </a:stretch>
      </xdr:blipFill>
      <xdr:spPr>
        <a:prstGeom prst="rect">
          <a:avLst/>
        </a:prstGeom>
      </xdr:spPr>
    </xdr:pic>
    <xdr:clientData/>
  </xdr:oneCellAnchor>
</xdr:wsDr>
</file>

<file path=xl/drawings/drawing49.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a:extLst>
            <a:ext uri="{FF2B5EF4-FFF2-40B4-BE49-F238E27FC236}">
              <a16:creationId xmlns:a16="http://schemas.microsoft.com/office/drawing/2014/main" id="{00000000-0008-0000-3000-000002000000}"/>
            </a:ext>
          </a:extLst>
        </xdr:cNvPr>
        <xdr:cNvPicPr>
          <a:picLocks noChangeAspect="1"/>
        </xdr:cNvPicPr>
      </xdr:nvPicPr>
      <xdr:blipFill>
        <a:blip xmlns:r="http://schemas.openxmlformats.org/officeDocument/2006/relationships" r:embed="rId1"/>
        <a:stretch>
          <a:fillRect/>
        </a:stretch>
      </xdr:blipFill>
      <xdr:spPr>
        <a:prstGeom prst="rect">
          <a:avLst/>
        </a:prstGeom>
      </xdr:spPr>
    </xdr:pic>
    <xdr:clientData/>
  </xdr:oneCellAnchor>
</xdr:wsDr>
</file>

<file path=xl/drawings/drawing5.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a:extLst>
            <a:ext uri="{FF2B5EF4-FFF2-40B4-BE49-F238E27FC236}">
              <a16:creationId xmlns:a16="http://schemas.microsoft.com/office/drawing/2014/main" id="{00000000-0008-0000-0400-000002000000}"/>
            </a:ext>
          </a:extLst>
        </xdr:cNvPr>
        <xdr:cNvPicPr>
          <a:picLocks noChangeAspect="1"/>
        </xdr:cNvPicPr>
      </xdr:nvPicPr>
      <xdr:blipFill>
        <a:blip xmlns:r="http://schemas.openxmlformats.org/officeDocument/2006/relationships" r:embed="rId1"/>
        <a:stretch>
          <a:fillRect/>
        </a:stretch>
      </xdr:blipFill>
      <xdr:spPr>
        <a:prstGeom prst="rect">
          <a:avLst/>
        </a:prstGeom>
      </xdr:spPr>
    </xdr:pic>
    <xdr:clientData/>
  </xdr:oneCellAnchor>
</xdr:wsDr>
</file>

<file path=xl/drawings/drawing50.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a:extLst>
            <a:ext uri="{FF2B5EF4-FFF2-40B4-BE49-F238E27FC236}">
              <a16:creationId xmlns:a16="http://schemas.microsoft.com/office/drawing/2014/main" id="{00000000-0008-0000-3100-000002000000}"/>
            </a:ext>
          </a:extLst>
        </xdr:cNvPr>
        <xdr:cNvPicPr>
          <a:picLocks noChangeAspect="1"/>
        </xdr:cNvPicPr>
      </xdr:nvPicPr>
      <xdr:blipFill>
        <a:blip xmlns:r="http://schemas.openxmlformats.org/officeDocument/2006/relationships" r:embed="rId1"/>
        <a:stretch>
          <a:fillRect/>
        </a:stretch>
      </xdr:blipFill>
      <xdr:spPr>
        <a:prstGeom prst="rect">
          <a:avLst/>
        </a:prstGeom>
      </xdr:spPr>
    </xdr:pic>
    <xdr:clientData/>
  </xdr:oneCellAnchor>
</xdr:wsDr>
</file>

<file path=xl/drawings/drawing51.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a:extLst>
            <a:ext uri="{FF2B5EF4-FFF2-40B4-BE49-F238E27FC236}">
              <a16:creationId xmlns:a16="http://schemas.microsoft.com/office/drawing/2014/main" id="{00000000-0008-0000-3200-000002000000}"/>
            </a:ext>
          </a:extLst>
        </xdr:cNvPr>
        <xdr:cNvPicPr>
          <a:picLocks noChangeAspect="1"/>
        </xdr:cNvPicPr>
      </xdr:nvPicPr>
      <xdr:blipFill>
        <a:blip xmlns:r="http://schemas.openxmlformats.org/officeDocument/2006/relationships" r:embed="rId1"/>
        <a:stretch>
          <a:fillRect/>
        </a:stretch>
      </xdr:blipFill>
      <xdr:spPr>
        <a:prstGeom prst="rect">
          <a:avLst/>
        </a:prstGeom>
      </xdr:spPr>
    </xdr:pic>
    <xdr:clientData/>
  </xdr:oneCellAnchor>
</xdr:wsDr>
</file>

<file path=xl/drawings/drawing52.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a:extLst>
            <a:ext uri="{FF2B5EF4-FFF2-40B4-BE49-F238E27FC236}">
              <a16:creationId xmlns:a16="http://schemas.microsoft.com/office/drawing/2014/main" id="{00000000-0008-0000-3300-000002000000}"/>
            </a:ext>
          </a:extLst>
        </xdr:cNvPr>
        <xdr:cNvPicPr>
          <a:picLocks noChangeAspect="1"/>
        </xdr:cNvPicPr>
      </xdr:nvPicPr>
      <xdr:blipFill>
        <a:blip xmlns:r="http://schemas.openxmlformats.org/officeDocument/2006/relationships" r:embed="rId1"/>
        <a:stretch>
          <a:fillRect/>
        </a:stretch>
      </xdr:blipFill>
      <xdr:spPr>
        <a:prstGeom prst="rect">
          <a:avLst/>
        </a:prstGeom>
      </xdr:spPr>
    </xdr:pic>
    <xdr:clientData/>
  </xdr:oneCellAnchor>
</xdr:wsDr>
</file>

<file path=xl/drawings/drawing53.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a:extLst>
            <a:ext uri="{FF2B5EF4-FFF2-40B4-BE49-F238E27FC236}">
              <a16:creationId xmlns:a16="http://schemas.microsoft.com/office/drawing/2014/main" id="{00000000-0008-0000-3400-000002000000}"/>
            </a:ext>
          </a:extLst>
        </xdr:cNvPr>
        <xdr:cNvPicPr>
          <a:picLocks noChangeAspect="1"/>
        </xdr:cNvPicPr>
      </xdr:nvPicPr>
      <xdr:blipFill>
        <a:blip xmlns:r="http://schemas.openxmlformats.org/officeDocument/2006/relationships" r:embed="rId1"/>
        <a:stretch>
          <a:fillRect/>
        </a:stretch>
      </xdr:blipFill>
      <xdr:spPr>
        <a:prstGeom prst="rect">
          <a:avLst/>
        </a:prstGeom>
      </xdr:spPr>
    </xdr:pic>
    <xdr:clientData/>
  </xdr:oneCellAnchor>
</xdr:wsDr>
</file>

<file path=xl/drawings/drawing54.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a:extLst>
            <a:ext uri="{FF2B5EF4-FFF2-40B4-BE49-F238E27FC236}">
              <a16:creationId xmlns:a16="http://schemas.microsoft.com/office/drawing/2014/main" id="{00000000-0008-0000-3500-000002000000}"/>
            </a:ext>
          </a:extLst>
        </xdr:cNvPr>
        <xdr:cNvPicPr>
          <a:picLocks noChangeAspect="1"/>
        </xdr:cNvPicPr>
      </xdr:nvPicPr>
      <xdr:blipFill>
        <a:blip xmlns:r="http://schemas.openxmlformats.org/officeDocument/2006/relationships" r:embed="rId1"/>
        <a:stretch>
          <a:fillRect/>
        </a:stretch>
      </xdr:blipFill>
      <xdr:spPr>
        <a:prstGeom prst="rect">
          <a:avLst/>
        </a:prstGeom>
      </xdr:spPr>
    </xdr:pic>
    <xdr:clientData/>
  </xdr:oneCellAnchor>
</xdr:wsDr>
</file>

<file path=xl/drawings/drawing55.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a:extLst>
            <a:ext uri="{FF2B5EF4-FFF2-40B4-BE49-F238E27FC236}">
              <a16:creationId xmlns:a16="http://schemas.microsoft.com/office/drawing/2014/main" id="{00000000-0008-0000-3600-000002000000}"/>
            </a:ext>
          </a:extLst>
        </xdr:cNvPr>
        <xdr:cNvPicPr>
          <a:picLocks noChangeAspect="1"/>
        </xdr:cNvPicPr>
      </xdr:nvPicPr>
      <xdr:blipFill>
        <a:blip xmlns:r="http://schemas.openxmlformats.org/officeDocument/2006/relationships" r:embed="rId1"/>
        <a:stretch>
          <a:fillRect/>
        </a:stretch>
      </xdr:blipFill>
      <xdr:spPr>
        <a:prstGeom prst="rect">
          <a:avLst/>
        </a:prstGeom>
      </xdr:spPr>
    </xdr:pic>
    <xdr:clientData/>
  </xdr:oneCellAnchor>
</xdr:wsDr>
</file>

<file path=xl/drawings/drawing56.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a:extLst>
            <a:ext uri="{FF2B5EF4-FFF2-40B4-BE49-F238E27FC236}">
              <a16:creationId xmlns:a16="http://schemas.microsoft.com/office/drawing/2014/main" id="{00000000-0008-0000-3700-000002000000}"/>
            </a:ext>
          </a:extLst>
        </xdr:cNvPr>
        <xdr:cNvPicPr>
          <a:picLocks noChangeAspect="1"/>
        </xdr:cNvPicPr>
      </xdr:nvPicPr>
      <xdr:blipFill>
        <a:blip xmlns:r="http://schemas.openxmlformats.org/officeDocument/2006/relationships" r:embed="rId1"/>
        <a:stretch>
          <a:fillRect/>
        </a:stretch>
      </xdr:blipFill>
      <xdr:spPr>
        <a:prstGeom prst="rect">
          <a:avLst/>
        </a:prstGeom>
      </xdr:spPr>
    </xdr:pic>
    <xdr:clientData/>
  </xdr:oneCellAnchor>
</xdr:wsDr>
</file>

<file path=xl/drawings/drawing57.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a:extLst>
            <a:ext uri="{FF2B5EF4-FFF2-40B4-BE49-F238E27FC236}">
              <a16:creationId xmlns:a16="http://schemas.microsoft.com/office/drawing/2014/main" id="{00000000-0008-0000-3800-000002000000}"/>
            </a:ext>
          </a:extLst>
        </xdr:cNvPr>
        <xdr:cNvPicPr>
          <a:picLocks noChangeAspect="1"/>
        </xdr:cNvPicPr>
      </xdr:nvPicPr>
      <xdr:blipFill>
        <a:blip xmlns:r="http://schemas.openxmlformats.org/officeDocument/2006/relationships" r:embed="rId1"/>
        <a:stretch>
          <a:fillRect/>
        </a:stretch>
      </xdr:blipFill>
      <xdr:spPr>
        <a:prstGeom prst="rect">
          <a:avLst/>
        </a:prstGeom>
      </xdr:spPr>
    </xdr:pic>
    <xdr:clientData/>
  </xdr:oneCellAnchor>
</xdr:wsDr>
</file>

<file path=xl/drawings/drawing58.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a:extLst>
            <a:ext uri="{FF2B5EF4-FFF2-40B4-BE49-F238E27FC236}">
              <a16:creationId xmlns:a16="http://schemas.microsoft.com/office/drawing/2014/main" id="{00000000-0008-0000-3900-000002000000}"/>
            </a:ext>
          </a:extLst>
        </xdr:cNvPr>
        <xdr:cNvPicPr>
          <a:picLocks noChangeAspect="1"/>
        </xdr:cNvPicPr>
      </xdr:nvPicPr>
      <xdr:blipFill>
        <a:blip xmlns:r="http://schemas.openxmlformats.org/officeDocument/2006/relationships" r:embed="rId1"/>
        <a:stretch>
          <a:fillRect/>
        </a:stretch>
      </xdr:blipFill>
      <xdr:spPr>
        <a:prstGeom prst="rect">
          <a:avLst/>
        </a:prstGeom>
      </xdr:spPr>
    </xdr:pic>
    <xdr:clientData/>
  </xdr:oneCellAnchor>
</xdr:wsDr>
</file>

<file path=xl/drawings/drawing6.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a:extLst>
            <a:ext uri="{FF2B5EF4-FFF2-40B4-BE49-F238E27FC236}">
              <a16:creationId xmlns:a16="http://schemas.microsoft.com/office/drawing/2014/main" id="{00000000-0008-0000-0500-000002000000}"/>
            </a:ext>
          </a:extLst>
        </xdr:cNvPr>
        <xdr:cNvPicPr>
          <a:picLocks noChangeAspect="1"/>
        </xdr:cNvPicPr>
      </xdr:nvPicPr>
      <xdr:blipFill>
        <a:blip xmlns:r="http://schemas.openxmlformats.org/officeDocument/2006/relationships" r:embed="rId1"/>
        <a:stretch>
          <a:fillRect/>
        </a:stretch>
      </xdr:blipFill>
      <xdr:spPr>
        <a:prstGeom prst="rect">
          <a:avLst/>
        </a:prstGeom>
      </xdr:spPr>
    </xdr:pic>
    <xdr:clientData/>
  </xdr:oneCellAnchor>
</xdr:wsDr>
</file>

<file path=xl/drawings/drawing7.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a:extLst>
            <a:ext uri="{FF2B5EF4-FFF2-40B4-BE49-F238E27FC236}">
              <a16:creationId xmlns:a16="http://schemas.microsoft.com/office/drawing/2014/main" id="{00000000-0008-0000-0600-000002000000}"/>
            </a:ext>
          </a:extLst>
        </xdr:cNvPr>
        <xdr:cNvPicPr>
          <a:picLocks noChangeAspect="1"/>
        </xdr:cNvPicPr>
      </xdr:nvPicPr>
      <xdr:blipFill>
        <a:blip xmlns:r="http://schemas.openxmlformats.org/officeDocument/2006/relationships" r:embed="rId1"/>
        <a:stretch>
          <a:fillRect/>
        </a:stretch>
      </xdr:blipFill>
      <xdr:spPr>
        <a:prstGeom prst="rect">
          <a:avLst/>
        </a:prstGeom>
      </xdr:spPr>
    </xdr:pic>
    <xdr:clientData/>
  </xdr:oneCellAnchor>
</xdr:wsDr>
</file>

<file path=xl/drawings/drawing8.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a:extLst>
            <a:ext uri="{FF2B5EF4-FFF2-40B4-BE49-F238E27FC236}">
              <a16:creationId xmlns:a16="http://schemas.microsoft.com/office/drawing/2014/main" id="{00000000-0008-0000-0700-000002000000}"/>
            </a:ext>
          </a:extLst>
        </xdr:cNvPr>
        <xdr:cNvPicPr>
          <a:picLocks noChangeAspect="1"/>
        </xdr:cNvPicPr>
      </xdr:nvPicPr>
      <xdr:blipFill>
        <a:blip xmlns:r="http://schemas.openxmlformats.org/officeDocument/2006/relationships" r:embed="rId1"/>
        <a:stretch>
          <a:fillRect/>
        </a:stretch>
      </xdr:blipFill>
      <xdr:spPr>
        <a:prstGeom prst="rect">
          <a:avLst/>
        </a:prstGeom>
      </xdr:spPr>
    </xdr:pic>
    <xdr:clientData/>
  </xdr:oneCellAnchor>
</xdr:wsDr>
</file>

<file path=xl/drawings/drawing9.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a:extLst>
            <a:ext uri="{FF2B5EF4-FFF2-40B4-BE49-F238E27FC236}">
              <a16:creationId xmlns:a16="http://schemas.microsoft.com/office/drawing/2014/main" id="{00000000-0008-0000-0800-000002000000}"/>
            </a:ext>
          </a:extLst>
        </xdr:cNvPr>
        <xdr:cNvPicPr>
          <a:picLocks noChangeAspect="1"/>
        </xdr:cNvPicPr>
      </xdr:nvPicPr>
      <xdr:blipFill>
        <a:blip xmlns:r="http://schemas.openxmlformats.org/officeDocument/2006/relationships" r:embed="rId1"/>
        <a:stretch>
          <a:fillRect/>
        </a:stretch>
      </xdr:blipFill>
      <xdr:spPr>
        <a:prstGeom prst="rect">
          <a:avLst/>
        </a:prstGeom>
      </xdr:spPr>
    </xdr:pic>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11.xml"/></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12.xml"/></Relationships>
</file>

<file path=xl/worksheets/_rels/sheet13.xml.rels><?xml version="1.0" encoding="UTF-8" standalone="yes"?>
<Relationships xmlns="http://schemas.openxmlformats.org/package/2006/relationships"><Relationship Id="rId1" Type="http://schemas.openxmlformats.org/officeDocument/2006/relationships/drawing" Target="../drawings/drawing13.xml"/></Relationships>
</file>

<file path=xl/worksheets/_rels/sheet14.xml.rels><?xml version="1.0" encoding="UTF-8" standalone="yes"?>
<Relationships xmlns="http://schemas.openxmlformats.org/package/2006/relationships"><Relationship Id="rId1" Type="http://schemas.openxmlformats.org/officeDocument/2006/relationships/drawing" Target="../drawings/drawing14.xml"/></Relationships>
</file>

<file path=xl/worksheets/_rels/sheet15.xml.rels><?xml version="1.0" encoding="UTF-8" standalone="yes"?>
<Relationships xmlns="http://schemas.openxmlformats.org/package/2006/relationships"><Relationship Id="rId1" Type="http://schemas.openxmlformats.org/officeDocument/2006/relationships/drawing" Target="../drawings/drawing15.xml"/></Relationships>
</file>

<file path=xl/worksheets/_rels/sheet16.xml.rels><?xml version="1.0" encoding="UTF-8" standalone="yes"?>
<Relationships xmlns="http://schemas.openxmlformats.org/package/2006/relationships"><Relationship Id="rId1" Type="http://schemas.openxmlformats.org/officeDocument/2006/relationships/drawing" Target="../drawings/drawing16.xml"/></Relationships>
</file>

<file path=xl/worksheets/_rels/sheet17.xml.rels><?xml version="1.0" encoding="UTF-8" standalone="yes"?>
<Relationships xmlns="http://schemas.openxmlformats.org/package/2006/relationships"><Relationship Id="rId1" Type="http://schemas.openxmlformats.org/officeDocument/2006/relationships/drawing" Target="../drawings/drawing17.xml"/></Relationships>
</file>

<file path=xl/worksheets/_rels/sheet18.xml.rels><?xml version="1.0" encoding="UTF-8" standalone="yes"?>
<Relationships xmlns="http://schemas.openxmlformats.org/package/2006/relationships"><Relationship Id="rId1" Type="http://schemas.openxmlformats.org/officeDocument/2006/relationships/drawing" Target="../drawings/drawing18.xml"/></Relationships>
</file>

<file path=xl/worksheets/_rels/sheet19.xml.rels><?xml version="1.0" encoding="UTF-8" standalone="yes"?>
<Relationships xmlns="http://schemas.openxmlformats.org/package/2006/relationships"><Relationship Id="rId1" Type="http://schemas.openxmlformats.org/officeDocument/2006/relationships/drawing" Target="../drawings/drawing19.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20.xml.rels><?xml version="1.0" encoding="UTF-8" standalone="yes"?>
<Relationships xmlns="http://schemas.openxmlformats.org/package/2006/relationships"><Relationship Id="rId1" Type="http://schemas.openxmlformats.org/officeDocument/2006/relationships/drawing" Target="../drawings/drawing20.xml"/></Relationships>
</file>

<file path=xl/worksheets/_rels/sheet21.xml.rels><?xml version="1.0" encoding="UTF-8" standalone="yes"?>
<Relationships xmlns="http://schemas.openxmlformats.org/package/2006/relationships"><Relationship Id="rId1" Type="http://schemas.openxmlformats.org/officeDocument/2006/relationships/drawing" Target="../drawings/drawing21.xml"/></Relationships>
</file>

<file path=xl/worksheets/_rels/sheet22.xml.rels><?xml version="1.0" encoding="UTF-8" standalone="yes"?>
<Relationships xmlns="http://schemas.openxmlformats.org/package/2006/relationships"><Relationship Id="rId1" Type="http://schemas.openxmlformats.org/officeDocument/2006/relationships/drawing" Target="../drawings/drawing22.xml"/></Relationships>
</file>

<file path=xl/worksheets/_rels/sheet23.xml.rels><?xml version="1.0" encoding="UTF-8" standalone="yes"?>
<Relationships xmlns="http://schemas.openxmlformats.org/package/2006/relationships"><Relationship Id="rId1" Type="http://schemas.openxmlformats.org/officeDocument/2006/relationships/drawing" Target="../drawings/drawing23.xml"/></Relationships>
</file>

<file path=xl/worksheets/_rels/sheet24.xml.rels><?xml version="1.0" encoding="UTF-8" standalone="yes"?>
<Relationships xmlns="http://schemas.openxmlformats.org/package/2006/relationships"><Relationship Id="rId1" Type="http://schemas.openxmlformats.org/officeDocument/2006/relationships/drawing" Target="../drawings/drawing24.xml"/></Relationships>
</file>

<file path=xl/worksheets/_rels/sheet25.xml.rels><?xml version="1.0" encoding="UTF-8" standalone="yes"?>
<Relationships xmlns="http://schemas.openxmlformats.org/package/2006/relationships"><Relationship Id="rId1" Type="http://schemas.openxmlformats.org/officeDocument/2006/relationships/drawing" Target="../drawings/drawing25.xml"/></Relationships>
</file>

<file path=xl/worksheets/_rels/sheet26.xml.rels><?xml version="1.0" encoding="UTF-8" standalone="yes"?>
<Relationships xmlns="http://schemas.openxmlformats.org/package/2006/relationships"><Relationship Id="rId1" Type="http://schemas.openxmlformats.org/officeDocument/2006/relationships/drawing" Target="../drawings/drawing26.xml"/></Relationships>
</file>

<file path=xl/worksheets/_rels/sheet27.xml.rels><?xml version="1.0" encoding="UTF-8" standalone="yes"?>
<Relationships xmlns="http://schemas.openxmlformats.org/package/2006/relationships"><Relationship Id="rId1" Type="http://schemas.openxmlformats.org/officeDocument/2006/relationships/drawing" Target="../drawings/drawing27.xml"/></Relationships>
</file>

<file path=xl/worksheets/_rels/sheet28.xml.rels><?xml version="1.0" encoding="UTF-8" standalone="yes"?>
<Relationships xmlns="http://schemas.openxmlformats.org/package/2006/relationships"><Relationship Id="rId1" Type="http://schemas.openxmlformats.org/officeDocument/2006/relationships/drawing" Target="../drawings/drawing28.xml"/></Relationships>
</file>

<file path=xl/worksheets/_rels/sheet29.xml.rels><?xml version="1.0" encoding="UTF-8" standalone="yes"?>
<Relationships xmlns="http://schemas.openxmlformats.org/package/2006/relationships"><Relationship Id="rId1" Type="http://schemas.openxmlformats.org/officeDocument/2006/relationships/drawing" Target="../drawings/drawing29.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30.xml.rels><?xml version="1.0" encoding="UTF-8" standalone="yes"?>
<Relationships xmlns="http://schemas.openxmlformats.org/package/2006/relationships"><Relationship Id="rId1" Type="http://schemas.openxmlformats.org/officeDocument/2006/relationships/drawing" Target="../drawings/drawing30.xml"/></Relationships>
</file>

<file path=xl/worksheets/_rels/sheet31.xml.rels><?xml version="1.0" encoding="UTF-8" standalone="yes"?>
<Relationships xmlns="http://schemas.openxmlformats.org/package/2006/relationships"><Relationship Id="rId1" Type="http://schemas.openxmlformats.org/officeDocument/2006/relationships/drawing" Target="../drawings/drawing31.xml"/></Relationships>
</file>

<file path=xl/worksheets/_rels/sheet32.xml.rels><?xml version="1.0" encoding="UTF-8" standalone="yes"?>
<Relationships xmlns="http://schemas.openxmlformats.org/package/2006/relationships"><Relationship Id="rId1" Type="http://schemas.openxmlformats.org/officeDocument/2006/relationships/drawing" Target="../drawings/drawing32.xml"/></Relationships>
</file>

<file path=xl/worksheets/_rels/sheet33.xml.rels><?xml version="1.0" encoding="UTF-8" standalone="yes"?>
<Relationships xmlns="http://schemas.openxmlformats.org/package/2006/relationships"><Relationship Id="rId1" Type="http://schemas.openxmlformats.org/officeDocument/2006/relationships/drawing" Target="../drawings/drawing33.xml"/></Relationships>
</file>

<file path=xl/worksheets/_rels/sheet34.xml.rels><?xml version="1.0" encoding="UTF-8" standalone="yes"?>
<Relationships xmlns="http://schemas.openxmlformats.org/package/2006/relationships"><Relationship Id="rId1" Type="http://schemas.openxmlformats.org/officeDocument/2006/relationships/drawing" Target="../drawings/drawing34.xml"/></Relationships>
</file>

<file path=xl/worksheets/_rels/sheet35.xml.rels><?xml version="1.0" encoding="UTF-8" standalone="yes"?>
<Relationships xmlns="http://schemas.openxmlformats.org/package/2006/relationships"><Relationship Id="rId1" Type="http://schemas.openxmlformats.org/officeDocument/2006/relationships/drawing" Target="../drawings/drawing35.xml"/></Relationships>
</file>

<file path=xl/worksheets/_rels/sheet36.xml.rels><?xml version="1.0" encoding="UTF-8" standalone="yes"?>
<Relationships xmlns="http://schemas.openxmlformats.org/package/2006/relationships"><Relationship Id="rId1" Type="http://schemas.openxmlformats.org/officeDocument/2006/relationships/drawing" Target="../drawings/drawing36.xml"/></Relationships>
</file>

<file path=xl/worksheets/_rels/sheet37.xml.rels><?xml version="1.0" encoding="UTF-8" standalone="yes"?>
<Relationships xmlns="http://schemas.openxmlformats.org/package/2006/relationships"><Relationship Id="rId1" Type="http://schemas.openxmlformats.org/officeDocument/2006/relationships/drawing" Target="../drawings/drawing37.xml"/></Relationships>
</file>

<file path=xl/worksheets/_rels/sheet38.xml.rels><?xml version="1.0" encoding="UTF-8" standalone="yes"?>
<Relationships xmlns="http://schemas.openxmlformats.org/package/2006/relationships"><Relationship Id="rId1" Type="http://schemas.openxmlformats.org/officeDocument/2006/relationships/drawing" Target="../drawings/drawing38.xml"/></Relationships>
</file>

<file path=xl/worksheets/_rels/sheet39.xml.rels><?xml version="1.0" encoding="UTF-8" standalone="yes"?>
<Relationships xmlns="http://schemas.openxmlformats.org/package/2006/relationships"><Relationship Id="rId1" Type="http://schemas.openxmlformats.org/officeDocument/2006/relationships/drawing" Target="../drawings/drawing39.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40.xml.rels><?xml version="1.0" encoding="UTF-8" standalone="yes"?>
<Relationships xmlns="http://schemas.openxmlformats.org/package/2006/relationships"><Relationship Id="rId1" Type="http://schemas.openxmlformats.org/officeDocument/2006/relationships/drawing" Target="../drawings/drawing40.xml"/></Relationships>
</file>

<file path=xl/worksheets/_rels/sheet41.xml.rels><?xml version="1.0" encoding="UTF-8" standalone="yes"?>
<Relationships xmlns="http://schemas.openxmlformats.org/package/2006/relationships"><Relationship Id="rId1" Type="http://schemas.openxmlformats.org/officeDocument/2006/relationships/drawing" Target="../drawings/drawing41.xml"/></Relationships>
</file>

<file path=xl/worksheets/_rels/sheet42.xml.rels><?xml version="1.0" encoding="UTF-8" standalone="yes"?>
<Relationships xmlns="http://schemas.openxmlformats.org/package/2006/relationships"><Relationship Id="rId1" Type="http://schemas.openxmlformats.org/officeDocument/2006/relationships/drawing" Target="../drawings/drawing42.xml"/></Relationships>
</file>

<file path=xl/worksheets/_rels/sheet43.xml.rels><?xml version="1.0" encoding="UTF-8" standalone="yes"?>
<Relationships xmlns="http://schemas.openxmlformats.org/package/2006/relationships"><Relationship Id="rId1" Type="http://schemas.openxmlformats.org/officeDocument/2006/relationships/drawing" Target="../drawings/drawing43.xml"/></Relationships>
</file>

<file path=xl/worksheets/_rels/sheet44.xml.rels><?xml version="1.0" encoding="UTF-8" standalone="yes"?>
<Relationships xmlns="http://schemas.openxmlformats.org/package/2006/relationships"><Relationship Id="rId1" Type="http://schemas.openxmlformats.org/officeDocument/2006/relationships/drawing" Target="../drawings/drawing44.xml"/></Relationships>
</file>

<file path=xl/worksheets/_rels/sheet45.xml.rels><?xml version="1.0" encoding="UTF-8" standalone="yes"?>
<Relationships xmlns="http://schemas.openxmlformats.org/package/2006/relationships"><Relationship Id="rId1" Type="http://schemas.openxmlformats.org/officeDocument/2006/relationships/drawing" Target="../drawings/drawing45.xml"/></Relationships>
</file>

<file path=xl/worksheets/_rels/sheet46.xml.rels><?xml version="1.0" encoding="UTF-8" standalone="yes"?>
<Relationships xmlns="http://schemas.openxmlformats.org/package/2006/relationships"><Relationship Id="rId1" Type="http://schemas.openxmlformats.org/officeDocument/2006/relationships/drawing" Target="../drawings/drawing46.xml"/></Relationships>
</file>

<file path=xl/worksheets/_rels/sheet47.xml.rels><?xml version="1.0" encoding="UTF-8" standalone="yes"?>
<Relationships xmlns="http://schemas.openxmlformats.org/package/2006/relationships"><Relationship Id="rId1" Type="http://schemas.openxmlformats.org/officeDocument/2006/relationships/drawing" Target="../drawings/drawing47.xml"/></Relationships>
</file>

<file path=xl/worksheets/_rels/sheet48.xml.rels><?xml version="1.0" encoding="UTF-8" standalone="yes"?>
<Relationships xmlns="http://schemas.openxmlformats.org/package/2006/relationships"><Relationship Id="rId1" Type="http://schemas.openxmlformats.org/officeDocument/2006/relationships/drawing" Target="../drawings/drawing48.xml"/></Relationships>
</file>

<file path=xl/worksheets/_rels/sheet49.xml.rels><?xml version="1.0" encoding="UTF-8" standalone="yes"?>
<Relationships xmlns="http://schemas.openxmlformats.org/package/2006/relationships"><Relationship Id="rId1" Type="http://schemas.openxmlformats.org/officeDocument/2006/relationships/drawing" Target="../drawings/drawing49.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50.xml.rels><?xml version="1.0" encoding="UTF-8" standalone="yes"?>
<Relationships xmlns="http://schemas.openxmlformats.org/package/2006/relationships"><Relationship Id="rId1" Type="http://schemas.openxmlformats.org/officeDocument/2006/relationships/drawing" Target="../drawings/drawing50.xml"/></Relationships>
</file>

<file path=xl/worksheets/_rels/sheet51.xml.rels><?xml version="1.0" encoding="UTF-8" standalone="yes"?>
<Relationships xmlns="http://schemas.openxmlformats.org/package/2006/relationships"><Relationship Id="rId1" Type="http://schemas.openxmlformats.org/officeDocument/2006/relationships/drawing" Target="../drawings/drawing51.xml"/></Relationships>
</file>

<file path=xl/worksheets/_rels/sheet52.xml.rels><?xml version="1.0" encoding="UTF-8" standalone="yes"?>
<Relationships xmlns="http://schemas.openxmlformats.org/package/2006/relationships"><Relationship Id="rId1" Type="http://schemas.openxmlformats.org/officeDocument/2006/relationships/drawing" Target="../drawings/drawing52.xml"/></Relationships>
</file>

<file path=xl/worksheets/_rels/sheet53.xml.rels><?xml version="1.0" encoding="UTF-8" standalone="yes"?>
<Relationships xmlns="http://schemas.openxmlformats.org/package/2006/relationships"><Relationship Id="rId1" Type="http://schemas.openxmlformats.org/officeDocument/2006/relationships/drawing" Target="../drawings/drawing53.xml"/></Relationships>
</file>

<file path=xl/worksheets/_rels/sheet54.xml.rels><?xml version="1.0" encoding="UTF-8" standalone="yes"?>
<Relationships xmlns="http://schemas.openxmlformats.org/package/2006/relationships"><Relationship Id="rId1" Type="http://schemas.openxmlformats.org/officeDocument/2006/relationships/drawing" Target="../drawings/drawing54.xml"/></Relationships>
</file>

<file path=xl/worksheets/_rels/sheet55.xml.rels><?xml version="1.0" encoding="UTF-8" standalone="yes"?>
<Relationships xmlns="http://schemas.openxmlformats.org/package/2006/relationships"><Relationship Id="rId1" Type="http://schemas.openxmlformats.org/officeDocument/2006/relationships/drawing" Target="../drawings/drawing55.xml"/></Relationships>
</file>

<file path=xl/worksheets/_rels/sheet56.xml.rels><?xml version="1.0" encoding="UTF-8" standalone="yes"?>
<Relationships xmlns="http://schemas.openxmlformats.org/package/2006/relationships"><Relationship Id="rId1" Type="http://schemas.openxmlformats.org/officeDocument/2006/relationships/drawing" Target="../drawings/drawing56.xml"/></Relationships>
</file>

<file path=xl/worksheets/_rels/sheet57.xml.rels><?xml version="1.0" encoding="UTF-8" standalone="yes"?>
<Relationships xmlns="http://schemas.openxmlformats.org/package/2006/relationships"><Relationship Id="rId1" Type="http://schemas.openxmlformats.org/officeDocument/2006/relationships/drawing" Target="../drawings/drawing57.xml"/></Relationships>
</file>

<file path=xl/worksheets/_rels/sheet58.xml.rels><?xml version="1.0" encoding="UTF-8" standalone="yes"?>
<Relationships xmlns="http://schemas.openxmlformats.org/package/2006/relationships"><Relationship Id="rId1" Type="http://schemas.openxmlformats.org/officeDocument/2006/relationships/drawing" Target="../drawings/drawing58.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9.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E80"/>
  <sheetViews>
    <sheetView tabSelected="1" workbookViewId="0"/>
  </sheetViews>
  <sheetFormatPr defaultRowHeight="15" x14ac:dyDescent="0.25"/>
  <cols>
    <col min="1" max="1" width="32.42578125" customWidth="1"/>
    <col min="2" max="2" width="60.7109375" customWidth="1"/>
    <col min="3" max="5" width="19.42578125" customWidth="1"/>
  </cols>
  <sheetData>
    <row r="1" spans="1:5" x14ac:dyDescent="0.25">
      <c r="A1" s="1" t="s">
        <v>0</v>
      </c>
      <c r="B1" s="2" t="s">
        <v>1</v>
      </c>
      <c r="C1" s="3"/>
      <c r="D1" s="3"/>
      <c r="E1" s="3"/>
    </row>
    <row r="2" spans="1:5" x14ac:dyDescent="0.25">
      <c r="A2" s="1"/>
      <c r="B2" s="71" t="s">
        <v>2</v>
      </c>
      <c r="C2" s="3"/>
      <c r="D2" s="3"/>
      <c r="E2" s="3"/>
    </row>
    <row r="3" spans="1:5" x14ac:dyDescent="0.25">
      <c r="A3" s="3"/>
      <c r="B3" s="72"/>
      <c r="C3" s="3"/>
      <c r="D3" s="3"/>
      <c r="E3" s="3"/>
    </row>
    <row r="4" spans="1:5" x14ac:dyDescent="0.25">
      <c r="A4" s="3"/>
      <c r="B4" s="71" t="s">
        <v>3</v>
      </c>
      <c r="C4" s="72"/>
      <c r="D4" s="72"/>
      <c r="E4" s="72"/>
    </row>
    <row r="5" spans="1:5" x14ac:dyDescent="0.25">
      <c r="A5" s="3"/>
      <c r="B5" s="3"/>
      <c r="C5" s="3"/>
      <c r="D5" s="3"/>
      <c r="E5" s="3"/>
    </row>
    <row r="6" spans="1:5" x14ac:dyDescent="0.25">
      <c r="A6" s="3"/>
      <c r="B6" s="4" t="s">
        <v>4</v>
      </c>
      <c r="C6" s="5">
        <f>C10+C66</f>
        <v>0</v>
      </c>
      <c r="D6" s="3"/>
      <c r="E6" s="3"/>
    </row>
    <row r="7" spans="1:5" x14ac:dyDescent="0.25">
      <c r="A7" s="3"/>
      <c r="B7" s="4" t="s">
        <v>5</v>
      </c>
      <c r="C7" s="5">
        <f>E10+E66</f>
        <v>0</v>
      </c>
      <c r="D7" s="3"/>
      <c r="E7" s="3"/>
    </row>
    <row r="8" spans="1:5" x14ac:dyDescent="0.25">
      <c r="A8" s="3"/>
      <c r="B8" s="3"/>
      <c r="C8" s="3"/>
      <c r="D8" s="3"/>
      <c r="E8" s="3"/>
    </row>
    <row r="9" spans="1:5" x14ac:dyDescent="0.25">
      <c r="A9" s="6" t="s">
        <v>6</v>
      </c>
      <c r="B9" s="6" t="s">
        <v>7</v>
      </c>
      <c r="C9" s="6" t="s">
        <v>8</v>
      </c>
      <c r="D9" s="6" t="s">
        <v>9</v>
      </c>
      <c r="E9" s="6" t="s">
        <v>10</v>
      </c>
    </row>
    <row r="10" spans="1:5" x14ac:dyDescent="0.25">
      <c r="A10" s="7" t="s">
        <v>11</v>
      </c>
      <c r="B10" s="7" t="s">
        <v>12</v>
      </c>
      <c r="C10" s="8">
        <f>C11+C14+C18+C29+C41+C59</f>
        <v>0</v>
      </c>
      <c r="D10" s="8">
        <f>D11+D14+D18+D29+D41+D59</f>
        <v>0</v>
      </c>
      <c r="E10" s="8">
        <f>E11+E14+E18+E29+E41+E59</f>
        <v>0</v>
      </c>
    </row>
    <row r="11" spans="1:5" x14ac:dyDescent="0.25">
      <c r="A11" s="9" t="s">
        <v>13</v>
      </c>
      <c r="B11" s="9" t="s">
        <v>14</v>
      </c>
      <c r="C11" s="10">
        <f>C12+C13</f>
        <v>0</v>
      </c>
      <c r="D11" s="10">
        <f>D12+D13</f>
        <v>0</v>
      </c>
      <c r="E11" s="10">
        <f>E12+E13</f>
        <v>0</v>
      </c>
    </row>
    <row r="12" spans="1:5" ht="25.5" x14ac:dyDescent="0.25">
      <c r="A12" s="9" t="s">
        <v>15</v>
      </c>
      <c r="B12" s="9" t="s">
        <v>16</v>
      </c>
      <c r="C12" s="10">
        <f>'1001001.1'!I3</f>
        <v>0</v>
      </c>
      <c r="D12" s="10">
        <f>SUMIFS('1001001.1'!O:O,'1001001.1'!A:A,"P")</f>
        <v>0</v>
      </c>
      <c r="E12" s="10">
        <f>C12+D12</f>
        <v>0</v>
      </c>
    </row>
    <row r="13" spans="1:5" ht="38.25" x14ac:dyDescent="0.25">
      <c r="A13" s="9" t="s">
        <v>17</v>
      </c>
      <c r="B13" s="9" t="s">
        <v>18</v>
      </c>
      <c r="C13" s="10">
        <f>'1001001.2'!I3</f>
        <v>0</v>
      </c>
      <c r="D13" s="10">
        <f>SUMIFS('1001001.2'!O:O,'1001001.2'!A:A,"P")</f>
        <v>0</v>
      </c>
      <c r="E13" s="10">
        <f>C13+D13</f>
        <v>0</v>
      </c>
    </row>
    <row r="14" spans="1:5" x14ac:dyDescent="0.25">
      <c r="A14" s="9" t="s">
        <v>19</v>
      </c>
      <c r="B14" s="9" t="s">
        <v>20</v>
      </c>
      <c r="C14" s="10">
        <f>C15+C16+C17</f>
        <v>0</v>
      </c>
      <c r="D14" s="10">
        <f>D15+D16+D17</f>
        <v>0</v>
      </c>
      <c r="E14" s="10">
        <f>E15+E16+E17</f>
        <v>0</v>
      </c>
    </row>
    <row r="15" spans="1:5" x14ac:dyDescent="0.25">
      <c r="A15" s="9" t="s">
        <v>21</v>
      </c>
      <c r="B15" s="9" t="s">
        <v>22</v>
      </c>
      <c r="C15" s="10">
        <f>'1Řada 000SO 004'!I3</f>
        <v>0</v>
      </c>
      <c r="D15" s="10">
        <f>SUMIFS('1Řada 000SO 004'!O:O,'1Řada 000SO 004'!A:A,"P")</f>
        <v>0</v>
      </c>
      <c r="E15" s="10">
        <f>C15+D15</f>
        <v>0</v>
      </c>
    </row>
    <row r="16" spans="1:5" x14ac:dyDescent="0.25">
      <c r="A16" s="9" t="s">
        <v>23</v>
      </c>
      <c r="B16" s="9" t="s">
        <v>24</v>
      </c>
      <c r="C16" s="10">
        <f>'1Řada 000SO 005'!I3</f>
        <v>0</v>
      </c>
      <c r="D16" s="10">
        <f>SUMIFS('1Řada 000SO 005'!O:O,'1Řada 000SO 005'!A:A,"P")</f>
        <v>0</v>
      </c>
      <c r="E16" s="10">
        <f>C16+D16</f>
        <v>0</v>
      </c>
    </row>
    <row r="17" spans="1:5" x14ac:dyDescent="0.25">
      <c r="A17" s="9" t="s">
        <v>25</v>
      </c>
      <c r="B17" s="9" t="s">
        <v>26</v>
      </c>
      <c r="C17" s="10">
        <f>'1Řada 000SO 020'!I3</f>
        <v>0</v>
      </c>
      <c r="D17" s="10">
        <f>SUMIFS('1Řada 000SO 020'!O:O,'1Řada 000SO 020'!A:A,"P")</f>
        <v>0</v>
      </c>
      <c r="E17" s="10">
        <f>C17+D17</f>
        <v>0</v>
      </c>
    </row>
    <row r="18" spans="1:5" x14ac:dyDescent="0.25">
      <c r="A18" s="9" t="s">
        <v>27</v>
      </c>
      <c r="B18" s="9" t="s">
        <v>28</v>
      </c>
      <c r="C18" s="10">
        <f>C19+C20+C21+C22+C23+C24+C25+C27+C28</f>
        <v>0</v>
      </c>
      <c r="D18" s="10">
        <f>D19+D20+D21+D22+D23+D24+D25+D27+D28</f>
        <v>0</v>
      </c>
      <c r="E18" s="10">
        <f>E19+E20+E21+E22+E23+E24+E25+E27+E28</f>
        <v>0</v>
      </c>
    </row>
    <row r="19" spans="1:5" x14ac:dyDescent="0.25">
      <c r="A19" s="9" t="s">
        <v>29</v>
      </c>
      <c r="B19" s="9" t="s">
        <v>30</v>
      </c>
      <c r="C19" s="10">
        <f>'1Řada 100SO 101'!I3</f>
        <v>0</v>
      </c>
      <c r="D19" s="10">
        <f>SUMIFS('1Řada 100SO 101'!O:O,'1Řada 100SO 101'!A:A,"P")</f>
        <v>0</v>
      </c>
      <c r="E19" s="10">
        <f t="shared" ref="E19:E24" si="0">C19+D19</f>
        <v>0</v>
      </c>
    </row>
    <row r="20" spans="1:5" ht="25.5" x14ac:dyDescent="0.25">
      <c r="A20" s="9" t="s">
        <v>31</v>
      </c>
      <c r="B20" s="9" t="s">
        <v>32</v>
      </c>
      <c r="C20" s="10">
        <f>'1Řada 100SO 101.1'!I3</f>
        <v>0</v>
      </c>
      <c r="D20" s="10">
        <f>SUMIFS('1Řada 100SO 101.1'!O:O,'1Řada 100SO 101.1'!A:A,"P")</f>
        <v>0</v>
      </c>
      <c r="E20" s="10">
        <f t="shared" si="0"/>
        <v>0</v>
      </c>
    </row>
    <row r="21" spans="1:5" x14ac:dyDescent="0.25">
      <c r="A21" s="9" t="s">
        <v>33</v>
      </c>
      <c r="B21" s="9" t="s">
        <v>34</v>
      </c>
      <c r="C21" s="10">
        <f>'1Řada 100SO 102'!I3</f>
        <v>0</v>
      </c>
      <c r="D21" s="10">
        <f>SUMIFS('1Řada 100SO 102'!O:O,'1Řada 100SO 102'!A:A,"P")</f>
        <v>0</v>
      </c>
      <c r="E21" s="10">
        <f t="shared" si="0"/>
        <v>0</v>
      </c>
    </row>
    <row r="22" spans="1:5" ht="25.5" x14ac:dyDescent="0.25">
      <c r="A22" s="9" t="s">
        <v>35</v>
      </c>
      <c r="B22" s="9" t="s">
        <v>36</v>
      </c>
      <c r="C22" s="10">
        <f>'1Řada 100SO 103'!I3</f>
        <v>0</v>
      </c>
      <c r="D22" s="10">
        <f>SUMIFS('1Řada 100SO 103'!O:O,'1Řada 100SO 103'!A:A,"P")</f>
        <v>0</v>
      </c>
      <c r="E22" s="10">
        <f t="shared" si="0"/>
        <v>0</v>
      </c>
    </row>
    <row r="23" spans="1:5" x14ac:dyDescent="0.25">
      <c r="A23" s="9" t="s">
        <v>37</v>
      </c>
      <c r="B23" s="9" t="s">
        <v>38</v>
      </c>
      <c r="C23" s="10">
        <f>'1Řada 100SO 104'!I3</f>
        <v>0</v>
      </c>
      <c r="D23" s="10">
        <f>SUMIFS('1Řada 100SO 104'!O:O,'1Řada 100SO 104'!A:A,"P")</f>
        <v>0</v>
      </c>
      <c r="E23" s="10">
        <f t="shared" si="0"/>
        <v>0</v>
      </c>
    </row>
    <row r="24" spans="1:5" x14ac:dyDescent="0.25">
      <c r="A24" s="9" t="s">
        <v>39</v>
      </c>
      <c r="B24" s="9" t="s">
        <v>40</v>
      </c>
      <c r="C24" s="10">
        <f>'1Řada 100SO 105'!I3</f>
        <v>0</v>
      </c>
      <c r="D24" s="10">
        <f>SUMIFS('1Řada 100SO 105'!O:O,'1Řada 100SO 105'!A:A,"P")</f>
        <v>0</v>
      </c>
      <c r="E24" s="10">
        <f t="shared" si="0"/>
        <v>0</v>
      </c>
    </row>
    <row r="25" spans="1:5" ht="38.25" x14ac:dyDescent="0.25">
      <c r="A25" s="9" t="s">
        <v>41</v>
      </c>
      <c r="B25" s="9" t="s">
        <v>42</v>
      </c>
      <c r="C25" s="10">
        <f>C26</f>
        <v>0</v>
      </c>
      <c r="D25" s="10">
        <f>D26</f>
        <v>0</v>
      </c>
      <c r="E25" s="10">
        <f>E26</f>
        <v>0</v>
      </c>
    </row>
    <row r="26" spans="1:5" ht="25.5" x14ac:dyDescent="0.25">
      <c r="A26" s="9" t="s">
        <v>43</v>
      </c>
      <c r="B26" s="9" t="s">
        <v>44</v>
      </c>
      <c r="C26" s="10">
        <f>'1Řada 100SO 106SO 106.1'!I3</f>
        <v>0</v>
      </c>
      <c r="D26" s="10">
        <f>SUMIFS('1Řada 100SO 106SO 106.1'!O:O,'1Řada 100SO 106SO 106.1'!A:A,"P")</f>
        <v>0</v>
      </c>
      <c r="E26" s="10">
        <f>C26+D26</f>
        <v>0</v>
      </c>
    </row>
    <row r="27" spans="1:5" ht="25.5" x14ac:dyDescent="0.25">
      <c r="A27" s="9" t="s">
        <v>45</v>
      </c>
      <c r="B27" s="9" t="s">
        <v>46</v>
      </c>
      <c r="C27" s="10">
        <f>'1Řada 100SO 107'!I3</f>
        <v>0</v>
      </c>
      <c r="D27" s="10">
        <f>SUMIFS('1Řada 100SO 107'!O:O,'1Řada 100SO 107'!A:A,"P")</f>
        <v>0</v>
      </c>
      <c r="E27" s="10">
        <f>C27+D27</f>
        <v>0</v>
      </c>
    </row>
    <row r="28" spans="1:5" x14ac:dyDescent="0.25">
      <c r="A28" s="9" t="s">
        <v>47</v>
      </c>
      <c r="B28" s="9" t="s">
        <v>48</v>
      </c>
      <c r="C28" s="10">
        <f>'1Řada 100SO 161'!I3</f>
        <v>0</v>
      </c>
      <c r="D28" s="10">
        <f>SUMIFS('1Řada 100SO 161'!O:O,'1Řada 100SO 161'!A:A,"P")</f>
        <v>0</v>
      </c>
      <c r="E28" s="10">
        <f>C28+D28</f>
        <v>0</v>
      </c>
    </row>
    <row r="29" spans="1:5" x14ac:dyDescent="0.25">
      <c r="A29" s="9" t="s">
        <v>49</v>
      </c>
      <c r="B29" s="9" t="s">
        <v>50</v>
      </c>
      <c r="C29" s="10">
        <f>C30+C31+C32+C33+C34+C35+C36+C37+C38+C39+C40</f>
        <v>0</v>
      </c>
      <c r="D29" s="10">
        <f>D30+D31+D32+D33+D34+D35+D36+D37+D38+D39+D40</f>
        <v>0</v>
      </c>
      <c r="E29" s="10">
        <f>E30+E31+E32+E33+E34+E35+E36+E37+E38+E39+E40</f>
        <v>0</v>
      </c>
    </row>
    <row r="30" spans="1:5" ht="25.5" x14ac:dyDescent="0.25">
      <c r="A30" s="9" t="s">
        <v>51</v>
      </c>
      <c r="B30" s="9" t="s">
        <v>52</v>
      </c>
      <c r="C30" s="10">
        <f>'1Řada 300SO 331'!I3</f>
        <v>0</v>
      </c>
      <c r="D30" s="10">
        <f>SUMIFS('1Řada 300SO 331'!O:O,'1Řada 300SO 331'!A:A,"P")</f>
        <v>0</v>
      </c>
      <c r="E30" s="10">
        <f t="shared" ref="E30:E40" si="1">C30+D30</f>
        <v>0</v>
      </c>
    </row>
    <row r="31" spans="1:5" ht="25.5" x14ac:dyDescent="0.25">
      <c r="A31" s="9" t="s">
        <v>53</v>
      </c>
      <c r="B31" s="9" t="s">
        <v>54</v>
      </c>
      <c r="C31" s="10">
        <f>'1Řada 300SO 334'!I3</f>
        <v>0</v>
      </c>
      <c r="D31" s="10">
        <f>SUMIFS('1Řada 300SO 334'!O:O,'1Řada 300SO 334'!A:A,"P")</f>
        <v>0</v>
      </c>
      <c r="E31" s="10">
        <f t="shared" si="1"/>
        <v>0</v>
      </c>
    </row>
    <row r="32" spans="1:5" ht="25.5" x14ac:dyDescent="0.25">
      <c r="A32" s="9" t="s">
        <v>55</v>
      </c>
      <c r="B32" s="9" t="s">
        <v>56</v>
      </c>
      <c r="C32" s="10">
        <f>'1Řada 300SO 335'!I3</f>
        <v>0</v>
      </c>
      <c r="D32" s="10">
        <f>SUMIFS('1Řada 300SO 335'!O:O,'1Řada 300SO 335'!A:A,"P")</f>
        <v>0</v>
      </c>
      <c r="E32" s="10">
        <f t="shared" si="1"/>
        <v>0</v>
      </c>
    </row>
    <row r="33" spans="1:5" ht="25.5" x14ac:dyDescent="0.25">
      <c r="A33" s="9" t="s">
        <v>57</v>
      </c>
      <c r="B33" s="9" t="s">
        <v>58</v>
      </c>
      <c r="C33" s="10">
        <f>'1Řada 300SO 335.1'!I3</f>
        <v>0</v>
      </c>
      <c r="D33" s="10">
        <f>SUMIFS('1Řada 300SO 335.1'!O:O,'1Řada 300SO 335.1'!A:A,"P")</f>
        <v>0</v>
      </c>
      <c r="E33" s="10">
        <f t="shared" si="1"/>
        <v>0</v>
      </c>
    </row>
    <row r="34" spans="1:5" ht="25.5" x14ac:dyDescent="0.25">
      <c r="A34" s="9" t="s">
        <v>59</v>
      </c>
      <c r="B34" s="9" t="s">
        <v>60</v>
      </c>
      <c r="C34" s="10">
        <f>'1Řada 300SO 336'!I3</f>
        <v>0</v>
      </c>
      <c r="D34" s="10">
        <f>SUMIFS('1Řada 300SO 336'!O:O,'1Řada 300SO 336'!A:A,"P")</f>
        <v>0</v>
      </c>
      <c r="E34" s="10">
        <f t="shared" si="1"/>
        <v>0</v>
      </c>
    </row>
    <row r="35" spans="1:5" ht="25.5" x14ac:dyDescent="0.25">
      <c r="A35" s="9" t="s">
        <v>61</v>
      </c>
      <c r="B35" s="9" t="s">
        <v>62</v>
      </c>
      <c r="C35" s="10">
        <f>'1Řada 300SO 337'!I3</f>
        <v>0</v>
      </c>
      <c r="D35" s="10">
        <f>SUMIFS('1Řada 300SO 337'!O:O,'1Řada 300SO 337'!A:A,"P")</f>
        <v>0</v>
      </c>
      <c r="E35" s="10">
        <f t="shared" si="1"/>
        <v>0</v>
      </c>
    </row>
    <row r="36" spans="1:5" x14ac:dyDescent="0.25">
      <c r="A36" s="9" t="s">
        <v>63</v>
      </c>
      <c r="B36" s="9" t="s">
        <v>64</v>
      </c>
      <c r="C36" s="10">
        <f>'1Řada 300SO 341'!I3</f>
        <v>0</v>
      </c>
      <c r="D36" s="10">
        <f>SUMIFS('1Řada 300SO 341'!O:O,'1Řada 300SO 341'!A:A,"P")</f>
        <v>0</v>
      </c>
      <c r="E36" s="10">
        <f t="shared" si="1"/>
        <v>0</v>
      </c>
    </row>
    <row r="37" spans="1:5" x14ac:dyDescent="0.25">
      <c r="A37" s="9" t="s">
        <v>65</v>
      </c>
      <c r="B37" s="9" t="s">
        <v>66</v>
      </c>
      <c r="C37" s="10">
        <f>'1Řada 300SO 343'!I3</f>
        <v>0</v>
      </c>
      <c r="D37" s="10">
        <f>SUMIFS('1Řada 300SO 343'!O:O,'1Řada 300SO 343'!A:A,"P")</f>
        <v>0</v>
      </c>
      <c r="E37" s="10">
        <f t="shared" si="1"/>
        <v>0</v>
      </c>
    </row>
    <row r="38" spans="1:5" x14ac:dyDescent="0.25">
      <c r="A38" s="9" t="s">
        <v>67</v>
      </c>
      <c r="B38" s="9" t="s">
        <v>68</v>
      </c>
      <c r="C38" s="10">
        <f>'1Řada 300SO 344'!I3</f>
        <v>0</v>
      </c>
      <c r="D38" s="10">
        <f>SUMIFS('1Řada 300SO 344'!O:O,'1Řada 300SO 344'!A:A,"P")</f>
        <v>0</v>
      </c>
      <c r="E38" s="10">
        <f t="shared" si="1"/>
        <v>0</v>
      </c>
    </row>
    <row r="39" spans="1:5" ht="25.5" x14ac:dyDescent="0.25">
      <c r="A39" s="9" t="s">
        <v>69</v>
      </c>
      <c r="B39" s="9" t="s">
        <v>70</v>
      </c>
      <c r="C39" s="10">
        <f>'1Řada 300SO 345'!I3</f>
        <v>0</v>
      </c>
      <c r="D39" s="10">
        <f>SUMIFS('1Řada 300SO 345'!O:O,'1Řada 300SO 345'!A:A,"P")</f>
        <v>0</v>
      </c>
      <c r="E39" s="10">
        <f t="shared" si="1"/>
        <v>0</v>
      </c>
    </row>
    <row r="40" spans="1:5" x14ac:dyDescent="0.25">
      <c r="A40" s="9" t="s">
        <v>71</v>
      </c>
      <c r="B40" s="9" t="s">
        <v>72</v>
      </c>
      <c r="C40" s="10">
        <f>'1Řada 300SO 346'!I3</f>
        <v>0</v>
      </c>
      <c r="D40" s="10">
        <f>SUMIFS('1Řada 300SO 346'!O:O,'1Řada 300SO 346'!A:A,"P")</f>
        <v>0</v>
      </c>
      <c r="E40" s="10">
        <f t="shared" si="1"/>
        <v>0</v>
      </c>
    </row>
    <row r="41" spans="1:5" x14ac:dyDescent="0.25">
      <c r="A41" s="9" t="s">
        <v>73</v>
      </c>
      <c r="B41" s="9" t="s">
        <v>74</v>
      </c>
      <c r="C41" s="10">
        <f>C42+C43+C44+C45+C46+C47+C48+C49+C50+C51+C52+C53+C54+C55+C56+C57+C58</f>
        <v>0</v>
      </c>
      <c r="D41" s="10">
        <f>D42+D43+D44+D45+D46+D47+D48+D49+D50+D51+D52+D53+D54+D55+D56+D57+D58</f>
        <v>0</v>
      </c>
      <c r="E41" s="10">
        <f>E42+E43+E44+E45+E46+E47+E48+E49+E50+E51+E52+E53+E54+E55+E56+E57+E58</f>
        <v>0</v>
      </c>
    </row>
    <row r="42" spans="1:5" x14ac:dyDescent="0.25">
      <c r="A42" s="9" t="s">
        <v>75</v>
      </c>
      <c r="B42" s="9" t="s">
        <v>76</v>
      </c>
      <c r="C42" s="10">
        <f>'1Řada 400SO 413'!I3</f>
        <v>0</v>
      </c>
      <c r="D42" s="10">
        <f>SUMIFS('1Řada 400SO 413'!O:O,'1Řada 400SO 413'!A:A,"P")</f>
        <v>0</v>
      </c>
      <c r="E42" s="10">
        <f t="shared" ref="E42:E58" si="2">C42+D42</f>
        <v>0</v>
      </c>
    </row>
    <row r="43" spans="1:5" ht="25.5" x14ac:dyDescent="0.25">
      <c r="A43" s="9" t="s">
        <v>77</v>
      </c>
      <c r="B43" s="9" t="s">
        <v>78</v>
      </c>
      <c r="C43" s="10">
        <f>'1Řada 400SO 414'!I3</f>
        <v>0</v>
      </c>
      <c r="D43" s="10">
        <f>SUMIFS('1Řada 400SO 414'!O:O,'1Řada 400SO 414'!A:A,"P")</f>
        <v>0</v>
      </c>
      <c r="E43" s="10">
        <f t="shared" si="2"/>
        <v>0</v>
      </c>
    </row>
    <row r="44" spans="1:5" ht="25.5" x14ac:dyDescent="0.25">
      <c r="A44" s="9" t="s">
        <v>79</v>
      </c>
      <c r="B44" s="9" t="s">
        <v>80</v>
      </c>
      <c r="C44" s="10">
        <f>'1Řada 400SO 432'!I3</f>
        <v>0</v>
      </c>
      <c r="D44" s="10">
        <f>SUMIFS('1Řada 400SO 432'!O:O,'1Řada 400SO 432'!A:A,"P")</f>
        <v>0</v>
      </c>
      <c r="E44" s="10">
        <f t="shared" si="2"/>
        <v>0</v>
      </c>
    </row>
    <row r="45" spans="1:5" ht="25.5" x14ac:dyDescent="0.25">
      <c r="A45" s="9" t="s">
        <v>81</v>
      </c>
      <c r="B45" s="9" t="s">
        <v>82</v>
      </c>
      <c r="C45" s="10">
        <f>'1Řada 400SO 434'!I3</f>
        <v>0</v>
      </c>
      <c r="D45" s="10">
        <f>SUMIFS('1Řada 400SO 434'!O:O,'1Řada 400SO 434'!A:A,"P")</f>
        <v>0</v>
      </c>
      <c r="E45" s="10">
        <f t="shared" si="2"/>
        <v>0</v>
      </c>
    </row>
    <row r="46" spans="1:5" ht="25.5" x14ac:dyDescent="0.25">
      <c r="A46" s="9" t="s">
        <v>83</v>
      </c>
      <c r="B46" s="9" t="s">
        <v>84</v>
      </c>
      <c r="C46" s="10">
        <f>'1Řada 400SO 435'!I3</f>
        <v>0</v>
      </c>
      <c r="D46" s="10">
        <f>SUMIFS('1Řada 400SO 435'!O:O,'1Řada 400SO 435'!A:A,"P")</f>
        <v>0</v>
      </c>
      <c r="E46" s="10">
        <f t="shared" si="2"/>
        <v>0</v>
      </c>
    </row>
    <row r="47" spans="1:5" ht="25.5" x14ac:dyDescent="0.25">
      <c r="A47" s="9" t="s">
        <v>85</v>
      </c>
      <c r="B47" s="9" t="s">
        <v>86</v>
      </c>
      <c r="C47" s="10">
        <f>'1Řada 400SO 437'!I3</f>
        <v>0</v>
      </c>
      <c r="D47" s="10">
        <f>SUMIFS('1Řada 400SO 437'!O:O,'1Řada 400SO 437'!A:A,"P")</f>
        <v>0</v>
      </c>
      <c r="E47" s="10">
        <f t="shared" si="2"/>
        <v>0</v>
      </c>
    </row>
    <row r="48" spans="1:5" ht="25.5" x14ac:dyDescent="0.25">
      <c r="A48" s="9" t="s">
        <v>87</v>
      </c>
      <c r="B48" s="9" t="s">
        <v>88</v>
      </c>
      <c r="C48" s="10">
        <f>'1Řada 400SO 441'!I3</f>
        <v>0</v>
      </c>
      <c r="D48" s="10">
        <f>SUMIFS('1Řada 400SO 441'!O:O,'1Řada 400SO 441'!A:A,"P")</f>
        <v>0</v>
      </c>
      <c r="E48" s="10">
        <f t="shared" si="2"/>
        <v>0</v>
      </c>
    </row>
    <row r="49" spans="1:5" x14ac:dyDescent="0.25">
      <c r="A49" s="9" t="s">
        <v>89</v>
      </c>
      <c r="B49" s="9" t="s">
        <v>90</v>
      </c>
      <c r="C49" s="10">
        <f>'1Řada 400SO 443'!I3</f>
        <v>0</v>
      </c>
      <c r="D49" s="10">
        <f>SUMIFS('1Řada 400SO 443'!O:O,'1Řada 400SO 443'!A:A,"P")</f>
        <v>0</v>
      </c>
      <c r="E49" s="10">
        <f t="shared" si="2"/>
        <v>0</v>
      </c>
    </row>
    <row r="50" spans="1:5" ht="25.5" x14ac:dyDescent="0.25">
      <c r="A50" s="9" t="s">
        <v>91</v>
      </c>
      <c r="B50" s="9" t="s">
        <v>92</v>
      </c>
      <c r="C50" s="10">
        <f>'1Řada 400SO 444'!I3</f>
        <v>0</v>
      </c>
      <c r="D50" s="10">
        <f>SUMIFS('1Řada 400SO 444'!O:O,'1Řada 400SO 444'!A:A,"P")</f>
        <v>0</v>
      </c>
      <c r="E50" s="10">
        <f t="shared" si="2"/>
        <v>0</v>
      </c>
    </row>
    <row r="51" spans="1:5" ht="25.5" x14ac:dyDescent="0.25">
      <c r="A51" s="9" t="s">
        <v>93</v>
      </c>
      <c r="B51" s="9" t="s">
        <v>94</v>
      </c>
      <c r="C51" s="10">
        <f>'1Řada 400SO 445'!I3</f>
        <v>0</v>
      </c>
      <c r="D51" s="10">
        <f>SUMIFS('1Řada 400SO 445'!O:O,'1Řada 400SO 445'!A:A,"P")</f>
        <v>0</v>
      </c>
      <c r="E51" s="10">
        <f t="shared" si="2"/>
        <v>0</v>
      </c>
    </row>
    <row r="52" spans="1:5" ht="25.5" x14ac:dyDescent="0.25">
      <c r="A52" s="9" t="s">
        <v>95</v>
      </c>
      <c r="B52" s="9" t="s">
        <v>96</v>
      </c>
      <c r="C52" s="10">
        <f>'1Řada 400SO 446'!I3</f>
        <v>0</v>
      </c>
      <c r="D52" s="10">
        <f>SUMIFS('1Řada 400SO 446'!O:O,'1Řada 400SO 446'!A:A,"P")</f>
        <v>0</v>
      </c>
      <c r="E52" s="10">
        <f t="shared" si="2"/>
        <v>0</v>
      </c>
    </row>
    <row r="53" spans="1:5" ht="25.5" x14ac:dyDescent="0.25">
      <c r="A53" s="9" t="s">
        <v>97</v>
      </c>
      <c r="B53" s="9" t="s">
        <v>98</v>
      </c>
      <c r="C53" s="10">
        <f>'1Řada 400SO 447'!I3</f>
        <v>0</v>
      </c>
      <c r="D53" s="10">
        <f>SUMIFS('1Řada 400SO 447'!O:O,'1Řada 400SO 447'!A:A,"P")</f>
        <v>0</v>
      </c>
      <c r="E53" s="10">
        <f t="shared" si="2"/>
        <v>0</v>
      </c>
    </row>
    <row r="54" spans="1:5" ht="25.5" x14ac:dyDescent="0.25">
      <c r="A54" s="9" t="s">
        <v>99</v>
      </c>
      <c r="B54" s="9" t="s">
        <v>100</v>
      </c>
      <c r="C54" s="10">
        <f>'1Řada 400SO 452'!I3</f>
        <v>0</v>
      </c>
      <c r="D54" s="10">
        <f>SUMIFS('1Řada 400SO 452'!O:O,'1Řada 400SO 452'!A:A,"P")</f>
        <v>0</v>
      </c>
      <c r="E54" s="10">
        <f t="shared" si="2"/>
        <v>0</v>
      </c>
    </row>
    <row r="55" spans="1:5" ht="25.5" x14ac:dyDescent="0.25">
      <c r="A55" s="9" t="s">
        <v>101</v>
      </c>
      <c r="B55" s="9" t="s">
        <v>102</v>
      </c>
      <c r="C55" s="10">
        <f>'1Řada 400SO 453'!I3</f>
        <v>0</v>
      </c>
      <c r="D55" s="10">
        <f>SUMIFS('1Řada 400SO 453'!O:O,'1Řada 400SO 453'!A:A,"P")</f>
        <v>0</v>
      </c>
      <c r="E55" s="10">
        <f t="shared" si="2"/>
        <v>0</v>
      </c>
    </row>
    <row r="56" spans="1:5" ht="25.5" x14ac:dyDescent="0.25">
      <c r="A56" s="9" t="s">
        <v>103</v>
      </c>
      <c r="B56" s="9" t="s">
        <v>104</v>
      </c>
      <c r="C56" s="10">
        <f>'1Řada 400SO 454'!I3</f>
        <v>0</v>
      </c>
      <c r="D56" s="10">
        <f>SUMIFS('1Řada 400SO 454'!O:O,'1Řada 400SO 454'!A:A,"P")</f>
        <v>0</v>
      </c>
      <c r="E56" s="10">
        <f t="shared" si="2"/>
        <v>0</v>
      </c>
    </row>
    <row r="57" spans="1:5" ht="25.5" x14ac:dyDescent="0.25">
      <c r="A57" s="9" t="s">
        <v>105</v>
      </c>
      <c r="B57" s="9" t="s">
        <v>106</v>
      </c>
      <c r="C57" s="10">
        <f>'1Řada 400SO 455'!I3</f>
        <v>0</v>
      </c>
      <c r="D57" s="10">
        <f>SUMIFS('1Řada 400SO 455'!O:O,'1Řada 400SO 455'!A:A,"P")</f>
        <v>0</v>
      </c>
      <c r="E57" s="10">
        <f t="shared" si="2"/>
        <v>0</v>
      </c>
    </row>
    <row r="58" spans="1:5" ht="25.5" x14ac:dyDescent="0.25">
      <c r="A58" s="9" t="s">
        <v>107</v>
      </c>
      <c r="B58" s="9" t="s">
        <v>108</v>
      </c>
      <c r="C58" s="10">
        <f>'1Řada 400SO 457'!I3</f>
        <v>0</v>
      </c>
      <c r="D58" s="10">
        <f>SUMIFS('1Řada 400SO 457'!O:O,'1Řada 400SO 457'!A:A,"P")</f>
        <v>0</v>
      </c>
      <c r="E58" s="10">
        <f t="shared" si="2"/>
        <v>0</v>
      </c>
    </row>
    <row r="59" spans="1:5" x14ac:dyDescent="0.25">
      <c r="A59" s="9" t="s">
        <v>109</v>
      </c>
      <c r="B59" s="9" t="s">
        <v>110</v>
      </c>
      <c r="C59" s="10">
        <f>C60+C61+C62+C63+C64+C65</f>
        <v>0</v>
      </c>
      <c r="D59" s="10">
        <f>D60+D61+D62+D63+D64+D65</f>
        <v>0</v>
      </c>
      <c r="E59" s="10">
        <f>E60+E61+E62+E63+E64+E65</f>
        <v>0</v>
      </c>
    </row>
    <row r="60" spans="1:5" ht="25.5" x14ac:dyDescent="0.25">
      <c r="A60" s="9" t="s">
        <v>111</v>
      </c>
      <c r="B60" s="9" t="s">
        <v>112</v>
      </c>
      <c r="C60" s="10">
        <f>'1Řada 500SO 515'!I3</f>
        <v>0</v>
      </c>
      <c r="D60" s="10">
        <f>SUMIFS('1Řada 500SO 515'!O:O,'1Řada 500SO 515'!A:A,"P")</f>
        <v>0</v>
      </c>
      <c r="E60" s="10">
        <f t="shared" ref="E60:E65" si="3">C60+D60</f>
        <v>0</v>
      </c>
    </row>
    <row r="61" spans="1:5" ht="25.5" x14ac:dyDescent="0.25">
      <c r="A61" s="9" t="s">
        <v>113</v>
      </c>
      <c r="B61" s="9" t="s">
        <v>114</v>
      </c>
      <c r="C61" s="10">
        <f>'1Řada 500SO 521'!I3</f>
        <v>0</v>
      </c>
      <c r="D61" s="10">
        <f>SUMIFS('1Řada 500SO 521'!O:O,'1Řada 500SO 521'!A:A,"P")</f>
        <v>0</v>
      </c>
      <c r="E61" s="10">
        <f t="shared" si="3"/>
        <v>0</v>
      </c>
    </row>
    <row r="62" spans="1:5" ht="25.5" x14ac:dyDescent="0.25">
      <c r="A62" s="9" t="s">
        <v>115</v>
      </c>
      <c r="B62" s="9" t="s">
        <v>116</v>
      </c>
      <c r="C62" s="10">
        <f>'1Řada 500SO 524'!I3</f>
        <v>0</v>
      </c>
      <c r="D62" s="10">
        <f>SUMIFS('1Řada 500SO 524'!O:O,'1Řada 500SO 524'!A:A,"P")</f>
        <v>0</v>
      </c>
      <c r="E62" s="10">
        <f t="shared" si="3"/>
        <v>0</v>
      </c>
    </row>
    <row r="63" spans="1:5" ht="25.5" x14ac:dyDescent="0.25">
      <c r="A63" s="9" t="s">
        <v>117</v>
      </c>
      <c r="B63" s="9" t="s">
        <v>118</v>
      </c>
      <c r="C63" s="10">
        <f>'1Řada 500SO 525'!I3</f>
        <v>0</v>
      </c>
      <c r="D63" s="10">
        <f>SUMIFS('1Řada 500SO 525'!O:O,'1Řada 500SO 525'!A:A,"P")</f>
        <v>0</v>
      </c>
      <c r="E63" s="10">
        <f t="shared" si="3"/>
        <v>0</v>
      </c>
    </row>
    <row r="64" spans="1:5" ht="25.5" x14ac:dyDescent="0.25">
      <c r="A64" s="9" t="s">
        <v>119</v>
      </c>
      <c r="B64" s="9" t="s">
        <v>120</v>
      </c>
      <c r="C64" s="10">
        <f>'1Řada 500SO 526'!I3</f>
        <v>0</v>
      </c>
      <c r="D64" s="10">
        <f>SUMIFS('1Řada 500SO 526'!O:O,'1Řada 500SO 526'!A:A,"P")</f>
        <v>0</v>
      </c>
      <c r="E64" s="10">
        <f t="shared" si="3"/>
        <v>0</v>
      </c>
    </row>
    <row r="65" spans="1:5" ht="25.5" x14ac:dyDescent="0.25">
      <c r="A65" s="9" t="s">
        <v>121</v>
      </c>
      <c r="B65" s="9" t="s">
        <v>122</v>
      </c>
      <c r="C65" s="10">
        <f>'1Řada 500SO 527'!I3</f>
        <v>0</v>
      </c>
      <c r="D65" s="10">
        <f>SUMIFS('1Řada 500SO 527'!O:O,'1Řada 500SO 527'!A:A,"P")</f>
        <v>0</v>
      </c>
      <c r="E65" s="10">
        <f t="shared" si="3"/>
        <v>0</v>
      </c>
    </row>
    <row r="66" spans="1:5" x14ac:dyDescent="0.25">
      <c r="A66" s="7" t="s">
        <v>123</v>
      </c>
      <c r="B66" s="7" t="s">
        <v>124</v>
      </c>
      <c r="C66" s="8">
        <f>C67+C69+C73</f>
        <v>0</v>
      </c>
      <c r="D66" s="8">
        <f>D67+D69+D73</f>
        <v>0</v>
      </c>
      <c r="E66" s="8">
        <f>E67+E69+E73</f>
        <v>0</v>
      </c>
    </row>
    <row r="67" spans="1:5" x14ac:dyDescent="0.25">
      <c r="A67" s="9" t="s">
        <v>13</v>
      </c>
      <c r="B67" s="9" t="s">
        <v>14</v>
      </c>
      <c r="C67" s="10">
        <f>C68</f>
        <v>0</v>
      </c>
      <c r="D67" s="10">
        <f>D68</f>
        <v>0</v>
      </c>
      <c r="E67" s="10">
        <f>E68</f>
        <v>0</v>
      </c>
    </row>
    <row r="68" spans="1:5" ht="25.5" x14ac:dyDescent="0.25">
      <c r="A68" s="9" t="s">
        <v>15</v>
      </c>
      <c r="B68" s="9" t="s">
        <v>16</v>
      </c>
      <c r="C68" s="10">
        <f>'2001001.1'!I3</f>
        <v>0</v>
      </c>
      <c r="D68" s="10">
        <f>SUMIFS('2001001.1'!O:O,'2001001.1'!A:A,"P")</f>
        <v>0</v>
      </c>
      <c r="E68" s="10">
        <f>C68+D68</f>
        <v>0</v>
      </c>
    </row>
    <row r="69" spans="1:5" x14ac:dyDescent="0.25">
      <c r="A69" s="9" t="s">
        <v>19</v>
      </c>
      <c r="B69" s="9" t="s">
        <v>125</v>
      </c>
      <c r="C69" s="10">
        <f>C70</f>
        <v>0</v>
      </c>
      <c r="D69" s="10">
        <f>D70</f>
        <v>0</v>
      </c>
      <c r="E69" s="10">
        <f>E70</f>
        <v>0</v>
      </c>
    </row>
    <row r="70" spans="1:5" x14ac:dyDescent="0.25">
      <c r="A70" s="9" t="s">
        <v>25</v>
      </c>
      <c r="B70" s="9" t="s">
        <v>26</v>
      </c>
      <c r="C70" s="10">
        <f>C71+C72</f>
        <v>0</v>
      </c>
      <c r="D70" s="10">
        <f>D71+D72</f>
        <v>0</v>
      </c>
      <c r="E70" s="10">
        <f>E71+E72</f>
        <v>0</v>
      </c>
    </row>
    <row r="71" spans="1:5" x14ac:dyDescent="0.25">
      <c r="A71" s="9" t="s">
        <v>126</v>
      </c>
      <c r="B71" s="9" t="s">
        <v>127</v>
      </c>
      <c r="C71" s="10">
        <f>'2Řada 000SO 02001'!I3</f>
        <v>0</v>
      </c>
      <c r="D71" s="10">
        <f>SUMIFS('2Řada 000SO 02001'!O:O,'2Řada 000SO 02001'!A:A,"P")</f>
        <v>0</v>
      </c>
      <c r="E71" s="10">
        <f>C71+D71</f>
        <v>0</v>
      </c>
    </row>
    <row r="72" spans="1:5" ht="25.5" x14ac:dyDescent="0.25">
      <c r="A72" s="9" t="s">
        <v>128</v>
      </c>
      <c r="B72" s="9" t="s">
        <v>129</v>
      </c>
      <c r="C72" s="10">
        <f>'2Řada 000SO 02002'!I3</f>
        <v>0</v>
      </c>
      <c r="D72" s="10">
        <f>SUMIFS('2Řada 000SO 02002'!O:O,'2Řada 000SO 02002'!A:A,"P")</f>
        <v>0</v>
      </c>
      <c r="E72" s="10">
        <f>C72+D72</f>
        <v>0</v>
      </c>
    </row>
    <row r="73" spans="1:5" x14ac:dyDescent="0.25">
      <c r="A73" s="9" t="s">
        <v>27</v>
      </c>
      <c r="B73" s="9" t="s">
        <v>28</v>
      </c>
      <c r="C73" s="10">
        <f>C74+C75+C76+C77</f>
        <v>0</v>
      </c>
      <c r="D73" s="10">
        <f>D74+D75+D76+D77</f>
        <v>0</v>
      </c>
      <c r="E73" s="10">
        <f>E74+E75+E76+E77</f>
        <v>0</v>
      </c>
    </row>
    <row r="74" spans="1:5" ht="25.5" x14ac:dyDescent="0.25">
      <c r="A74" s="9" t="s">
        <v>130</v>
      </c>
      <c r="B74" s="9" t="s">
        <v>131</v>
      </c>
      <c r="C74" s="10">
        <f>'2Řada 100SO 101.2'!I3</f>
        <v>0</v>
      </c>
      <c r="D74" s="10">
        <f>SUMIFS('2Řada 100SO 101.2'!O:O,'2Řada 100SO 101.2'!A:A,"P")</f>
        <v>0</v>
      </c>
      <c r="E74" s="10">
        <f>C74+D74</f>
        <v>0</v>
      </c>
    </row>
    <row r="75" spans="1:5" ht="25.5" x14ac:dyDescent="0.25">
      <c r="A75" s="9" t="s">
        <v>132</v>
      </c>
      <c r="B75" s="9" t="s">
        <v>133</v>
      </c>
      <c r="C75" s="10">
        <f>'2Řada 100SO 101.3'!I3</f>
        <v>0</v>
      </c>
      <c r="D75" s="10">
        <f>SUMIFS('2Řada 100SO 101.3'!O:O,'2Řada 100SO 101.3'!A:A,"P")</f>
        <v>0</v>
      </c>
      <c r="E75" s="10">
        <f>C75+D75</f>
        <v>0</v>
      </c>
    </row>
    <row r="76" spans="1:5" ht="25.5" x14ac:dyDescent="0.25">
      <c r="A76" s="9" t="s">
        <v>134</v>
      </c>
      <c r="B76" s="9" t="s">
        <v>135</v>
      </c>
      <c r="C76" s="10">
        <f>'2Řada 100SO 101.4'!I3</f>
        <v>0</v>
      </c>
      <c r="D76" s="10">
        <f>SUMIFS('2Řada 100SO 101.4'!O:O,'2Řada 100SO 101.4'!A:A,"P")</f>
        <v>0</v>
      </c>
      <c r="E76" s="10">
        <f>C76+D76</f>
        <v>0</v>
      </c>
    </row>
    <row r="77" spans="1:5" ht="38.25" x14ac:dyDescent="0.25">
      <c r="A77" s="9" t="s">
        <v>41</v>
      </c>
      <c r="B77" s="9" t="s">
        <v>42</v>
      </c>
      <c r="C77" s="10">
        <f>C78</f>
        <v>0</v>
      </c>
      <c r="D77" s="10">
        <f>D78</f>
        <v>0</v>
      </c>
      <c r="E77" s="10">
        <f>E78</f>
        <v>0</v>
      </c>
    </row>
    <row r="78" spans="1:5" ht="25.5" x14ac:dyDescent="0.25">
      <c r="A78" s="9" t="s">
        <v>136</v>
      </c>
      <c r="B78" s="9" t="s">
        <v>137</v>
      </c>
      <c r="C78" s="10">
        <f>C79+C80</f>
        <v>0</v>
      </c>
      <c r="D78" s="10">
        <f>D79+D80</f>
        <v>0</v>
      </c>
      <c r="E78" s="10">
        <f>E79+E80</f>
        <v>0</v>
      </c>
    </row>
    <row r="79" spans="1:5" x14ac:dyDescent="0.25">
      <c r="A79" s="9" t="s">
        <v>138</v>
      </c>
      <c r="B79" s="9" t="s">
        <v>139</v>
      </c>
      <c r="C79" s="10">
        <f>'2Řada 100SO 106SO 106.2SO 106.2'!I3</f>
        <v>0</v>
      </c>
      <c r="D79" s="10">
        <f>SUMIFS('2Řada 100SO 106SO 106.2SO 106.2'!O:O,'2Řada 100SO 106SO 106.2SO 106.2'!A:A,"P")</f>
        <v>0</v>
      </c>
      <c r="E79" s="10">
        <f>C79+D79</f>
        <v>0</v>
      </c>
    </row>
    <row r="80" spans="1:5" x14ac:dyDescent="0.25">
      <c r="A80" s="9" t="s">
        <v>140</v>
      </c>
      <c r="B80" s="9" t="s">
        <v>141</v>
      </c>
      <c r="C80" s="10">
        <f>'2Řada 100SO 106SO 106.2SO 106~1'!I3</f>
        <v>0</v>
      </c>
      <c r="D80" s="10">
        <f>SUMIFS('2Řada 100SO 106SO 106.2SO 106~1'!O:O,'2Řada 100SO 106SO 106.2SO 106~1'!A:A,"P")</f>
        <v>0</v>
      </c>
      <c r="E80" s="10">
        <f>C80+D80</f>
        <v>0</v>
      </c>
    </row>
  </sheetData>
  <mergeCells count="2">
    <mergeCell ref="B2:B3"/>
    <mergeCell ref="B4:E4"/>
  </mergeCells>
  <pageMargins left="0.7" right="0.7" top="0.75" bottom="0.75" header="0.3" footer="0.3"/>
  <pageSetup scale="59" fitToHeight="0" orientation="portrait" r:id="rId1"/>
  <headerFooter>
    <oddFooter>&amp;C_x000D_&amp;1#&amp;"Calibri"&amp;10&amp;K000000 Mott MacDonald Restricted</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P311"/>
  <sheetViews>
    <sheetView topLeftCell="B1" workbookViewId="0"/>
  </sheetViews>
  <sheetFormatPr defaultRowHeight="15" x14ac:dyDescent="0.25"/>
  <cols>
    <col min="1" max="1" width="9.140625" hidden="1"/>
    <col min="2" max="2" width="16.140625" customWidth="1"/>
    <col min="3" max="3" width="9.7109375" customWidth="1"/>
    <col min="4" max="4" width="13" customWidth="1"/>
    <col min="5" max="5" width="64.85546875" customWidth="1"/>
    <col min="6" max="6" width="13" customWidth="1"/>
    <col min="7" max="9" width="16.140625" customWidth="1"/>
    <col min="10" max="10" width="14.85546875" bestFit="1" customWidth="1"/>
    <col min="15" max="16" width="9.140625" hidden="1"/>
  </cols>
  <sheetData>
    <row r="1" spans="1:16" x14ac:dyDescent="0.25">
      <c r="A1" s="1" t="s">
        <v>0</v>
      </c>
      <c r="B1" s="11"/>
      <c r="C1" s="12"/>
      <c r="D1" s="12"/>
      <c r="E1" s="13" t="s">
        <v>1</v>
      </c>
      <c r="F1" s="12"/>
      <c r="G1" s="12"/>
      <c r="H1" s="12"/>
      <c r="I1" s="12"/>
      <c r="J1" s="14"/>
      <c r="P1">
        <v>3</v>
      </c>
    </row>
    <row r="2" spans="1:16" ht="20.25" x14ac:dyDescent="0.25">
      <c r="A2" s="1"/>
      <c r="B2" s="15"/>
      <c r="C2" s="16"/>
      <c r="D2" s="16"/>
      <c r="E2" s="17" t="s">
        <v>142</v>
      </c>
      <c r="F2" s="16"/>
      <c r="G2" s="16"/>
      <c r="H2" s="16"/>
      <c r="I2" s="16"/>
      <c r="J2" s="18"/>
    </row>
    <row r="3" spans="1:16" x14ac:dyDescent="0.25">
      <c r="A3" s="3" t="s">
        <v>143</v>
      </c>
      <c r="B3" s="19" t="s">
        <v>144</v>
      </c>
      <c r="C3" s="73" t="s">
        <v>145</v>
      </c>
      <c r="D3" s="74"/>
      <c r="E3" s="20" t="s">
        <v>146</v>
      </c>
      <c r="F3" s="16"/>
      <c r="G3" s="16"/>
      <c r="H3" s="21" t="s">
        <v>467</v>
      </c>
      <c r="I3" s="22">
        <f>SUMIFS(I10:I311,A10:A311,"SD")</f>
        <v>0</v>
      </c>
      <c r="J3" s="18"/>
      <c r="O3">
        <v>0</v>
      </c>
      <c r="P3">
        <v>2</v>
      </c>
    </row>
    <row r="4" spans="1:16" x14ac:dyDescent="0.25">
      <c r="A4" s="3" t="s">
        <v>148</v>
      </c>
      <c r="B4" s="19" t="s">
        <v>149</v>
      </c>
      <c r="C4" s="73" t="s">
        <v>11</v>
      </c>
      <c r="D4" s="74"/>
      <c r="E4" s="20" t="s">
        <v>12</v>
      </c>
      <c r="F4" s="16"/>
      <c r="G4" s="16"/>
      <c r="H4" s="16"/>
      <c r="I4" s="16"/>
      <c r="J4" s="18"/>
      <c r="O4">
        <v>0.15</v>
      </c>
      <c r="P4">
        <v>2</v>
      </c>
    </row>
    <row r="5" spans="1:16" x14ac:dyDescent="0.25">
      <c r="A5" s="3" t="s">
        <v>150</v>
      </c>
      <c r="B5" s="19" t="s">
        <v>149</v>
      </c>
      <c r="C5" s="73" t="s">
        <v>468</v>
      </c>
      <c r="D5" s="74"/>
      <c r="E5" s="20" t="s">
        <v>28</v>
      </c>
      <c r="F5" s="16"/>
      <c r="G5" s="16"/>
      <c r="H5" s="16"/>
      <c r="I5" s="16"/>
      <c r="J5" s="18"/>
      <c r="O5">
        <v>0.21</v>
      </c>
    </row>
    <row r="6" spans="1:16" x14ac:dyDescent="0.25">
      <c r="A6" s="3" t="s">
        <v>152</v>
      </c>
      <c r="B6" s="19" t="s">
        <v>153</v>
      </c>
      <c r="C6" s="73" t="s">
        <v>467</v>
      </c>
      <c r="D6" s="74"/>
      <c r="E6" s="20" t="s">
        <v>30</v>
      </c>
      <c r="F6" s="16"/>
      <c r="G6" s="16"/>
      <c r="H6" s="16"/>
      <c r="I6" s="16"/>
      <c r="J6" s="18"/>
    </row>
    <row r="7" spans="1:16" x14ac:dyDescent="0.25">
      <c r="A7" s="75" t="s">
        <v>154</v>
      </c>
      <c r="B7" s="76" t="s">
        <v>155</v>
      </c>
      <c r="C7" s="77" t="s">
        <v>156</v>
      </c>
      <c r="D7" s="77" t="s">
        <v>157</v>
      </c>
      <c r="E7" s="77" t="s">
        <v>158</v>
      </c>
      <c r="F7" s="77" t="s">
        <v>159</v>
      </c>
      <c r="G7" s="77" t="s">
        <v>160</v>
      </c>
      <c r="H7" s="77" t="s">
        <v>161</v>
      </c>
      <c r="I7" s="77"/>
      <c r="J7" s="78" t="s">
        <v>162</v>
      </c>
    </row>
    <row r="8" spans="1:16" x14ac:dyDescent="0.25">
      <c r="A8" s="75"/>
      <c r="B8" s="76"/>
      <c r="C8" s="77"/>
      <c r="D8" s="77"/>
      <c r="E8" s="77"/>
      <c r="F8" s="77"/>
      <c r="G8" s="77"/>
      <c r="H8" s="6" t="s">
        <v>163</v>
      </c>
      <c r="I8" s="6" t="s">
        <v>164</v>
      </c>
      <c r="J8" s="78"/>
    </row>
    <row r="9" spans="1:16" x14ac:dyDescent="0.25">
      <c r="A9" s="25">
        <v>0</v>
      </c>
      <c r="B9" s="23">
        <v>1</v>
      </c>
      <c r="C9" s="26">
        <v>2</v>
      </c>
      <c r="D9" s="6">
        <v>3</v>
      </c>
      <c r="E9" s="26">
        <v>4</v>
      </c>
      <c r="F9" s="6">
        <v>5</v>
      </c>
      <c r="G9" s="6">
        <v>6</v>
      </c>
      <c r="H9" s="6">
        <v>7</v>
      </c>
      <c r="I9" s="26">
        <v>8</v>
      </c>
      <c r="J9" s="24">
        <v>9</v>
      </c>
    </row>
    <row r="10" spans="1:16" x14ac:dyDescent="0.25">
      <c r="A10" s="27" t="s">
        <v>165</v>
      </c>
      <c r="B10" s="28"/>
      <c r="C10" s="29" t="s">
        <v>166</v>
      </c>
      <c r="D10" s="30"/>
      <c r="E10" s="27" t="s">
        <v>167</v>
      </c>
      <c r="F10" s="30"/>
      <c r="G10" s="30"/>
      <c r="H10" s="30"/>
      <c r="I10" s="31">
        <f>SUMIFS(I11:I22,A11:A22,"P")</f>
        <v>0</v>
      </c>
      <c r="J10" s="32"/>
    </row>
    <row r="11" spans="1:16" ht="30" x14ac:dyDescent="0.25">
      <c r="A11" s="33" t="s">
        <v>168</v>
      </c>
      <c r="B11" s="33">
        <v>1</v>
      </c>
      <c r="C11" s="34" t="s">
        <v>296</v>
      </c>
      <c r="D11" s="33" t="s">
        <v>196</v>
      </c>
      <c r="E11" s="35" t="s">
        <v>297</v>
      </c>
      <c r="F11" s="36" t="s">
        <v>298</v>
      </c>
      <c r="G11" s="37">
        <v>15503.208000000001</v>
      </c>
      <c r="H11" s="38">
        <v>0</v>
      </c>
      <c r="I11" s="38">
        <f>ROUND(G11*H11,P4)</f>
        <v>0</v>
      </c>
      <c r="J11" s="33"/>
      <c r="O11" s="39">
        <f>I11*0.21</f>
        <v>0</v>
      </c>
      <c r="P11">
        <v>3</v>
      </c>
    </row>
    <row r="12" spans="1:16" ht="375" x14ac:dyDescent="0.25">
      <c r="A12" s="33" t="s">
        <v>173</v>
      </c>
      <c r="B12" s="40"/>
      <c r="C12" s="41"/>
      <c r="D12" s="41"/>
      <c r="E12" s="35" t="s">
        <v>469</v>
      </c>
      <c r="F12" s="41"/>
      <c r="G12" s="41"/>
      <c r="H12" s="41"/>
      <c r="I12" s="41"/>
      <c r="J12" s="42"/>
    </row>
    <row r="13" spans="1:16" x14ac:dyDescent="0.25">
      <c r="A13" s="33" t="s">
        <v>175</v>
      </c>
      <c r="B13" s="40"/>
      <c r="C13" s="41"/>
      <c r="D13" s="41"/>
      <c r="E13" s="43" t="s">
        <v>470</v>
      </c>
      <c r="F13" s="41"/>
      <c r="G13" s="41"/>
      <c r="H13" s="41"/>
      <c r="I13" s="41"/>
      <c r="J13" s="42"/>
    </row>
    <row r="14" spans="1:16" ht="75" x14ac:dyDescent="0.25">
      <c r="A14" s="33" t="s">
        <v>177</v>
      </c>
      <c r="B14" s="40"/>
      <c r="C14" s="41"/>
      <c r="D14" s="41"/>
      <c r="E14" s="35" t="s">
        <v>383</v>
      </c>
      <c r="F14" s="41"/>
      <c r="G14" s="41"/>
      <c r="H14" s="41"/>
      <c r="I14" s="41"/>
      <c r="J14" s="42"/>
    </row>
    <row r="15" spans="1:16" ht="30" x14ac:dyDescent="0.25">
      <c r="A15" s="33" t="s">
        <v>168</v>
      </c>
      <c r="B15" s="33">
        <v>2</v>
      </c>
      <c r="C15" s="34" t="s">
        <v>296</v>
      </c>
      <c r="D15" s="33" t="s">
        <v>199</v>
      </c>
      <c r="E15" s="35" t="s">
        <v>297</v>
      </c>
      <c r="F15" s="36" t="s">
        <v>298</v>
      </c>
      <c r="G15" s="37">
        <v>2856</v>
      </c>
      <c r="H15" s="38">
        <v>0</v>
      </c>
      <c r="I15" s="38">
        <f>ROUND(G15*H15,P4)</f>
        <v>0</v>
      </c>
      <c r="J15" s="33"/>
      <c r="O15" s="39">
        <f>I15*0.21</f>
        <v>0</v>
      </c>
      <c r="P15">
        <v>3</v>
      </c>
    </row>
    <row r="16" spans="1:16" ht="210" x14ac:dyDescent="0.25">
      <c r="A16" s="33" t="s">
        <v>173</v>
      </c>
      <c r="B16" s="40"/>
      <c r="C16" s="41"/>
      <c r="D16" s="41"/>
      <c r="E16" s="35" t="s">
        <v>471</v>
      </c>
      <c r="F16" s="41"/>
      <c r="G16" s="41"/>
      <c r="H16" s="41"/>
      <c r="I16" s="41"/>
      <c r="J16" s="42"/>
    </row>
    <row r="17" spans="1:16" x14ac:dyDescent="0.25">
      <c r="A17" s="33" t="s">
        <v>175</v>
      </c>
      <c r="B17" s="40"/>
      <c r="C17" s="41"/>
      <c r="D17" s="41"/>
      <c r="E17" s="43" t="s">
        <v>472</v>
      </c>
      <c r="F17" s="41"/>
      <c r="G17" s="41"/>
      <c r="H17" s="41"/>
      <c r="I17" s="41"/>
      <c r="J17" s="42"/>
    </row>
    <row r="18" spans="1:16" ht="75" x14ac:dyDescent="0.25">
      <c r="A18" s="33" t="s">
        <v>177</v>
      </c>
      <c r="B18" s="40"/>
      <c r="C18" s="41"/>
      <c r="D18" s="41"/>
      <c r="E18" s="35" t="s">
        <v>301</v>
      </c>
      <c r="F18" s="41"/>
      <c r="G18" s="41"/>
      <c r="H18" s="41"/>
      <c r="I18" s="41"/>
      <c r="J18" s="42"/>
    </row>
    <row r="19" spans="1:16" x14ac:dyDescent="0.25">
      <c r="A19" s="33" t="s">
        <v>168</v>
      </c>
      <c r="B19" s="33">
        <v>3</v>
      </c>
      <c r="C19" s="34" t="s">
        <v>473</v>
      </c>
      <c r="D19" s="33" t="s">
        <v>170</v>
      </c>
      <c r="E19" s="35" t="s">
        <v>474</v>
      </c>
      <c r="F19" s="36" t="s">
        <v>298</v>
      </c>
      <c r="G19" s="37">
        <v>1362.84</v>
      </c>
      <c r="H19" s="38">
        <v>0</v>
      </c>
      <c r="I19" s="38">
        <f>ROUND(G19*H19,P4)</f>
        <v>0</v>
      </c>
      <c r="J19" s="33"/>
      <c r="O19" s="39">
        <f>I19*0.21</f>
        <v>0</v>
      </c>
      <c r="P19">
        <v>3</v>
      </c>
    </row>
    <row r="20" spans="1:16" ht="210" x14ac:dyDescent="0.25">
      <c r="A20" s="33" t="s">
        <v>173</v>
      </c>
      <c r="B20" s="40"/>
      <c r="C20" s="41"/>
      <c r="D20" s="41"/>
      <c r="E20" s="35" t="s">
        <v>475</v>
      </c>
      <c r="F20" s="41"/>
      <c r="G20" s="41"/>
      <c r="H20" s="41"/>
      <c r="I20" s="41"/>
      <c r="J20" s="42"/>
    </row>
    <row r="21" spans="1:16" x14ac:dyDescent="0.25">
      <c r="A21" s="33" t="s">
        <v>175</v>
      </c>
      <c r="B21" s="40"/>
      <c r="C21" s="41"/>
      <c r="D21" s="41"/>
      <c r="E21" s="43" t="s">
        <v>476</v>
      </c>
      <c r="F21" s="41"/>
      <c r="G21" s="41"/>
      <c r="H21" s="41"/>
      <c r="I21" s="41"/>
      <c r="J21" s="42"/>
    </row>
    <row r="22" spans="1:16" ht="75" x14ac:dyDescent="0.25">
      <c r="A22" s="33" t="s">
        <v>177</v>
      </c>
      <c r="B22" s="40"/>
      <c r="C22" s="41"/>
      <c r="D22" s="41"/>
      <c r="E22" s="35" t="s">
        <v>301</v>
      </c>
      <c r="F22" s="41"/>
      <c r="G22" s="41"/>
      <c r="H22" s="41"/>
      <c r="I22" s="41"/>
      <c r="J22" s="42"/>
    </row>
    <row r="23" spans="1:16" x14ac:dyDescent="0.25">
      <c r="A23" s="27" t="s">
        <v>165</v>
      </c>
      <c r="B23" s="28"/>
      <c r="C23" s="29" t="s">
        <v>11</v>
      </c>
      <c r="D23" s="30"/>
      <c r="E23" s="27" t="s">
        <v>239</v>
      </c>
      <c r="F23" s="30"/>
      <c r="G23" s="30"/>
      <c r="H23" s="30"/>
      <c r="I23" s="31">
        <f>SUMIFS(I24:I123,A24:A123,"P")</f>
        <v>0</v>
      </c>
      <c r="J23" s="32"/>
    </row>
    <row r="24" spans="1:16" x14ac:dyDescent="0.25">
      <c r="A24" s="33" t="s">
        <v>168</v>
      </c>
      <c r="B24" s="33">
        <v>4</v>
      </c>
      <c r="C24" s="34" t="s">
        <v>477</v>
      </c>
      <c r="D24" s="33" t="s">
        <v>170</v>
      </c>
      <c r="E24" s="35" t="s">
        <v>478</v>
      </c>
      <c r="F24" s="36" t="s">
        <v>242</v>
      </c>
      <c r="G24" s="37">
        <v>97.5</v>
      </c>
      <c r="H24" s="38">
        <v>0</v>
      </c>
      <c r="I24" s="38">
        <f>ROUND(G24*H24,P4)</f>
        <v>0</v>
      </c>
      <c r="J24" s="33"/>
      <c r="O24" s="39">
        <f>I24*0.21</f>
        <v>0</v>
      </c>
      <c r="P24">
        <v>3</v>
      </c>
    </row>
    <row r="25" spans="1:16" ht="120" x14ac:dyDescent="0.25">
      <c r="A25" s="33" t="s">
        <v>173</v>
      </c>
      <c r="B25" s="40"/>
      <c r="C25" s="41"/>
      <c r="D25" s="41"/>
      <c r="E25" s="35" t="s">
        <v>479</v>
      </c>
      <c r="F25" s="41"/>
      <c r="G25" s="41"/>
      <c r="H25" s="41"/>
      <c r="I25" s="41"/>
      <c r="J25" s="42"/>
    </row>
    <row r="26" spans="1:16" x14ac:dyDescent="0.25">
      <c r="A26" s="33" t="s">
        <v>175</v>
      </c>
      <c r="B26" s="40"/>
      <c r="C26" s="41"/>
      <c r="D26" s="41"/>
      <c r="E26" s="43" t="s">
        <v>480</v>
      </c>
      <c r="F26" s="41"/>
      <c r="G26" s="41"/>
      <c r="H26" s="41"/>
      <c r="I26" s="41"/>
      <c r="J26" s="42"/>
    </row>
    <row r="27" spans="1:16" ht="120" x14ac:dyDescent="0.25">
      <c r="A27" s="33" t="s">
        <v>177</v>
      </c>
      <c r="B27" s="40"/>
      <c r="C27" s="41"/>
      <c r="D27" s="41"/>
      <c r="E27" s="35" t="s">
        <v>481</v>
      </c>
      <c r="F27" s="41"/>
      <c r="G27" s="41"/>
      <c r="H27" s="41"/>
      <c r="I27" s="41"/>
      <c r="J27" s="42"/>
    </row>
    <row r="28" spans="1:16" x14ac:dyDescent="0.25">
      <c r="A28" s="33" t="s">
        <v>168</v>
      </c>
      <c r="B28" s="33">
        <v>5</v>
      </c>
      <c r="C28" s="34" t="s">
        <v>482</v>
      </c>
      <c r="D28" s="33" t="s">
        <v>170</v>
      </c>
      <c r="E28" s="35" t="s">
        <v>483</v>
      </c>
      <c r="F28" s="36" t="s">
        <v>242</v>
      </c>
      <c r="G28" s="37">
        <v>15.472</v>
      </c>
      <c r="H28" s="38">
        <v>0</v>
      </c>
      <c r="I28" s="38">
        <f>ROUND(G28*H28,P4)</f>
        <v>0</v>
      </c>
      <c r="J28" s="33"/>
      <c r="O28" s="39">
        <f>I28*0.21</f>
        <v>0</v>
      </c>
      <c r="P28">
        <v>3</v>
      </c>
    </row>
    <row r="29" spans="1:16" ht="330" x14ac:dyDescent="0.25">
      <c r="A29" s="33" t="s">
        <v>173</v>
      </c>
      <c r="B29" s="40"/>
      <c r="C29" s="41"/>
      <c r="D29" s="41"/>
      <c r="E29" s="35" t="s">
        <v>484</v>
      </c>
      <c r="F29" s="41"/>
      <c r="G29" s="41"/>
      <c r="H29" s="41"/>
      <c r="I29" s="41"/>
      <c r="J29" s="42"/>
    </row>
    <row r="30" spans="1:16" x14ac:dyDescent="0.25">
      <c r="A30" s="33" t="s">
        <v>175</v>
      </c>
      <c r="B30" s="40"/>
      <c r="C30" s="41"/>
      <c r="D30" s="41"/>
      <c r="E30" s="43" t="s">
        <v>485</v>
      </c>
      <c r="F30" s="41"/>
      <c r="G30" s="41"/>
      <c r="H30" s="41"/>
      <c r="I30" s="41"/>
      <c r="J30" s="42"/>
    </row>
    <row r="31" spans="1:16" ht="135" x14ac:dyDescent="0.25">
      <c r="A31" s="33" t="s">
        <v>177</v>
      </c>
      <c r="B31" s="40"/>
      <c r="C31" s="41"/>
      <c r="D31" s="41"/>
      <c r="E31" s="35" t="s">
        <v>486</v>
      </c>
      <c r="F31" s="41"/>
      <c r="G31" s="41"/>
      <c r="H31" s="41"/>
      <c r="I31" s="41"/>
      <c r="J31" s="42"/>
    </row>
    <row r="32" spans="1:16" ht="30" x14ac:dyDescent="0.25">
      <c r="A32" s="33" t="s">
        <v>168</v>
      </c>
      <c r="B32" s="33">
        <v>6</v>
      </c>
      <c r="C32" s="34" t="s">
        <v>487</v>
      </c>
      <c r="D32" s="33" t="s">
        <v>170</v>
      </c>
      <c r="E32" s="35" t="s">
        <v>488</v>
      </c>
      <c r="F32" s="36" t="s">
        <v>250</v>
      </c>
      <c r="G32" s="37">
        <v>750</v>
      </c>
      <c r="H32" s="38">
        <v>0</v>
      </c>
      <c r="I32" s="38">
        <f>ROUND(G32*H32,P4)</f>
        <v>0</v>
      </c>
      <c r="J32" s="33"/>
      <c r="O32" s="39">
        <f>I32*0.21</f>
        <v>0</v>
      </c>
      <c r="P32">
        <v>3</v>
      </c>
    </row>
    <row r="33" spans="1:16" ht="180" x14ac:dyDescent="0.25">
      <c r="A33" s="33" t="s">
        <v>173</v>
      </c>
      <c r="B33" s="40"/>
      <c r="C33" s="41"/>
      <c r="D33" s="41"/>
      <c r="E33" s="35" t="s">
        <v>489</v>
      </c>
      <c r="F33" s="41"/>
      <c r="G33" s="41"/>
      <c r="H33" s="41"/>
      <c r="I33" s="41"/>
      <c r="J33" s="42"/>
    </row>
    <row r="34" spans="1:16" x14ac:dyDescent="0.25">
      <c r="A34" s="33" t="s">
        <v>175</v>
      </c>
      <c r="B34" s="40"/>
      <c r="C34" s="41"/>
      <c r="D34" s="41"/>
      <c r="E34" s="43" t="s">
        <v>490</v>
      </c>
      <c r="F34" s="41"/>
      <c r="G34" s="41"/>
      <c r="H34" s="41"/>
      <c r="I34" s="41"/>
      <c r="J34" s="42"/>
    </row>
    <row r="35" spans="1:16" ht="150" x14ac:dyDescent="0.25">
      <c r="A35" s="33" t="s">
        <v>177</v>
      </c>
      <c r="B35" s="40"/>
      <c r="C35" s="41"/>
      <c r="D35" s="41"/>
      <c r="E35" s="35" t="s">
        <v>491</v>
      </c>
      <c r="F35" s="41"/>
      <c r="G35" s="41"/>
      <c r="H35" s="41"/>
      <c r="I35" s="41"/>
      <c r="J35" s="42"/>
    </row>
    <row r="36" spans="1:16" ht="30" x14ac:dyDescent="0.25">
      <c r="A36" s="33" t="s">
        <v>168</v>
      </c>
      <c r="B36" s="33">
        <v>7</v>
      </c>
      <c r="C36" s="34" t="s">
        <v>492</v>
      </c>
      <c r="D36" s="33" t="s">
        <v>170</v>
      </c>
      <c r="E36" s="35" t="s">
        <v>493</v>
      </c>
      <c r="F36" s="36" t="s">
        <v>242</v>
      </c>
      <c r="G36" s="37">
        <v>150</v>
      </c>
      <c r="H36" s="38">
        <v>0</v>
      </c>
      <c r="I36" s="38">
        <f>ROUND(G36*H36,P4)</f>
        <v>0</v>
      </c>
      <c r="J36" s="33"/>
      <c r="O36" s="39">
        <f>I36*0.21</f>
        <v>0</v>
      </c>
      <c r="P36">
        <v>3</v>
      </c>
    </row>
    <row r="37" spans="1:16" ht="75" x14ac:dyDescent="0.25">
      <c r="A37" s="33" t="s">
        <v>173</v>
      </c>
      <c r="B37" s="40"/>
      <c r="C37" s="41"/>
      <c r="D37" s="41"/>
      <c r="E37" s="35" t="s">
        <v>494</v>
      </c>
      <c r="F37" s="41"/>
      <c r="G37" s="41"/>
      <c r="H37" s="41"/>
      <c r="I37" s="41"/>
      <c r="J37" s="42"/>
    </row>
    <row r="38" spans="1:16" x14ac:dyDescent="0.25">
      <c r="A38" s="33" t="s">
        <v>175</v>
      </c>
      <c r="B38" s="40"/>
      <c r="C38" s="41"/>
      <c r="D38" s="41"/>
      <c r="E38" s="43" t="s">
        <v>495</v>
      </c>
      <c r="F38" s="41"/>
      <c r="G38" s="41"/>
      <c r="H38" s="41"/>
      <c r="I38" s="41"/>
      <c r="J38" s="42"/>
    </row>
    <row r="39" spans="1:16" ht="120" x14ac:dyDescent="0.25">
      <c r="A39" s="33" t="s">
        <v>177</v>
      </c>
      <c r="B39" s="40"/>
      <c r="C39" s="41"/>
      <c r="D39" s="41"/>
      <c r="E39" s="35" t="s">
        <v>481</v>
      </c>
      <c r="F39" s="41"/>
      <c r="G39" s="41"/>
      <c r="H39" s="41"/>
      <c r="I39" s="41"/>
      <c r="J39" s="42"/>
    </row>
    <row r="40" spans="1:16" x14ac:dyDescent="0.25">
      <c r="A40" s="33" t="s">
        <v>168</v>
      </c>
      <c r="B40" s="33">
        <v>8</v>
      </c>
      <c r="C40" s="34" t="s">
        <v>496</v>
      </c>
      <c r="D40" s="33" t="s">
        <v>196</v>
      </c>
      <c r="E40" s="35" t="s">
        <v>497</v>
      </c>
      <c r="F40" s="36" t="s">
        <v>242</v>
      </c>
      <c r="G40" s="37">
        <v>3900</v>
      </c>
      <c r="H40" s="38">
        <v>0</v>
      </c>
      <c r="I40" s="38">
        <f>ROUND(G40*H40,P4)</f>
        <v>0</v>
      </c>
      <c r="J40" s="33"/>
      <c r="O40" s="39">
        <f>I40*0.21</f>
        <v>0</v>
      </c>
      <c r="P40">
        <v>3</v>
      </c>
    </row>
    <row r="41" spans="1:16" ht="300" x14ac:dyDescent="0.25">
      <c r="A41" s="33" t="s">
        <v>173</v>
      </c>
      <c r="B41" s="40"/>
      <c r="C41" s="41"/>
      <c r="D41" s="41"/>
      <c r="E41" s="35" t="s">
        <v>498</v>
      </c>
      <c r="F41" s="41"/>
      <c r="G41" s="41"/>
      <c r="H41" s="41"/>
      <c r="I41" s="41"/>
      <c r="J41" s="42"/>
    </row>
    <row r="42" spans="1:16" x14ac:dyDescent="0.25">
      <c r="A42" s="33" t="s">
        <v>175</v>
      </c>
      <c r="B42" s="40"/>
      <c r="C42" s="41"/>
      <c r="D42" s="41"/>
      <c r="E42" s="43" t="s">
        <v>499</v>
      </c>
      <c r="F42" s="41"/>
      <c r="G42" s="41"/>
      <c r="H42" s="41"/>
      <c r="I42" s="41"/>
      <c r="J42" s="42"/>
    </row>
    <row r="43" spans="1:16" ht="120" x14ac:dyDescent="0.25">
      <c r="A43" s="33" t="s">
        <v>177</v>
      </c>
      <c r="B43" s="40"/>
      <c r="C43" s="41"/>
      <c r="D43" s="41"/>
      <c r="E43" s="35" t="s">
        <v>481</v>
      </c>
      <c r="F43" s="41"/>
      <c r="G43" s="41"/>
      <c r="H43" s="41"/>
      <c r="I43" s="41"/>
      <c r="J43" s="42"/>
    </row>
    <row r="44" spans="1:16" x14ac:dyDescent="0.25">
      <c r="A44" s="33" t="s">
        <v>168</v>
      </c>
      <c r="B44" s="33">
        <v>9</v>
      </c>
      <c r="C44" s="34" t="s">
        <v>496</v>
      </c>
      <c r="D44" s="33" t="s">
        <v>199</v>
      </c>
      <c r="E44" s="35" t="s">
        <v>497</v>
      </c>
      <c r="F44" s="36" t="s">
        <v>242</v>
      </c>
      <c r="G44" s="37">
        <v>4500</v>
      </c>
      <c r="H44" s="38">
        <v>0</v>
      </c>
      <c r="I44" s="38">
        <f>ROUND(G44*H44,P4)</f>
        <v>0</v>
      </c>
      <c r="J44" s="33"/>
      <c r="O44" s="39">
        <f>I44*0.21</f>
        <v>0</v>
      </c>
      <c r="P44">
        <v>3</v>
      </c>
    </row>
    <row r="45" spans="1:16" ht="90" x14ac:dyDescent="0.25">
      <c r="A45" s="33" t="s">
        <v>173</v>
      </c>
      <c r="B45" s="40"/>
      <c r="C45" s="41"/>
      <c r="D45" s="41"/>
      <c r="E45" s="35" t="s">
        <v>500</v>
      </c>
      <c r="F45" s="41"/>
      <c r="G45" s="41"/>
      <c r="H45" s="41"/>
      <c r="I45" s="41"/>
      <c r="J45" s="42"/>
    </row>
    <row r="46" spans="1:16" x14ac:dyDescent="0.25">
      <c r="A46" s="33" t="s">
        <v>175</v>
      </c>
      <c r="B46" s="40"/>
      <c r="C46" s="41"/>
      <c r="D46" s="41"/>
      <c r="E46" s="43" t="s">
        <v>501</v>
      </c>
      <c r="F46" s="41"/>
      <c r="G46" s="41"/>
      <c r="H46" s="41"/>
      <c r="I46" s="41"/>
      <c r="J46" s="42"/>
    </row>
    <row r="47" spans="1:16" ht="75" x14ac:dyDescent="0.25">
      <c r="A47" s="33" t="s">
        <v>177</v>
      </c>
      <c r="B47" s="40"/>
      <c r="C47" s="41"/>
      <c r="D47" s="41"/>
      <c r="E47" s="35" t="s">
        <v>502</v>
      </c>
      <c r="F47" s="41"/>
      <c r="G47" s="41"/>
      <c r="H47" s="41"/>
      <c r="I47" s="41"/>
      <c r="J47" s="42"/>
    </row>
    <row r="48" spans="1:16" ht="30" x14ac:dyDescent="0.25">
      <c r="A48" s="33" t="s">
        <v>168</v>
      </c>
      <c r="B48" s="33">
        <v>10</v>
      </c>
      <c r="C48" s="34" t="s">
        <v>503</v>
      </c>
      <c r="D48" s="33" t="s">
        <v>170</v>
      </c>
      <c r="E48" s="35" t="s">
        <v>504</v>
      </c>
      <c r="F48" s="36" t="s">
        <v>274</v>
      </c>
      <c r="G48" s="37">
        <v>500</v>
      </c>
      <c r="H48" s="38">
        <v>0</v>
      </c>
      <c r="I48" s="38">
        <f>ROUND(G48*H48,P4)</f>
        <v>0</v>
      </c>
      <c r="J48" s="33"/>
      <c r="O48" s="39">
        <f>I48*0.21</f>
        <v>0</v>
      </c>
      <c r="P48">
        <v>3</v>
      </c>
    </row>
    <row r="49" spans="1:16" ht="195" x14ac:dyDescent="0.25">
      <c r="A49" s="33" t="s">
        <v>173</v>
      </c>
      <c r="B49" s="40"/>
      <c r="C49" s="41"/>
      <c r="D49" s="41"/>
      <c r="E49" s="35" t="s">
        <v>505</v>
      </c>
      <c r="F49" s="41"/>
      <c r="G49" s="41"/>
      <c r="H49" s="41"/>
      <c r="I49" s="41"/>
      <c r="J49" s="42"/>
    </row>
    <row r="50" spans="1:16" x14ac:dyDescent="0.25">
      <c r="A50" s="33" t="s">
        <v>175</v>
      </c>
      <c r="B50" s="40"/>
      <c r="C50" s="41"/>
      <c r="D50" s="41"/>
      <c r="E50" s="43" t="s">
        <v>451</v>
      </c>
      <c r="F50" s="41"/>
      <c r="G50" s="41"/>
      <c r="H50" s="41"/>
      <c r="I50" s="41"/>
      <c r="J50" s="42"/>
    </row>
    <row r="51" spans="1:16" ht="120" x14ac:dyDescent="0.25">
      <c r="A51" s="33" t="s">
        <v>177</v>
      </c>
      <c r="B51" s="40"/>
      <c r="C51" s="41"/>
      <c r="D51" s="41"/>
      <c r="E51" s="35" t="s">
        <v>481</v>
      </c>
      <c r="F51" s="41"/>
      <c r="G51" s="41"/>
      <c r="H51" s="41"/>
      <c r="I51" s="41"/>
      <c r="J51" s="42"/>
    </row>
    <row r="52" spans="1:16" ht="30" x14ac:dyDescent="0.25">
      <c r="A52" s="33" t="s">
        <v>168</v>
      </c>
      <c r="B52" s="33">
        <v>11</v>
      </c>
      <c r="C52" s="34" t="s">
        <v>506</v>
      </c>
      <c r="D52" s="33" t="s">
        <v>507</v>
      </c>
      <c r="E52" s="35" t="s">
        <v>508</v>
      </c>
      <c r="F52" s="36" t="s">
        <v>250</v>
      </c>
      <c r="G52" s="37">
        <v>25000</v>
      </c>
      <c r="H52" s="38">
        <v>0</v>
      </c>
      <c r="I52" s="38">
        <f>ROUND(G52*H52,P4)</f>
        <v>0</v>
      </c>
      <c r="J52" s="33"/>
      <c r="O52" s="39">
        <f>I52*0.21</f>
        <v>0</v>
      </c>
      <c r="P52">
        <v>3</v>
      </c>
    </row>
    <row r="53" spans="1:16" ht="105" x14ac:dyDescent="0.25">
      <c r="A53" s="33" t="s">
        <v>173</v>
      </c>
      <c r="B53" s="40"/>
      <c r="C53" s="41"/>
      <c r="D53" s="41"/>
      <c r="E53" s="35" t="s">
        <v>509</v>
      </c>
      <c r="F53" s="41"/>
      <c r="G53" s="41"/>
      <c r="H53" s="41"/>
      <c r="I53" s="41"/>
      <c r="J53" s="42"/>
    </row>
    <row r="54" spans="1:16" x14ac:dyDescent="0.25">
      <c r="A54" s="33" t="s">
        <v>175</v>
      </c>
      <c r="B54" s="40"/>
      <c r="C54" s="41"/>
      <c r="D54" s="41"/>
      <c r="E54" s="43" t="s">
        <v>510</v>
      </c>
      <c r="F54" s="41"/>
      <c r="G54" s="41"/>
      <c r="H54" s="41"/>
      <c r="I54" s="41"/>
      <c r="J54" s="42"/>
    </row>
    <row r="55" spans="1:16" x14ac:dyDescent="0.25">
      <c r="A55" s="33" t="s">
        <v>177</v>
      </c>
      <c r="B55" s="40"/>
      <c r="C55" s="41"/>
      <c r="D55" s="41"/>
      <c r="E55" s="35" t="s">
        <v>511</v>
      </c>
      <c r="F55" s="41"/>
      <c r="G55" s="41"/>
      <c r="H55" s="41"/>
      <c r="I55" s="41"/>
      <c r="J55" s="42"/>
    </row>
    <row r="56" spans="1:16" x14ac:dyDescent="0.25">
      <c r="A56" s="33" t="s">
        <v>168</v>
      </c>
      <c r="B56" s="33">
        <v>12</v>
      </c>
      <c r="C56" s="34" t="s">
        <v>240</v>
      </c>
      <c r="D56" s="33" t="s">
        <v>196</v>
      </c>
      <c r="E56" s="35" t="s">
        <v>241</v>
      </c>
      <c r="F56" s="36" t="s">
        <v>242</v>
      </c>
      <c r="G56" s="37">
        <v>1000</v>
      </c>
      <c r="H56" s="38">
        <v>0</v>
      </c>
      <c r="I56" s="38">
        <f>ROUND(G56*H56,P4)</f>
        <v>0</v>
      </c>
      <c r="J56" s="33"/>
      <c r="O56" s="39">
        <f>I56*0.21</f>
        <v>0</v>
      </c>
      <c r="P56">
        <v>3</v>
      </c>
    </row>
    <row r="57" spans="1:16" ht="105" x14ac:dyDescent="0.25">
      <c r="A57" s="33" t="s">
        <v>173</v>
      </c>
      <c r="B57" s="40"/>
      <c r="C57" s="41"/>
      <c r="D57" s="41"/>
      <c r="E57" s="35" t="s">
        <v>512</v>
      </c>
      <c r="F57" s="41"/>
      <c r="G57" s="41"/>
      <c r="H57" s="41"/>
      <c r="I57" s="41"/>
      <c r="J57" s="42"/>
    </row>
    <row r="58" spans="1:16" x14ac:dyDescent="0.25">
      <c r="A58" s="33" t="s">
        <v>175</v>
      </c>
      <c r="B58" s="40"/>
      <c r="C58" s="41"/>
      <c r="D58" s="41"/>
      <c r="E58" s="43" t="s">
        <v>513</v>
      </c>
      <c r="F58" s="41"/>
      <c r="G58" s="41"/>
      <c r="H58" s="41"/>
      <c r="I58" s="41"/>
      <c r="J58" s="42"/>
    </row>
    <row r="59" spans="1:16" ht="75" x14ac:dyDescent="0.25">
      <c r="A59" s="33" t="s">
        <v>177</v>
      </c>
      <c r="B59" s="40"/>
      <c r="C59" s="41"/>
      <c r="D59" s="41"/>
      <c r="E59" s="35" t="s">
        <v>502</v>
      </c>
      <c r="F59" s="41"/>
      <c r="G59" s="41"/>
      <c r="H59" s="41"/>
      <c r="I59" s="41"/>
      <c r="J59" s="42"/>
    </row>
    <row r="60" spans="1:16" x14ac:dyDescent="0.25">
      <c r="A60" s="33" t="s">
        <v>168</v>
      </c>
      <c r="B60" s="33">
        <v>13</v>
      </c>
      <c r="C60" s="34" t="s">
        <v>240</v>
      </c>
      <c r="D60" s="33" t="s">
        <v>199</v>
      </c>
      <c r="E60" s="35" t="s">
        <v>241</v>
      </c>
      <c r="F60" s="36" t="s">
        <v>242</v>
      </c>
      <c r="G60" s="37">
        <v>2900</v>
      </c>
      <c r="H60" s="38">
        <v>0</v>
      </c>
      <c r="I60" s="38">
        <f>ROUND(G60*H60,P4)</f>
        <v>0</v>
      </c>
      <c r="J60" s="33"/>
      <c r="O60" s="39">
        <f>I60*0.21</f>
        <v>0</v>
      </c>
      <c r="P60">
        <v>3</v>
      </c>
    </row>
    <row r="61" spans="1:16" ht="150" x14ac:dyDescent="0.25">
      <c r="A61" s="33" t="s">
        <v>173</v>
      </c>
      <c r="B61" s="40"/>
      <c r="C61" s="41"/>
      <c r="D61" s="41"/>
      <c r="E61" s="35" t="s">
        <v>514</v>
      </c>
      <c r="F61" s="41"/>
      <c r="G61" s="41"/>
      <c r="H61" s="41"/>
      <c r="I61" s="41"/>
      <c r="J61" s="42"/>
    </row>
    <row r="62" spans="1:16" x14ac:dyDescent="0.25">
      <c r="A62" s="33" t="s">
        <v>175</v>
      </c>
      <c r="B62" s="40"/>
      <c r="C62" s="41"/>
      <c r="D62" s="41"/>
      <c r="E62" s="43" t="s">
        <v>515</v>
      </c>
      <c r="F62" s="41"/>
      <c r="G62" s="41"/>
      <c r="H62" s="41"/>
      <c r="I62" s="41"/>
      <c r="J62" s="42"/>
    </row>
    <row r="63" spans="1:16" ht="120" x14ac:dyDescent="0.25">
      <c r="A63" s="33" t="s">
        <v>177</v>
      </c>
      <c r="B63" s="40"/>
      <c r="C63" s="41"/>
      <c r="D63" s="41"/>
      <c r="E63" s="35" t="s">
        <v>481</v>
      </c>
      <c r="F63" s="41"/>
      <c r="G63" s="41"/>
      <c r="H63" s="41"/>
      <c r="I63" s="41"/>
      <c r="J63" s="42"/>
    </row>
    <row r="64" spans="1:16" x14ac:dyDescent="0.25">
      <c r="A64" s="33" t="s">
        <v>168</v>
      </c>
      <c r="B64" s="33">
        <v>14</v>
      </c>
      <c r="C64" s="34" t="s">
        <v>516</v>
      </c>
      <c r="D64" s="33" t="s">
        <v>170</v>
      </c>
      <c r="E64" s="35" t="s">
        <v>517</v>
      </c>
      <c r="F64" s="36" t="s">
        <v>242</v>
      </c>
      <c r="G64" s="37">
        <v>1125</v>
      </c>
      <c r="H64" s="38">
        <v>0</v>
      </c>
      <c r="I64" s="38">
        <f>ROUND(G64*H64,P4)</f>
        <v>0</v>
      </c>
      <c r="J64" s="33"/>
      <c r="O64" s="39">
        <f>I64*0.21</f>
        <v>0</v>
      </c>
      <c r="P64">
        <v>3</v>
      </c>
    </row>
    <row r="65" spans="1:16" ht="75" x14ac:dyDescent="0.25">
      <c r="A65" s="33" t="s">
        <v>173</v>
      </c>
      <c r="B65" s="40"/>
      <c r="C65" s="41"/>
      <c r="D65" s="41"/>
      <c r="E65" s="35" t="s">
        <v>518</v>
      </c>
      <c r="F65" s="41"/>
      <c r="G65" s="41"/>
      <c r="H65" s="41"/>
      <c r="I65" s="41"/>
      <c r="J65" s="42"/>
    </row>
    <row r="66" spans="1:16" x14ac:dyDescent="0.25">
      <c r="A66" s="33" t="s">
        <v>175</v>
      </c>
      <c r="B66" s="40"/>
      <c r="C66" s="41"/>
      <c r="D66" s="41"/>
      <c r="E66" s="43" t="s">
        <v>519</v>
      </c>
      <c r="F66" s="41"/>
      <c r="G66" s="41"/>
      <c r="H66" s="41"/>
      <c r="I66" s="41"/>
      <c r="J66" s="42"/>
    </row>
    <row r="67" spans="1:16" ht="75" x14ac:dyDescent="0.25">
      <c r="A67" s="33" t="s">
        <v>177</v>
      </c>
      <c r="B67" s="40"/>
      <c r="C67" s="41"/>
      <c r="D67" s="41"/>
      <c r="E67" s="35" t="s">
        <v>520</v>
      </c>
      <c r="F67" s="41"/>
      <c r="G67" s="41"/>
      <c r="H67" s="41"/>
      <c r="I67" s="41"/>
      <c r="J67" s="42"/>
    </row>
    <row r="68" spans="1:16" x14ac:dyDescent="0.25">
      <c r="A68" s="33" t="s">
        <v>168</v>
      </c>
      <c r="B68" s="33">
        <v>15</v>
      </c>
      <c r="C68" s="34" t="s">
        <v>521</v>
      </c>
      <c r="D68" s="33" t="s">
        <v>181</v>
      </c>
      <c r="E68" s="35" t="s">
        <v>522</v>
      </c>
      <c r="F68" s="36" t="s">
        <v>242</v>
      </c>
      <c r="G68" s="37">
        <v>1125</v>
      </c>
      <c r="H68" s="38">
        <v>0</v>
      </c>
      <c r="I68" s="38">
        <f>ROUND(G68*H68,P4)</f>
        <v>0</v>
      </c>
      <c r="J68" s="33"/>
      <c r="O68" s="39">
        <f>I68*0.21</f>
        <v>0</v>
      </c>
      <c r="P68">
        <v>3</v>
      </c>
    </row>
    <row r="69" spans="1:16" x14ac:dyDescent="0.25">
      <c r="A69" s="33" t="s">
        <v>173</v>
      </c>
      <c r="B69" s="40"/>
      <c r="C69" s="41"/>
      <c r="D69" s="41"/>
      <c r="E69" s="35" t="s">
        <v>523</v>
      </c>
      <c r="F69" s="41"/>
      <c r="G69" s="41"/>
      <c r="H69" s="41"/>
      <c r="I69" s="41"/>
      <c r="J69" s="42"/>
    </row>
    <row r="70" spans="1:16" x14ac:dyDescent="0.25">
      <c r="A70" s="33" t="s">
        <v>175</v>
      </c>
      <c r="B70" s="40"/>
      <c r="C70" s="41"/>
      <c r="D70" s="41"/>
      <c r="E70" s="43" t="s">
        <v>524</v>
      </c>
      <c r="F70" s="41"/>
      <c r="G70" s="41"/>
      <c r="H70" s="41"/>
      <c r="I70" s="41"/>
      <c r="J70" s="42"/>
    </row>
    <row r="71" spans="1:16" ht="60" x14ac:dyDescent="0.25">
      <c r="A71" s="33" t="s">
        <v>177</v>
      </c>
      <c r="B71" s="40"/>
      <c r="C71" s="41"/>
      <c r="D71" s="41"/>
      <c r="E71" s="35" t="s">
        <v>525</v>
      </c>
      <c r="F71" s="41"/>
      <c r="G71" s="41"/>
      <c r="H71" s="41"/>
      <c r="I71" s="41"/>
      <c r="J71" s="42"/>
    </row>
    <row r="72" spans="1:16" x14ac:dyDescent="0.25">
      <c r="A72" s="33" t="s">
        <v>168</v>
      </c>
      <c r="B72" s="33">
        <v>16</v>
      </c>
      <c r="C72" s="34" t="s">
        <v>526</v>
      </c>
      <c r="D72" s="33" t="s">
        <v>170</v>
      </c>
      <c r="E72" s="35" t="s">
        <v>527</v>
      </c>
      <c r="F72" s="36" t="s">
        <v>242</v>
      </c>
      <c r="G72" s="37">
        <v>500</v>
      </c>
      <c r="H72" s="38">
        <v>0</v>
      </c>
      <c r="I72" s="38">
        <f>ROUND(G72*H72,P4)</f>
        <v>0</v>
      </c>
      <c r="J72" s="33"/>
      <c r="O72" s="39">
        <f>I72*0.21</f>
        <v>0</v>
      </c>
      <c r="P72">
        <v>3</v>
      </c>
    </row>
    <row r="73" spans="1:16" ht="75" x14ac:dyDescent="0.25">
      <c r="A73" s="33" t="s">
        <v>173</v>
      </c>
      <c r="B73" s="40"/>
      <c r="C73" s="41"/>
      <c r="D73" s="41"/>
      <c r="E73" s="35" t="s">
        <v>528</v>
      </c>
      <c r="F73" s="41"/>
      <c r="G73" s="41"/>
      <c r="H73" s="41"/>
      <c r="I73" s="41"/>
      <c r="J73" s="42"/>
    </row>
    <row r="74" spans="1:16" x14ac:dyDescent="0.25">
      <c r="A74" s="33" t="s">
        <v>175</v>
      </c>
      <c r="B74" s="40"/>
      <c r="C74" s="41"/>
      <c r="D74" s="41"/>
      <c r="E74" s="43" t="s">
        <v>451</v>
      </c>
      <c r="F74" s="41"/>
      <c r="G74" s="41"/>
      <c r="H74" s="41"/>
      <c r="I74" s="41"/>
      <c r="J74" s="42"/>
    </row>
    <row r="75" spans="1:16" ht="409.5" x14ac:dyDescent="0.25">
      <c r="A75" s="33" t="s">
        <v>177</v>
      </c>
      <c r="B75" s="40"/>
      <c r="C75" s="41"/>
      <c r="D75" s="41"/>
      <c r="E75" s="35" t="s">
        <v>529</v>
      </c>
      <c r="F75" s="41"/>
      <c r="G75" s="41"/>
      <c r="H75" s="41"/>
      <c r="I75" s="41"/>
      <c r="J75" s="42"/>
    </row>
    <row r="76" spans="1:16" x14ac:dyDescent="0.25">
      <c r="A76" s="33" t="s">
        <v>168</v>
      </c>
      <c r="B76" s="33">
        <v>17</v>
      </c>
      <c r="C76" s="34" t="s">
        <v>530</v>
      </c>
      <c r="D76" s="33" t="s">
        <v>196</v>
      </c>
      <c r="E76" s="35" t="s">
        <v>531</v>
      </c>
      <c r="F76" s="36" t="s">
        <v>242</v>
      </c>
      <c r="G76" s="37">
        <v>14975</v>
      </c>
      <c r="H76" s="38">
        <v>0</v>
      </c>
      <c r="I76" s="38">
        <f>ROUND(G76*H76,P4)</f>
        <v>0</v>
      </c>
      <c r="J76" s="33"/>
      <c r="O76" s="39">
        <f>I76*0.21</f>
        <v>0</v>
      </c>
      <c r="P76">
        <v>3</v>
      </c>
    </row>
    <row r="77" spans="1:16" ht="225" x14ac:dyDescent="0.25">
      <c r="A77" s="33" t="s">
        <v>173</v>
      </c>
      <c r="B77" s="40"/>
      <c r="C77" s="41"/>
      <c r="D77" s="41"/>
      <c r="E77" s="35" t="s">
        <v>532</v>
      </c>
      <c r="F77" s="41"/>
      <c r="G77" s="41"/>
      <c r="H77" s="41"/>
      <c r="I77" s="41"/>
      <c r="J77" s="42"/>
    </row>
    <row r="78" spans="1:16" x14ac:dyDescent="0.25">
      <c r="A78" s="33" t="s">
        <v>175</v>
      </c>
      <c r="B78" s="40"/>
      <c r="C78" s="41"/>
      <c r="D78" s="41"/>
      <c r="E78" s="43" t="s">
        <v>533</v>
      </c>
      <c r="F78" s="41"/>
      <c r="G78" s="41"/>
      <c r="H78" s="41"/>
      <c r="I78" s="41"/>
      <c r="J78" s="42"/>
    </row>
    <row r="79" spans="1:16" ht="409.5" x14ac:dyDescent="0.25">
      <c r="A79" s="33" t="s">
        <v>177</v>
      </c>
      <c r="B79" s="40"/>
      <c r="C79" s="41"/>
      <c r="D79" s="41"/>
      <c r="E79" s="35" t="s">
        <v>534</v>
      </c>
      <c r="F79" s="41"/>
      <c r="G79" s="41"/>
      <c r="H79" s="41"/>
      <c r="I79" s="41"/>
      <c r="J79" s="42"/>
    </row>
    <row r="80" spans="1:16" x14ac:dyDescent="0.25">
      <c r="A80" s="33" t="s">
        <v>168</v>
      </c>
      <c r="B80" s="33">
        <v>18</v>
      </c>
      <c r="C80" s="34" t="s">
        <v>530</v>
      </c>
      <c r="D80" s="33" t="s">
        <v>199</v>
      </c>
      <c r="E80" s="35" t="s">
        <v>531</v>
      </c>
      <c r="F80" s="36" t="s">
        <v>242</v>
      </c>
      <c r="G80" s="37">
        <v>1200</v>
      </c>
      <c r="H80" s="38">
        <v>0</v>
      </c>
      <c r="I80" s="38">
        <f>ROUND(G80*H80,P4)</f>
        <v>0</v>
      </c>
      <c r="J80" s="33"/>
      <c r="O80" s="39">
        <f>I80*0.21</f>
        <v>0</v>
      </c>
      <c r="P80">
        <v>3</v>
      </c>
    </row>
    <row r="81" spans="1:16" ht="75" x14ac:dyDescent="0.25">
      <c r="A81" s="33" t="s">
        <v>173</v>
      </c>
      <c r="B81" s="40"/>
      <c r="C81" s="41"/>
      <c r="D81" s="41"/>
      <c r="E81" s="35" t="s">
        <v>535</v>
      </c>
      <c r="F81" s="41"/>
      <c r="G81" s="41"/>
      <c r="H81" s="41"/>
      <c r="I81" s="41"/>
      <c r="J81" s="42"/>
    </row>
    <row r="82" spans="1:16" x14ac:dyDescent="0.25">
      <c r="A82" s="33" t="s">
        <v>175</v>
      </c>
      <c r="B82" s="40"/>
      <c r="C82" s="41"/>
      <c r="D82" s="41"/>
      <c r="E82" s="43" t="s">
        <v>536</v>
      </c>
      <c r="F82" s="41"/>
      <c r="G82" s="41"/>
      <c r="H82" s="41"/>
      <c r="I82" s="41"/>
      <c r="J82" s="42"/>
    </row>
    <row r="83" spans="1:16" ht="409.5" x14ac:dyDescent="0.25">
      <c r="A83" s="33" t="s">
        <v>177</v>
      </c>
      <c r="B83" s="40"/>
      <c r="C83" s="41"/>
      <c r="D83" s="41"/>
      <c r="E83" s="35" t="s">
        <v>537</v>
      </c>
      <c r="F83" s="41"/>
      <c r="G83" s="41"/>
      <c r="H83" s="41"/>
      <c r="I83" s="41"/>
      <c r="J83" s="42"/>
    </row>
    <row r="84" spans="1:16" x14ac:dyDescent="0.25">
      <c r="A84" s="33" t="s">
        <v>168</v>
      </c>
      <c r="B84" s="33">
        <v>19</v>
      </c>
      <c r="C84" s="34" t="s">
        <v>538</v>
      </c>
      <c r="D84" s="33" t="s">
        <v>170</v>
      </c>
      <c r="E84" s="35" t="s">
        <v>539</v>
      </c>
      <c r="F84" s="36" t="s">
        <v>242</v>
      </c>
      <c r="G84" s="37">
        <v>20550</v>
      </c>
      <c r="H84" s="38">
        <v>0</v>
      </c>
      <c r="I84" s="38">
        <f>ROUND(G84*H84,P4)</f>
        <v>0</v>
      </c>
      <c r="J84" s="33"/>
      <c r="O84" s="39">
        <f>I84*0.21</f>
        <v>0</v>
      </c>
      <c r="P84">
        <v>3</v>
      </c>
    </row>
    <row r="85" spans="1:16" x14ac:dyDescent="0.25">
      <c r="A85" s="33" t="s">
        <v>173</v>
      </c>
      <c r="B85" s="40"/>
      <c r="C85" s="41"/>
      <c r="D85" s="41"/>
      <c r="E85" s="35" t="s">
        <v>540</v>
      </c>
      <c r="F85" s="41"/>
      <c r="G85" s="41"/>
      <c r="H85" s="41"/>
      <c r="I85" s="41"/>
      <c r="J85" s="42"/>
    </row>
    <row r="86" spans="1:16" x14ac:dyDescent="0.25">
      <c r="A86" s="33" t="s">
        <v>175</v>
      </c>
      <c r="B86" s="40"/>
      <c r="C86" s="41"/>
      <c r="D86" s="41"/>
      <c r="E86" s="43" t="s">
        <v>541</v>
      </c>
      <c r="F86" s="41"/>
      <c r="G86" s="41"/>
      <c r="H86" s="41"/>
      <c r="I86" s="41"/>
      <c r="J86" s="42"/>
    </row>
    <row r="87" spans="1:16" ht="409.5" x14ac:dyDescent="0.25">
      <c r="A87" s="33" t="s">
        <v>177</v>
      </c>
      <c r="B87" s="40"/>
      <c r="C87" s="41"/>
      <c r="D87" s="41"/>
      <c r="E87" s="35" t="s">
        <v>542</v>
      </c>
      <c r="F87" s="41"/>
      <c r="G87" s="41"/>
      <c r="H87" s="41"/>
      <c r="I87" s="41"/>
      <c r="J87" s="42"/>
    </row>
    <row r="88" spans="1:16" x14ac:dyDescent="0.25">
      <c r="A88" s="33" t="s">
        <v>168</v>
      </c>
      <c r="B88" s="33">
        <v>20</v>
      </c>
      <c r="C88" s="34" t="s">
        <v>543</v>
      </c>
      <c r="D88" s="33" t="s">
        <v>170</v>
      </c>
      <c r="E88" s="35" t="s">
        <v>544</v>
      </c>
      <c r="F88" s="36" t="s">
        <v>274</v>
      </c>
      <c r="G88" s="37">
        <v>2500</v>
      </c>
      <c r="H88" s="38">
        <v>0</v>
      </c>
      <c r="I88" s="38">
        <f>ROUND(G88*H88,P4)</f>
        <v>0</v>
      </c>
      <c r="J88" s="33"/>
      <c r="O88" s="39">
        <f>I88*0.21</f>
        <v>0</v>
      </c>
      <c r="P88">
        <v>3</v>
      </c>
    </row>
    <row r="89" spans="1:16" ht="225" x14ac:dyDescent="0.25">
      <c r="A89" s="33" t="s">
        <v>173</v>
      </c>
      <c r="B89" s="40"/>
      <c r="C89" s="41"/>
      <c r="D89" s="41"/>
      <c r="E89" s="35" t="s">
        <v>545</v>
      </c>
      <c r="F89" s="41"/>
      <c r="G89" s="41"/>
      <c r="H89" s="41"/>
      <c r="I89" s="41"/>
      <c r="J89" s="42"/>
    </row>
    <row r="90" spans="1:16" x14ac:dyDescent="0.25">
      <c r="A90" s="33" t="s">
        <v>175</v>
      </c>
      <c r="B90" s="40"/>
      <c r="C90" s="41"/>
      <c r="D90" s="41"/>
      <c r="E90" s="43" t="s">
        <v>546</v>
      </c>
      <c r="F90" s="41"/>
      <c r="G90" s="41"/>
      <c r="H90" s="41"/>
      <c r="I90" s="41"/>
      <c r="J90" s="42"/>
    </row>
    <row r="91" spans="1:16" ht="120" x14ac:dyDescent="0.25">
      <c r="A91" s="33" t="s">
        <v>177</v>
      </c>
      <c r="B91" s="40"/>
      <c r="C91" s="41"/>
      <c r="D91" s="41"/>
      <c r="E91" s="35" t="s">
        <v>547</v>
      </c>
      <c r="F91" s="41"/>
      <c r="G91" s="41"/>
      <c r="H91" s="41"/>
      <c r="I91" s="41"/>
      <c r="J91" s="42"/>
    </row>
    <row r="92" spans="1:16" x14ac:dyDescent="0.25">
      <c r="A92" s="33" t="s">
        <v>168</v>
      </c>
      <c r="B92" s="33">
        <v>21</v>
      </c>
      <c r="C92" s="34" t="s">
        <v>548</v>
      </c>
      <c r="D92" s="33" t="s">
        <v>181</v>
      </c>
      <c r="E92" s="35" t="s">
        <v>549</v>
      </c>
      <c r="F92" s="36" t="s">
        <v>190</v>
      </c>
      <c r="G92" s="37">
        <v>49</v>
      </c>
      <c r="H92" s="38">
        <v>0</v>
      </c>
      <c r="I92" s="38">
        <f>ROUND(G92*H92,P4)</f>
        <v>0</v>
      </c>
      <c r="J92" s="33"/>
      <c r="O92" s="39">
        <f>I92*0.21</f>
        <v>0</v>
      </c>
      <c r="P92">
        <v>3</v>
      </c>
    </row>
    <row r="93" spans="1:16" x14ac:dyDescent="0.25">
      <c r="A93" s="33" t="s">
        <v>173</v>
      </c>
      <c r="B93" s="40"/>
      <c r="C93" s="41"/>
      <c r="D93" s="41"/>
      <c r="E93" s="35" t="s">
        <v>550</v>
      </c>
      <c r="F93" s="41"/>
      <c r="G93" s="41"/>
      <c r="H93" s="41"/>
      <c r="I93" s="41"/>
      <c r="J93" s="42"/>
    </row>
    <row r="94" spans="1:16" x14ac:dyDescent="0.25">
      <c r="A94" s="33" t="s">
        <v>175</v>
      </c>
      <c r="B94" s="40"/>
      <c r="C94" s="41"/>
      <c r="D94" s="41"/>
      <c r="E94" s="43" t="s">
        <v>551</v>
      </c>
      <c r="F94" s="41"/>
      <c r="G94" s="41"/>
      <c r="H94" s="41"/>
      <c r="I94" s="41"/>
      <c r="J94" s="42"/>
    </row>
    <row r="95" spans="1:16" ht="120" x14ac:dyDescent="0.25">
      <c r="A95" s="33" t="s">
        <v>177</v>
      </c>
      <c r="B95" s="40"/>
      <c r="C95" s="41"/>
      <c r="D95" s="41"/>
      <c r="E95" s="35" t="s">
        <v>552</v>
      </c>
      <c r="F95" s="41"/>
      <c r="G95" s="41"/>
      <c r="H95" s="41"/>
      <c r="I95" s="41"/>
      <c r="J95" s="42"/>
    </row>
    <row r="96" spans="1:16" x14ac:dyDescent="0.25">
      <c r="A96" s="33" t="s">
        <v>168</v>
      </c>
      <c r="B96" s="33">
        <v>22</v>
      </c>
      <c r="C96" s="34" t="s">
        <v>396</v>
      </c>
      <c r="D96" s="33"/>
      <c r="E96" s="35" t="s">
        <v>553</v>
      </c>
      <c r="F96" s="36" t="s">
        <v>242</v>
      </c>
      <c r="G96" s="37">
        <v>17926</v>
      </c>
      <c r="H96" s="38">
        <v>0</v>
      </c>
      <c r="I96" s="38">
        <f>ROUND(G96*H96,P4)</f>
        <v>0</v>
      </c>
      <c r="J96" s="33"/>
      <c r="O96" s="39">
        <f>I96*0.21</f>
        <v>0</v>
      </c>
      <c r="P96">
        <v>3</v>
      </c>
    </row>
    <row r="97" spans="1:16" ht="30" x14ac:dyDescent="0.25">
      <c r="A97" s="33" t="s">
        <v>173</v>
      </c>
      <c r="B97" s="40"/>
      <c r="C97" s="41"/>
      <c r="D97" s="41"/>
      <c r="E97" s="35" t="s">
        <v>554</v>
      </c>
      <c r="F97" s="41"/>
      <c r="G97" s="41"/>
      <c r="H97" s="41"/>
      <c r="I97" s="41"/>
      <c r="J97" s="42"/>
    </row>
    <row r="98" spans="1:16" x14ac:dyDescent="0.25">
      <c r="A98" s="33" t="s">
        <v>175</v>
      </c>
      <c r="B98" s="40"/>
      <c r="C98" s="41"/>
      <c r="D98" s="41"/>
      <c r="E98" s="43" t="s">
        <v>555</v>
      </c>
      <c r="F98" s="41"/>
      <c r="G98" s="41"/>
      <c r="H98" s="41"/>
      <c r="I98" s="41"/>
      <c r="J98" s="42"/>
    </row>
    <row r="99" spans="1:16" ht="285" x14ac:dyDescent="0.25">
      <c r="A99" s="33" t="s">
        <v>177</v>
      </c>
      <c r="B99" s="40"/>
      <c r="C99" s="41"/>
      <c r="D99" s="41"/>
      <c r="E99" s="35" t="s">
        <v>556</v>
      </c>
      <c r="F99" s="41"/>
      <c r="G99" s="41"/>
      <c r="H99" s="41"/>
      <c r="I99" s="41"/>
      <c r="J99" s="42"/>
    </row>
    <row r="100" spans="1:16" ht="30" x14ac:dyDescent="0.25">
      <c r="A100" s="33" t="s">
        <v>168</v>
      </c>
      <c r="B100" s="33">
        <v>23</v>
      </c>
      <c r="C100" s="34" t="s">
        <v>557</v>
      </c>
      <c r="D100" s="33" t="s">
        <v>181</v>
      </c>
      <c r="E100" s="35" t="s">
        <v>558</v>
      </c>
      <c r="F100" s="36" t="s">
        <v>242</v>
      </c>
      <c r="G100" s="37">
        <v>14975</v>
      </c>
      <c r="H100" s="38">
        <v>0</v>
      </c>
      <c r="I100" s="38">
        <f>ROUND(G100*H100,P4)</f>
        <v>0</v>
      </c>
      <c r="J100" s="33"/>
      <c r="O100" s="39">
        <f>I100*0.21</f>
        <v>0</v>
      </c>
      <c r="P100">
        <v>3</v>
      </c>
    </row>
    <row r="101" spans="1:16" ht="360" x14ac:dyDescent="0.25">
      <c r="A101" s="33" t="s">
        <v>173</v>
      </c>
      <c r="B101" s="40"/>
      <c r="C101" s="41"/>
      <c r="D101" s="41"/>
      <c r="E101" s="35" t="s">
        <v>559</v>
      </c>
      <c r="F101" s="41"/>
      <c r="G101" s="41"/>
      <c r="H101" s="41"/>
      <c r="I101" s="41"/>
      <c r="J101" s="42"/>
    </row>
    <row r="102" spans="1:16" x14ac:dyDescent="0.25">
      <c r="A102" s="33" t="s">
        <v>175</v>
      </c>
      <c r="B102" s="40"/>
      <c r="C102" s="41"/>
      <c r="D102" s="41"/>
      <c r="E102" s="43" t="s">
        <v>560</v>
      </c>
      <c r="F102" s="41"/>
      <c r="G102" s="41"/>
      <c r="H102" s="41"/>
      <c r="I102" s="41"/>
      <c r="J102" s="42"/>
    </row>
    <row r="103" spans="1:16" ht="285" x14ac:dyDescent="0.25">
      <c r="A103" s="33" t="s">
        <v>177</v>
      </c>
      <c r="B103" s="40"/>
      <c r="C103" s="41"/>
      <c r="D103" s="41"/>
      <c r="E103" s="35" t="s">
        <v>556</v>
      </c>
      <c r="F103" s="41"/>
      <c r="G103" s="41"/>
      <c r="H103" s="41"/>
      <c r="I103" s="41"/>
      <c r="J103" s="42"/>
    </row>
    <row r="104" spans="1:16" ht="30" x14ac:dyDescent="0.25">
      <c r="A104" s="33" t="s">
        <v>168</v>
      </c>
      <c r="B104" s="33">
        <v>24</v>
      </c>
      <c r="C104" s="34" t="s">
        <v>561</v>
      </c>
      <c r="D104" s="33" t="s">
        <v>170</v>
      </c>
      <c r="E104" s="35" t="s">
        <v>562</v>
      </c>
      <c r="F104" s="36" t="s">
        <v>242</v>
      </c>
      <c r="G104" s="37">
        <v>75</v>
      </c>
      <c r="H104" s="38">
        <v>0</v>
      </c>
      <c r="I104" s="38">
        <f>ROUND(G104*H104,P4)</f>
        <v>0</v>
      </c>
      <c r="J104" s="33"/>
      <c r="O104" s="39">
        <f>I104*0.21</f>
        <v>0</v>
      </c>
      <c r="P104">
        <v>3</v>
      </c>
    </row>
    <row r="105" spans="1:16" ht="135" x14ac:dyDescent="0.25">
      <c r="A105" s="33" t="s">
        <v>173</v>
      </c>
      <c r="B105" s="40"/>
      <c r="C105" s="41"/>
      <c r="D105" s="41"/>
      <c r="E105" s="35" t="s">
        <v>563</v>
      </c>
      <c r="F105" s="41"/>
      <c r="G105" s="41"/>
      <c r="H105" s="41"/>
      <c r="I105" s="41"/>
      <c r="J105" s="42"/>
    </row>
    <row r="106" spans="1:16" x14ac:dyDescent="0.25">
      <c r="A106" s="33" t="s">
        <v>175</v>
      </c>
      <c r="B106" s="40"/>
      <c r="C106" s="41"/>
      <c r="D106" s="41"/>
      <c r="E106" s="43" t="s">
        <v>564</v>
      </c>
      <c r="F106" s="41"/>
      <c r="G106" s="41"/>
      <c r="H106" s="41"/>
      <c r="I106" s="41"/>
      <c r="J106" s="42"/>
    </row>
    <row r="107" spans="1:16" ht="360" x14ac:dyDescent="0.25">
      <c r="A107" s="33" t="s">
        <v>177</v>
      </c>
      <c r="B107" s="40"/>
      <c r="C107" s="41"/>
      <c r="D107" s="41"/>
      <c r="E107" s="35" t="s">
        <v>565</v>
      </c>
      <c r="F107" s="41"/>
      <c r="G107" s="41"/>
      <c r="H107" s="41"/>
      <c r="I107" s="41"/>
      <c r="J107" s="42"/>
    </row>
    <row r="108" spans="1:16" x14ac:dyDescent="0.25">
      <c r="A108" s="33" t="s">
        <v>168</v>
      </c>
      <c r="B108" s="33">
        <v>25</v>
      </c>
      <c r="C108" s="34" t="s">
        <v>566</v>
      </c>
      <c r="D108" s="33" t="s">
        <v>181</v>
      </c>
      <c r="E108" s="35" t="s">
        <v>567</v>
      </c>
      <c r="F108" s="36" t="s">
        <v>242</v>
      </c>
      <c r="G108" s="37">
        <v>1500</v>
      </c>
      <c r="H108" s="38">
        <v>0</v>
      </c>
      <c r="I108" s="38">
        <f>ROUND(G108*H108,P4)</f>
        <v>0</v>
      </c>
      <c r="J108" s="33"/>
      <c r="O108" s="39">
        <f>I108*0.21</f>
        <v>0</v>
      </c>
      <c r="P108">
        <v>3</v>
      </c>
    </row>
    <row r="109" spans="1:16" ht="30" x14ac:dyDescent="0.25">
      <c r="A109" s="33" t="s">
        <v>173</v>
      </c>
      <c r="B109" s="40"/>
      <c r="C109" s="41"/>
      <c r="D109" s="41"/>
      <c r="E109" s="35" t="s">
        <v>568</v>
      </c>
      <c r="F109" s="41"/>
      <c r="G109" s="41"/>
      <c r="H109" s="41"/>
      <c r="I109" s="41"/>
      <c r="J109" s="42"/>
    </row>
    <row r="110" spans="1:16" x14ac:dyDescent="0.25">
      <c r="A110" s="33" t="s">
        <v>175</v>
      </c>
      <c r="B110" s="40"/>
      <c r="C110" s="41"/>
      <c r="D110" s="41"/>
      <c r="E110" s="43" t="s">
        <v>276</v>
      </c>
      <c r="F110" s="41"/>
      <c r="G110" s="41"/>
      <c r="H110" s="41"/>
      <c r="I110" s="41"/>
      <c r="J110" s="42"/>
    </row>
    <row r="111" spans="1:16" ht="375" x14ac:dyDescent="0.25">
      <c r="A111" s="33" t="s">
        <v>177</v>
      </c>
      <c r="B111" s="40"/>
      <c r="C111" s="41"/>
      <c r="D111" s="41"/>
      <c r="E111" s="35" t="s">
        <v>569</v>
      </c>
      <c r="F111" s="41"/>
      <c r="G111" s="41"/>
      <c r="H111" s="41"/>
      <c r="I111" s="41"/>
      <c r="J111" s="42"/>
    </row>
    <row r="112" spans="1:16" x14ac:dyDescent="0.25">
      <c r="A112" s="33" t="s">
        <v>168</v>
      </c>
      <c r="B112" s="33">
        <v>26</v>
      </c>
      <c r="C112" s="34" t="s">
        <v>570</v>
      </c>
      <c r="D112" s="33" t="s">
        <v>181</v>
      </c>
      <c r="E112" s="35" t="s">
        <v>571</v>
      </c>
      <c r="F112" s="36" t="s">
        <v>250</v>
      </c>
      <c r="G112" s="37">
        <v>48000</v>
      </c>
      <c r="H112" s="38">
        <v>0</v>
      </c>
      <c r="I112" s="38">
        <f>ROUND(G112*H112,P4)</f>
        <v>0</v>
      </c>
      <c r="J112" s="33"/>
      <c r="O112" s="39">
        <f>I112*0.21</f>
        <v>0</v>
      </c>
      <c r="P112">
        <v>3</v>
      </c>
    </row>
    <row r="113" spans="1:16" ht="30" x14ac:dyDescent="0.25">
      <c r="A113" s="33" t="s">
        <v>173</v>
      </c>
      <c r="B113" s="40"/>
      <c r="C113" s="41"/>
      <c r="D113" s="41"/>
      <c r="E113" s="35" t="s">
        <v>572</v>
      </c>
      <c r="F113" s="41"/>
      <c r="G113" s="41"/>
      <c r="H113" s="41"/>
      <c r="I113" s="41"/>
      <c r="J113" s="42"/>
    </row>
    <row r="114" spans="1:16" x14ac:dyDescent="0.25">
      <c r="A114" s="33" t="s">
        <v>175</v>
      </c>
      <c r="B114" s="40"/>
      <c r="C114" s="41"/>
      <c r="D114" s="41"/>
      <c r="E114" s="43" t="s">
        <v>573</v>
      </c>
      <c r="F114" s="41"/>
      <c r="G114" s="41"/>
      <c r="H114" s="41"/>
      <c r="I114" s="41"/>
      <c r="J114" s="42"/>
    </row>
    <row r="115" spans="1:16" ht="75" x14ac:dyDescent="0.25">
      <c r="A115" s="33" t="s">
        <v>177</v>
      </c>
      <c r="B115" s="40"/>
      <c r="C115" s="41"/>
      <c r="D115" s="41"/>
      <c r="E115" s="35" t="s">
        <v>574</v>
      </c>
      <c r="F115" s="41"/>
      <c r="G115" s="41"/>
      <c r="H115" s="41"/>
      <c r="I115" s="41"/>
      <c r="J115" s="42"/>
    </row>
    <row r="116" spans="1:16" x14ac:dyDescent="0.25">
      <c r="A116" s="33" t="s">
        <v>168</v>
      </c>
      <c r="B116" s="33">
        <v>27</v>
      </c>
      <c r="C116" s="34" t="s">
        <v>575</v>
      </c>
      <c r="D116" s="33" t="s">
        <v>181</v>
      </c>
      <c r="E116" s="35" t="s">
        <v>576</v>
      </c>
      <c r="F116" s="36" t="s">
        <v>250</v>
      </c>
      <c r="G116" s="37">
        <v>8000</v>
      </c>
      <c r="H116" s="38">
        <v>0</v>
      </c>
      <c r="I116" s="38">
        <f>ROUND(G116*H116,P4)</f>
        <v>0</v>
      </c>
      <c r="J116" s="33"/>
      <c r="O116" s="39">
        <f>I116*0.21</f>
        <v>0</v>
      </c>
      <c r="P116">
        <v>3</v>
      </c>
    </row>
    <row r="117" spans="1:16" x14ac:dyDescent="0.25">
      <c r="A117" s="33" t="s">
        <v>173</v>
      </c>
      <c r="B117" s="40"/>
      <c r="C117" s="41"/>
      <c r="D117" s="41"/>
      <c r="E117" s="35" t="s">
        <v>577</v>
      </c>
      <c r="F117" s="41"/>
      <c r="G117" s="41"/>
      <c r="H117" s="41"/>
      <c r="I117" s="41"/>
      <c r="J117" s="42"/>
    </row>
    <row r="118" spans="1:16" x14ac:dyDescent="0.25">
      <c r="A118" s="33" t="s">
        <v>175</v>
      </c>
      <c r="B118" s="40"/>
      <c r="C118" s="41"/>
      <c r="D118" s="41"/>
      <c r="E118" s="43" t="s">
        <v>578</v>
      </c>
      <c r="F118" s="41"/>
      <c r="G118" s="41"/>
      <c r="H118" s="41"/>
      <c r="I118" s="41"/>
      <c r="J118" s="42"/>
    </row>
    <row r="119" spans="1:16" ht="75" x14ac:dyDescent="0.25">
      <c r="A119" s="33" t="s">
        <v>177</v>
      </c>
      <c r="B119" s="40"/>
      <c r="C119" s="41"/>
      <c r="D119" s="41"/>
      <c r="E119" s="35" t="s">
        <v>579</v>
      </c>
      <c r="F119" s="41"/>
      <c r="G119" s="41"/>
      <c r="H119" s="41"/>
      <c r="I119" s="41"/>
      <c r="J119" s="42"/>
    </row>
    <row r="120" spans="1:16" x14ac:dyDescent="0.25">
      <c r="A120" s="33" t="s">
        <v>168</v>
      </c>
      <c r="B120" s="33">
        <v>28</v>
      </c>
      <c r="C120" s="34" t="s">
        <v>580</v>
      </c>
      <c r="D120" s="33" t="s">
        <v>181</v>
      </c>
      <c r="E120" s="35" t="s">
        <v>581</v>
      </c>
      <c r="F120" s="36" t="s">
        <v>242</v>
      </c>
      <c r="G120" s="37">
        <v>1125</v>
      </c>
      <c r="H120" s="38">
        <v>0</v>
      </c>
      <c r="I120" s="38">
        <f>ROUND(G120*H120,P4)</f>
        <v>0</v>
      </c>
      <c r="J120" s="33"/>
      <c r="O120" s="39">
        <f>I120*0.21</f>
        <v>0</v>
      </c>
      <c r="P120">
        <v>3</v>
      </c>
    </row>
    <row r="121" spans="1:16" ht="30" x14ac:dyDescent="0.25">
      <c r="A121" s="33" t="s">
        <v>173</v>
      </c>
      <c r="B121" s="40"/>
      <c r="C121" s="41"/>
      <c r="D121" s="41"/>
      <c r="E121" s="35" t="s">
        <v>582</v>
      </c>
      <c r="F121" s="41"/>
      <c r="G121" s="41"/>
      <c r="H121" s="41"/>
      <c r="I121" s="41"/>
      <c r="J121" s="42"/>
    </row>
    <row r="122" spans="1:16" x14ac:dyDescent="0.25">
      <c r="A122" s="33" t="s">
        <v>175</v>
      </c>
      <c r="B122" s="40"/>
      <c r="C122" s="41"/>
      <c r="D122" s="41"/>
      <c r="E122" s="43" t="s">
        <v>524</v>
      </c>
      <c r="F122" s="41"/>
      <c r="G122" s="41"/>
      <c r="H122" s="41"/>
      <c r="I122" s="41"/>
      <c r="J122" s="42"/>
    </row>
    <row r="123" spans="1:16" ht="120" x14ac:dyDescent="0.25">
      <c r="A123" s="33" t="s">
        <v>177</v>
      </c>
      <c r="B123" s="40"/>
      <c r="C123" s="41"/>
      <c r="D123" s="41"/>
      <c r="E123" s="35" t="s">
        <v>583</v>
      </c>
      <c r="F123" s="41"/>
      <c r="G123" s="41"/>
      <c r="H123" s="41"/>
      <c r="I123" s="41"/>
      <c r="J123" s="42"/>
    </row>
    <row r="124" spans="1:16" x14ac:dyDescent="0.25">
      <c r="A124" s="27" t="s">
        <v>165</v>
      </c>
      <c r="B124" s="28"/>
      <c r="C124" s="29" t="s">
        <v>123</v>
      </c>
      <c r="D124" s="30"/>
      <c r="E124" s="27" t="s">
        <v>311</v>
      </c>
      <c r="F124" s="30"/>
      <c r="G124" s="30"/>
      <c r="H124" s="30"/>
      <c r="I124" s="31">
        <f>SUMIFS(I125:I132,A125:A132,"P")</f>
        <v>0</v>
      </c>
      <c r="J124" s="32"/>
    </row>
    <row r="125" spans="1:16" x14ac:dyDescent="0.25">
      <c r="A125" s="33" t="s">
        <v>168</v>
      </c>
      <c r="B125" s="33">
        <v>29</v>
      </c>
      <c r="C125" s="34" t="s">
        <v>584</v>
      </c>
      <c r="D125" s="33" t="s">
        <v>181</v>
      </c>
      <c r="E125" s="35" t="s">
        <v>585</v>
      </c>
      <c r="F125" s="36" t="s">
        <v>274</v>
      </c>
      <c r="G125" s="37">
        <v>6324</v>
      </c>
      <c r="H125" s="38">
        <v>0</v>
      </c>
      <c r="I125" s="38">
        <f>ROUND(G125*H125,P4)</f>
        <v>0</v>
      </c>
      <c r="J125" s="33"/>
      <c r="O125" s="39">
        <f>I125*0.21</f>
        <v>0</v>
      </c>
      <c r="P125">
        <v>3</v>
      </c>
    </row>
    <row r="126" spans="1:16" ht="105" x14ac:dyDescent="0.25">
      <c r="A126" s="33" t="s">
        <v>173</v>
      </c>
      <c r="B126" s="40"/>
      <c r="C126" s="41"/>
      <c r="D126" s="41"/>
      <c r="E126" s="35" t="s">
        <v>586</v>
      </c>
      <c r="F126" s="41"/>
      <c r="G126" s="41"/>
      <c r="H126" s="41"/>
      <c r="I126" s="41"/>
      <c r="J126" s="42"/>
    </row>
    <row r="127" spans="1:16" x14ac:dyDescent="0.25">
      <c r="A127" s="33" t="s">
        <v>175</v>
      </c>
      <c r="B127" s="40"/>
      <c r="C127" s="41"/>
      <c r="D127" s="41"/>
      <c r="E127" s="43" t="s">
        <v>587</v>
      </c>
      <c r="F127" s="41"/>
      <c r="G127" s="41"/>
      <c r="H127" s="41"/>
      <c r="I127" s="41"/>
      <c r="J127" s="42"/>
    </row>
    <row r="128" spans="1:16" ht="225" x14ac:dyDescent="0.25">
      <c r="A128" s="33" t="s">
        <v>177</v>
      </c>
      <c r="B128" s="40"/>
      <c r="C128" s="41"/>
      <c r="D128" s="41"/>
      <c r="E128" s="35" t="s">
        <v>588</v>
      </c>
      <c r="F128" s="41"/>
      <c r="G128" s="41"/>
      <c r="H128" s="41"/>
      <c r="I128" s="41"/>
      <c r="J128" s="42"/>
    </row>
    <row r="129" spans="1:16" x14ac:dyDescent="0.25">
      <c r="A129" s="33" t="s">
        <v>168</v>
      </c>
      <c r="B129" s="33">
        <v>30</v>
      </c>
      <c r="C129" s="34" t="s">
        <v>589</v>
      </c>
      <c r="D129" s="33" t="s">
        <v>181</v>
      </c>
      <c r="E129" s="35" t="s">
        <v>590</v>
      </c>
      <c r="F129" s="36" t="s">
        <v>250</v>
      </c>
      <c r="G129" s="37">
        <v>12648</v>
      </c>
      <c r="H129" s="38">
        <v>0</v>
      </c>
      <c r="I129" s="38">
        <f>ROUND(G129*H129,P4)</f>
        <v>0</v>
      </c>
      <c r="J129" s="33"/>
      <c r="O129" s="39">
        <f>I129*0.21</f>
        <v>0</v>
      </c>
      <c r="P129">
        <v>3</v>
      </c>
    </row>
    <row r="130" spans="1:16" ht="60" x14ac:dyDescent="0.25">
      <c r="A130" s="33" t="s">
        <v>173</v>
      </c>
      <c r="B130" s="40"/>
      <c r="C130" s="41"/>
      <c r="D130" s="41"/>
      <c r="E130" s="35" t="s">
        <v>591</v>
      </c>
      <c r="F130" s="41"/>
      <c r="G130" s="41"/>
      <c r="H130" s="41"/>
      <c r="I130" s="41"/>
      <c r="J130" s="42"/>
    </row>
    <row r="131" spans="1:16" x14ac:dyDescent="0.25">
      <c r="A131" s="33" t="s">
        <v>175</v>
      </c>
      <c r="B131" s="40"/>
      <c r="C131" s="41"/>
      <c r="D131" s="41"/>
      <c r="E131" s="43" t="s">
        <v>592</v>
      </c>
      <c r="F131" s="41"/>
      <c r="G131" s="41"/>
      <c r="H131" s="41"/>
      <c r="I131" s="41"/>
      <c r="J131" s="42"/>
    </row>
    <row r="132" spans="1:16" ht="180" x14ac:dyDescent="0.25">
      <c r="A132" s="33" t="s">
        <v>177</v>
      </c>
      <c r="B132" s="40"/>
      <c r="C132" s="41"/>
      <c r="D132" s="41"/>
      <c r="E132" s="35" t="s">
        <v>326</v>
      </c>
      <c r="F132" s="41"/>
      <c r="G132" s="41"/>
      <c r="H132" s="41"/>
      <c r="I132" s="41"/>
      <c r="J132" s="42"/>
    </row>
    <row r="133" spans="1:16" x14ac:dyDescent="0.25">
      <c r="A133" s="27" t="s">
        <v>165</v>
      </c>
      <c r="B133" s="28"/>
      <c r="C133" s="29" t="s">
        <v>246</v>
      </c>
      <c r="D133" s="30"/>
      <c r="E133" s="27" t="s">
        <v>247</v>
      </c>
      <c r="F133" s="30"/>
      <c r="G133" s="30"/>
      <c r="H133" s="30"/>
      <c r="I133" s="31">
        <f>SUMIFS(I134:I221,A134:A221,"P")</f>
        <v>0</v>
      </c>
      <c r="J133" s="32"/>
    </row>
    <row r="134" spans="1:16" x14ac:dyDescent="0.25">
      <c r="A134" s="33" t="s">
        <v>168</v>
      </c>
      <c r="B134" s="33">
        <v>31</v>
      </c>
      <c r="C134" s="34" t="s">
        <v>593</v>
      </c>
      <c r="D134" s="33"/>
      <c r="E134" s="35" t="s">
        <v>594</v>
      </c>
      <c r="F134" s="36" t="s">
        <v>242</v>
      </c>
      <c r="G134" s="37">
        <v>4850</v>
      </c>
      <c r="H134" s="38">
        <v>0</v>
      </c>
      <c r="I134" s="38">
        <f>ROUND(G134*H134,P4)</f>
        <v>0</v>
      </c>
      <c r="J134" s="33"/>
      <c r="O134" s="39">
        <f>I134*0.21</f>
        <v>0</v>
      </c>
      <c r="P134">
        <v>3</v>
      </c>
    </row>
    <row r="135" spans="1:16" ht="60" x14ac:dyDescent="0.25">
      <c r="A135" s="33" t="s">
        <v>173</v>
      </c>
      <c r="B135" s="40"/>
      <c r="C135" s="41"/>
      <c r="D135" s="41"/>
      <c r="E135" s="35" t="s">
        <v>595</v>
      </c>
      <c r="F135" s="41"/>
      <c r="G135" s="41"/>
      <c r="H135" s="41"/>
      <c r="I135" s="41"/>
      <c r="J135" s="42"/>
    </row>
    <row r="136" spans="1:16" x14ac:dyDescent="0.25">
      <c r="A136" s="33" t="s">
        <v>175</v>
      </c>
      <c r="B136" s="40"/>
      <c r="C136" s="41"/>
      <c r="D136" s="41"/>
      <c r="E136" s="43" t="s">
        <v>596</v>
      </c>
      <c r="F136" s="41"/>
      <c r="G136" s="41"/>
      <c r="H136" s="41"/>
      <c r="I136" s="41"/>
      <c r="J136" s="42"/>
    </row>
    <row r="137" spans="1:16" ht="90" x14ac:dyDescent="0.25">
      <c r="A137" s="33" t="s">
        <v>177</v>
      </c>
      <c r="B137" s="40"/>
      <c r="C137" s="41"/>
      <c r="D137" s="41"/>
      <c r="E137" s="35" t="s">
        <v>597</v>
      </c>
      <c r="F137" s="41"/>
      <c r="G137" s="41"/>
      <c r="H137" s="41"/>
      <c r="I137" s="41"/>
      <c r="J137" s="42"/>
    </row>
    <row r="138" spans="1:16" x14ac:dyDescent="0.25">
      <c r="A138" s="33" t="s">
        <v>168</v>
      </c>
      <c r="B138" s="33">
        <v>32</v>
      </c>
      <c r="C138" s="34" t="s">
        <v>598</v>
      </c>
      <c r="D138" s="33" t="s">
        <v>11</v>
      </c>
      <c r="E138" s="35" t="s">
        <v>599</v>
      </c>
      <c r="F138" s="36" t="s">
        <v>250</v>
      </c>
      <c r="G138" s="37">
        <v>1150</v>
      </c>
      <c r="H138" s="38">
        <v>0</v>
      </c>
      <c r="I138" s="38">
        <f>ROUND(G138*H138,P4)</f>
        <v>0</v>
      </c>
      <c r="J138" s="33"/>
      <c r="O138" s="39">
        <f>I138*0.21</f>
        <v>0</v>
      </c>
      <c r="P138">
        <v>3</v>
      </c>
    </row>
    <row r="139" spans="1:16" ht="60" x14ac:dyDescent="0.25">
      <c r="A139" s="33" t="s">
        <v>173</v>
      </c>
      <c r="B139" s="40"/>
      <c r="C139" s="41"/>
      <c r="D139" s="41"/>
      <c r="E139" s="35" t="s">
        <v>600</v>
      </c>
      <c r="F139" s="41"/>
      <c r="G139" s="41"/>
      <c r="H139" s="41"/>
      <c r="I139" s="41"/>
      <c r="J139" s="42"/>
    </row>
    <row r="140" spans="1:16" x14ac:dyDescent="0.25">
      <c r="A140" s="33" t="s">
        <v>175</v>
      </c>
      <c r="B140" s="40"/>
      <c r="C140" s="41"/>
      <c r="D140" s="41"/>
      <c r="E140" s="43" t="s">
        <v>601</v>
      </c>
      <c r="F140" s="41"/>
      <c r="G140" s="41"/>
      <c r="H140" s="41"/>
      <c r="I140" s="41"/>
      <c r="J140" s="42"/>
    </row>
    <row r="141" spans="1:16" ht="90" x14ac:dyDescent="0.25">
      <c r="A141" s="33" t="s">
        <v>177</v>
      </c>
      <c r="B141" s="40"/>
      <c r="C141" s="41"/>
      <c r="D141" s="41"/>
      <c r="E141" s="35" t="s">
        <v>597</v>
      </c>
      <c r="F141" s="41"/>
      <c r="G141" s="41"/>
      <c r="H141" s="41"/>
      <c r="I141" s="41"/>
      <c r="J141" s="42"/>
    </row>
    <row r="142" spans="1:16" x14ac:dyDescent="0.25">
      <c r="A142" s="33" t="s">
        <v>168</v>
      </c>
      <c r="B142" s="33">
        <v>33</v>
      </c>
      <c r="C142" s="34" t="s">
        <v>598</v>
      </c>
      <c r="D142" s="33" t="s">
        <v>123</v>
      </c>
      <c r="E142" s="35" t="s">
        <v>599</v>
      </c>
      <c r="F142" s="36" t="s">
        <v>250</v>
      </c>
      <c r="G142" s="37">
        <v>1200</v>
      </c>
      <c r="H142" s="38">
        <v>0</v>
      </c>
      <c r="I142" s="38">
        <f>ROUND(G142*H142,P4)</f>
        <v>0</v>
      </c>
      <c r="J142" s="33"/>
      <c r="O142" s="39">
        <f>I142*0.21</f>
        <v>0</v>
      </c>
      <c r="P142">
        <v>3</v>
      </c>
    </row>
    <row r="143" spans="1:16" ht="60" x14ac:dyDescent="0.25">
      <c r="A143" s="33" t="s">
        <v>173</v>
      </c>
      <c r="B143" s="40"/>
      <c r="C143" s="41"/>
      <c r="D143" s="41"/>
      <c r="E143" s="35" t="s">
        <v>602</v>
      </c>
      <c r="F143" s="41"/>
      <c r="G143" s="41"/>
      <c r="H143" s="41"/>
      <c r="I143" s="41"/>
      <c r="J143" s="42"/>
    </row>
    <row r="144" spans="1:16" x14ac:dyDescent="0.25">
      <c r="A144" s="33" t="s">
        <v>175</v>
      </c>
      <c r="B144" s="40"/>
      <c r="C144" s="41"/>
      <c r="D144" s="41"/>
      <c r="E144" s="43" t="s">
        <v>536</v>
      </c>
      <c r="F144" s="41"/>
      <c r="G144" s="41"/>
      <c r="H144" s="41"/>
      <c r="I144" s="41"/>
      <c r="J144" s="42"/>
    </row>
    <row r="145" spans="1:16" ht="90" x14ac:dyDescent="0.25">
      <c r="A145" s="33" t="s">
        <v>177</v>
      </c>
      <c r="B145" s="40"/>
      <c r="C145" s="41"/>
      <c r="D145" s="41"/>
      <c r="E145" s="35" t="s">
        <v>597</v>
      </c>
      <c r="F145" s="41"/>
      <c r="G145" s="41"/>
      <c r="H145" s="41"/>
      <c r="I145" s="41"/>
      <c r="J145" s="42"/>
    </row>
    <row r="146" spans="1:16" x14ac:dyDescent="0.25">
      <c r="A146" s="33" t="s">
        <v>168</v>
      </c>
      <c r="B146" s="33">
        <v>34</v>
      </c>
      <c r="C146" s="34" t="s">
        <v>598</v>
      </c>
      <c r="D146" s="33" t="s">
        <v>327</v>
      </c>
      <c r="E146" s="35" t="s">
        <v>599</v>
      </c>
      <c r="F146" s="36" t="s">
        <v>250</v>
      </c>
      <c r="G146" s="37">
        <v>650</v>
      </c>
      <c r="H146" s="38">
        <v>0</v>
      </c>
      <c r="I146" s="38">
        <f>ROUND(G146*H146,P4)</f>
        <v>0</v>
      </c>
      <c r="J146" s="33"/>
      <c r="O146" s="39">
        <f>I146*0.21</f>
        <v>0</v>
      </c>
      <c r="P146">
        <v>3</v>
      </c>
    </row>
    <row r="147" spans="1:16" ht="45" x14ac:dyDescent="0.25">
      <c r="A147" s="33" t="s">
        <v>173</v>
      </c>
      <c r="B147" s="40"/>
      <c r="C147" s="41"/>
      <c r="D147" s="41"/>
      <c r="E147" s="35" t="s">
        <v>603</v>
      </c>
      <c r="F147" s="41"/>
      <c r="G147" s="41"/>
      <c r="H147" s="41"/>
      <c r="I147" s="41"/>
      <c r="J147" s="42"/>
    </row>
    <row r="148" spans="1:16" x14ac:dyDescent="0.25">
      <c r="A148" s="33" t="s">
        <v>175</v>
      </c>
      <c r="B148" s="40"/>
      <c r="C148" s="41"/>
      <c r="D148" s="41"/>
      <c r="E148" s="43" t="s">
        <v>604</v>
      </c>
      <c r="F148" s="41"/>
      <c r="G148" s="41"/>
      <c r="H148" s="41"/>
      <c r="I148" s="41"/>
      <c r="J148" s="42"/>
    </row>
    <row r="149" spans="1:16" ht="90" x14ac:dyDescent="0.25">
      <c r="A149" s="33" t="s">
        <v>177</v>
      </c>
      <c r="B149" s="40"/>
      <c r="C149" s="41"/>
      <c r="D149" s="41"/>
      <c r="E149" s="35" t="s">
        <v>597</v>
      </c>
      <c r="F149" s="41"/>
      <c r="G149" s="41"/>
      <c r="H149" s="41"/>
      <c r="I149" s="41"/>
      <c r="J149" s="42"/>
    </row>
    <row r="150" spans="1:16" x14ac:dyDescent="0.25">
      <c r="A150" s="33" t="s">
        <v>168</v>
      </c>
      <c r="B150" s="33">
        <v>35</v>
      </c>
      <c r="C150" s="34" t="s">
        <v>605</v>
      </c>
      <c r="D150" s="33" t="s">
        <v>181</v>
      </c>
      <c r="E150" s="35" t="s">
        <v>606</v>
      </c>
      <c r="F150" s="36" t="s">
        <v>250</v>
      </c>
      <c r="G150" s="37">
        <v>1150</v>
      </c>
      <c r="H150" s="38">
        <v>0</v>
      </c>
      <c r="I150" s="38">
        <f>ROUND(G150*H150,P4)</f>
        <v>0</v>
      </c>
      <c r="J150" s="33"/>
      <c r="O150" s="39">
        <f>I150*0.21</f>
        <v>0</v>
      </c>
      <c r="P150">
        <v>3</v>
      </c>
    </row>
    <row r="151" spans="1:16" ht="60" x14ac:dyDescent="0.25">
      <c r="A151" s="33" t="s">
        <v>173</v>
      </c>
      <c r="B151" s="40"/>
      <c r="C151" s="41"/>
      <c r="D151" s="41"/>
      <c r="E151" s="35" t="s">
        <v>607</v>
      </c>
      <c r="F151" s="41"/>
      <c r="G151" s="41"/>
      <c r="H151" s="41"/>
      <c r="I151" s="41"/>
      <c r="J151" s="42"/>
    </row>
    <row r="152" spans="1:16" x14ac:dyDescent="0.25">
      <c r="A152" s="33" t="s">
        <v>175</v>
      </c>
      <c r="B152" s="40"/>
      <c r="C152" s="41"/>
      <c r="D152" s="41"/>
      <c r="E152" s="43" t="s">
        <v>601</v>
      </c>
      <c r="F152" s="41"/>
      <c r="G152" s="41"/>
      <c r="H152" s="41"/>
      <c r="I152" s="41"/>
      <c r="J152" s="42"/>
    </row>
    <row r="153" spans="1:16" ht="90" x14ac:dyDescent="0.25">
      <c r="A153" s="33" t="s">
        <v>177</v>
      </c>
      <c r="B153" s="40"/>
      <c r="C153" s="41"/>
      <c r="D153" s="41"/>
      <c r="E153" s="35" t="s">
        <v>597</v>
      </c>
      <c r="F153" s="41"/>
      <c r="G153" s="41"/>
      <c r="H153" s="41"/>
      <c r="I153" s="41"/>
      <c r="J153" s="42"/>
    </row>
    <row r="154" spans="1:16" ht="30" x14ac:dyDescent="0.25">
      <c r="A154" s="33" t="s">
        <v>168</v>
      </c>
      <c r="B154" s="33">
        <v>36</v>
      </c>
      <c r="C154" s="34" t="s">
        <v>608</v>
      </c>
      <c r="D154" s="33" t="s">
        <v>11</v>
      </c>
      <c r="E154" s="35" t="s">
        <v>609</v>
      </c>
      <c r="F154" s="36" t="s">
        <v>242</v>
      </c>
      <c r="G154" s="37">
        <v>4500</v>
      </c>
      <c r="H154" s="38">
        <v>0</v>
      </c>
      <c r="I154" s="38">
        <f>ROUND(G154*H154,P4)</f>
        <v>0</v>
      </c>
      <c r="J154" s="33"/>
      <c r="O154" s="39">
        <f>I154*0.21</f>
        <v>0</v>
      </c>
      <c r="P154">
        <v>3</v>
      </c>
    </row>
    <row r="155" spans="1:16" ht="105" x14ac:dyDescent="0.25">
      <c r="A155" s="33" t="s">
        <v>173</v>
      </c>
      <c r="B155" s="40"/>
      <c r="C155" s="41"/>
      <c r="D155" s="41"/>
      <c r="E155" s="35" t="s">
        <v>610</v>
      </c>
      <c r="F155" s="41"/>
      <c r="G155" s="41"/>
      <c r="H155" s="41"/>
      <c r="I155" s="41"/>
      <c r="J155" s="42"/>
    </row>
    <row r="156" spans="1:16" x14ac:dyDescent="0.25">
      <c r="A156" s="33" t="s">
        <v>175</v>
      </c>
      <c r="B156" s="40"/>
      <c r="C156" s="41"/>
      <c r="D156" s="41"/>
      <c r="E156" s="43" t="s">
        <v>501</v>
      </c>
      <c r="F156" s="41"/>
      <c r="G156" s="41"/>
      <c r="H156" s="41"/>
      <c r="I156" s="41"/>
      <c r="J156" s="42"/>
    </row>
    <row r="157" spans="1:16" ht="120" x14ac:dyDescent="0.25">
      <c r="A157" s="33" t="s">
        <v>177</v>
      </c>
      <c r="B157" s="40"/>
      <c r="C157" s="41"/>
      <c r="D157" s="41"/>
      <c r="E157" s="35" t="s">
        <v>611</v>
      </c>
      <c r="F157" s="41"/>
      <c r="G157" s="41"/>
      <c r="H157" s="41"/>
      <c r="I157" s="41"/>
      <c r="J157" s="42"/>
    </row>
    <row r="158" spans="1:16" ht="30" x14ac:dyDescent="0.25">
      <c r="A158" s="33" t="s">
        <v>168</v>
      </c>
      <c r="B158" s="33">
        <v>37</v>
      </c>
      <c r="C158" s="34" t="s">
        <v>608</v>
      </c>
      <c r="D158" s="33" t="s">
        <v>123</v>
      </c>
      <c r="E158" s="35" t="s">
        <v>609</v>
      </c>
      <c r="F158" s="36" t="s">
        <v>242</v>
      </c>
      <c r="G158" s="37">
        <v>890</v>
      </c>
      <c r="H158" s="38">
        <v>0</v>
      </c>
      <c r="I158" s="38">
        <f>ROUND(G158*H158,P4)</f>
        <v>0</v>
      </c>
      <c r="J158" s="33"/>
      <c r="O158" s="39">
        <f>I158*0.21</f>
        <v>0</v>
      </c>
      <c r="P158">
        <v>3</v>
      </c>
    </row>
    <row r="159" spans="1:16" ht="240" x14ac:dyDescent="0.25">
      <c r="A159" s="33" t="s">
        <v>173</v>
      </c>
      <c r="B159" s="40"/>
      <c r="C159" s="41"/>
      <c r="D159" s="41"/>
      <c r="E159" s="35" t="s">
        <v>612</v>
      </c>
      <c r="F159" s="41"/>
      <c r="G159" s="41"/>
      <c r="H159" s="41"/>
      <c r="I159" s="41"/>
      <c r="J159" s="42"/>
    </row>
    <row r="160" spans="1:16" x14ac:dyDescent="0.25">
      <c r="A160" s="33" t="s">
        <v>175</v>
      </c>
      <c r="B160" s="40"/>
      <c r="C160" s="41"/>
      <c r="D160" s="41"/>
      <c r="E160" s="43" t="s">
        <v>613</v>
      </c>
      <c r="F160" s="41"/>
      <c r="G160" s="41"/>
      <c r="H160" s="41"/>
      <c r="I160" s="41"/>
      <c r="J160" s="42"/>
    </row>
    <row r="161" spans="1:16" ht="120" x14ac:dyDescent="0.25">
      <c r="A161" s="33" t="s">
        <v>177</v>
      </c>
      <c r="B161" s="40"/>
      <c r="C161" s="41"/>
      <c r="D161" s="41"/>
      <c r="E161" s="35" t="s">
        <v>611</v>
      </c>
      <c r="F161" s="41"/>
      <c r="G161" s="41"/>
      <c r="H161" s="41"/>
      <c r="I161" s="41"/>
      <c r="J161" s="42"/>
    </row>
    <row r="162" spans="1:16" x14ac:dyDescent="0.25">
      <c r="A162" s="33" t="s">
        <v>168</v>
      </c>
      <c r="B162" s="33">
        <v>38</v>
      </c>
      <c r="C162" s="34" t="s">
        <v>608</v>
      </c>
      <c r="D162" s="33" t="s">
        <v>614</v>
      </c>
      <c r="E162" s="35" t="s">
        <v>615</v>
      </c>
      <c r="F162" s="36" t="s">
        <v>616</v>
      </c>
      <c r="G162" s="37">
        <v>818.8</v>
      </c>
      <c r="H162" s="38">
        <v>0</v>
      </c>
      <c r="I162" s="38">
        <f>ROUND(G162*H162,P4)</f>
        <v>0</v>
      </c>
      <c r="J162" s="33"/>
      <c r="O162" s="39">
        <f>I162*0.21</f>
        <v>0</v>
      </c>
      <c r="P162">
        <v>3</v>
      </c>
    </row>
    <row r="163" spans="1:16" ht="60" x14ac:dyDescent="0.25">
      <c r="A163" s="33" t="s">
        <v>173</v>
      </c>
      <c r="B163" s="40"/>
      <c r="C163" s="41"/>
      <c r="D163" s="41"/>
      <c r="E163" s="35" t="s">
        <v>617</v>
      </c>
      <c r="F163" s="41"/>
      <c r="G163" s="41"/>
      <c r="H163" s="41"/>
      <c r="I163" s="41"/>
      <c r="J163" s="42"/>
    </row>
    <row r="164" spans="1:16" x14ac:dyDescent="0.25">
      <c r="A164" s="33" t="s">
        <v>175</v>
      </c>
      <c r="B164" s="40"/>
      <c r="C164" s="41"/>
      <c r="D164" s="41"/>
      <c r="E164" s="43" t="s">
        <v>618</v>
      </c>
      <c r="F164" s="41"/>
      <c r="G164" s="41"/>
      <c r="H164" s="41"/>
      <c r="I164" s="41"/>
      <c r="J164" s="42"/>
    </row>
    <row r="165" spans="1:16" ht="120" x14ac:dyDescent="0.25">
      <c r="A165" s="33" t="s">
        <v>177</v>
      </c>
      <c r="B165" s="40"/>
      <c r="C165" s="41"/>
      <c r="D165" s="41"/>
      <c r="E165" s="35" t="s">
        <v>611</v>
      </c>
      <c r="F165" s="41"/>
      <c r="G165" s="41"/>
      <c r="H165" s="41"/>
      <c r="I165" s="41"/>
      <c r="J165" s="42"/>
    </row>
    <row r="166" spans="1:16" x14ac:dyDescent="0.25">
      <c r="A166" s="33" t="s">
        <v>168</v>
      </c>
      <c r="B166" s="33">
        <v>39</v>
      </c>
      <c r="C166" s="34" t="s">
        <v>619</v>
      </c>
      <c r="D166" s="33" t="s">
        <v>181</v>
      </c>
      <c r="E166" s="35" t="s">
        <v>620</v>
      </c>
      <c r="F166" s="36" t="s">
        <v>250</v>
      </c>
      <c r="G166" s="37">
        <v>2000</v>
      </c>
      <c r="H166" s="38">
        <v>0</v>
      </c>
      <c r="I166" s="38">
        <f>ROUND(G166*H166,P4)</f>
        <v>0</v>
      </c>
      <c r="J166" s="33"/>
      <c r="O166" s="39">
        <f>I166*0.21</f>
        <v>0</v>
      </c>
      <c r="P166">
        <v>3</v>
      </c>
    </row>
    <row r="167" spans="1:16" ht="45" x14ac:dyDescent="0.25">
      <c r="A167" s="33" t="s">
        <v>173</v>
      </c>
      <c r="B167" s="40"/>
      <c r="C167" s="41"/>
      <c r="D167" s="41"/>
      <c r="E167" s="35" t="s">
        <v>621</v>
      </c>
      <c r="F167" s="41"/>
      <c r="G167" s="41"/>
      <c r="H167" s="41"/>
      <c r="I167" s="41"/>
      <c r="J167" s="42"/>
    </row>
    <row r="168" spans="1:16" x14ac:dyDescent="0.25">
      <c r="A168" s="33" t="s">
        <v>175</v>
      </c>
      <c r="B168" s="40"/>
      <c r="C168" s="41"/>
      <c r="D168" s="41"/>
      <c r="E168" s="43" t="s">
        <v>288</v>
      </c>
      <c r="F168" s="41"/>
      <c r="G168" s="41"/>
      <c r="H168" s="41"/>
      <c r="I168" s="41"/>
      <c r="J168" s="42"/>
    </row>
    <row r="169" spans="1:16" ht="120" x14ac:dyDescent="0.25">
      <c r="A169" s="33" t="s">
        <v>177</v>
      </c>
      <c r="B169" s="40"/>
      <c r="C169" s="41"/>
      <c r="D169" s="41"/>
      <c r="E169" s="35" t="s">
        <v>622</v>
      </c>
      <c r="F169" s="41"/>
      <c r="G169" s="41"/>
      <c r="H169" s="41"/>
      <c r="I169" s="41"/>
      <c r="J169" s="42"/>
    </row>
    <row r="170" spans="1:16" x14ac:dyDescent="0.25">
      <c r="A170" s="33" t="s">
        <v>168</v>
      </c>
      <c r="B170" s="33">
        <v>40</v>
      </c>
      <c r="C170" s="34" t="s">
        <v>623</v>
      </c>
      <c r="D170" s="33" t="s">
        <v>181</v>
      </c>
      <c r="E170" s="35" t="s">
        <v>624</v>
      </c>
      <c r="F170" s="36" t="s">
        <v>250</v>
      </c>
      <c r="G170" s="37">
        <v>1000</v>
      </c>
      <c r="H170" s="38">
        <v>0</v>
      </c>
      <c r="I170" s="38">
        <f>ROUND(G170*H170,P4)</f>
        <v>0</v>
      </c>
      <c r="J170" s="33"/>
      <c r="O170" s="39">
        <f>I170*0.21</f>
        <v>0</v>
      </c>
      <c r="P170">
        <v>3</v>
      </c>
    </row>
    <row r="171" spans="1:16" ht="75" x14ac:dyDescent="0.25">
      <c r="A171" s="33" t="s">
        <v>173</v>
      </c>
      <c r="B171" s="40"/>
      <c r="C171" s="41"/>
      <c r="D171" s="41"/>
      <c r="E171" s="35" t="s">
        <v>625</v>
      </c>
      <c r="F171" s="41"/>
      <c r="G171" s="41"/>
      <c r="H171" s="41"/>
      <c r="I171" s="41"/>
      <c r="J171" s="42"/>
    </row>
    <row r="172" spans="1:16" x14ac:dyDescent="0.25">
      <c r="A172" s="33" t="s">
        <v>175</v>
      </c>
      <c r="B172" s="40"/>
      <c r="C172" s="41"/>
      <c r="D172" s="41"/>
      <c r="E172" s="43" t="s">
        <v>626</v>
      </c>
      <c r="F172" s="41"/>
      <c r="G172" s="41"/>
      <c r="H172" s="41"/>
      <c r="I172" s="41"/>
      <c r="J172" s="42"/>
    </row>
    <row r="173" spans="1:16" ht="120" x14ac:dyDescent="0.25">
      <c r="A173" s="33" t="s">
        <v>177</v>
      </c>
      <c r="B173" s="40"/>
      <c r="C173" s="41"/>
      <c r="D173" s="41"/>
      <c r="E173" s="35" t="s">
        <v>258</v>
      </c>
      <c r="F173" s="41"/>
      <c r="G173" s="41"/>
      <c r="H173" s="41"/>
      <c r="I173" s="41"/>
      <c r="J173" s="42"/>
    </row>
    <row r="174" spans="1:16" x14ac:dyDescent="0.25">
      <c r="A174" s="33" t="s">
        <v>168</v>
      </c>
      <c r="B174" s="33">
        <v>41</v>
      </c>
      <c r="C174" s="34" t="s">
        <v>254</v>
      </c>
      <c r="D174" s="33"/>
      <c r="E174" s="35" t="s">
        <v>255</v>
      </c>
      <c r="F174" s="36" t="s">
        <v>250</v>
      </c>
      <c r="G174" s="37">
        <v>50000</v>
      </c>
      <c r="H174" s="38">
        <v>0</v>
      </c>
      <c r="I174" s="38">
        <f>ROUND(G174*H174,P4)</f>
        <v>0</v>
      </c>
      <c r="J174" s="33"/>
      <c r="O174" s="39">
        <f>I174*0.21</f>
        <v>0</v>
      </c>
      <c r="P174">
        <v>3</v>
      </c>
    </row>
    <row r="175" spans="1:16" ht="30" x14ac:dyDescent="0.25">
      <c r="A175" s="33" t="s">
        <v>173</v>
      </c>
      <c r="B175" s="40"/>
      <c r="C175" s="41"/>
      <c r="D175" s="41"/>
      <c r="E175" s="35" t="s">
        <v>627</v>
      </c>
      <c r="F175" s="41"/>
      <c r="G175" s="41"/>
      <c r="H175" s="41"/>
      <c r="I175" s="41"/>
      <c r="J175" s="42"/>
    </row>
    <row r="176" spans="1:16" x14ac:dyDescent="0.25">
      <c r="A176" s="33" t="s">
        <v>175</v>
      </c>
      <c r="B176" s="40"/>
      <c r="C176" s="41"/>
      <c r="D176" s="41"/>
      <c r="E176" s="43" t="s">
        <v>628</v>
      </c>
      <c r="F176" s="41"/>
      <c r="G176" s="41"/>
      <c r="H176" s="41"/>
      <c r="I176" s="41"/>
      <c r="J176" s="42"/>
    </row>
    <row r="177" spans="1:16" ht="120" x14ac:dyDescent="0.25">
      <c r="A177" s="33" t="s">
        <v>177</v>
      </c>
      <c r="B177" s="40"/>
      <c r="C177" s="41"/>
      <c r="D177" s="41"/>
      <c r="E177" s="35" t="s">
        <v>258</v>
      </c>
      <c r="F177" s="41"/>
      <c r="G177" s="41"/>
      <c r="H177" s="41"/>
      <c r="I177" s="41"/>
      <c r="J177" s="42"/>
    </row>
    <row r="178" spans="1:16" x14ac:dyDescent="0.25">
      <c r="A178" s="33" t="s">
        <v>168</v>
      </c>
      <c r="B178" s="33">
        <v>42</v>
      </c>
      <c r="C178" s="34" t="s">
        <v>629</v>
      </c>
      <c r="D178" s="33" t="s">
        <v>181</v>
      </c>
      <c r="E178" s="35" t="s">
        <v>630</v>
      </c>
      <c r="F178" s="36" t="s">
        <v>250</v>
      </c>
      <c r="G178" s="37">
        <v>1750</v>
      </c>
      <c r="H178" s="38">
        <v>0</v>
      </c>
      <c r="I178" s="38">
        <f>ROUND(G178*H178,P4)</f>
        <v>0</v>
      </c>
      <c r="J178" s="33"/>
      <c r="O178" s="39">
        <f>I178*0.21</f>
        <v>0</v>
      </c>
      <c r="P178">
        <v>3</v>
      </c>
    </row>
    <row r="179" spans="1:16" ht="225" x14ac:dyDescent="0.25">
      <c r="A179" s="33" t="s">
        <v>173</v>
      </c>
      <c r="B179" s="40"/>
      <c r="C179" s="41"/>
      <c r="D179" s="41"/>
      <c r="E179" s="35" t="s">
        <v>631</v>
      </c>
      <c r="F179" s="41"/>
      <c r="G179" s="41"/>
      <c r="H179" s="41"/>
      <c r="I179" s="41"/>
      <c r="J179" s="42"/>
    </row>
    <row r="180" spans="1:16" x14ac:dyDescent="0.25">
      <c r="A180" s="33" t="s">
        <v>175</v>
      </c>
      <c r="B180" s="40"/>
      <c r="C180" s="41"/>
      <c r="D180" s="41"/>
      <c r="E180" s="43" t="s">
        <v>632</v>
      </c>
      <c r="F180" s="41"/>
      <c r="G180" s="41"/>
      <c r="H180" s="41"/>
      <c r="I180" s="41"/>
      <c r="J180" s="42"/>
    </row>
    <row r="181" spans="1:16" ht="105" x14ac:dyDescent="0.25">
      <c r="A181" s="33" t="s">
        <v>177</v>
      </c>
      <c r="B181" s="40"/>
      <c r="C181" s="41"/>
      <c r="D181" s="41"/>
      <c r="E181" s="35" t="s">
        <v>633</v>
      </c>
      <c r="F181" s="41"/>
      <c r="G181" s="41"/>
      <c r="H181" s="41"/>
      <c r="I181" s="41"/>
      <c r="J181" s="42"/>
    </row>
    <row r="182" spans="1:16" x14ac:dyDescent="0.25">
      <c r="A182" s="33" t="s">
        <v>168</v>
      </c>
      <c r="B182" s="33">
        <v>43</v>
      </c>
      <c r="C182" s="34" t="s">
        <v>634</v>
      </c>
      <c r="D182" s="33"/>
      <c r="E182" s="35" t="s">
        <v>635</v>
      </c>
      <c r="F182" s="36" t="s">
        <v>242</v>
      </c>
      <c r="G182" s="37">
        <v>960</v>
      </c>
      <c r="H182" s="38">
        <v>0</v>
      </c>
      <c r="I182" s="38">
        <f>ROUND(G182*H182,P4)</f>
        <v>0</v>
      </c>
      <c r="J182" s="33"/>
      <c r="O182" s="39">
        <f>I182*0.21</f>
        <v>0</v>
      </c>
      <c r="P182">
        <v>3</v>
      </c>
    </row>
    <row r="183" spans="1:16" ht="120" x14ac:dyDescent="0.25">
      <c r="A183" s="33" t="s">
        <v>173</v>
      </c>
      <c r="B183" s="40"/>
      <c r="C183" s="41"/>
      <c r="D183" s="41"/>
      <c r="E183" s="35" t="s">
        <v>636</v>
      </c>
      <c r="F183" s="41"/>
      <c r="G183" s="41"/>
      <c r="H183" s="41"/>
      <c r="I183" s="41"/>
      <c r="J183" s="42"/>
    </row>
    <row r="184" spans="1:16" x14ac:dyDescent="0.25">
      <c r="A184" s="33" t="s">
        <v>175</v>
      </c>
      <c r="B184" s="40"/>
      <c r="C184" s="41"/>
      <c r="D184" s="41"/>
      <c r="E184" s="43" t="s">
        <v>637</v>
      </c>
      <c r="F184" s="41"/>
      <c r="G184" s="41"/>
      <c r="H184" s="41"/>
      <c r="I184" s="41"/>
      <c r="J184" s="42"/>
    </row>
    <row r="185" spans="1:16" ht="195" x14ac:dyDescent="0.25">
      <c r="A185" s="33" t="s">
        <v>177</v>
      </c>
      <c r="B185" s="40"/>
      <c r="C185" s="41"/>
      <c r="D185" s="41"/>
      <c r="E185" s="35" t="s">
        <v>262</v>
      </c>
      <c r="F185" s="41"/>
      <c r="G185" s="41"/>
      <c r="H185" s="41"/>
      <c r="I185" s="41"/>
      <c r="J185" s="42"/>
    </row>
    <row r="186" spans="1:16" x14ac:dyDescent="0.25">
      <c r="A186" s="33" t="s">
        <v>168</v>
      </c>
      <c r="B186" s="33">
        <v>44</v>
      </c>
      <c r="C186" s="34" t="s">
        <v>638</v>
      </c>
      <c r="D186" s="33"/>
      <c r="E186" s="35" t="s">
        <v>639</v>
      </c>
      <c r="F186" s="36" t="s">
        <v>250</v>
      </c>
      <c r="G186" s="37">
        <v>24100</v>
      </c>
      <c r="H186" s="38">
        <v>0</v>
      </c>
      <c r="I186" s="38">
        <f>ROUND(G186*H186,P4)</f>
        <v>0</v>
      </c>
      <c r="J186" s="33"/>
      <c r="O186" s="39">
        <f>I186*0.21</f>
        <v>0</v>
      </c>
      <c r="P186">
        <v>3</v>
      </c>
    </row>
    <row r="187" spans="1:16" ht="75" x14ac:dyDescent="0.25">
      <c r="A187" s="33" t="s">
        <v>173</v>
      </c>
      <c r="B187" s="40"/>
      <c r="C187" s="41"/>
      <c r="D187" s="41"/>
      <c r="E187" s="35" t="s">
        <v>640</v>
      </c>
      <c r="F187" s="41"/>
      <c r="G187" s="41"/>
      <c r="H187" s="41"/>
      <c r="I187" s="41"/>
      <c r="J187" s="42"/>
    </row>
    <row r="188" spans="1:16" x14ac:dyDescent="0.25">
      <c r="A188" s="33" t="s">
        <v>175</v>
      </c>
      <c r="B188" s="40"/>
      <c r="C188" s="41"/>
      <c r="D188" s="41"/>
      <c r="E188" s="43" t="s">
        <v>641</v>
      </c>
      <c r="F188" s="41"/>
      <c r="G188" s="41"/>
      <c r="H188" s="41"/>
      <c r="I188" s="41"/>
      <c r="J188" s="42"/>
    </row>
    <row r="189" spans="1:16" ht="195" x14ac:dyDescent="0.25">
      <c r="A189" s="33" t="s">
        <v>177</v>
      </c>
      <c r="B189" s="40"/>
      <c r="C189" s="41"/>
      <c r="D189" s="41"/>
      <c r="E189" s="35" t="s">
        <v>262</v>
      </c>
      <c r="F189" s="41"/>
      <c r="G189" s="41"/>
      <c r="H189" s="41"/>
      <c r="I189" s="41"/>
      <c r="J189" s="42"/>
    </row>
    <row r="190" spans="1:16" x14ac:dyDescent="0.25">
      <c r="A190" s="33" t="s">
        <v>168</v>
      </c>
      <c r="B190" s="33">
        <v>45</v>
      </c>
      <c r="C190" s="34" t="s">
        <v>642</v>
      </c>
      <c r="D190" s="33" t="s">
        <v>181</v>
      </c>
      <c r="E190" s="35" t="s">
        <v>643</v>
      </c>
      <c r="F190" s="36" t="s">
        <v>250</v>
      </c>
      <c r="G190" s="37">
        <v>25850</v>
      </c>
      <c r="H190" s="38">
        <v>0</v>
      </c>
      <c r="I190" s="38">
        <f>ROUND(G190*H190,P4)</f>
        <v>0</v>
      </c>
      <c r="J190" s="33"/>
      <c r="O190" s="39">
        <f>I190*0.21</f>
        <v>0</v>
      </c>
      <c r="P190">
        <v>3</v>
      </c>
    </row>
    <row r="191" spans="1:16" ht="75" x14ac:dyDescent="0.25">
      <c r="A191" s="33" t="s">
        <v>173</v>
      </c>
      <c r="B191" s="40"/>
      <c r="C191" s="41"/>
      <c r="D191" s="41"/>
      <c r="E191" s="35" t="s">
        <v>644</v>
      </c>
      <c r="F191" s="41"/>
      <c r="G191" s="41"/>
      <c r="H191" s="41"/>
      <c r="I191" s="41"/>
      <c r="J191" s="42"/>
    </row>
    <row r="192" spans="1:16" x14ac:dyDescent="0.25">
      <c r="A192" s="33" t="s">
        <v>175</v>
      </c>
      <c r="B192" s="40"/>
      <c r="C192" s="41"/>
      <c r="D192" s="41"/>
      <c r="E192" s="43" t="s">
        <v>645</v>
      </c>
      <c r="F192" s="41"/>
      <c r="G192" s="41"/>
      <c r="H192" s="41"/>
      <c r="I192" s="41"/>
      <c r="J192" s="42"/>
    </row>
    <row r="193" spans="1:16" ht="195" x14ac:dyDescent="0.25">
      <c r="A193" s="33" t="s">
        <v>177</v>
      </c>
      <c r="B193" s="40"/>
      <c r="C193" s="41"/>
      <c r="D193" s="41"/>
      <c r="E193" s="35" t="s">
        <v>262</v>
      </c>
      <c r="F193" s="41"/>
      <c r="G193" s="41"/>
      <c r="H193" s="41"/>
      <c r="I193" s="41"/>
      <c r="J193" s="42"/>
    </row>
    <row r="194" spans="1:16" ht="30" x14ac:dyDescent="0.25">
      <c r="A194" s="33" t="s">
        <v>168</v>
      </c>
      <c r="B194" s="33">
        <v>46</v>
      </c>
      <c r="C194" s="34" t="s">
        <v>646</v>
      </c>
      <c r="D194" s="33" t="s">
        <v>181</v>
      </c>
      <c r="E194" s="35" t="s">
        <v>647</v>
      </c>
      <c r="F194" s="36" t="s">
        <v>250</v>
      </c>
      <c r="G194" s="37">
        <v>1000</v>
      </c>
      <c r="H194" s="38">
        <v>0</v>
      </c>
      <c r="I194" s="38">
        <f>ROUND(G194*H194,P4)</f>
        <v>0</v>
      </c>
      <c r="J194" s="33"/>
      <c r="O194" s="39">
        <f>I194*0.21</f>
        <v>0</v>
      </c>
      <c r="P194">
        <v>3</v>
      </c>
    </row>
    <row r="195" spans="1:16" ht="45" x14ac:dyDescent="0.25">
      <c r="A195" s="33" t="s">
        <v>173</v>
      </c>
      <c r="B195" s="40"/>
      <c r="C195" s="41"/>
      <c r="D195" s="41"/>
      <c r="E195" s="35" t="s">
        <v>648</v>
      </c>
      <c r="F195" s="41"/>
      <c r="G195" s="41"/>
      <c r="H195" s="41"/>
      <c r="I195" s="41"/>
      <c r="J195" s="42"/>
    </row>
    <row r="196" spans="1:16" x14ac:dyDescent="0.25">
      <c r="A196" s="33" t="s">
        <v>175</v>
      </c>
      <c r="B196" s="40"/>
      <c r="C196" s="41"/>
      <c r="D196" s="41"/>
      <c r="E196" s="43" t="s">
        <v>626</v>
      </c>
      <c r="F196" s="41"/>
      <c r="G196" s="41"/>
      <c r="H196" s="41"/>
      <c r="I196" s="41"/>
      <c r="J196" s="42"/>
    </row>
    <row r="197" spans="1:16" ht="195" x14ac:dyDescent="0.25">
      <c r="A197" s="33" t="s">
        <v>177</v>
      </c>
      <c r="B197" s="40"/>
      <c r="C197" s="41"/>
      <c r="D197" s="41"/>
      <c r="E197" s="35" t="s">
        <v>262</v>
      </c>
      <c r="F197" s="41"/>
      <c r="G197" s="41"/>
      <c r="H197" s="41"/>
      <c r="I197" s="41"/>
      <c r="J197" s="42"/>
    </row>
    <row r="198" spans="1:16" x14ac:dyDescent="0.25">
      <c r="A198" s="33" t="s">
        <v>168</v>
      </c>
      <c r="B198" s="33">
        <v>47</v>
      </c>
      <c r="C198" s="34" t="s">
        <v>649</v>
      </c>
      <c r="D198" s="33" t="s">
        <v>650</v>
      </c>
      <c r="E198" s="35" t="s">
        <v>651</v>
      </c>
      <c r="F198" s="36" t="s">
        <v>616</v>
      </c>
      <c r="G198" s="37">
        <v>818.8</v>
      </c>
      <c r="H198" s="38">
        <v>0</v>
      </c>
      <c r="I198" s="38">
        <f>ROUND(G198*H198,P4)</f>
        <v>0</v>
      </c>
      <c r="J198" s="33"/>
      <c r="O198" s="39">
        <f>I198*0.21</f>
        <v>0</v>
      </c>
      <c r="P198">
        <v>3</v>
      </c>
    </row>
    <row r="199" spans="1:16" ht="60" x14ac:dyDescent="0.25">
      <c r="A199" s="33" t="s">
        <v>173</v>
      </c>
      <c r="B199" s="40"/>
      <c r="C199" s="41"/>
      <c r="D199" s="41"/>
      <c r="E199" s="35" t="s">
        <v>617</v>
      </c>
      <c r="F199" s="41"/>
      <c r="G199" s="41"/>
      <c r="H199" s="41"/>
      <c r="I199" s="41"/>
      <c r="J199" s="42"/>
    </row>
    <row r="200" spans="1:16" x14ac:dyDescent="0.25">
      <c r="A200" s="33" t="s">
        <v>175</v>
      </c>
      <c r="B200" s="40"/>
      <c r="C200" s="41"/>
      <c r="D200" s="41"/>
      <c r="E200" s="43" t="s">
        <v>618</v>
      </c>
      <c r="F200" s="41"/>
      <c r="G200" s="41"/>
      <c r="H200" s="41"/>
      <c r="I200" s="41"/>
      <c r="J200" s="42"/>
    </row>
    <row r="201" spans="1:16" ht="120" x14ac:dyDescent="0.25">
      <c r="A201" s="33" t="s">
        <v>177</v>
      </c>
      <c r="B201" s="40"/>
      <c r="C201" s="41"/>
      <c r="D201" s="41"/>
      <c r="E201" s="35" t="s">
        <v>611</v>
      </c>
      <c r="F201" s="41"/>
      <c r="G201" s="41"/>
      <c r="H201" s="41"/>
      <c r="I201" s="41"/>
      <c r="J201" s="42"/>
    </row>
    <row r="202" spans="1:16" x14ac:dyDescent="0.25">
      <c r="A202" s="33" t="s">
        <v>168</v>
      </c>
      <c r="B202" s="33">
        <v>48</v>
      </c>
      <c r="C202" s="34" t="s">
        <v>652</v>
      </c>
      <c r="D202" s="33" t="s">
        <v>181</v>
      </c>
      <c r="E202" s="35" t="s">
        <v>653</v>
      </c>
      <c r="F202" s="36" t="s">
        <v>250</v>
      </c>
      <c r="G202" s="37">
        <v>900</v>
      </c>
      <c r="H202" s="38">
        <v>0</v>
      </c>
      <c r="I202" s="38">
        <f>ROUND(G202*H202,P4)</f>
        <v>0</v>
      </c>
      <c r="J202" s="33"/>
      <c r="O202" s="39">
        <f>I202*0.21</f>
        <v>0</v>
      </c>
      <c r="P202">
        <v>3</v>
      </c>
    </row>
    <row r="203" spans="1:16" ht="75" x14ac:dyDescent="0.25">
      <c r="A203" s="33" t="s">
        <v>173</v>
      </c>
      <c r="B203" s="40"/>
      <c r="C203" s="41"/>
      <c r="D203" s="41"/>
      <c r="E203" s="35" t="s">
        <v>654</v>
      </c>
      <c r="F203" s="41"/>
      <c r="G203" s="41"/>
      <c r="H203" s="41"/>
      <c r="I203" s="41"/>
      <c r="J203" s="42"/>
    </row>
    <row r="204" spans="1:16" x14ac:dyDescent="0.25">
      <c r="A204" s="33" t="s">
        <v>175</v>
      </c>
      <c r="B204" s="40"/>
      <c r="C204" s="41"/>
      <c r="D204" s="41"/>
      <c r="E204" s="43" t="s">
        <v>655</v>
      </c>
      <c r="F204" s="41"/>
      <c r="G204" s="41"/>
      <c r="H204" s="41"/>
      <c r="I204" s="41"/>
      <c r="J204" s="42"/>
    </row>
    <row r="205" spans="1:16" ht="225" x14ac:dyDescent="0.25">
      <c r="A205" s="33" t="s">
        <v>177</v>
      </c>
      <c r="B205" s="40"/>
      <c r="C205" s="41"/>
      <c r="D205" s="41"/>
      <c r="E205" s="35" t="s">
        <v>656</v>
      </c>
      <c r="F205" s="41"/>
      <c r="G205" s="41"/>
      <c r="H205" s="41"/>
      <c r="I205" s="41"/>
      <c r="J205" s="42"/>
    </row>
    <row r="206" spans="1:16" x14ac:dyDescent="0.25">
      <c r="A206" s="33" t="s">
        <v>168</v>
      </c>
      <c r="B206" s="33">
        <v>49</v>
      </c>
      <c r="C206" s="34" t="s">
        <v>657</v>
      </c>
      <c r="D206" s="33" t="s">
        <v>181</v>
      </c>
      <c r="E206" s="35" t="s">
        <v>658</v>
      </c>
      <c r="F206" s="36" t="s">
        <v>250</v>
      </c>
      <c r="G206" s="37">
        <v>300</v>
      </c>
      <c r="H206" s="38">
        <v>0</v>
      </c>
      <c r="I206" s="38">
        <f>ROUND(G206*H206,P4)</f>
        <v>0</v>
      </c>
      <c r="J206" s="33"/>
      <c r="O206" s="39">
        <f>I206*0.21</f>
        <v>0</v>
      </c>
      <c r="P206">
        <v>3</v>
      </c>
    </row>
    <row r="207" spans="1:16" ht="90" x14ac:dyDescent="0.25">
      <c r="A207" s="33" t="s">
        <v>173</v>
      </c>
      <c r="B207" s="40"/>
      <c r="C207" s="41"/>
      <c r="D207" s="41"/>
      <c r="E207" s="35" t="s">
        <v>659</v>
      </c>
      <c r="F207" s="41"/>
      <c r="G207" s="41"/>
      <c r="H207" s="41"/>
      <c r="I207" s="41"/>
      <c r="J207" s="42"/>
    </row>
    <row r="208" spans="1:16" x14ac:dyDescent="0.25">
      <c r="A208" s="33" t="s">
        <v>175</v>
      </c>
      <c r="B208" s="40"/>
      <c r="C208" s="41"/>
      <c r="D208" s="41"/>
      <c r="E208" s="43" t="s">
        <v>660</v>
      </c>
      <c r="F208" s="41"/>
      <c r="G208" s="41"/>
      <c r="H208" s="41"/>
      <c r="I208" s="41"/>
      <c r="J208" s="42"/>
    </row>
    <row r="209" spans="1:16" ht="225" x14ac:dyDescent="0.25">
      <c r="A209" s="33" t="s">
        <v>177</v>
      </c>
      <c r="B209" s="40"/>
      <c r="C209" s="41"/>
      <c r="D209" s="41"/>
      <c r="E209" s="35" t="s">
        <v>656</v>
      </c>
      <c r="F209" s="41"/>
      <c r="G209" s="41"/>
      <c r="H209" s="41"/>
      <c r="I209" s="41"/>
      <c r="J209" s="42"/>
    </row>
    <row r="210" spans="1:16" x14ac:dyDescent="0.25">
      <c r="A210" s="33" t="s">
        <v>168</v>
      </c>
      <c r="B210" s="33">
        <v>50</v>
      </c>
      <c r="C210" s="34" t="s">
        <v>661</v>
      </c>
      <c r="D210" s="33" t="s">
        <v>181</v>
      </c>
      <c r="E210" s="35" t="s">
        <v>662</v>
      </c>
      <c r="F210" s="36" t="s">
        <v>250</v>
      </c>
      <c r="G210" s="37">
        <v>210.2</v>
      </c>
      <c r="H210" s="38">
        <v>0</v>
      </c>
      <c r="I210" s="38">
        <f>ROUND(G210*H210,P4)</f>
        <v>0</v>
      </c>
      <c r="J210" s="33"/>
      <c r="O210" s="39">
        <f>I210*0.21</f>
        <v>0</v>
      </c>
      <c r="P210">
        <v>3</v>
      </c>
    </row>
    <row r="211" spans="1:16" ht="75" x14ac:dyDescent="0.25">
      <c r="A211" s="33" t="s">
        <v>173</v>
      </c>
      <c r="B211" s="40"/>
      <c r="C211" s="41"/>
      <c r="D211" s="41"/>
      <c r="E211" s="35" t="s">
        <v>663</v>
      </c>
      <c r="F211" s="41"/>
      <c r="G211" s="41"/>
      <c r="H211" s="41"/>
      <c r="I211" s="41"/>
      <c r="J211" s="42"/>
    </row>
    <row r="212" spans="1:16" x14ac:dyDescent="0.25">
      <c r="A212" s="33" t="s">
        <v>175</v>
      </c>
      <c r="B212" s="40"/>
      <c r="C212" s="41"/>
      <c r="D212" s="41"/>
      <c r="E212" s="43" t="s">
        <v>664</v>
      </c>
      <c r="F212" s="41"/>
      <c r="G212" s="41"/>
      <c r="H212" s="41"/>
      <c r="I212" s="41"/>
      <c r="J212" s="42"/>
    </row>
    <row r="213" spans="1:16" ht="225" x14ac:dyDescent="0.25">
      <c r="A213" s="33" t="s">
        <v>177</v>
      </c>
      <c r="B213" s="40"/>
      <c r="C213" s="41"/>
      <c r="D213" s="41"/>
      <c r="E213" s="35" t="s">
        <v>656</v>
      </c>
      <c r="F213" s="41"/>
      <c r="G213" s="41"/>
      <c r="H213" s="41"/>
      <c r="I213" s="41"/>
      <c r="J213" s="42"/>
    </row>
    <row r="214" spans="1:16" ht="30" x14ac:dyDescent="0.25">
      <c r="A214" s="33" t="s">
        <v>168</v>
      </c>
      <c r="B214" s="33">
        <v>51</v>
      </c>
      <c r="C214" s="34" t="s">
        <v>665</v>
      </c>
      <c r="D214" s="33" t="s">
        <v>181</v>
      </c>
      <c r="E214" s="35" t="s">
        <v>666</v>
      </c>
      <c r="F214" s="36" t="s">
        <v>250</v>
      </c>
      <c r="G214" s="37">
        <v>50</v>
      </c>
      <c r="H214" s="38">
        <v>0</v>
      </c>
      <c r="I214" s="38">
        <f>ROUND(G214*H214,P4)</f>
        <v>0</v>
      </c>
      <c r="J214" s="33"/>
      <c r="O214" s="39">
        <f>I214*0.21</f>
        <v>0</v>
      </c>
      <c r="P214">
        <v>3</v>
      </c>
    </row>
    <row r="215" spans="1:16" x14ac:dyDescent="0.25">
      <c r="A215" s="33" t="s">
        <v>173</v>
      </c>
      <c r="B215" s="40"/>
      <c r="C215" s="41"/>
      <c r="D215" s="41"/>
      <c r="E215" s="35" t="s">
        <v>667</v>
      </c>
      <c r="F215" s="41"/>
      <c r="G215" s="41"/>
      <c r="H215" s="41"/>
      <c r="I215" s="41"/>
      <c r="J215" s="42"/>
    </row>
    <row r="216" spans="1:16" x14ac:dyDescent="0.25">
      <c r="A216" s="33" t="s">
        <v>175</v>
      </c>
      <c r="B216" s="40"/>
      <c r="C216" s="41"/>
      <c r="D216" s="41"/>
      <c r="E216" s="43" t="s">
        <v>668</v>
      </c>
      <c r="F216" s="41"/>
      <c r="G216" s="41"/>
      <c r="H216" s="41"/>
      <c r="I216" s="41"/>
      <c r="J216" s="42"/>
    </row>
    <row r="217" spans="1:16" ht="225" x14ac:dyDescent="0.25">
      <c r="A217" s="33" t="s">
        <v>177</v>
      </c>
      <c r="B217" s="40"/>
      <c r="C217" s="41"/>
      <c r="D217" s="41"/>
      <c r="E217" s="35" t="s">
        <v>656</v>
      </c>
      <c r="F217" s="41"/>
      <c r="G217" s="41"/>
      <c r="H217" s="41"/>
      <c r="I217" s="41"/>
      <c r="J217" s="42"/>
    </row>
    <row r="218" spans="1:16" x14ac:dyDescent="0.25">
      <c r="A218" s="33" t="s">
        <v>168</v>
      </c>
      <c r="B218" s="33">
        <v>52</v>
      </c>
      <c r="C218" s="34" t="s">
        <v>669</v>
      </c>
      <c r="D218" s="33" t="s">
        <v>181</v>
      </c>
      <c r="E218" s="35" t="s">
        <v>670</v>
      </c>
      <c r="F218" s="36" t="s">
        <v>274</v>
      </c>
      <c r="G218" s="37">
        <v>6000</v>
      </c>
      <c r="H218" s="38">
        <v>0</v>
      </c>
      <c r="I218" s="38">
        <f>ROUND(G218*H218,P4)</f>
        <v>0</v>
      </c>
      <c r="J218" s="33"/>
      <c r="O218" s="39">
        <f>I218*0.21</f>
        <v>0</v>
      </c>
      <c r="P218">
        <v>3</v>
      </c>
    </row>
    <row r="219" spans="1:16" x14ac:dyDescent="0.25">
      <c r="A219" s="33" t="s">
        <v>173</v>
      </c>
      <c r="B219" s="40"/>
      <c r="C219" s="41"/>
      <c r="D219" s="41"/>
      <c r="E219" s="35" t="s">
        <v>671</v>
      </c>
      <c r="F219" s="41"/>
      <c r="G219" s="41"/>
      <c r="H219" s="41"/>
      <c r="I219" s="41"/>
      <c r="J219" s="42"/>
    </row>
    <row r="220" spans="1:16" x14ac:dyDescent="0.25">
      <c r="A220" s="33" t="s">
        <v>175</v>
      </c>
      <c r="B220" s="40"/>
      <c r="C220" s="41"/>
      <c r="D220" s="41"/>
      <c r="E220" s="43" t="s">
        <v>672</v>
      </c>
      <c r="F220" s="41"/>
      <c r="G220" s="41"/>
      <c r="H220" s="41"/>
      <c r="I220" s="41"/>
      <c r="J220" s="42"/>
    </row>
    <row r="221" spans="1:16" ht="75" x14ac:dyDescent="0.25">
      <c r="A221" s="33" t="s">
        <v>177</v>
      </c>
      <c r="B221" s="40"/>
      <c r="C221" s="41"/>
      <c r="D221" s="41"/>
      <c r="E221" s="35" t="s">
        <v>673</v>
      </c>
      <c r="F221" s="41"/>
      <c r="G221" s="41"/>
      <c r="H221" s="41"/>
      <c r="I221" s="41"/>
      <c r="J221" s="42"/>
    </row>
    <row r="222" spans="1:16" x14ac:dyDescent="0.25">
      <c r="A222" s="27" t="s">
        <v>165</v>
      </c>
      <c r="B222" s="28"/>
      <c r="C222" s="29" t="s">
        <v>674</v>
      </c>
      <c r="D222" s="30"/>
      <c r="E222" s="27" t="s">
        <v>675</v>
      </c>
      <c r="F222" s="30"/>
      <c r="G222" s="30"/>
      <c r="H222" s="30"/>
      <c r="I222" s="31">
        <f>SUMIFS(I223:I242,A223:A242,"P")</f>
        <v>0</v>
      </c>
      <c r="J222" s="32"/>
    </row>
    <row r="223" spans="1:16" x14ac:dyDescent="0.25">
      <c r="A223" s="33" t="s">
        <v>168</v>
      </c>
      <c r="B223" s="33">
        <v>53</v>
      </c>
      <c r="C223" s="34" t="s">
        <v>676</v>
      </c>
      <c r="D223" s="33" t="s">
        <v>181</v>
      </c>
      <c r="E223" s="35" t="s">
        <v>677</v>
      </c>
      <c r="F223" s="36" t="s">
        <v>190</v>
      </c>
      <c r="G223" s="37">
        <v>1</v>
      </c>
      <c r="H223" s="38">
        <v>0</v>
      </c>
      <c r="I223" s="38">
        <f>ROUND(G223*H223,P4)</f>
        <v>0</v>
      </c>
      <c r="J223" s="33"/>
      <c r="O223" s="39">
        <f>I223*0.21</f>
        <v>0</v>
      </c>
      <c r="P223">
        <v>3</v>
      </c>
    </row>
    <row r="224" spans="1:16" ht="45" x14ac:dyDescent="0.25">
      <c r="A224" s="33" t="s">
        <v>173</v>
      </c>
      <c r="B224" s="40"/>
      <c r="C224" s="41"/>
      <c r="D224" s="41"/>
      <c r="E224" s="35" t="s">
        <v>678</v>
      </c>
      <c r="F224" s="41"/>
      <c r="G224" s="41"/>
      <c r="H224" s="41"/>
      <c r="I224" s="41"/>
      <c r="J224" s="42"/>
    </row>
    <row r="225" spans="1:16" x14ac:dyDescent="0.25">
      <c r="A225" s="33" t="s">
        <v>175</v>
      </c>
      <c r="B225" s="40"/>
      <c r="C225" s="41"/>
      <c r="D225" s="41"/>
      <c r="E225" s="43" t="s">
        <v>176</v>
      </c>
      <c r="F225" s="41"/>
      <c r="G225" s="41"/>
      <c r="H225" s="41"/>
      <c r="I225" s="41"/>
      <c r="J225" s="42"/>
    </row>
    <row r="226" spans="1:16" ht="375" x14ac:dyDescent="0.25">
      <c r="A226" s="33" t="s">
        <v>177</v>
      </c>
      <c r="B226" s="40"/>
      <c r="C226" s="41"/>
      <c r="D226" s="41"/>
      <c r="E226" s="35" t="s">
        <v>679</v>
      </c>
      <c r="F226" s="41"/>
      <c r="G226" s="41"/>
      <c r="H226" s="41"/>
      <c r="I226" s="41"/>
      <c r="J226" s="42"/>
    </row>
    <row r="227" spans="1:16" x14ac:dyDescent="0.25">
      <c r="A227" s="33" t="s">
        <v>168</v>
      </c>
      <c r="B227" s="33">
        <v>54</v>
      </c>
      <c r="C227" s="34" t="s">
        <v>680</v>
      </c>
      <c r="D227" s="33" t="s">
        <v>170</v>
      </c>
      <c r="E227" s="35" t="s">
        <v>681</v>
      </c>
      <c r="F227" s="36" t="s">
        <v>190</v>
      </c>
      <c r="G227" s="37">
        <v>21</v>
      </c>
      <c r="H227" s="38">
        <v>0</v>
      </c>
      <c r="I227" s="38">
        <f>ROUND(G227*H227,P4)</f>
        <v>0</v>
      </c>
      <c r="J227" s="33"/>
      <c r="O227" s="39">
        <f>I227*0.21</f>
        <v>0</v>
      </c>
      <c r="P227">
        <v>3</v>
      </c>
    </row>
    <row r="228" spans="1:16" ht="75" x14ac:dyDescent="0.25">
      <c r="A228" s="33" t="s">
        <v>173</v>
      </c>
      <c r="B228" s="40"/>
      <c r="C228" s="41"/>
      <c r="D228" s="41"/>
      <c r="E228" s="35" t="s">
        <v>682</v>
      </c>
      <c r="F228" s="41"/>
      <c r="G228" s="41"/>
      <c r="H228" s="41"/>
      <c r="I228" s="41"/>
      <c r="J228" s="42"/>
    </row>
    <row r="229" spans="1:16" x14ac:dyDescent="0.25">
      <c r="A229" s="33" t="s">
        <v>175</v>
      </c>
      <c r="B229" s="40"/>
      <c r="C229" s="41"/>
      <c r="D229" s="41"/>
      <c r="E229" s="43" t="s">
        <v>683</v>
      </c>
      <c r="F229" s="41"/>
      <c r="G229" s="41"/>
      <c r="H229" s="41"/>
      <c r="I229" s="41"/>
      <c r="J229" s="42"/>
    </row>
    <row r="230" spans="1:16" ht="120" x14ac:dyDescent="0.25">
      <c r="A230" s="33" t="s">
        <v>177</v>
      </c>
      <c r="B230" s="40"/>
      <c r="C230" s="41"/>
      <c r="D230" s="41"/>
      <c r="E230" s="35" t="s">
        <v>684</v>
      </c>
      <c r="F230" s="41"/>
      <c r="G230" s="41"/>
      <c r="H230" s="41"/>
      <c r="I230" s="41"/>
      <c r="J230" s="42"/>
    </row>
    <row r="231" spans="1:16" x14ac:dyDescent="0.25">
      <c r="A231" s="33" t="s">
        <v>168</v>
      </c>
      <c r="B231" s="33">
        <v>55</v>
      </c>
      <c r="C231" s="34" t="s">
        <v>685</v>
      </c>
      <c r="D231" s="33" t="s">
        <v>181</v>
      </c>
      <c r="E231" s="35" t="s">
        <v>686</v>
      </c>
      <c r="F231" s="36" t="s">
        <v>190</v>
      </c>
      <c r="G231" s="37">
        <v>8</v>
      </c>
      <c r="H231" s="38">
        <v>0</v>
      </c>
      <c r="I231" s="38">
        <f>ROUND(G231*H231,P4)</f>
        <v>0</v>
      </c>
      <c r="J231" s="33"/>
      <c r="O231" s="39">
        <f>I231*0.21</f>
        <v>0</v>
      </c>
      <c r="P231">
        <v>3</v>
      </c>
    </row>
    <row r="232" spans="1:16" x14ac:dyDescent="0.25">
      <c r="A232" s="33" t="s">
        <v>173</v>
      </c>
      <c r="B232" s="40"/>
      <c r="C232" s="41"/>
      <c r="D232" s="41"/>
      <c r="E232" s="44"/>
      <c r="F232" s="41"/>
      <c r="G232" s="41"/>
      <c r="H232" s="41"/>
      <c r="I232" s="41"/>
      <c r="J232" s="42"/>
    </row>
    <row r="233" spans="1:16" x14ac:dyDescent="0.25">
      <c r="A233" s="33" t="s">
        <v>175</v>
      </c>
      <c r="B233" s="40"/>
      <c r="C233" s="41"/>
      <c r="D233" s="41"/>
      <c r="E233" s="43" t="s">
        <v>687</v>
      </c>
      <c r="F233" s="41"/>
      <c r="G233" s="41"/>
      <c r="H233" s="41"/>
      <c r="I233" s="41"/>
      <c r="J233" s="42"/>
    </row>
    <row r="234" spans="1:16" ht="60" x14ac:dyDescent="0.25">
      <c r="A234" s="33" t="s">
        <v>177</v>
      </c>
      <c r="B234" s="40"/>
      <c r="C234" s="41"/>
      <c r="D234" s="41"/>
      <c r="E234" s="35" t="s">
        <v>688</v>
      </c>
      <c r="F234" s="41"/>
      <c r="G234" s="41"/>
      <c r="H234" s="41"/>
      <c r="I234" s="41"/>
      <c r="J234" s="42"/>
    </row>
    <row r="235" spans="1:16" x14ac:dyDescent="0.25">
      <c r="A235" s="33" t="s">
        <v>168</v>
      </c>
      <c r="B235" s="33">
        <v>56</v>
      </c>
      <c r="C235" s="34" t="s">
        <v>689</v>
      </c>
      <c r="D235" s="33" t="s">
        <v>181</v>
      </c>
      <c r="E235" s="35" t="s">
        <v>690</v>
      </c>
      <c r="F235" s="36" t="s">
        <v>190</v>
      </c>
      <c r="G235" s="37">
        <v>100</v>
      </c>
      <c r="H235" s="38">
        <v>0</v>
      </c>
      <c r="I235" s="38">
        <f>ROUND(G235*H235,P4)</f>
        <v>0</v>
      </c>
      <c r="J235" s="33"/>
      <c r="O235" s="39">
        <f>I235*0.21</f>
        <v>0</v>
      </c>
      <c r="P235">
        <v>3</v>
      </c>
    </row>
    <row r="236" spans="1:16" x14ac:dyDescent="0.25">
      <c r="A236" s="33" t="s">
        <v>173</v>
      </c>
      <c r="B236" s="40"/>
      <c r="C236" s="41"/>
      <c r="D236" s="41"/>
      <c r="E236" s="35" t="s">
        <v>691</v>
      </c>
      <c r="F236" s="41"/>
      <c r="G236" s="41"/>
      <c r="H236" s="41"/>
      <c r="I236" s="41"/>
      <c r="J236" s="42"/>
    </row>
    <row r="237" spans="1:16" x14ac:dyDescent="0.25">
      <c r="A237" s="33" t="s">
        <v>175</v>
      </c>
      <c r="B237" s="40"/>
      <c r="C237" s="41"/>
      <c r="D237" s="41"/>
      <c r="E237" s="43" t="s">
        <v>692</v>
      </c>
      <c r="F237" s="41"/>
      <c r="G237" s="41"/>
      <c r="H237" s="41"/>
      <c r="I237" s="41"/>
      <c r="J237" s="42"/>
    </row>
    <row r="238" spans="1:16" ht="75" x14ac:dyDescent="0.25">
      <c r="A238" s="33" t="s">
        <v>177</v>
      </c>
      <c r="B238" s="40"/>
      <c r="C238" s="41"/>
      <c r="D238" s="41"/>
      <c r="E238" s="35" t="s">
        <v>693</v>
      </c>
      <c r="F238" s="41"/>
      <c r="G238" s="41"/>
      <c r="H238" s="41"/>
      <c r="I238" s="41"/>
      <c r="J238" s="42"/>
    </row>
    <row r="239" spans="1:16" x14ac:dyDescent="0.25">
      <c r="A239" s="33" t="s">
        <v>168</v>
      </c>
      <c r="B239" s="33">
        <v>57</v>
      </c>
      <c r="C239" s="34" t="s">
        <v>694</v>
      </c>
      <c r="D239" s="33" t="s">
        <v>181</v>
      </c>
      <c r="E239" s="35" t="s">
        <v>695</v>
      </c>
      <c r="F239" s="36" t="s">
        <v>190</v>
      </c>
      <c r="G239" s="37">
        <v>49</v>
      </c>
      <c r="H239" s="38">
        <v>0</v>
      </c>
      <c r="I239" s="38">
        <f>ROUND(G239*H239,P4)</f>
        <v>0</v>
      </c>
      <c r="J239" s="33"/>
      <c r="O239" s="39">
        <f>I239*0.21</f>
        <v>0</v>
      </c>
      <c r="P239">
        <v>3</v>
      </c>
    </row>
    <row r="240" spans="1:16" x14ac:dyDescent="0.25">
      <c r="A240" s="33" t="s">
        <v>173</v>
      </c>
      <c r="B240" s="40"/>
      <c r="C240" s="41"/>
      <c r="D240" s="41"/>
      <c r="E240" s="35" t="s">
        <v>696</v>
      </c>
      <c r="F240" s="41"/>
      <c r="G240" s="41"/>
      <c r="H240" s="41"/>
      <c r="I240" s="41"/>
      <c r="J240" s="42"/>
    </row>
    <row r="241" spans="1:16" x14ac:dyDescent="0.25">
      <c r="A241" s="33" t="s">
        <v>175</v>
      </c>
      <c r="B241" s="40"/>
      <c r="C241" s="41"/>
      <c r="D241" s="41"/>
      <c r="E241" s="43" t="s">
        <v>551</v>
      </c>
      <c r="F241" s="41"/>
      <c r="G241" s="41"/>
      <c r="H241" s="41"/>
      <c r="I241" s="41"/>
      <c r="J241" s="42"/>
    </row>
    <row r="242" spans="1:16" ht="75" x14ac:dyDescent="0.25">
      <c r="A242" s="33" t="s">
        <v>177</v>
      </c>
      <c r="B242" s="40"/>
      <c r="C242" s="41"/>
      <c r="D242" s="41"/>
      <c r="E242" s="35" t="s">
        <v>693</v>
      </c>
      <c r="F242" s="41"/>
      <c r="G242" s="41"/>
      <c r="H242" s="41"/>
      <c r="I242" s="41"/>
      <c r="J242" s="42"/>
    </row>
    <row r="243" spans="1:16" x14ac:dyDescent="0.25">
      <c r="A243" s="27" t="s">
        <v>165</v>
      </c>
      <c r="B243" s="28"/>
      <c r="C243" s="29" t="s">
        <v>278</v>
      </c>
      <c r="D243" s="30"/>
      <c r="E243" s="27" t="s">
        <v>279</v>
      </c>
      <c r="F243" s="30"/>
      <c r="G243" s="30"/>
      <c r="H243" s="30"/>
      <c r="I243" s="31">
        <f>SUMIFS(I244:I311,A244:A311,"P")</f>
        <v>0</v>
      </c>
      <c r="J243" s="32"/>
    </row>
    <row r="244" spans="1:16" x14ac:dyDescent="0.25">
      <c r="A244" s="33" t="s">
        <v>168</v>
      </c>
      <c r="B244" s="33">
        <v>58</v>
      </c>
      <c r="C244" s="34" t="s">
        <v>280</v>
      </c>
      <c r="D244" s="33" t="s">
        <v>181</v>
      </c>
      <c r="E244" s="35" t="s">
        <v>281</v>
      </c>
      <c r="F244" s="36" t="s">
        <v>190</v>
      </c>
      <c r="G244" s="37">
        <v>70</v>
      </c>
      <c r="H244" s="38">
        <v>0</v>
      </c>
      <c r="I244" s="38">
        <f>ROUND(G244*H244,P4)</f>
        <v>0</v>
      </c>
      <c r="J244" s="33"/>
      <c r="O244" s="39">
        <f>I244*0.21</f>
        <v>0</v>
      </c>
      <c r="P244">
        <v>3</v>
      </c>
    </row>
    <row r="245" spans="1:16" x14ac:dyDescent="0.25">
      <c r="A245" s="33" t="s">
        <v>173</v>
      </c>
      <c r="B245" s="40"/>
      <c r="C245" s="41"/>
      <c r="D245" s="41"/>
      <c r="E245" s="44" t="s">
        <v>181</v>
      </c>
      <c r="F245" s="41"/>
      <c r="G245" s="41"/>
      <c r="H245" s="41"/>
      <c r="I245" s="41"/>
      <c r="J245" s="42"/>
    </row>
    <row r="246" spans="1:16" x14ac:dyDescent="0.25">
      <c r="A246" s="33" t="s">
        <v>175</v>
      </c>
      <c r="B246" s="40"/>
      <c r="C246" s="41"/>
      <c r="D246" s="41"/>
      <c r="E246" s="43" t="s">
        <v>697</v>
      </c>
      <c r="F246" s="41"/>
      <c r="G246" s="41"/>
      <c r="H246" s="41"/>
      <c r="I246" s="41"/>
      <c r="J246" s="42"/>
    </row>
    <row r="247" spans="1:16" ht="90" x14ac:dyDescent="0.25">
      <c r="A247" s="33" t="s">
        <v>177</v>
      </c>
      <c r="B247" s="40"/>
      <c r="C247" s="41"/>
      <c r="D247" s="41"/>
      <c r="E247" s="35" t="s">
        <v>284</v>
      </c>
      <c r="F247" s="41"/>
      <c r="G247" s="41"/>
      <c r="H247" s="41"/>
      <c r="I247" s="41"/>
      <c r="J247" s="42"/>
    </row>
    <row r="248" spans="1:16" ht="30" x14ac:dyDescent="0.25">
      <c r="A248" s="33" t="s">
        <v>168</v>
      </c>
      <c r="B248" s="33">
        <v>59</v>
      </c>
      <c r="C248" s="34" t="s">
        <v>280</v>
      </c>
      <c r="D248" s="33" t="s">
        <v>170</v>
      </c>
      <c r="E248" s="35" t="s">
        <v>698</v>
      </c>
      <c r="F248" s="36" t="s">
        <v>190</v>
      </c>
      <c r="G248" s="37">
        <v>70</v>
      </c>
      <c r="H248" s="38">
        <v>0</v>
      </c>
      <c r="I248" s="38">
        <f>ROUND(G248*H248,P4)</f>
        <v>0</v>
      </c>
      <c r="J248" s="33"/>
      <c r="O248" s="39">
        <f>I248*0.21</f>
        <v>0</v>
      </c>
      <c r="P248">
        <v>3</v>
      </c>
    </row>
    <row r="249" spans="1:16" x14ac:dyDescent="0.25">
      <c r="A249" s="33" t="s">
        <v>173</v>
      </c>
      <c r="B249" s="40"/>
      <c r="C249" s="41"/>
      <c r="D249" s="41"/>
      <c r="E249" s="35" t="s">
        <v>699</v>
      </c>
      <c r="F249" s="41"/>
      <c r="G249" s="41"/>
      <c r="H249" s="41"/>
      <c r="I249" s="41"/>
      <c r="J249" s="42"/>
    </row>
    <row r="250" spans="1:16" x14ac:dyDescent="0.25">
      <c r="A250" s="33" t="s">
        <v>175</v>
      </c>
      <c r="B250" s="40"/>
      <c r="C250" s="41"/>
      <c r="D250" s="41"/>
      <c r="E250" s="43" t="s">
        <v>697</v>
      </c>
      <c r="F250" s="41"/>
      <c r="G250" s="41"/>
      <c r="H250" s="41"/>
      <c r="I250" s="41"/>
      <c r="J250" s="42"/>
    </row>
    <row r="251" spans="1:16" ht="90" x14ac:dyDescent="0.25">
      <c r="A251" s="33" t="s">
        <v>177</v>
      </c>
      <c r="B251" s="40"/>
      <c r="C251" s="41"/>
      <c r="D251" s="41"/>
      <c r="E251" s="35" t="s">
        <v>284</v>
      </c>
      <c r="F251" s="41"/>
      <c r="G251" s="41"/>
      <c r="H251" s="41"/>
      <c r="I251" s="41"/>
      <c r="J251" s="42"/>
    </row>
    <row r="252" spans="1:16" x14ac:dyDescent="0.25">
      <c r="A252" s="33" t="s">
        <v>168</v>
      </c>
      <c r="B252" s="33">
        <v>60</v>
      </c>
      <c r="C252" s="34" t="s">
        <v>700</v>
      </c>
      <c r="D252" s="33" t="s">
        <v>181</v>
      </c>
      <c r="E252" s="35" t="s">
        <v>701</v>
      </c>
      <c r="F252" s="36" t="s">
        <v>190</v>
      </c>
      <c r="G252" s="37">
        <v>1</v>
      </c>
      <c r="H252" s="38">
        <v>0</v>
      </c>
      <c r="I252" s="38">
        <f>ROUND(G252*H252,P4)</f>
        <v>0</v>
      </c>
      <c r="J252" s="33"/>
      <c r="O252" s="39">
        <f>I252*0.21</f>
        <v>0</v>
      </c>
      <c r="P252">
        <v>3</v>
      </c>
    </row>
    <row r="253" spans="1:16" x14ac:dyDescent="0.25">
      <c r="A253" s="33" t="s">
        <v>173</v>
      </c>
      <c r="B253" s="40"/>
      <c r="C253" s="41"/>
      <c r="D253" s="41"/>
      <c r="E253" s="44" t="s">
        <v>181</v>
      </c>
      <c r="F253" s="41"/>
      <c r="G253" s="41"/>
      <c r="H253" s="41"/>
      <c r="I253" s="41"/>
      <c r="J253" s="42"/>
    </row>
    <row r="254" spans="1:16" x14ac:dyDescent="0.25">
      <c r="A254" s="33" t="s">
        <v>175</v>
      </c>
      <c r="B254" s="40"/>
      <c r="C254" s="41"/>
      <c r="D254" s="41"/>
      <c r="E254" s="43" t="s">
        <v>176</v>
      </c>
      <c r="F254" s="41"/>
      <c r="G254" s="41"/>
      <c r="H254" s="41"/>
      <c r="I254" s="41"/>
      <c r="J254" s="42"/>
    </row>
    <row r="255" spans="1:16" ht="105" x14ac:dyDescent="0.25">
      <c r="A255" s="33" t="s">
        <v>177</v>
      </c>
      <c r="B255" s="40"/>
      <c r="C255" s="41"/>
      <c r="D255" s="41"/>
      <c r="E255" s="35" t="s">
        <v>702</v>
      </c>
      <c r="F255" s="41"/>
      <c r="G255" s="41"/>
      <c r="H255" s="41"/>
      <c r="I255" s="41"/>
      <c r="J255" s="42"/>
    </row>
    <row r="256" spans="1:16" x14ac:dyDescent="0.25">
      <c r="A256" s="33" t="s">
        <v>168</v>
      </c>
      <c r="B256" s="33">
        <v>61</v>
      </c>
      <c r="C256" s="34" t="s">
        <v>703</v>
      </c>
      <c r="D256" s="33" t="s">
        <v>181</v>
      </c>
      <c r="E256" s="35" t="s">
        <v>704</v>
      </c>
      <c r="F256" s="36" t="s">
        <v>190</v>
      </c>
      <c r="G256" s="37">
        <v>30</v>
      </c>
      <c r="H256" s="38">
        <v>0</v>
      </c>
      <c r="I256" s="38">
        <f>ROUND(G256*H256,P4)</f>
        <v>0</v>
      </c>
      <c r="J256" s="33"/>
      <c r="O256" s="39">
        <f>I256*0.21</f>
        <v>0</v>
      </c>
      <c r="P256">
        <v>3</v>
      </c>
    </row>
    <row r="257" spans="1:16" x14ac:dyDescent="0.25">
      <c r="A257" s="33" t="s">
        <v>173</v>
      </c>
      <c r="B257" s="40"/>
      <c r="C257" s="41"/>
      <c r="D257" s="41"/>
      <c r="E257" s="44" t="s">
        <v>181</v>
      </c>
      <c r="F257" s="41"/>
      <c r="G257" s="41"/>
      <c r="H257" s="41"/>
      <c r="I257" s="41"/>
      <c r="J257" s="42"/>
    </row>
    <row r="258" spans="1:16" x14ac:dyDescent="0.25">
      <c r="A258" s="33" t="s">
        <v>175</v>
      </c>
      <c r="B258" s="40"/>
      <c r="C258" s="41"/>
      <c r="D258" s="41"/>
      <c r="E258" s="43" t="s">
        <v>461</v>
      </c>
      <c r="F258" s="41"/>
      <c r="G258" s="41"/>
      <c r="H258" s="41"/>
      <c r="I258" s="41"/>
      <c r="J258" s="42"/>
    </row>
    <row r="259" spans="1:16" ht="105" x14ac:dyDescent="0.25">
      <c r="A259" s="33" t="s">
        <v>177</v>
      </c>
      <c r="B259" s="40"/>
      <c r="C259" s="41"/>
      <c r="D259" s="41"/>
      <c r="E259" s="35" t="s">
        <v>705</v>
      </c>
      <c r="F259" s="41"/>
      <c r="G259" s="41"/>
      <c r="H259" s="41"/>
      <c r="I259" s="41"/>
      <c r="J259" s="42"/>
    </row>
    <row r="260" spans="1:16" ht="30" x14ac:dyDescent="0.25">
      <c r="A260" s="33" t="s">
        <v>168</v>
      </c>
      <c r="B260" s="33">
        <v>62</v>
      </c>
      <c r="C260" s="34" t="s">
        <v>706</v>
      </c>
      <c r="D260" s="33" t="s">
        <v>181</v>
      </c>
      <c r="E260" s="35" t="s">
        <v>707</v>
      </c>
      <c r="F260" s="36" t="s">
        <v>190</v>
      </c>
      <c r="G260" s="37">
        <v>25</v>
      </c>
      <c r="H260" s="38">
        <v>0</v>
      </c>
      <c r="I260" s="38">
        <f>ROUND(G260*H260,P4)</f>
        <v>0</v>
      </c>
      <c r="J260" s="33"/>
      <c r="O260" s="39">
        <f>I260*0.21</f>
        <v>0</v>
      </c>
      <c r="P260">
        <v>3</v>
      </c>
    </row>
    <row r="261" spans="1:16" x14ac:dyDescent="0.25">
      <c r="A261" s="33" t="s">
        <v>173</v>
      </c>
      <c r="B261" s="40"/>
      <c r="C261" s="41"/>
      <c r="D261" s="41"/>
      <c r="E261" s="44" t="s">
        <v>181</v>
      </c>
      <c r="F261" s="41"/>
      <c r="G261" s="41"/>
      <c r="H261" s="41"/>
      <c r="I261" s="41"/>
      <c r="J261" s="42"/>
    </row>
    <row r="262" spans="1:16" x14ac:dyDescent="0.25">
      <c r="A262" s="33" t="s">
        <v>175</v>
      </c>
      <c r="B262" s="40"/>
      <c r="C262" s="41"/>
      <c r="D262" s="41"/>
      <c r="E262" s="43" t="s">
        <v>708</v>
      </c>
      <c r="F262" s="41"/>
      <c r="G262" s="41"/>
      <c r="H262" s="41"/>
      <c r="I262" s="41"/>
      <c r="J262" s="42"/>
    </row>
    <row r="263" spans="1:16" ht="60" x14ac:dyDescent="0.25">
      <c r="A263" s="33" t="s">
        <v>177</v>
      </c>
      <c r="B263" s="40"/>
      <c r="C263" s="41"/>
      <c r="D263" s="41"/>
      <c r="E263" s="35" t="s">
        <v>709</v>
      </c>
      <c r="F263" s="41"/>
      <c r="G263" s="41"/>
      <c r="H263" s="41"/>
      <c r="I263" s="41"/>
      <c r="J263" s="42"/>
    </row>
    <row r="264" spans="1:16" x14ac:dyDescent="0.25">
      <c r="A264" s="33" t="s">
        <v>168</v>
      </c>
      <c r="B264" s="33">
        <v>63</v>
      </c>
      <c r="C264" s="34" t="s">
        <v>710</v>
      </c>
      <c r="D264" s="33" t="s">
        <v>181</v>
      </c>
      <c r="E264" s="35" t="s">
        <v>711</v>
      </c>
      <c r="F264" s="36" t="s">
        <v>250</v>
      </c>
      <c r="G264" s="37">
        <v>12.5</v>
      </c>
      <c r="H264" s="38">
        <v>0</v>
      </c>
      <c r="I264" s="38">
        <f>ROUND(G264*H264,P4)</f>
        <v>0</v>
      </c>
      <c r="J264" s="33"/>
      <c r="O264" s="39">
        <f>I264*0.21</f>
        <v>0</v>
      </c>
      <c r="P264">
        <v>3</v>
      </c>
    </row>
    <row r="265" spans="1:16" x14ac:dyDescent="0.25">
      <c r="A265" s="33" t="s">
        <v>173</v>
      </c>
      <c r="B265" s="40"/>
      <c r="C265" s="41"/>
      <c r="D265" s="41"/>
      <c r="E265" s="35" t="s">
        <v>712</v>
      </c>
      <c r="F265" s="41"/>
      <c r="G265" s="41"/>
      <c r="H265" s="41"/>
      <c r="I265" s="41"/>
      <c r="J265" s="42"/>
    </row>
    <row r="266" spans="1:16" x14ac:dyDescent="0.25">
      <c r="A266" s="33" t="s">
        <v>175</v>
      </c>
      <c r="B266" s="40"/>
      <c r="C266" s="41"/>
      <c r="D266" s="41"/>
      <c r="E266" s="43" t="s">
        <v>713</v>
      </c>
      <c r="F266" s="41"/>
      <c r="G266" s="41"/>
      <c r="H266" s="41"/>
      <c r="I266" s="41"/>
      <c r="J266" s="42"/>
    </row>
    <row r="267" spans="1:16" ht="60" x14ac:dyDescent="0.25">
      <c r="A267" s="33" t="s">
        <v>177</v>
      </c>
      <c r="B267" s="40"/>
      <c r="C267" s="41"/>
      <c r="D267" s="41"/>
      <c r="E267" s="35" t="s">
        <v>709</v>
      </c>
      <c r="F267" s="41"/>
      <c r="G267" s="41"/>
      <c r="H267" s="41"/>
      <c r="I267" s="41"/>
      <c r="J267" s="42"/>
    </row>
    <row r="268" spans="1:16" x14ac:dyDescent="0.25">
      <c r="A268" s="33" t="s">
        <v>168</v>
      </c>
      <c r="B268" s="33">
        <v>64</v>
      </c>
      <c r="C268" s="34" t="s">
        <v>714</v>
      </c>
      <c r="D268" s="33" t="s">
        <v>181</v>
      </c>
      <c r="E268" s="35" t="s">
        <v>715</v>
      </c>
      <c r="F268" s="36" t="s">
        <v>190</v>
      </c>
      <c r="G268" s="37">
        <v>25</v>
      </c>
      <c r="H268" s="38">
        <v>0</v>
      </c>
      <c r="I268" s="38">
        <f>ROUND(G268*H268,P4)</f>
        <v>0</v>
      </c>
      <c r="J268" s="33"/>
      <c r="O268" s="39">
        <f>I268*0.21</f>
        <v>0</v>
      </c>
      <c r="P268">
        <v>3</v>
      </c>
    </row>
    <row r="269" spans="1:16" x14ac:dyDescent="0.25">
      <c r="A269" s="33" t="s">
        <v>173</v>
      </c>
      <c r="B269" s="40"/>
      <c r="C269" s="41"/>
      <c r="D269" s="41"/>
      <c r="E269" s="44" t="s">
        <v>181</v>
      </c>
      <c r="F269" s="41"/>
      <c r="G269" s="41"/>
      <c r="H269" s="41"/>
      <c r="I269" s="41"/>
      <c r="J269" s="42"/>
    </row>
    <row r="270" spans="1:16" x14ac:dyDescent="0.25">
      <c r="A270" s="33" t="s">
        <v>175</v>
      </c>
      <c r="B270" s="40"/>
      <c r="C270" s="41"/>
      <c r="D270" s="41"/>
      <c r="E270" s="43" t="s">
        <v>708</v>
      </c>
      <c r="F270" s="41"/>
      <c r="G270" s="41"/>
      <c r="H270" s="41"/>
      <c r="I270" s="41"/>
      <c r="J270" s="42"/>
    </row>
    <row r="271" spans="1:16" ht="90" x14ac:dyDescent="0.25">
      <c r="A271" s="33" t="s">
        <v>177</v>
      </c>
      <c r="B271" s="40"/>
      <c r="C271" s="41"/>
      <c r="D271" s="41"/>
      <c r="E271" s="35" t="s">
        <v>716</v>
      </c>
      <c r="F271" s="41"/>
      <c r="G271" s="41"/>
      <c r="H271" s="41"/>
      <c r="I271" s="41"/>
      <c r="J271" s="42"/>
    </row>
    <row r="272" spans="1:16" ht="30" x14ac:dyDescent="0.25">
      <c r="A272" s="33" t="s">
        <v>168</v>
      </c>
      <c r="B272" s="33">
        <v>65</v>
      </c>
      <c r="C272" s="34" t="s">
        <v>285</v>
      </c>
      <c r="D272" s="33" t="s">
        <v>181</v>
      </c>
      <c r="E272" s="35" t="s">
        <v>286</v>
      </c>
      <c r="F272" s="36" t="s">
        <v>250</v>
      </c>
      <c r="G272" s="37">
        <v>4000</v>
      </c>
      <c r="H272" s="38">
        <v>0</v>
      </c>
      <c r="I272" s="38">
        <f>ROUND(G272*H272,P4)</f>
        <v>0</v>
      </c>
      <c r="J272" s="33"/>
      <c r="O272" s="39">
        <f>I272*0.21</f>
        <v>0</v>
      </c>
      <c r="P272">
        <v>3</v>
      </c>
    </row>
    <row r="273" spans="1:16" x14ac:dyDescent="0.25">
      <c r="A273" s="33" t="s">
        <v>173</v>
      </c>
      <c r="B273" s="40"/>
      <c r="C273" s="41"/>
      <c r="D273" s="41"/>
      <c r="E273" s="35" t="s">
        <v>717</v>
      </c>
      <c r="F273" s="41"/>
      <c r="G273" s="41"/>
      <c r="H273" s="41"/>
      <c r="I273" s="41"/>
      <c r="J273" s="42"/>
    </row>
    <row r="274" spans="1:16" x14ac:dyDescent="0.25">
      <c r="A274" s="33" t="s">
        <v>175</v>
      </c>
      <c r="B274" s="40"/>
      <c r="C274" s="41"/>
      <c r="D274" s="41"/>
      <c r="E274" s="43" t="s">
        <v>718</v>
      </c>
      <c r="F274" s="41"/>
      <c r="G274" s="41"/>
      <c r="H274" s="41"/>
      <c r="I274" s="41"/>
      <c r="J274" s="42"/>
    </row>
    <row r="275" spans="1:16" ht="105" x14ac:dyDescent="0.25">
      <c r="A275" s="33" t="s">
        <v>177</v>
      </c>
      <c r="B275" s="40"/>
      <c r="C275" s="41"/>
      <c r="D275" s="41"/>
      <c r="E275" s="35" t="s">
        <v>289</v>
      </c>
      <c r="F275" s="41"/>
      <c r="G275" s="41"/>
      <c r="H275" s="41"/>
      <c r="I275" s="41"/>
      <c r="J275" s="42"/>
    </row>
    <row r="276" spans="1:16" x14ac:dyDescent="0.25">
      <c r="A276" s="33" t="s">
        <v>168</v>
      </c>
      <c r="B276" s="33">
        <v>66</v>
      </c>
      <c r="C276" s="34" t="s">
        <v>290</v>
      </c>
      <c r="D276" s="33" t="s">
        <v>181</v>
      </c>
      <c r="E276" s="35" t="s">
        <v>291</v>
      </c>
      <c r="F276" s="36" t="s">
        <v>250</v>
      </c>
      <c r="G276" s="37">
        <v>2500</v>
      </c>
      <c r="H276" s="38">
        <v>0</v>
      </c>
      <c r="I276" s="38">
        <f>ROUND(G276*H276,P4)</f>
        <v>0</v>
      </c>
      <c r="J276" s="33"/>
      <c r="O276" s="39">
        <f>I276*0.21</f>
        <v>0</v>
      </c>
      <c r="P276">
        <v>3</v>
      </c>
    </row>
    <row r="277" spans="1:16" x14ac:dyDescent="0.25">
      <c r="A277" s="33" t="s">
        <v>173</v>
      </c>
      <c r="B277" s="40"/>
      <c r="C277" s="41"/>
      <c r="D277" s="41"/>
      <c r="E277" s="35" t="s">
        <v>719</v>
      </c>
      <c r="F277" s="41"/>
      <c r="G277" s="41"/>
      <c r="H277" s="41"/>
      <c r="I277" s="41"/>
      <c r="J277" s="42"/>
    </row>
    <row r="278" spans="1:16" x14ac:dyDescent="0.25">
      <c r="A278" s="33" t="s">
        <v>175</v>
      </c>
      <c r="B278" s="40"/>
      <c r="C278" s="41"/>
      <c r="D278" s="41"/>
      <c r="E278" s="43" t="s">
        <v>546</v>
      </c>
      <c r="F278" s="41"/>
      <c r="G278" s="41"/>
      <c r="H278" s="41"/>
      <c r="I278" s="41"/>
      <c r="J278" s="42"/>
    </row>
    <row r="279" spans="1:16" ht="105" x14ac:dyDescent="0.25">
      <c r="A279" s="33" t="s">
        <v>177</v>
      </c>
      <c r="B279" s="40"/>
      <c r="C279" s="41"/>
      <c r="D279" s="41"/>
      <c r="E279" s="35" t="s">
        <v>289</v>
      </c>
      <c r="F279" s="41"/>
      <c r="G279" s="41"/>
      <c r="H279" s="41"/>
      <c r="I279" s="41"/>
      <c r="J279" s="42"/>
    </row>
    <row r="280" spans="1:16" x14ac:dyDescent="0.25">
      <c r="A280" s="33" t="s">
        <v>168</v>
      </c>
      <c r="B280" s="33">
        <v>67</v>
      </c>
      <c r="C280" s="34" t="s">
        <v>720</v>
      </c>
      <c r="D280" s="33" t="s">
        <v>181</v>
      </c>
      <c r="E280" s="35" t="s">
        <v>721</v>
      </c>
      <c r="F280" s="36" t="s">
        <v>190</v>
      </c>
      <c r="G280" s="37">
        <v>35</v>
      </c>
      <c r="H280" s="38">
        <v>0</v>
      </c>
      <c r="I280" s="38">
        <f>ROUND(G280*H280,P4)</f>
        <v>0</v>
      </c>
      <c r="J280" s="33"/>
      <c r="O280" s="39">
        <f>I280*0.21</f>
        <v>0</v>
      </c>
      <c r="P280">
        <v>3</v>
      </c>
    </row>
    <row r="281" spans="1:16" x14ac:dyDescent="0.25">
      <c r="A281" s="33" t="s">
        <v>173</v>
      </c>
      <c r="B281" s="40"/>
      <c r="C281" s="41"/>
      <c r="D281" s="41"/>
      <c r="E281" s="44" t="s">
        <v>181</v>
      </c>
      <c r="F281" s="41"/>
      <c r="G281" s="41"/>
      <c r="H281" s="41"/>
      <c r="I281" s="41"/>
      <c r="J281" s="42"/>
    </row>
    <row r="282" spans="1:16" x14ac:dyDescent="0.25">
      <c r="A282" s="33" t="s">
        <v>175</v>
      </c>
      <c r="B282" s="40"/>
      <c r="C282" s="41"/>
      <c r="D282" s="41"/>
      <c r="E282" s="43" t="s">
        <v>283</v>
      </c>
      <c r="F282" s="41"/>
      <c r="G282" s="41"/>
      <c r="H282" s="41"/>
      <c r="I282" s="41"/>
      <c r="J282" s="42"/>
    </row>
    <row r="283" spans="1:16" ht="75" x14ac:dyDescent="0.25">
      <c r="A283" s="33" t="s">
        <v>177</v>
      </c>
      <c r="B283" s="40"/>
      <c r="C283" s="41"/>
      <c r="D283" s="41"/>
      <c r="E283" s="35" t="s">
        <v>722</v>
      </c>
      <c r="F283" s="41"/>
      <c r="G283" s="41"/>
      <c r="H283" s="41"/>
      <c r="I283" s="41"/>
      <c r="J283" s="42"/>
    </row>
    <row r="284" spans="1:16" ht="30" x14ac:dyDescent="0.25">
      <c r="A284" s="33" t="s">
        <v>168</v>
      </c>
      <c r="B284" s="33">
        <v>68</v>
      </c>
      <c r="C284" s="34" t="s">
        <v>723</v>
      </c>
      <c r="D284" s="33" t="s">
        <v>181</v>
      </c>
      <c r="E284" s="35" t="s">
        <v>724</v>
      </c>
      <c r="F284" s="36" t="s">
        <v>274</v>
      </c>
      <c r="G284" s="37">
        <v>850</v>
      </c>
      <c r="H284" s="38">
        <v>0</v>
      </c>
      <c r="I284" s="38">
        <f>ROUND(G284*H284,P4)</f>
        <v>0</v>
      </c>
      <c r="J284" s="33"/>
      <c r="O284" s="39">
        <f>I284*0.21</f>
        <v>0</v>
      </c>
      <c r="P284">
        <v>3</v>
      </c>
    </row>
    <row r="285" spans="1:16" ht="135" x14ac:dyDescent="0.25">
      <c r="A285" s="33" t="s">
        <v>173</v>
      </c>
      <c r="B285" s="40"/>
      <c r="C285" s="41"/>
      <c r="D285" s="41"/>
      <c r="E285" s="35" t="s">
        <v>725</v>
      </c>
      <c r="F285" s="41"/>
      <c r="G285" s="41"/>
      <c r="H285" s="41"/>
      <c r="I285" s="41"/>
      <c r="J285" s="42"/>
    </row>
    <row r="286" spans="1:16" x14ac:dyDescent="0.25">
      <c r="A286" s="33" t="s">
        <v>175</v>
      </c>
      <c r="B286" s="40"/>
      <c r="C286" s="41"/>
      <c r="D286" s="41"/>
      <c r="E286" s="43" t="s">
        <v>726</v>
      </c>
      <c r="F286" s="41"/>
      <c r="G286" s="41"/>
      <c r="H286" s="41"/>
      <c r="I286" s="41"/>
      <c r="J286" s="42"/>
    </row>
    <row r="287" spans="1:16" ht="90" x14ac:dyDescent="0.25">
      <c r="A287" s="33" t="s">
        <v>177</v>
      </c>
      <c r="B287" s="40"/>
      <c r="C287" s="41"/>
      <c r="D287" s="41"/>
      <c r="E287" s="35" t="s">
        <v>727</v>
      </c>
      <c r="F287" s="41"/>
      <c r="G287" s="41"/>
      <c r="H287" s="41"/>
      <c r="I287" s="41"/>
      <c r="J287" s="42"/>
    </row>
    <row r="288" spans="1:16" x14ac:dyDescent="0.25">
      <c r="A288" s="33" t="s">
        <v>168</v>
      </c>
      <c r="B288" s="33">
        <v>69</v>
      </c>
      <c r="C288" s="34" t="s">
        <v>728</v>
      </c>
      <c r="D288" s="33" t="s">
        <v>181</v>
      </c>
      <c r="E288" s="35" t="s">
        <v>729</v>
      </c>
      <c r="F288" s="36" t="s">
        <v>274</v>
      </c>
      <c r="G288" s="37">
        <v>500</v>
      </c>
      <c r="H288" s="38">
        <v>0</v>
      </c>
      <c r="I288" s="38">
        <f>ROUND(G288*H288,P4)</f>
        <v>0</v>
      </c>
      <c r="J288" s="33"/>
      <c r="O288" s="39">
        <f>I288*0.21</f>
        <v>0</v>
      </c>
      <c r="P288">
        <v>3</v>
      </c>
    </row>
    <row r="289" spans="1:16" ht="60" x14ac:dyDescent="0.25">
      <c r="A289" s="33" t="s">
        <v>173</v>
      </c>
      <c r="B289" s="40"/>
      <c r="C289" s="41"/>
      <c r="D289" s="41"/>
      <c r="E289" s="35" t="s">
        <v>730</v>
      </c>
      <c r="F289" s="41"/>
      <c r="G289" s="41"/>
      <c r="H289" s="41"/>
      <c r="I289" s="41"/>
      <c r="J289" s="42"/>
    </row>
    <row r="290" spans="1:16" x14ac:dyDescent="0.25">
      <c r="A290" s="33" t="s">
        <v>175</v>
      </c>
      <c r="B290" s="40"/>
      <c r="C290" s="41"/>
      <c r="D290" s="41"/>
      <c r="E290" s="43" t="s">
        <v>451</v>
      </c>
      <c r="F290" s="41"/>
      <c r="G290" s="41"/>
      <c r="H290" s="41"/>
      <c r="I290" s="41"/>
      <c r="J290" s="42"/>
    </row>
    <row r="291" spans="1:16" ht="75" x14ac:dyDescent="0.25">
      <c r="A291" s="33" t="s">
        <v>177</v>
      </c>
      <c r="B291" s="40"/>
      <c r="C291" s="41"/>
      <c r="D291" s="41"/>
      <c r="E291" s="35" t="s">
        <v>731</v>
      </c>
      <c r="F291" s="41"/>
      <c r="G291" s="41"/>
      <c r="H291" s="41"/>
      <c r="I291" s="41"/>
      <c r="J291" s="42"/>
    </row>
    <row r="292" spans="1:16" x14ac:dyDescent="0.25">
      <c r="A292" s="33" t="s">
        <v>168</v>
      </c>
      <c r="B292" s="33">
        <v>70</v>
      </c>
      <c r="C292" s="34" t="s">
        <v>732</v>
      </c>
      <c r="D292" s="33" t="s">
        <v>181</v>
      </c>
      <c r="E292" s="35" t="s">
        <v>733</v>
      </c>
      <c r="F292" s="36" t="s">
        <v>274</v>
      </c>
      <c r="G292" s="37">
        <v>4000</v>
      </c>
      <c r="H292" s="38">
        <v>0</v>
      </c>
      <c r="I292" s="38">
        <f>ROUND(G292*H292,P4)</f>
        <v>0</v>
      </c>
      <c r="J292" s="33"/>
      <c r="O292" s="39">
        <f>I292*0.21</f>
        <v>0</v>
      </c>
      <c r="P292">
        <v>3</v>
      </c>
    </row>
    <row r="293" spans="1:16" ht="30" x14ac:dyDescent="0.25">
      <c r="A293" s="33" t="s">
        <v>173</v>
      </c>
      <c r="B293" s="40"/>
      <c r="C293" s="41"/>
      <c r="D293" s="41"/>
      <c r="E293" s="35" t="s">
        <v>734</v>
      </c>
      <c r="F293" s="41"/>
      <c r="G293" s="41"/>
      <c r="H293" s="41"/>
      <c r="I293" s="41"/>
      <c r="J293" s="42"/>
    </row>
    <row r="294" spans="1:16" x14ac:dyDescent="0.25">
      <c r="A294" s="33" t="s">
        <v>175</v>
      </c>
      <c r="B294" s="40"/>
      <c r="C294" s="41"/>
      <c r="D294" s="41"/>
      <c r="E294" s="43" t="s">
        <v>735</v>
      </c>
      <c r="F294" s="41"/>
      <c r="G294" s="41"/>
      <c r="H294" s="41"/>
      <c r="I294" s="41"/>
      <c r="J294" s="42"/>
    </row>
    <row r="295" spans="1:16" ht="75" x14ac:dyDescent="0.25">
      <c r="A295" s="33" t="s">
        <v>177</v>
      </c>
      <c r="B295" s="40"/>
      <c r="C295" s="41"/>
      <c r="D295" s="41"/>
      <c r="E295" s="35" t="s">
        <v>736</v>
      </c>
      <c r="F295" s="41"/>
      <c r="G295" s="41"/>
      <c r="H295" s="41"/>
      <c r="I295" s="41"/>
      <c r="J295" s="42"/>
    </row>
    <row r="296" spans="1:16" x14ac:dyDescent="0.25">
      <c r="A296" s="33" t="s">
        <v>168</v>
      </c>
      <c r="B296" s="33">
        <v>71</v>
      </c>
      <c r="C296" s="34" t="s">
        <v>737</v>
      </c>
      <c r="D296" s="33" t="s">
        <v>181</v>
      </c>
      <c r="E296" s="35" t="s">
        <v>738</v>
      </c>
      <c r="F296" s="36" t="s">
        <v>250</v>
      </c>
      <c r="G296" s="37">
        <v>50</v>
      </c>
      <c r="H296" s="38">
        <v>0</v>
      </c>
      <c r="I296" s="38">
        <f>ROUND(G296*H296,P4)</f>
        <v>0</v>
      </c>
      <c r="J296" s="33"/>
      <c r="O296" s="39">
        <f>I296*0.21</f>
        <v>0</v>
      </c>
      <c r="P296">
        <v>3</v>
      </c>
    </row>
    <row r="297" spans="1:16" x14ac:dyDescent="0.25">
      <c r="A297" s="33" t="s">
        <v>173</v>
      </c>
      <c r="B297" s="40"/>
      <c r="C297" s="41"/>
      <c r="D297" s="41"/>
      <c r="E297" s="35" t="s">
        <v>739</v>
      </c>
      <c r="F297" s="41"/>
      <c r="G297" s="41"/>
      <c r="H297" s="41"/>
      <c r="I297" s="41"/>
      <c r="J297" s="42"/>
    </row>
    <row r="298" spans="1:16" x14ac:dyDescent="0.25">
      <c r="A298" s="33" t="s">
        <v>175</v>
      </c>
      <c r="B298" s="40"/>
      <c r="C298" s="41"/>
      <c r="D298" s="41"/>
      <c r="E298" s="43" t="s">
        <v>668</v>
      </c>
      <c r="F298" s="41"/>
      <c r="G298" s="41"/>
      <c r="H298" s="41"/>
      <c r="I298" s="41"/>
      <c r="J298" s="42"/>
    </row>
    <row r="299" spans="1:16" ht="75" x14ac:dyDescent="0.25">
      <c r="A299" s="33" t="s">
        <v>177</v>
      </c>
      <c r="B299" s="40"/>
      <c r="C299" s="41"/>
      <c r="D299" s="41"/>
      <c r="E299" s="35" t="s">
        <v>740</v>
      </c>
      <c r="F299" s="41"/>
      <c r="G299" s="41"/>
      <c r="H299" s="41"/>
      <c r="I299" s="41"/>
      <c r="J299" s="42"/>
    </row>
    <row r="300" spans="1:16" x14ac:dyDescent="0.25">
      <c r="A300" s="33" t="s">
        <v>168</v>
      </c>
      <c r="B300" s="33">
        <v>72</v>
      </c>
      <c r="C300" s="34" t="s">
        <v>741</v>
      </c>
      <c r="D300" s="33" t="s">
        <v>181</v>
      </c>
      <c r="E300" s="35" t="s">
        <v>742</v>
      </c>
      <c r="F300" s="36" t="s">
        <v>274</v>
      </c>
      <c r="G300" s="37">
        <v>25</v>
      </c>
      <c r="H300" s="38">
        <v>0</v>
      </c>
      <c r="I300" s="38">
        <f>ROUND(G300*H300,P4)</f>
        <v>0</v>
      </c>
      <c r="J300" s="33"/>
      <c r="O300" s="39">
        <f>I300*0.21</f>
        <v>0</v>
      </c>
      <c r="P300">
        <v>3</v>
      </c>
    </row>
    <row r="301" spans="1:16" ht="165" x14ac:dyDescent="0.25">
      <c r="A301" s="33" t="s">
        <v>173</v>
      </c>
      <c r="B301" s="40"/>
      <c r="C301" s="41"/>
      <c r="D301" s="41"/>
      <c r="E301" s="35" t="s">
        <v>743</v>
      </c>
      <c r="F301" s="41"/>
      <c r="G301" s="41"/>
      <c r="H301" s="41"/>
      <c r="I301" s="41"/>
      <c r="J301" s="42"/>
    </row>
    <row r="302" spans="1:16" x14ac:dyDescent="0.25">
      <c r="A302" s="33" t="s">
        <v>175</v>
      </c>
      <c r="B302" s="40"/>
      <c r="C302" s="41"/>
      <c r="D302" s="41"/>
      <c r="E302" s="43" t="s">
        <v>708</v>
      </c>
      <c r="F302" s="41"/>
      <c r="G302" s="41"/>
      <c r="H302" s="41"/>
      <c r="I302" s="41"/>
      <c r="J302" s="42"/>
    </row>
    <row r="303" spans="1:16" ht="150" x14ac:dyDescent="0.25">
      <c r="A303" s="33" t="s">
        <v>177</v>
      </c>
      <c r="B303" s="40"/>
      <c r="C303" s="41"/>
      <c r="D303" s="41"/>
      <c r="E303" s="35" t="s">
        <v>744</v>
      </c>
      <c r="F303" s="41"/>
      <c r="G303" s="41"/>
      <c r="H303" s="41"/>
      <c r="I303" s="41"/>
      <c r="J303" s="42"/>
    </row>
    <row r="304" spans="1:16" x14ac:dyDescent="0.25">
      <c r="A304" s="33" t="s">
        <v>168</v>
      </c>
      <c r="B304" s="33">
        <v>73</v>
      </c>
      <c r="C304" s="34" t="s">
        <v>745</v>
      </c>
      <c r="D304" s="33" t="s">
        <v>181</v>
      </c>
      <c r="E304" s="35" t="s">
        <v>746</v>
      </c>
      <c r="F304" s="36" t="s">
        <v>250</v>
      </c>
      <c r="G304" s="37">
        <v>200</v>
      </c>
      <c r="H304" s="38">
        <v>0</v>
      </c>
      <c r="I304" s="38">
        <f>ROUND(G304*H304,P4)</f>
        <v>0</v>
      </c>
      <c r="J304" s="33"/>
      <c r="O304" s="39">
        <f>I304*0.21</f>
        <v>0</v>
      </c>
      <c r="P304">
        <v>3</v>
      </c>
    </row>
    <row r="305" spans="1:16" x14ac:dyDescent="0.25">
      <c r="A305" s="33" t="s">
        <v>173</v>
      </c>
      <c r="B305" s="40"/>
      <c r="C305" s="41"/>
      <c r="D305" s="41"/>
      <c r="E305" s="35" t="s">
        <v>747</v>
      </c>
      <c r="F305" s="41"/>
      <c r="G305" s="41"/>
      <c r="H305" s="41"/>
      <c r="I305" s="41"/>
      <c r="J305" s="42"/>
    </row>
    <row r="306" spans="1:16" x14ac:dyDescent="0.25">
      <c r="A306" s="33" t="s">
        <v>175</v>
      </c>
      <c r="B306" s="40"/>
      <c r="C306" s="41"/>
      <c r="D306" s="41"/>
      <c r="E306" s="43" t="s">
        <v>309</v>
      </c>
      <c r="F306" s="41"/>
      <c r="G306" s="41"/>
      <c r="H306" s="41"/>
      <c r="I306" s="41"/>
      <c r="J306" s="42"/>
    </row>
    <row r="307" spans="1:16" ht="150" x14ac:dyDescent="0.25">
      <c r="A307" s="33" t="s">
        <v>177</v>
      </c>
      <c r="B307" s="40"/>
      <c r="C307" s="41"/>
      <c r="D307" s="41"/>
      <c r="E307" s="35" t="s">
        <v>748</v>
      </c>
      <c r="F307" s="41"/>
      <c r="G307" s="41"/>
      <c r="H307" s="41"/>
      <c r="I307" s="41"/>
      <c r="J307" s="42"/>
    </row>
    <row r="308" spans="1:16" x14ac:dyDescent="0.25">
      <c r="A308" s="33" t="s">
        <v>168</v>
      </c>
      <c r="B308" s="33">
        <v>74</v>
      </c>
      <c r="C308" s="34" t="s">
        <v>749</v>
      </c>
      <c r="D308" s="33" t="s">
        <v>170</v>
      </c>
      <c r="E308" s="35" t="s">
        <v>750</v>
      </c>
      <c r="F308" s="36" t="s">
        <v>190</v>
      </c>
      <c r="G308" s="37">
        <v>21</v>
      </c>
      <c r="H308" s="38">
        <v>0</v>
      </c>
      <c r="I308" s="38">
        <f>ROUND(G308*H308,P4)</f>
        <v>0</v>
      </c>
      <c r="J308" s="33"/>
      <c r="O308" s="39">
        <f>I308*0.21</f>
        <v>0</v>
      </c>
      <c r="P308">
        <v>3</v>
      </c>
    </row>
    <row r="309" spans="1:16" ht="90" x14ac:dyDescent="0.25">
      <c r="A309" s="33" t="s">
        <v>173</v>
      </c>
      <c r="B309" s="40"/>
      <c r="C309" s="41"/>
      <c r="D309" s="41"/>
      <c r="E309" s="35" t="s">
        <v>751</v>
      </c>
      <c r="F309" s="41"/>
      <c r="G309" s="41"/>
      <c r="H309" s="41"/>
      <c r="I309" s="41"/>
      <c r="J309" s="42"/>
    </row>
    <row r="310" spans="1:16" x14ac:dyDescent="0.25">
      <c r="A310" s="33" t="s">
        <v>175</v>
      </c>
      <c r="B310" s="40"/>
      <c r="C310" s="41"/>
      <c r="D310" s="41"/>
      <c r="E310" s="43" t="s">
        <v>683</v>
      </c>
      <c r="F310" s="41"/>
      <c r="G310" s="41"/>
      <c r="H310" s="41"/>
      <c r="I310" s="41"/>
      <c r="J310" s="42"/>
    </row>
    <row r="311" spans="1:16" ht="165" x14ac:dyDescent="0.25">
      <c r="A311" s="33" t="s">
        <v>177</v>
      </c>
      <c r="B311" s="45"/>
      <c r="C311" s="46"/>
      <c r="D311" s="46"/>
      <c r="E311" s="35" t="s">
        <v>752</v>
      </c>
      <c r="F311" s="46"/>
      <c r="G311" s="46"/>
      <c r="H311" s="46"/>
      <c r="I311" s="46"/>
      <c r="J311" s="47"/>
    </row>
  </sheetData>
  <mergeCells count="13">
    <mergeCell ref="E7:E8"/>
    <mergeCell ref="F7:F8"/>
    <mergeCell ref="G7:G8"/>
    <mergeCell ref="H7:I7"/>
    <mergeCell ref="J7:J8"/>
    <mergeCell ref="C3:D3"/>
    <mergeCell ref="C4:D4"/>
    <mergeCell ref="C5:D5"/>
    <mergeCell ref="C6:D6"/>
    <mergeCell ref="A7:A8"/>
    <mergeCell ref="B7:B8"/>
    <mergeCell ref="C7:C8"/>
    <mergeCell ref="D7:D8"/>
  </mergeCells>
  <pageMargins left="0.7" right="0.7" top="0.75" bottom="0.75" header="0.3" footer="0.3"/>
  <pageSetup fitToHeight="0"/>
  <headerFooter>
    <oddFooter>&amp;C_x000D_&amp;1#&amp;"Calibri"&amp;10&amp;K000000 Mott MacDonald Restricted</oddFooter>
  </headerFooter>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P93"/>
  <sheetViews>
    <sheetView topLeftCell="B1" workbookViewId="0"/>
  </sheetViews>
  <sheetFormatPr defaultRowHeight="15" x14ac:dyDescent="0.25"/>
  <cols>
    <col min="1" max="1" width="9.140625" hidden="1"/>
    <col min="2" max="2" width="16.140625" customWidth="1"/>
    <col min="3" max="3" width="9.7109375" customWidth="1"/>
    <col min="4" max="4" width="13" customWidth="1"/>
    <col min="5" max="5" width="64.85546875" customWidth="1"/>
    <col min="6" max="6" width="13" customWidth="1"/>
    <col min="7" max="9" width="16.140625" customWidth="1"/>
    <col min="10" max="10" width="14.85546875" bestFit="1" customWidth="1"/>
    <col min="15" max="16" width="9.140625" hidden="1"/>
  </cols>
  <sheetData>
    <row r="1" spans="1:16" x14ac:dyDescent="0.25">
      <c r="A1" s="1" t="s">
        <v>0</v>
      </c>
      <c r="B1" s="11"/>
      <c r="C1" s="12"/>
      <c r="D1" s="12"/>
      <c r="E1" s="13" t="s">
        <v>1</v>
      </c>
      <c r="F1" s="12"/>
      <c r="G1" s="12"/>
      <c r="H1" s="12"/>
      <c r="I1" s="12"/>
      <c r="J1" s="14"/>
      <c r="P1">
        <v>3</v>
      </c>
    </row>
    <row r="2" spans="1:16" ht="20.25" x14ac:dyDescent="0.25">
      <c r="A2" s="1"/>
      <c r="B2" s="15"/>
      <c r="C2" s="16"/>
      <c r="D2" s="16"/>
      <c r="E2" s="17" t="s">
        <v>142</v>
      </c>
      <c r="F2" s="16"/>
      <c r="G2" s="16"/>
      <c r="H2" s="16"/>
      <c r="I2" s="16"/>
      <c r="J2" s="18"/>
    </row>
    <row r="3" spans="1:16" x14ac:dyDescent="0.25">
      <c r="A3" s="3" t="s">
        <v>143</v>
      </c>
      <c r="B3" s="19" t="s">
        <v>144</v>
      </c>
      <c r="C3" s="73" t="s">
        <v>145</v>
      </c>
      <c r="D3" s="74"/>
      <c r="E3" s="20" t="s">
        <v>146</v>
      </c>
      <c r="F3" s="16"/>
      <c r="G3" s="16"/>
      <c r="H3" s="21" t="s">
        <v>753</v>
      </c>
      <c r="I3" s="22">
        <f>SUMIFS(I10:I93,A10:A93,"SD")</f>
        <v>0</v>
      </c>
      <c r="J3" s="18"/>
      <c r="O3">
        <v>0</v>
      </c>
      <c r="P3">
        <v>2</v>
      </c>
    </row>
    <row r="4" spans="1:16" x14ac:dyDescent="0.25">
      <c r="A4" s="3" t="s">
        <v>148</v>
      </c>
      <c r="B4" s="19" t="s">
        <v>149</v>
      </c>
      <c r="C4" s="73" t="s">
        <v>11</v>
      </c>
      <c r="D4" s="74"/>
      <c r="E4" s="20" t="s">
        <v>12</v>
      </c>
      <c r="F4" s="16"/>
      <c r="G4" s="16"/>
      <c r="H4" s="16"/>
      <c r="I4" s="16"/>
      <c r="J4" s="18"/>
      <c r="O4">
        <v>0.15</v>
      </c>
      <c r="P4">
        <v>2</v>
      </c>
    </row>
    <row r="5" spans="1:16" x14ac:dyDescent="0.25">
      <c r="A5" s="3" t="s">
        <v>150</v>
      </c>
      <c r="B5" s="19" t="s">
        <v>149</v>
      </c>
      <c r="C5" s="73" t="s">
        <v>468</v>
      </c>
      <c r="D5" s="74"/>
      <c r="E5" s="20" t="s">
        <v>28</v>
      </c>
      <c r="F5" s="16"/>
      <c r="G5" s="16"/>
      <c r="H5" s="16"/>
      <c r="I5" s="16"/>
      <c r="J5" s="18"/>
      <c r="O5">
        <v>0.21</v>
      </c>
    </row>
    <row r="6" spans="1:16" x14ac:dyDescent="0.25">
      <c r="A6" s="3" t="s">
        <v>152</v>
      </c>
      <c r="B6" s="19" t="s">
        <v>153</v>
      </c>
      <c r="C6" s="73" t="s">
        <v>753</v>
      </c>
      <c r="D6" s="74"/>
      <c r="E6" s="20" t="s">
        <v>32</v>
      </c>
      <c r="F6" s="16"/>
      <c r="G6" s="16"/>
      <c r="H6" s="16"/>
      <c r="I6" s="16"/>
      <c r="J6" s="18"/>
    </row>
    <row r="7" spans="1:16" x14ac:dyDescent="0.25">
      <c r="A7" s="75" t="s">
        <v>154</v>
      </c>
      <c r="B7" s="76" t="s">
        <v>155</v>
      </c>
      <c r="C7" s="77" t="s">
        <v>156</v>
      </c>
      <c r="D7" s="77" t="s">
        <v>157</v>
      </c>
      <c r="E7" s="77" t="s">
        <v>158</v>
      </c>
      <c r="F7" s="77" t="s">
        <v>159</v>
      </c>
      <c r="G7" s="77" t="s">
        <v>160</v>
      </c>
      <c r="H7" s="77" t="s">
        <v>161</v>
      </c>
      <c r="I7" s="77"/>
      <c r="J7" s="78" t="s">
        <v>162</v>
      </c>
    </row>
    <row r="8" spans="1:16" x14ac:dyDescent="0.25">
      <c r="A8" s="75"/>
      <c r="B8" s="76"/>
      <c r="C8" s="77"/>
      <c r="D8" s="77"/>
      <c r="E8" s="77"/>
      <c r="F8" s="77"/>
      <c r="G8" s="77"/>
      <c r="H8" s="6" t="s">
        <v>163</v>
      </c>
      <c r="I8" s="6" t="s">
        <v>164</v>
      </c>
      <c r="J8" s="78"/>
    </row>
    <row r="9" spans="1:16" x14ac:dyDescent="0.25">
      <c r="A9" s="25">
        <v>0</v>
      </c>
      <c r="B9" s="23">
        <v>1</v>
      </c>
      <c r="C9" s="26">
        <v>2</v>
      </c>
      <c r="D9" s="6">
        <v>3</v>
      </c>
      <c r="E9" s="26">
        <v>4</v>
      </c>
      <c r="F9" s="6">
        <v>5</v>
      </c>
      <c r="G9" s="6">
        <v>6</v>
      </c>
      <c r="H9" s="6">
        <v>7</v>
      </c>
      <c r="I9" s="26">
        <v>8</v>
      </c>
      <c r="J9" s="24">
        <v>9</v>
      </c>
    </row>
    <row r="10" spans="1:16" x14ac:dyDescent="0.25">
      <c r="A10" s="27" t="s">
        <v>165</v>
      </c>
      <c r="B10" s="28"/>
      <c r="C10" s="29" t="s">
        <v>166</v>
      </c>
      <c r="D10" s="30"/>
      <c r="E10" s="27" t="s">
        <v>167</v>
      </c>
      <c r="F10" s="30"/>
      <c r="G10" s="30"/>
      <c r="H10" s="30"/>
      <c r="I10" s="31">
        <f>SUMIFS(I11:I14,A11:A14,"P")</f>
        <v>0</v>
      </c>
      <c r="J10" s="32"/>
    </row>
    <row r="11" spans="1:16" ht="30" x14ac:dyDescent="0.25">
      <c r="A11" s="33" t="s">
        <v>168</v>
      </c>
      <c r="B11" s="33">
        <v>1</v>
      </c>
      <c r="C11" s="34" t="s">
        <v>296</v>
      </c>
      <c r="D11" s="33" t="s">
        <v>196</v>
      </c>
      <c r="E11" s="35" t="s">
        <v>297</v>
      </c>
      <c r="F11" s="36" t="s">
        <v>298</v>
      </c>
      <c r="G11" s="37">
        <v>2.7</v>
      </c>
      <c r="H11" s="38">
        <v>0</v>
      </c>
      <c r="I11" s="38">
        <f>ROUND(G11*H11,P4)</f>
        <v>0</v>
      </c>
      <c r="J11" s="33"/>
      <c r="O11" s="39">
        <f>I11*0.21</f>
        <v>0</v>
      </c>
      <c r="P11">
        <v>3</v>
      </c>
    </row>
    <row r="12" spans="1:16" ht="270" x14ac:dyDescent="0.25">
      <c r="A12" s="33" t="s">
        <v>173</v>
      </c>
      <c r="B12" s="40"/>
      <c r="C12" s="41"/>
      <c r="D12" s="41"/>
      <c r="E12" s="35" t="s">
        <v>754</v>
      </c>
      <c r="F12" s="41"/>
      <c r="G12" s="41"/>
      <c r="H12" s="41"/>
      <c r="I12" s="41"/>
      <c r="J12" s="42"/>
    </row>
    <row r="13" spans="1:16" x14ac:dyDescent="0.25">
      <c r="A13" s="33" t="s">
        <v>175</v>
      </c>
      <c r="B13" s="40"/>
      <c r="C13" s="41"/>
      <c r="D13" s="41"/>
      <c r="E13" s="43" t="s">
        <v>755</v>
      </c>
      <c r="F13" s="41"/>
      <c r="G13" s="41"/>
      <c r="H13" s="41"/>
      <c r="I13" s="41"/>
      <c r="J13" s="42"/>
    </row>
    <row r="14" spans="1:16" ht="75" x14ac:dyDescent="0.25">
      <c r="A14" s="33" t="s">
        <v>177</v>
      </c>
      <c r="B14" s="40"/>
      <c r="C14" s="41"/>
      <c r="D14" s="41"/>
      <c r="E14" s="35" t="s">
        <v>383</v>
      </c>
      <c r="F14" s="41"/>
      <c r="G14" s="41"/>
      <c r="H14" s="41"/>
      <c r="I14" s="41"/>
      <c r="J14" s="42"/>
    </row>
    <row r="15" spans="1:16" x14ac:dyDescent="0.25">
      <c r="A15" s="27" t="s">
        <v>165</v>
      </c>
      <c r="B15" s="28"/>
      <c r="C15" s="29" t="s">
        <v>11</v>
      </c>
      <c r="D15" s="30"/>
      <c r="E15" s="27" t="s">
        <v>239</v>
      </c>
      <c r="F15" s="30"/>
      <c r="G15" s="30"/>
      <c r="H15" s="30"/>
      <c r="I15" s="31">
        <f>SUMIFS(I16:I55,A16:A55,"P")</f>
        <v>0</v>
      </c>
      <c r="J15" s="32"/>
    </row>
    <row r="16" spans="1:16" ht="30" x14ac:dyDescent="0.25">
      <c r="A16" s="33" t="s">
        <v>168</v>
      </c>
      <c r="B16" s="33">
        <v>2</v>
      </c>
      <c r="C16" s="34" t="s">
        <v>503</v>
      </c>
      <c r="D16" s="33" t="s">
        <v>170</v>
      </c>
      <c r="E16" s="35" t="s">
        <v>504</v>
      </c>
      <c r="F16" s="36" t="s">
        <v>274</v>
      </c>
      <c r="G16" s="37">
        <v>45</v>
      </c>
      <c r="H16" s="38">
        <v>0</v>
      </c>
      <c r="I16" s="38">
        <f>ROUND(G16*H16,P4)</f>
        <v>0</v>
      </c>
      <c r="J16" s="33"/>
      <c r="O16" s="39">
        <f>I16*0.21</f>
        <v>0</v>
      </c>
      <c r="P16">
        <v>3</v>
      </c>
    </row>
    <row r="17" spans="1:16" ht="195" x14ac:dyDescent="0.25">
      <c r="A17" s="33" t="s">
        <v>173</v>
      </c>
      <c r="B17" s="40"/>
      <c r="C17" s="41"/>
      <c r="D17" s="41"/>
      <c r="E17" s="35" t="s">
        <v>756</v>
      </c>
      <c r="F17" s="41"/>
      <c r="G17" s="41"/>
      <c r="H17" s="41"/>
      <c r="I17" s="41"/>
      <c r="J17" s="42"/>
    </row>
    <row r="18" spans="1:16" x14ac:dyDescent="0.25">
      <c r="A18" s="33" t="s">
        <v>175</v>
      </c>
      <c r="B18" s="40"/>
      <c r="C18" s="41"/>
      <c r="D18" s="41"/>
      <c r="E18" s="43" t="s">
        <v>757</v>
      </c>
      <c r="F18" s="41"/>
      <c r="G18" s="41"/>
      <c r="H18" s="41"/>
      <c r="I18" s="41"/>
      <c r="J18" s="42"/>
    </row>
    <row r="19" spans="1:16" ht="120" x14ac:dyDescent="0.25">
      <c r="A19" s="33" t="s">
        <v>177</v>
      </c>
      <c r="B19" s="40"/>
      <c r="C19" s="41"/>
      <c r="D19" s="41"/>
      <c r="E19" s="35" t="s">
        <v>481</v>
      </c>
      <c r="F19" s="41"/>
      <c r="G19" s="41"/>
      <c r="H19" s="41"/>
      <c r="I19" s="41"/>
      <c r="J19" s="42"/>
    </row>
    <row r="20" spans="1:16" x14ac:dyDescent="0.25">
      <c r="A20" s="33" t="s">
        <v>168</v>
      </c>
      <c r="B20" s="33">
        <v>3</v>
      </c>
      <c r="C20" s="34" t="s">
        <v>516</v>
      </c>
      <c r="D20" s="33" t="s">
        <v>170</v>
      </c>
      <c r="E20" s="35" t="s">
        <v>517</v>
      </c>
      <c r="F20" s="36" t="s">
        <v>242</v>
      </c>
      <c r="G20" s="37">
        <v>10.5</v>
      </c>
      <c r="H20" s="38">
        <v>0</v>
      </c>
      <c r="I20" s="38">
        <f>ROUND(G20*H20,P4)</f>
        <v>0</v>
      </c>
      <c r="J20" s="33"/>
      <c r="O20" s="39">
        <f>I20*0.21</f>
        <v>0</v>
      </c>
      <c r="P20">
        <v>3</v>
      </c>
    </row>
    <row r="21" spans="1:16" ht="75" x14ac:dyDescent="0.25">
      <c r="A21" s="33" t="s">
        <v>173</v>
      </c>
      <c r="B21" s="40"/>
      <c r="C21" s="41"/>
      <c r="D21" s="41"/>
      <c r="E21" s="35" t="s">
        <v>758</v>
      </c>
      <c r="F21" s="41"/>
      <c r="G21" s="41"/>
      <c r="H21" s="41"/>
      <c r="I21" s="41"/>
      <c r="J21" s="42"/>
    </row>
    <row r="22" spans="1:16" x14ac:dyDescent="0.25">
      <c r="A22" s="33" t="s">
        <v>175</v>
      </c>
      <c r="B22" s="40"/>
      <c r="C22" s="41"/>
      <c r="D22" s="41"/>
      <c r="E22" s="43" t="s">
        <v>759</v>
      </c>
      <c r="F22" s="41"/>
      <c r="G22" s="41"/>
      <c r="H22" s="41"/>
      <c r="I22" s="41"/>
      <c r="J22" s="42"/>
    </row>
    <row r="23" spans="1:16" ht="75" x14ac:dyDescent="0.25">
      <c r="A23" s="33" t="s">
        <v>177</v>
      </c>
      <c r="B23" s="40"/>
      <c r="C23" s="41"/>
      <c r="D23" s="41"/>
      <c r="E23" s="35" t="s">
        <v>520</v>
      </c>
      <c r="F23" s="41"/>
      <c r="G23" s="41"/>
      <c r="H23" s="41"/>
      <c r="I23" s="41"/>
      <c r="J23" s="42"/>
    </row>
    <row r="24" spans="1:16" x14ac:dyDescent="0.25">
      <c r="A24" s="33" t="s">
        <v>168</v>
      </c>
      <c r="B24" s="33">
        <v>4</v>
      </c>
      <c r="C24" s="34" t="s">
        <v>521</v>
      </c>
      <c r="D24" s="33" t="s">
        <v>181</v>
      </c>
      <c r="E24" s="35" t="s">
        <v>522</v>
      </c>
      <c r="F24" s="36" t="s">
        <v>242</v>
      </c>
      <c r="G24" s="37">
        <v>10.5</v>
      </c>
      <c r="H24" s="38">
        <v>0</v>
      </c>
      <c r="I24" s="38">
        <f>ROUND(G24*H24,P4)</f>
        <v>0</v>
      </c>
      <c r="J24" s="33"/>
      <c r="O24" s="39">
        <f>I24*0.21</f>
        <v>0</v>
      </c>
      <c r="P24">
        <v>3</v>
      </c>
    </row>
    <row r="25" spans="1:16" x14ac:dyDescent="0.25">
      <c r="A25" s="33" t="s">
        <v>173</v>
      </c>
      <c r="B25" s="40"/>
      <c r="C25" s="41"/>
      <c r="D25" s="41"/>
      <c r="E25" s="35" t="s">
        <v>523</v>
      </c>
      <c r="F25" s="41"/>
      <c r="G25" s="41"/>
      <c r="H25" s="41"/>
      <c r="I25" s="41"/>
      <c r="J25" s="42"/>
    </row>
    <row r="26" spans="1:16" x14ac:dyDescent="0.25">
      <c r="A26" s="33" t="s">
        <v>175</v>
      </c>
      <c r="B26" s="40"/>
      <c r="C26" s="41"/>
      <c r="D26" s="41"/>
      <c r="E26" s="43" t="s">
        <v>760</v>
      </c>
      <c r="F26" s="41"/>
      <c r="G26" s="41"/>
      <c r="H26" s="41"/>
      <c r="I26" s="41"/>
      <c r="J26" s="42"/>
    </row>
    <row r="27" spans="1:16" ht="60" x14ac:dyDescent="0.25">
      <c r="A27" s="33" t="s">
        <v>177</v>
      </c>
      <c r="B27" s="40"/>
      <c r="C27" s="41"/>
      <c r="D27" s="41"/>
      <c r="E27" s="35" t="s">
        <v>525</v>
      </c>
      <c r="F27" s="41"/>
      <c r="G27" s="41"/>
      <c r="H27" s="41"/>
      <c r="I27" s="41"/>
      <c r="J27" s="42"/>
    </row>
    <row r="28" spans="1:16" x14ac:dyDescent="0.25">
      <c r="A28" s="33" t="s">
        <v>168</v>
      </c>
      <c r="B28" s="33">
        <v>5</v>
      </c>
      <c r="C28" s="34" t="s">
        <v>526</v>
      </c>
      <c r="D28" s="33" t="s">
        <v>170</v>
      </c>
      <c r="E28" s="35" t="s">
        <v>527</v>
      </c>
      <c r="F28" s="36" t="s">
        <v>242</v>
      </c>
      <c r="G28" s="37">
        <v>24</v>
      </c>
      <c r="H28" s="38">
        <v>0</v>
      </c>
      <c r="I28" s="38">
        <f>ROUND(G28*H28,P4)</f>
        <v>0</v>
      </c>
      <c r="J28" s="33"/>
      <c r="O28" s="39">
        <f>I28*0.21</f>
        <v>0</v>
      </c>
      <c r="P28">
        <v>3</v>
      </c>
    </row>
    <row r="29" spans="1:16" ht="45" x14ac:dyDescent="0.25">
      <c r="A29" s="33" t="s">
        <v>173</v>
      </c>
      <c r="B29" s="40"/>
      <c r="C29" s="41"/>
      <c r="D29" s="41"/>
      <c r="E29" s="35" t="s">
        <v>761</v>
      </c>
      <c r="F29" s="41"/>
      <c r="G29" s="41"/>
      <c r="H29" s="41"/>
      <c r="I29" s="41"/>
      <c r="J29" s="42"/>
    </row>
    <row r="30" spans="1:16" x14ac:dyDescent="0.25">
      <c r="A30" s="33" t="s">
        <v>175</v>
      </c>
      <c r="B30" s="40"/>
      <c r="C30" s="41"/>
      <c r="D30" s="41"/>
      <c r="E30" s="43" t="s">
        <v>762</v>
      </c>
      <c r="F30" s="41"/>
      <c r="G30" s="41"/>
      <c r="H30" s="41"/>
      <c r="I30" s="41"/>
      <c r="J30" s="42"/>
    </row>
    <row r="31" spans="1:16" ht="409.5" x14ac:dyDescent="0.25">
      <c r="A31" s="33" t="s">
        <v>177</v>
      </c>
      <c r="B31" s="40"/>
      <c r="C31" s="41"/>
      <c r="D31" s="41"/>
      <c r="E31" s="35" t="s">
        <v>763</v>
      </c>
      <c r="F31" s="41"/>
      <c r="G31" s="41"/>
      <c r="H31" s="41"/>
      <c r="I31" s="41"/>
      <c r="J31" s="42"/>
    </row>
    <row r="32" spans="1:16" x14ac:dyDescent="0.25">
      <c r="A32" s="33" t="s">
        <v>168</v>
      </c>
      <c r="B32" s="33">
        <v>6</v>
      </c>
      <c r="C32" s="34" t="s">
        <v>538</v>
      </c>
      <c r="D32" s="33" t="s">
        <v>170</v>
      </c>
      <c r="E32" s="35" t="s">
        <v>539</v>
      </c>
      <c r="F32" s="36" t="s">
        <v>242</v>
      </c>
      <c r="G32" s="37">
        <v>34.5</v>
      </c>
      <c r="H32" s="38">
        <v>0</v>
      </c>
      <c r="I32" s="38">
        <f>ROUND(G32*H32,P4)</f>
        <v>0</v>
      </c>
      <c r="J32" s="33"/>
      <c r="O32" s="39">
        <f>I32*0.21</f>
        <v>0</v>
      </c>
      <c r="P32">
        <v>3</v>
      </c>
    </row>
    <row r="33" spans="1:16" x14ac:dyDescent="0.25">
      <c r="A33" s="33" t="s">
        <v>173</v>
      </c>
      <c r="B33" s="40"/>
      <c r="C33" s="41"/>
      <c r="D33" s="41"/>
      <c r="E33" s="35" t="s">
        <v>764</v>
      </c>
      <c r="F33" s="41"/>
      <c r="G33" s="41"/>
      <c r="H33" s="41"/>
      <c r="I33" s="41"/>
      <c r="J33" s="42"/>
    </row>
    <row r="34" spans="1:16" x14ac:dyDescent="0.25">
      <c r="A34" s="33" t="s">
        <v>175</v>
      </c>
      <c r="B34" s="40"/>
      <c r="C34" s="41"/>
      <c r="D34" s="41"/>
      <c r="E34" s="43" t="s">
        <v>765</v>
      </c>
      <c r="F34" s="41"/>
      <c r="G34" s="41"/>
      <c r="H34" s="41"/>
      <c r="I34" s="41"/>
      <c r="J34" s="42"/>
    </row>
    <row r="35" spans="1:16" ht="409.5" x14ac:dyDescent="0.25">
      <c r="A35" s="33" t="s">
        <v>177</v>
      </c>
      <c r="B35" s="40"/>
      <c r="C35" s="41"/>
      <c r="D35" s="41"/>
      <c r="E35" s="35" t="s">
        <v>542</v>
      </c>
      <c r="F35" s="41"/>
      <c r="G35" s="41"/>
      <c r="H35" s="41"/>
      <c r="I35" s="41"/>
      <c r="J35" s="42"/>
    </row>
    <row r="36" spans="1:16" x14ac:dyDescent="0.25">
      <c r="A36" s="33" t="s">
        <v>168</v>
      </c>
      <c r="B36" s="33">
        <v>7</v>
      </c>
      <c r="C36" s="34" t="s">
        <v>396</v>
      </c>
      <c r="D36" s="33" t="s">
        <v>181</v>
      </c>
      <c r="E36" s="35" t="s">
        <v>553</v>
      </c>
      <c r="F36" s="36" t="s">
        <v>242</v>
      </c>
      <c r="G36" s="37">
        <v>34.5</v>
      </c>
      <c r="H36" s="38">
        <v>0</v>
      </c>
      <c r="I36" s="38">
        <f>ROUND(G36*H36,P4)</f>
        <v>0</v>
      </c>
      <c r="J36" s="33"/>
      <c r="O36" s="39">
        <f>I36*0.21</f>
        <v>0</v>
      </c>
      <c r="P36">
        <v>3</v>
      </c>
    </row>
    <row r="37" spans="1:16" x14ac:dyDescent="0.25">
      <c r="A37" s="33" t="s">
        <v>173</v>
      </c>
      <c r="B37" s="40"/>
      <c r="C37" s="41"/>
      <c r="D37" s="41"/>
      <c r="E37" s="35" t="s">
        <v>766</v>
      </c>
      <c r="F37" s="41"/>
      <c r="G37" s="41"/>
      <c r="H37" s="41"/>
      <c r="I37" s="41"/>
      <c r="J37" s="42"/>
    </row>
    <row r="38" spans="1:16" x14ac:dyDescent="0.25">
      <c r="A38" s="33" t="s">
        <v>175</v>
      </c>
      <c r="B38" s="40"/>
      <c r="C38" s="41"/>
      <c r="D38" s="41"/>
      <c r="E38" s="43" t="s">
        <v>767</v>
      </c>
      <c r="F38" s="41"/>
      <c r="G38" s="41"/>
      <c r="H38" s="41"/>
      <c r="I38" s="41"/>
      <c r="J38" s="42"/>
    </row>
    <row r="39" spans="1:16" ht="285" x14ac:dyDescent="0.25">
      <c r="A39" s="33" t="s">
        <v>177</v>
      </c>
      <c r="B39" s="40"/>
      <c r="C39" s="41"/>
      <c r="D39" s="41"/>
      <c r="E39" s="35" t="s">
        <v>556</v>
      </c>
      <c r="F39" s="41"/>
      <c r="G39" s="41"/>
      <c r="H39" s="41"/>
      <c r="I39" s="41"/>
      <c r="J39" s="42"/>
    </row>
    <row r="40" spans="1:16" x14ac:dyDescent="0.25">
      <c r="A40" s="33" t="s">
        <v>168</v>
      </c>
      <c r="B40" s="33">
        <v>8</v>
      </c>
      <c r="C40" s="34" t="s">
        <v>566</v>
      </c>
      <c r="D40" s="33" t="s">
        <v>181</v>
      </c>
      <c r="E40" s="35" t="s">
        <v>567</v>
      </c>
      <c r="F40" s="36" t="s">
        <v>242</v>
      </c>
      <c r="G40" s="37">
        <v>24</v>
      </c>
      <c r="H40" s="38">
        <v>0</v>
      </c>
      <c r="I40" s="38">
        <f>ROUND(G40*H40,P4)</f>
        <v>0</v>
      </c>
      <c r="J40" s="33"/>
      <c r="O40" s="39">
        <f>I40*0.21</f>
        <v>0</v>
      </c>
      <c r="P40">
        <v>3</v>
      </c>
    </row>
    <row r="41" spans="1:16" ht="30" x14ac:dyDescent="0.25">
      <c r="A41" s="33" t="s">
        <v>173</v>
      </c>
      <c r="B41" s="40"/>
      <c r="C41" s="41"/>
      <c r="D41" s="41"/>
      <c r="E41" s="35" t="s">
        <v>568</v>
      </c>
      <c r="F41" s="41"/>
      <c r="G41" s="41"/>
      <c r="H41" s="41"/>
      <c r="I41" s="41"/>
      <c r="J41" s="42"/>
    </row>
    <row r="42" spans="1:16" x14ac:dyDescent="0.25">
      <c r="A42" s="33" t="s">
        <v>175</v>
      </c>
      <c r="B42" s="40"/>
      <c r="C42" s="41"/>
      <c r="D42" s="41"/>
      <c r="E42" s="43" t="s">
        <v>768</v>
      </c>
      <c r="F42" s="41"/>
      <c r="G42" s="41"/>
      <c r="H42" s="41"/>
      <c r="I42" s="41"/>
      <c r="J42" s="42"/>
    </row>
    <row r="43" spans="1:16" ht="375" x14ac:dyDescent="0.25">
      <c r="A43" s="33" t="s">
        <v>177</v>
      </c>
      <c r="B43" s="40"/>
      <c r="C43" s="41"/>
      <c r="D43" s="41"/>
      <c r="E43" s="35" t="s">
        <v>569</v>
      </c>
      <c r="F43" s="41"/>
      <c r="G43" s="41"/>
      <c r="H43" s="41"/>
      <c r="I43" s="41"/>
      <c r="J43" s="42"/>
    </row>
    <row r="44" spans="1:16" x14ac:dyDescent="0.25">
      <c r="A44" s="33" t="s">
        <v>168</v>
      </c>
      <c r="B44" s="33">
        <v>9</v>
      </c>
      <c r="C44" s="34" t="s">
        <v>307</v>
      </c>
      <c r="D44" s="33" t="s">
        <v>181</v>
      </c>
      <c r="E44" s="35" t="s">
        <v>308</v>
      </c>
      <c r="F44" s="36" t="s">
        <v>250</v>
      </c>
      <c r="G44" s="37">
        <v>70</v>
      </c>
      <c r="H44" s="38">
        <v>0</v>
      </c>
      <c r="I44" s="38">
        <f>ROUND(G44*H44,P4)</f>
        <v>0</v>
      </c>
      <c r="J44" s="33"/>
      <c r="O44" s="39">
        <f>I44*0.21</f>
        <v>0</v>
      </c>
      <c r="P44">
        <v>3</v>
      </c>
    </row>
    <row r="45" spans="1:16" x14ac:dyDescent="0.25">
      <c r="A45" s="33" t="s">
        <v>173</v>
      </c>
      <c r="B45" s="40"/>
      <c r="C45" s="41"/>
      <c r="D45" s="41"/>
      <c r="E45" s="35" t="s">
        <v>769</v>
      </c>
      <c r="F45" s="41"/>
      <c r="G45" s="41"/>
      <c r="H45" s="41"/>
      <c r="I45" s="41"/>
      <c r="J45" s="42"/>
    </row>
    <row r="46" spans="1:16" x14ac:dyDescent="0.25">
      <c r="A46" s="33" t="s">
        <v>175</v>
      </c>
      <c r="B46" s="40"/>
      <c r="C46" s="41"/>
      <c r="D46" s="41"/>
      <c r="E46" s="43" t="s">
        <v>697</v>
      </c>
      <c r="F46" s="41"/>
      <c r="G46" s="41"/>
      <c r="H46" s="41"/>
      <c r="I46" s="41"/>
      <c r="J46" s="42"/>
    </row>
    <row r="47" spans="1:16" ht="60" x14ac:dyDescent="0.25">
      <c r="A47" s="33" t="s">
        <v>177</v>
      </c>
      <c r="B47" s="40"/>
      <c r="C47" s="41"/>
      <c r="D47" s="41"/>
      <c r="E47" s="35" t="s">
        <v>310</v>
      </c>
      <c r="F47" s="41"/>
      <c r="G47" s="41"/>
      <c r="H47" s="41"/>
      <c r="I47" s="41"/>
      <c r="J47" s="42"/>
    </row>
    <row r="48" spans="1:16" x14ac:dyDescent="0.25">
      <c r="A48" s="33" t="s">
        <v>168</v>
      </c>
      <c r="B48" s="33">
        <v>10</v>
      </c>
      <c r="C48" s="34" t="s">
        <v>770</v>
      </c>
      <c r="D48" s="33" t="s">
        <v>181</v>
      </c>
      <c r="E48" s="35" t="s">
        <v>771</v>
      </c>
      <c r="F48" s="36" t="s">
        <v>242</v>
      </c>
      <c r="G48" s="37">
        <v>10.5</v>
      </c>
      <c r="H48" s="38">
        <v>0</v>
      </c>
      <c r="I48" s="38">
        <f>ROUND(G48*H48,P4)</f>
        <v>0</v>
      </c>
      <c r="J48" s="33"/>
      <c r="O48" s="39">
        <f>I48*0.21</f>
        <v>0</v>
      </c>
      <c r="P48">
        <v>3</v>
      </c>
    </row>
    <row r="49" spans="1:16" x14ac:dyDescent="0.25">
      <c r="A49" s="33" t="s">
        <v>173</v>
      </c>
      <c r="B49" s="40"/>
      <c r="C49" s="41"/>
      <c r="D49" s="41"/>
      <c r="E49" s="44" t="s">
        <v>181</v>
      </c>
      <c r="F49" s="41"/>
      <c r="G49" s="41"/>
      <c r="H49" s="41"/>
      <c r="I49" s="41"/>
      <c r="J49" s="42"/>
    </row>
    <row r="50" spans="1:16" x14ac:dyDescent="0.25">
      <c r="A50" s="33" t="s">
        <v>175</v>
      </c>
      <c r="B50" s="40"/>
      <c r="C50" s="41"/>
      <c r="D50" s="41"/>
      <c r="E50" s="43" t="s">
        <v>760</v>
      </c>
      <c r="F50" s="41"/>
      <c r="G50" s="41"/>
      <c r="H50" s="41"/>
      <c r="I50" s="41"/>
      <c r="J50" s="42"/>
    </row>
    <row r="51" spans="1:16" ht="75" x14ac:dyDescent="0.25">
      <c r="A51" s="33" t="s">
        <v>177</v>
      </c>
      <c r="B51" s="40"/>
      <c r="C51" s="41"/>
      <c r="D51" s="41"/>
      <c r="E51" s="35" t="s">
        <v>579</v>
      </c>
      <c r="F51" s="41"/>
      <c r="G51" s="41"/>
      <c r="H51" s="41"/>
      <c r="I51" s="41"/>
      <c r="J51" s="42"/>
    </row>
    <row r="52" spans="1:16" x14ac:dyDescent="0.25">
      <c r="A52" s="33" t="s">
        <v>168</v>
      </c>
      <c r="B52" s="33">
        <v>11</v>
      </c>
      <c r="C52" s="34" t="s">
        <v>580</v>
      </c>
      <c r="D52" s="33" t="s">
        <v>181</v>
      </c>
      <c r="E52" s="35" t="s">
        <v>581</v>
      </c>
      <c r="F52" s="36" t="s">
        <v>242</v>
      </c>
      <c r="G52" s="37">
        <v>10.5</v>
      </c>
      <c r="H52" s="38">
        <v>0</v>
      </c>
      <c r="I52" s="38">
        <f>ROUND(G52*H52,P4)</f>
        <v>0</v>
      </c>
      <c r="J52" s="33"/>
      <c r="O52" s="39">
        <f>I52*0.21</f>
        <v>0</v>
      </c>
      <c r="P52">
        <v>3</v>
      </c>
    </row>
    <row r="53" spans="1:16" ht="30" x14ac:dyDescent="0.25">
      <c r="A53" s="33" t="s">
        <v>173</v>
      </c>
      <c r="B53" s="40"/>
      <c r="C53" s="41"/>
      <c r="D53" s="41"/>
      <c r="E53" s="35" t="s">
        <v>582</v>
      </c>
      <c r="F53" s="41"/>
      <c r="G53" s="41"/>
      <c r="H53" s="41"/>
      <c r="I53" s="41"/>
      <c r="J53" s="42"/>
    </row>
    <row r="54" spans="1:16" x14ac:dyDescent="0.25">
      <c r="A54" s="33" t="s">
        <v>175</v>
      </c>
      <c r="B54" s="40"/>
      <c r="C54" s="41"/>
      <c r="D54" s="41"/>
      <c r="E54" s="43" t="s">
        <v>760</v>
      </c>
      <c r="F54" s="41"/>
      <c r="G54" s="41"/>
      <c r="H54" s="41"/>
      <c r="I54" s="41"/>
      <c r="J54" s="42"/>
    </row>
    <row r="55" spans="1:16" ht="120" x14ac:dyDescent="0.25">
      <c r="A55" s="33" t="s">
        <v>177</v>
      </c>
      <c r="B55" s="40"/>
      <c r="C55" s="41"/>
      <c r="D55" s="41"/>
      <c r="E55" s="35" t="s">
        <v>583</v>
      </c>
      <c r="F55" s="41"/>
      <c r="G55" s="41"/>
      <c r="H55" s="41"/>
      <c r="I55" s="41"/>
      <c r="J55" s="42"/>
    </row>
    <row r="56" spans="1:16" x14ac:dyDescent="0.25">
      <c r="A56" s="27" t="s">
        <v>165</v>
      </c>
      <c r="B56" s="28"/>
      <c r="C56" s="29" t="s">
        <v>246</v>
      </c>
      <c r="D56" s="30"/>
      <c r="E56" s="27" t="s">
        <v>247</v>
      </c>
      <c r="F56" s="30"/>
      <c r="G56" s="30"/>
      <c r="H56" s="30"/>
      <c r="I56" s="31">
        <f>SUMIFS(I57:I76,A57:A76,"P")</f>
        <v>0</v>
      </c>
      <c r="J56" s="32"/>
    </row>
    <row r="57" spans="1:16" x14ac:dyDescent="0.25">
      <c r="A57" s="33" t="s">
        <v>168</v>
      </c>
      <c r="B57" s="33">
        <v>12</v>
      </c>
      <c r="C57" s="34" t="s">
        <v>593</v>
      </c>
      <c r="D57" s="33"/>
      <c r="E57" s="35" t="s">
        <v>594</v>
      </c>
      <c r="F57" s="36" t="s">
        <v>242</v>
      </c>
      <c r="G57" s="37">
        <v>18</v>
      </c>
      <c r="H57" s="38">
        <v>0</v>
      </c>
      <c r="I57" s="38">
        <f>ROUND(G57*H57,P4)</f>
        <v>0</v>
      </c>
      <c r="J57" s="33"/>
      <c r="O57" s="39">
        <f>I57*0.21</f>
        <v>0</v>
      </c>
      <c r="P57">
        <v>3</v>
      </c>
    </row>
    <row r="58" spans="1:16" ht="45" x14ac:dyDescent="0.25">
      <c r="A58" s="33" t="s">
        <v>173</v>
      </c>
      <c r="B58" s="40"/>
      <c r="C58" s="41"/>
      <c r="D58" s="41"/>
      <c r="E58" s="35" t="s">
        <v>772</v>
      </c>
      <c r="F58" s="41"/>
      <c r="G58" s="41"/>
      <c r="H58" s="41"/>
      <c r="I58" s="41"/>
      <c r="J58" s="42"/>
    </row>
    <row r="59" spans="1:16" x14ac:dyDescent="0.25">
      <c r="A59" s="33" t="s">
        <v>175</v>
      </c>
      <c r="B59" s="40"/>
      <c r="C59" s="41"/>
      <c r="D59" s="41"/>
      <c r="E59" s="43" t="s">
        <v>773</v>
      </c>
      <c r="F59" s="41"/>
      <c r="G59" s="41"/>
      <c r="H59" s="41"/>
      <c r="I59" s="41"/>
      <c r="J59" s="42"/>
    </row>
    <row r="60" spans="1:16" ht="90" x14ac:dyDescent="0.25">
      <c r="A60" s="33" t="s">
        <v>177</v>
      </c>
      <c r="B60" s="40"/>
      <c r="C60" s="41"/>
      <c r="D60" s="41"/>
      <c r="E60" s="35" t="s">
        <v>597</v>
      </c>
      <c r="F60" s="41"/>
      <c r="G60" s="41"/>
      <c r="H60" s="41"/>
      <c r="I60" s="41"/>
      <c r="J60" s="42"/>
    </row>
    <row r="61" spans="1:16" x14ac:dyDescent="0.25">
      <c r="A61" s="33" t="s">
        <v>168</v>
      </c>
      <c r="B61" s="33">
        <v>13</v>
      </c>
      <c r="C61" s="34" t="s">
        <v>272</v>
      </c>
      <c r="D61" s="33" t="s">
        <v>181</v>
      </c>
      <c r="E61" s="35" t="s">
        <v>273</v>
      </c>
      <c r="F61" s="36" t="s">
        <v>274</v>
      </c>
      <c r="G61" s="37">
        <v>100</v>
      </c>
      <c r="H61" s="38">
        <v>0</v>
      </c>
      <c r="I61" s="38">
        <f>ROUND(G61*H61,P4)</f>
        <v>0</v>
      </c>
      <c r="J61" s="33"/>
      <c r="O61" s="39">
        <f>I61*0.21</f>
        <v>0</v>
      </c>
      <c r="P61">
        <v>3</v>
      </c>
    </row>
    <row r="62" spans="1:16" ht="60" x14ac:dyDescent="0.25">
      <c r="A62" s="33" t="s">
        <v>173</v>
      </c>
      <c r="B62" s="40"/>
      <c r="C62" s="41"/>
      <c r="D62" s="41"/>
      <c r="E62" s="35" t="s">
        <v>774</v>
      </c>
      <c r="F62" s="41"/>
      <c r="G62" s="41"/>
      <c r="H62" s="41"/>
      <c r="I62" s="41"/>
      <c r="J62" s="42"/>
    </row>
    <row r="63" spans="1:16" x14ac:dyDescent="0.25">
      <c r="A63" s="33" t="s">
        <v>175</v>
      </c>
      <c r="B63" s="40"/>
      <c r="C63" s="41"/>
      <c r="D63" s="41"/>
      <c r="E63" s="43" t="s">
        <v>692</v>
      </c>
      <c r="F63" s="41"/>
      <c r="G63" s="41"/>
      <c r="H63" s="41"/>
      <c r="I63" s="41"/>
      <c r="J63" s="42"/>
    </row>
    <row r="64" spans="1:16" ht="105" x14ac:dyDescent="0.25">
      <c r="A64" s="33" t="s">
        <v>177</v>
      </c>
      <c r="B64" s="40"/>
      <c r="C64" s="41"/>
      <c r="D64" s="41"/>
      <c r="E64" s="35" t="s">
        <v>277</v>
      </c>
      <c r="F64" s="41"/>
      <c r="G64" s="41"/>
      <c r="H64" s="41"/>
      <c r="I64" s="41"/>
      <c r="J64" s="42"/>
    </row>
    <row r="65" spans="1:16" x14ac:dyDescent="0.25">
      <c r="A65" s="33" t="s">
        <v>168</v>
      </c>
      <c r="B65" s="33">
        <v>14</v>
      </c>
      <c r="C65" s="34" t="s">
        <v>775</v>
      </c>
      <c r="D65" s="33" t="s">
        <v>181</v>
      </c>
      <c r="E65" s="35" t="s">
        <v>776</v>
      </c>
      <c r="F65" s="36" t="s">
        <v>250</v>
      </c>
      <c r="G65" s="37">
        <v>75</v>
      </c>
      <c r="H65" s="38">
        <v>0</v>
      </c>
      <c r="I65" s="38">
        <f>ROUND(G65*H65,P4)</f>
        <v>0</v>
      </c>
      <c r="J65" s="33"/>
      <c r="O65" s="39">
        <f>I65*0.21</f>
        <v>0</v>
      </c>
      <c r="P65">
        <v>3</v>
      </c>
    </row>
    <row r="66" spans="1:16" ht="60" x14ac:dyDescent="0.25">
      <c r="A66" s="33" t="s">
        <v>173</v>
      </c>
      <c r="B66" s="40"/>
      <c r="C66" s="41"/>
      <c r="D66" s="41"/>
      <c r="E66" s="35" t="s">
        <v>777</v>
      </c>
      <c r="F66" s="41"/>
      <c r="G66" s="41"/>
      <c r="H66" s="41"/>
      <c r="I66" s="41"/>
      <c r="J66" s="42"/>
    </row>
    <row r="67" spans="1:16" x14ac:dyDescent="0.25">
      <c r="A67" s="33" t="s">
        <v>175</v>
      </c>
      <c r="B67" s="40"/>
      <c r="C67" s="41"/>
      <c r="D67" s="41"/>
      <c r="E67" s="43" t="s">
        <v>564</v>
      </c>
      <c r="F67" s="41"/>
      <c r="G67" s="41"/>
      <c r="H67" s="41"/>
      <c r="I67" s="41"/>
      <c r="J67" s="42"/>
    </row>
    <row r="68" spans="1:16" ht="225" x14ac:dyDescent="0.25">
      <c r="A68" s="33" t="s">
        <v>177</v>
      </c>
      <c r="B68" s="40"/>
      <c r="C68" s="41"/>
      <c r="D68" s="41"/>
      <c r="E68" s="35" t="s">
        <v>656</v>
      </c>
      <c r="F68" s="41"/>
      <c r="G68" s="41"/>
      <c r="H68" s="41"/>
      <c r="I68" s="41"/>
      <c r="J68" s="42"/>
    </row>
    <row r="69" spans="1:16" ht="30" x14ac:dyDescent="0.25">
      <c r="A69" s="33" t="s">
        <v>168</v>
      </c>
      <c r="B69" s="33">
        <v>15</v>
      </c>
      <c r="C69" s="34" t="s">
        <v>778</v>
      </c>
      <c r="D69" s="33" t="s">
        <v>181</v>
      </c>
      <c r="E69" s="35" t="s">
        <v>779</v>
      </c>
      <c r="F69" s="36" t="s">
        <v>250</v>
      </c>
      <c r="G69" s="37">
        <v>15</v>
      </c>
      <c r="H69" s="38">
        <v>0</v>
      </c>
      <c r="I69" s="38">
        <f>ROUND(G69*H69,P4)</f>
        <v>0</v>
      </c>
      <c r="J69" s="33"/>
      <c r="O69" s="39">
        <f>I69*0.21</f>
        <v>0</v>
      </c>
      <c r="P69">
        <v>3</v>
      </c>
    </row>
    <row r="70" spans="1:16" x14ac:dyDescent="0.25">
      <c r="A70" s="33" t="s">
        <v>173</v>
      </c>
      <c r="B70" s="40"/>
      <c r="C70" s="41"/>
      <c r="D70" s="41"/>
      <c r="E70" s="35" t="s">
        <v>780</v>
      </c>
      <c r="F70" s="41"/>
      <c r="G70" s="41"/>
      <c r="H70" s="41"/>
      <c r="I70" s="41"/>
      <c r="J70" s="42"/>
    </row>
    <row r="71" spans="1:16" x14ac:dyDescent="0.25">
      <c r="A71" s="33" t="s">
        <v>175</v>
      </c>
      <c r="B71" s="40"/>
      <c r="C71" s="41"/>
      <c r="D71" s="41"/>
      <c r="E71" s="43" t="s">
        <v>781</v>
      </c>
      <c r="F71" s="41"/>
      <c r="G71" s="41"/>
      <c r="H71" s="41"/>
      <c r="I71" s="41"/>
      <c r="J71" s="42"/>
    </row>
    <row r="72" spans="1:16" ht="225" x14ac:dyDescent="0.25">
      <c r="A72" s="33" t="s">
        <v>177</v>
      </c>
      <c r="B72" s="40"/>
      <c r="C72" s="41"/>
      <c r="D72" s="41"/>
      <c r="E72" s="35" t="s">
        <v>656</v>
      </c>
      <c r="F72" s="41"/>
      <c r="G72" s="41"/>
      <c r="H72" s="41"/>
      <c r="I72" s="41"/>
      <c r="J72" s="42"/>
    </row>
    <row r="73" spans="1:16" x14ac:dyDescent="0.25">
      <c r="A73" s="33" t="s">
        <v>168</v>
      </c>
      <c r="B73" s="33">
        <v>16</v>
      </c>
      <c r="C73" s="34" t="s">
        <v>669</v>
      </c>
      <c r="D73" s="33" t="s">
        <v>181</v>
      </c>
      <c r="E73" s="35" t="s">
        <v>670</v>
      </c>
      <c r="F73" s="36" t="s">
        <v>274</v>
      </c>
      <c r="G73" s="37">
        <v>200</v>
      </c>
      <c r="H73" s="38">
        <v>0</v>
      </c>
      <c r="I73" s="38">
        <f>ROUND(G73*H73,P4)</f>
        <v>0</v>
      </c>
      <c r="J73" s="33"/>
      <c r="O73" s="39">
        <f>I73*0.21</f>
        <v>0</v>
      </c>
      <c r="P73">
        <v>3</v>
      </c>
    </row>
    <row r="74" spans="1:16" x14ac:dyDescent="0.25">
      <c r="A74" s="33" t="s">
        <v>173</v>
      </c>
      <c r="B74" s="40"/>
      <c r="C74" s="41"/>
      <c r="D74" s="41"/>
      <c r="E74" s="35" t="s">
        <v>671</v>
      </c>
      <c r="F74" s="41"/>
      <c r="G74" s="41"/>
      <c r="H74" s="41"/>
      <c r="I74" s="41"/>
      <c r="J74" s="42"/>
    </row>
    <row r="75" spans="1:16" x14ac:dyDescent="0.25">
      <c r="A75" s="33" t="s">
        <v>175</v>
      </c>
      <c r="B75" s="40"/>
      <c r="C75" s="41"/>
      <c r="D75" s="41"/>
      <c r="E75" s="43" t="s">
        <v>309</v>
      </c>
      <c r="F75" s="41"/>
      <c r="G75" s="41"/>
      <c r="H75" s="41"/>
      <c r="I75" s="41"/>
      <c r="J75" s="42"/>
    </row>
    <row r="76" spans="1:16" ht="75" x14ac:dyDescent="0.25">
      <c r="A76" s="33" t="s">
        <v>177</v>
      </c>
      <c r="B76" s="40"/>
      <c r="C76" s="41"/>
      <c r="D76" s="41"/>
      <c r="E76" s="35" t="s">
        <v>673</v>
      </c>
      <c r="F76" s="41"/>
      <c r="G76" s="41"/>
      <c r="H76" s="41"/>
      <c r="I76" s="41"/>
      <c r="J76" s="42"/>
    </row>
    <row r="77" spans="1:16" x14ac:dyDescent="0.25">
      <c r="A77" s="27" t="s">
        <v>165</v>
      </c>
      <c r="B77" s="28"/>
      <c r="C77" s="29" t="s">
        <v>278</v>
      </c>
      <c r="D77" s="30"/>
      <c r="E77" s="27" t="s">
        <v>279</v>
      </c>
      <c r="F77" s="30"/>
      <c r="G77" s="30"/>
      <c r="H77" s="30"/>
      <c r="I77" s="31">
        <f>SUMIFS(I78:I93,A78:A93,"P")</f>
        <v>0</v>
      </c>
      <c r="J77" s="32"/>
    </row>
    <row r="78" spans="1:16" ht="30" x14ac:dyDescent="0.25">
      <c r="A78" s="33" t="s">
        <v>168</v>
      </c>
      <c r="B78" s="33">
        <v>17</v>
      </c>
      <c r="C78" s="34" t="s">
        <v>782</v>
      </c>
      <c r="D78" s="33" t="s">
        <v>181</v>
      </c>
      <c r="E78" s="35" t="s">
        <v>783</v>
      </c>
      <c r="F78" s="36" t="s">
        <v>274</v>
      </c>
      <c r="G78" s="37">
        <v>190</v>
      </c>
      <c r="H78" s="38">
        <v>0</v>
      </c>
      <c r="I78" s="38">
        <f>ROUND(G78*H78,P4)</f>
        <v>0</v>
      </c>
      <c r="J78" s="33"/>
      <c r="O78" s="39">
        <f>I78*0.21</f>
        <v>0</v>
      </c>
      <c r="P78">
        <v>3</v>
      </c>
    </row>
    <row r="79" spans="1:16" ht="45" x14ac:dyDescent="0.25">
      <c r="A79" s="33" t="s">
        <v>173</v>
      </c>
      <c r="B79" s="40"/>
      <c r="C79" s="41"/>
      <c r="D79" s="41"/>
      <c r="E79" s="35" t="s">
        <v>784</v>
      </c>
      <c r="F79" s="41"/>
      <c r="G79" s="41"/>
      <c r="H79" s="41"/>
      <c r="I79" s="41"/>
      <c r="J79" s="42"/>
    </row>
    <row r="80" spans="1:16" x14ac:dyDescent="0.25">
      <c r="A80" s="33" t="s">
        <v>175</v>
      </c>
      <c r="B80" s="40"/>
      <c r="C80" s="41"/>
      <c r="D80" s="41"/>
      <c r="E80" s="43" t="s">
        <v>785</v>
      </c>
      <c r="F80" s="41"/>
      <c r="G80" s="41"/>
      <c r="H80" s="41"/>
      <c r="I80" s="41"/>
      <c r="J80" s="42"/>
    </row>
    <row r="81" spans="1:16" ht="90" x14ac:dyDescent="0.25">
      <c r="A81" s="33" t="s">
        <v>177</v>
      </c>
      <c r="B81" s="40"/>
      <c r="C81" s="41"/>
      <c r="D81" s="41"/>
      <c r="E81" s="35" t="s">
        <v>727</v>
      </c>
      <c r="F81" s="41"/>
      <c r="G81" s="41"/>
      <c r="H81" s="41"/>
      <c r="I81" s="41"/>
      <c r="J81" s="42"/>
    </row>
    <row r="82" spans="1:16" x14ac:dyDescent="0.25">
      <c r="A82" s="33" t="s">
        <v>168</v>
      </c>
      <c r="B82" s="33">
        <v>18</v>
      </c>
      <c r="C82" s="34" t="s">
        <v>728</v>
      </c>
      <c r="D82" s="33" t="s">
        <v>181</v>
      </c>
      <c r="E82" s="35" t="s">
        <v>729</v>
      </c>
      <c r="F82" s="36" t="s">
        <v>274</v>
      </c>
      <c r="G82" s="37">
        <v>8</v>
      </c>
      <c r="H82" s="38">
        <v>0</v>
      </c>
      <c r="I82" s="38">
        <f>ROUND(G82*H82,P4)</f>
        <v>0</v>
      </c>
      <c r="J82" s="33"/>
      <c r="O82" s="39">
        <f>I82*0.21</f>
        <v>0</v>
      </c>
      <c r="P82">
        <v>3</v>
      </c>
    </row>
    <row r="83" spans="1:16" x14ac:dyDescent="0.25">
      <c r="A83" s="33" t="s">
        <v>173</v>
      </c>
      <c r="B83" s="40"/>
      <c r="C83" s="41"/>
      <c r="D83" s="41"/>
      <c r="E83" s="35" t="s">
        <v>786</v>
      </c>
      <c r="F83" s="41"/>
      <c r="G83" s="41"/>
      <c r="H83" s="41"/>
      <c r="I83" s="41"/>
      <c r="J83" s="42"/>
    </row>
    <row r="84" spans="1:16" x14ac:dyDescent="0.25">
      <c r="A84" s="33" t="s">
        <v>175</v>
      </c>
      <c r="B84" s="40"/>
      <c r="C84" s="41"/>
      <c r="D84" s="41"/>
      <c r="E84" s="43" t="s">
        <v>787</v>
      </c>
      <c r="F84" s="41"/>
      <c r="G84" s="41"/>
      <c r="H84" s="41"/>
      <c r="I84" s="41"/>
      <c r="J84" s="42"/>
    </row>
    <row r="85" spans="1:16" ht="75" x14ac:dyDescent="0.25">
      <c r="A85" s="33" t="s">
        <v>177</v>
      </c>
      <c r="B85" s="40"/>
      <c r="C85" s="41"/>
      <c r="D85" s="41"/>
      <c r="E85" s="35" t="s">
        <v>731</v>
      </c>
      <c r="F85" s="41"/>
      <c r="G85" s="41"/>
      <c r="H85" s="41"/>
      <c r="I85" s="41"/>
      <c r="J85" s="42"/>
    </row>
    <row r="86" spans="1:16" x14ac:dyDescent="0.25">
      <c r="A86" s="33" t="s">
        <v>168</v>
      </c>
      <c r="B86" s="33">
        <v>19</v>
      </c>
      <c r="C86" s="34" t="s">
        <v>732</v>
      </c>
      <c r="D86" s="33" t="s">
        <v>181</v>
      </c>
      <c r="E86" s="35" t="s">
        <v>733</v>
      </c>
      <c r="F86" s="36" t="s">
        <v>274</v>
      </c>
      <c r="G86" s="37">
        <v>50</v>
      </c>
      <c r="H86" s="38">
        <v>0</v>
      </c>
      <c r="I86" s="38">
        <f>ROUND(G86*H86,P4)</f>
        <v>0</v>
      </c>
      <c r="J86" s="33"/>
      <c r="O86" s="39">
        <f>I86*0.21</f>
        <v>0</v>
      </c>
      <c r="P86">
        <v>3</v>
      </c>
    </row>
    <row r="87" spans="1:16" ht="30" x14ac:dyDescent="0.25">
      <c r="A87" s="33" t="s">
        <v>173</v>
      </c>
      <c r="B87" s="40"/>
      <c r="C87" s="41"/>
      <c r="D87" s="41"/>
      <c r="E87" s="35" t="s">
        <v>734</v>
      </c>
      <c r="F87" s="41"/>
      <c r="G87" s="41"/>
      <c r="H87" s="41"/>
      <c r="I87" s="41"/>
      <c r="J87" s="42"/>
    </row>
    <row r="88" spans="1:16" x14ac:dyDescent="0.25">
      <c r="A88" s="33" t="s">
        <v>175</v>
      </c>
      <c r="B88" s="40"/>
      <c r="C88" s="41"/>
      <c r="D88" s="41"/>
      <c r="E88" s="43" t="s">
        <v>668</v>
      </c>
      <c r="F88" s="41"/>
      <c r="G88" s="41"/>
      <c r="H88" s="41"/>
      <c r="I88" s="41"/>
      <c r="J88" s="42"/>
    </row>
    <row r="89" spans="1:16" ht="75" x14ac:dyDescent="0.25">
      <c r="A89" s="33" t="s">
        <v>177</v>
      </c>
      <c r="B89" s="40"/>
      <c r="C89" s="41"/>
      <c r="D89" s="41"/>
      <c r="E89" s="35" t="s">
        <v>736</v>
      </c>
      <c r="F89" s="41"/>
      <c r="G89" s="41"/>
      <c r="H89" s="41"/>
      <c r="I89" s="41"/>
      <c r="J89" s="42"/>
    </row>
    <row r="90" spans="1:16" x14ac:dyDescent="0.25">
      <c r="A90" s="33" t="s">
        <v>168</v>
      </c>
      <c r="B90" s="33">
        <v>20</v>
      </c>
      <c r="C90" s="34" t="s">
        <v>737</v>
      </c>
      <c r="D90" s="33" t="s">
        <v>181</v>
      </c>
      <c r="E90" s="35" t="s">
        <v>738</v>
      </c>
      <c r="F90" s="36" t="s">
        <v>250</v>
      </c>
      <c r="G90" s="37">
        <v>10</v>
      </c>
      <c r="H90" s="38">
        <v>0</v>
      </c>
      <c r="I90" s="38">
        <f>ROUND(G90*H90,P4)</f>
        <v>0</v>
      </c>
      <c r="J90" s="33"/>
      <c r="O90" s="39">
        <f>I90*0.21</f>
        <v>0</v>
      </c>
      <c r="P90">
        <v>3</v>
      </c>
    </row>
    <row r="91" spans="1:16" x14ac:dyDescent="0.25">
      <c r="A91" s="33" t="s">
        <v>173</v>
      </c>
      <c r="B91" s="40"/>
      <c r="C91" s="41"/>
      <c r="D91" s="41"/>
      <c r="E91" s="35" t="s">
        <v>739</v>
      </c>
      <c r="F91" s="41"/>
      <c r="G91" s="41"/>
      <c r="H91" s="41"/>
      <c r="I91" s="41"/>
      <c r="J91" s="42"/>
    </row>
    <row r="92" spans="1:16" x14ac:dyDescent="0.25">
      <c r="A92" s="33" t="s">
        <v>175</v>
      </c>
      <c r="B92" s="40"/>
      <c r="C92" s="41"/>
      <c r="D92" s="41"/>
      <c r="E92" s="43" t="s">
        <v>325</v>
      </c>
      <c r="F92" s="41"/>
      <c r="G92" s="41"/>
      <c r="H92" s="41"/>
      <c r="I92" s="41"/>
      <c r="J92" s="42"/>
    </row>
    <row r="93" spans="1:16" ht="75" x14ac:dyDescent="0.25">
      <c r="A93" s="33" t="s">
        <v>177</v>
      </c>
      <c r="B93" s="45"/>
      <c r="C93" s="46"/>
      <c r="D93" s="46"/>
      <c r="E93" s="35" t="s">
        <v>740</v>
      </c>
      <c r="F93" s="46"/>
      <c r="G93" s="46"/>
      <c r="H93" s="46"/>
      <c r="I93" s="46"/>
      <c r="J93" s="47"/>
    </row>
  </sheetData>
  <mergeCells count="13">
    <mergeCell ref="E7:E8"/>
    <mergeCell ref="F7:F8"/>
    <mergeCell ref="G7:G8"/>
    <mergeCell ref="H7:I7"/>
    <mergeCell ref="J7:J8"/>
    <mergeCell ref="C3:D3"/>
    <mergeCell ref="C4:D4"/>
    <mergeCell ref="C5:D5"/>
    <mergeCell ref="C6:D6"/>
    <mergeCell ref="A7:A8"/>
    <mergeCell ref="B7:B8"/>
    <mergeCell ref="C7:C8"/>
    <mergeCell ref="D7:D8"/>
  </mergeCells>
  <pageMargins left="0.7" right="0.7" top="0.75" bottom="0.75" header="0.3" footer="0.3"/>
  <pageSetup fitToHeight="0"/>
  <headerFooter>
    <oddFooter>&amp;C_x000D_&amp;1#&amp;"Calibri"&amp;10&amp;K000000 Mott MacDonald Restricted</oddFooter>
  </headerFooter>
  <drawing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P39"/>
  <sheetViews>
    <sheetView topLeftCell="B1" workbookViewId="0"/>
  </sheetViews>
  <sheetFormatPr defaultRowHeight="15" x14ac:dyDescent="0.25"/>
  <cols>
    <col min="1" max="1" width="9.140625" hidden="1"/>
    <col min="2" max="2" width="16.140625" customWidth="1"/>
    <col min="3" max="3" width="9.7109375" customWidth="1"/>
    <col min="4" max="4" width="13" customWidth="1"/>
    <col min="5" max="5" width="64.85546875" customWidth="1"/>
    <col min="6" max="6" width="13" customWidth="1"/>
    <col min="7" max="9" width="16.140625" customWidth="1"/>
    <col min="10" max="10" width="14.85546875" bestFit="1" customWidth="1"/>
    <col min="15" max="16" width="9.140625" hidden="1"/>
  </cols>
  <sheetData>
    <row r="1" spans="1:16" x14ac:dyDescent="0.25">
      <c r="A1" s="1" t="s">
        <v>0</v>
      </c>
      <c r="B1" s="11"/>
      <c r="C1" s="12"/>
      <c r="D1" s="12"/>
      <c r="E1" s="13" t="s">
        <v>1</v>
      </c>
      <c r="F1" s="12"/>
      <c r="G1" s="12"/>
      <c r="H1" s="12"/>
      <c r="I1" s="12"/>
      <c r="J1" s="14"/>
      <c r="P1">
        <v>3</v>
      </c>
    </row>
    <row r="2" spans="1:16" ht="20.25" x14ac:dyDescent="0.25">
      <c r="A2" s="1"/>
      <c r="B2" s="15"/>
      <c r="C2" s="16"/>
      <c r="D2" s="16"/>
      <c r="E2" s="17" t="s">
        <v>142</v>
      </c>
      <c r="F2" s="16"/>
      <c r="G2" s="16"/>
      <c r="H2" s="16"/>
      <c r="I2" s="16"/>
      <c r="J2" s="18"/>
    </row>
    <row r="3" spans="1:16" x14ac:dyDescent="0.25">
      <c r="A3" s="3" t="s">
        <v>143</v>
      </c>
      <c r="B3" s="19" t="s">
        <v>144</v>
      </c>
      <c r="C3" s="73" t="s">
        <v>145</v>
      </c>
      <c r="D3" s="74"/>
      <c r="E3" s="20" t="s">
        <v>146</v>
      </c>
      <c r="F3" s="16"/>
      <c r="G3" s="16"/>
      <c r="H3" s="21" t="s">
        <v>788</v>
      </c>
      <c r="I3" s="22">
        <f>SUMIFS(I10:I39,A10:A39,"SD")</f>
        <v>0</v>
      </c>
      <c r="J3" s="18"/>
      <c r="O3">
        <v>0</v>
      </c>
      <c r="P3">
        <v>2</v>
      </c>
    </row>
    <row r="4" spans="1:16" x14ac:dyDescent="0.25">
      <c r="A4" s="3" t="s">
        <v>148</v>
      </c>
      <c r="B4" s="19" t="s">
        <v>149</v>
      </c>
      <c r="C4" s="73" t="s">
        <v>123</v>
      </c>
      <c r="D4" s="74"/>
      <c r="E4" s="20" t="s">
        <v>124</v>
      </c>
      <c r="F4" s="16"/>
      <c r="G4" s="16"/>
      <c r="H4" s="16"/>
      <c r="I4" s="16"/>
      <c r="J4" s="18"/>
      <c r="O4">
        <v>0.15</v>
      </c>
      <c r="P4">
        <v>2</v>
      </c>
    </row>
    <row r="5" spans="1:16" x14ac:dyDescent="0.25">
      <c r="A5" s="3" t="s">
        <v>150</v>
      </c>
      <c r="B5" s="19" t="s">
        <v>149</v>
      </c>
      <c r="C5" s="73" t="s">
        <v>468</v>
      </c>
      <c r="D5" s="74"/>
      <c r="E5" s="20" t="s">
        <v>28</v>
      </c>
      <c r="F5" s="16"/>
      <c r="G5" s="16"/>
      <c r="H5" s="16"/>
      <c r="I5" s="16"/>
      <c r="J5" s="18"/>
      <c r="O5">
        <v>0.21</v>
      </c>
    </row>
    <row r="6" spans="1:16" x14ac:dyDescent="0.25">
      <c r="A6" s="3" t="s">
        <v>152</v>
      </c>
      <c r="B6" s="19" t="s">
        <v>153</v>
      </c>
      <c r="C6" s="73" t="s">
        <v>788</v>
      </c>
      <c r="D6" s="74"/>
      <c r="E6" s="20" t="s">
        <v>131</v>
      </c>
      <c r="F6" s="16"/>
      <c r="G6" s="16"/>
      <c r="H6" s="16"/>
      <c r="I6" s="16"/>
      <c r="J6" s="18"/>
    </row>
    <row r="7" spans="1:16" x14ac:dyDescent="0.25">
      <c r="A7" s="75" t="s">
        <v>154</v>
      </c>
      <c r="B7" s="76" t="s">
        <v>155</v>
      </c>
      <c r="C7" s="77" t="s">
        <v>156</v>
      </c>
      <c r="D7" s="77" t="s">
        <v>157</v>
      </c>
      <c r="E7" s="77" t="s">
        <v>158</v>
      </c>
      <c r="F7" s="77" t="s">
        <v>159</v>
      </c>
      <c r="G7" s="77" t="s">
        <v>160</v>
      </c>
      <c r="H7" s="77" t="s">
        <v>161</v>
      </c>
      <c r="I7" s="77"/>
      <c r="J7" s="78" t="s">
        <v>162</v>
      </c>
    </row>
    <row r="8" spans="1:16" x14ac:dyDescent="0.25">
      <c r="A8" s="75"/>
      <c r="B8" s="76"/>
      <c r="C8" s="77"/>
      <c r="D8" s="77"/>
      <c r="E8" s="77"/>
      <c r="F8" s="77"/>
      <c r="G8" s="77"/>
      <c r="H8" s="6" t="s">
        <v>163</v>
      </c>
      <c r="I8" s="6" t="s">
        <v>164</v>
      </c>
      <c r="J8" s="78"/>
    </row>
    <row r="9" spans="1:16" x14ac:dyDescent="0.25">
      <c r="A9" s="25">
        <v>0</v>
      </c>
      <c r="B9" s="23">
        <v>1</v>
      </c>
      <c r="C9" s="26">
        <v>2</v>
      </c>
      <c r="D9" s="6">
        <v>3</v>
      </c>
      <c r="E9" s="26">
        <v>4</v>
      </c>
      <c r="F9" s="6">
        <v>5</v>
      </c>
      <c r="G9" s="6">
        <v>6</v>
      </c>
      <c r="H9" s="6">
        <v>7</v>
      </c>
      <c r="I9" s="26">
        <v>8</v>
      </c>
      <c r="J9" s="24">
        <v>9</v>
      </c>
    </row>
    <row r="10" spans="1:16" x14ac:dyDescent="0.25">
      <c r="A10" s="27" t="s">
        <v>165</v>
      </c>
      <c r="B10" s="28"/>
      <c r="C10" s="29" t="s">
        <v>166</v>
      </c>
      <c r="D10" s="30"/>
      <c r="E10" s="27" t="s">
        <v>167</v>
      </c>
      <c r="F10" s="30"/>
      <c r="G10" s="30"/>
      <c r="H10" s="30"/>
      <c r="I10" s="31">
        <f>SUMIFS(I11:I18,A11:A18,"P")</f>
        <v>0</v>
      </c>
      <c r="J10" s="32"/>
    </row>
    <row r="11" spans="1:16" ht="30" x14ac:dyDescent="0.25">
      <c r="A11" s="33" t="s">
        <v>168</v>
      </c>
      <c r="B11" s="33">
        <v>1</v>
      </c>
      <c r="C11" s="34" t="s">
        <v>296</v>
      </c>
      <c r="D11" s="33" t="s">
        <v>196</v>
      </c>
      <c r="E11" s="35" t="s">
        <v>297</v>
      </c>
      <c r="F11" s="36" t="s">
        <v>298</v>
      </c>
      <c r="G11" s="37">
        <v>70.8</v>
      </c>
      <c r="H11" s="38">
        <v>0</v>
      </c>
      <c r="I11" s="38">
        <f>ROUND(G11*H11,P4)</f>
        <v>0</v>
      </c>
      <c r="J11" s="33"/>
      <c r="O11" s="39">
        <f>I11*0.21</f>
        <v>0</v>
      </c>
      <c r="P11">
        <v>3</v>
      </c>
    </row>
    <row r="12" spans="1:16" ht="300" x14ac:dyDescent="0.25">
      <c r="A12" s="33" t="s">
        <v>173</v>
      </c>
      <c r="B12" s="40"/>
      <c r="C12" s="41"/>
      <c r="D12" s="41"/>
      <c r="E12" s="35" t="s">
        <v>789</v>
      </c>
      <c r="F12" s="41"/>
      <c r="G12" s="41"/>
      <c r="H12" s="41"/>
      <c r="I12" s="41"/>
      <c r="J12" s="42"/>
    </row>
    <row r="13" spans="1:16" x14ac:dyDescent="0.25">
      <c r="A13" s="33" t="s">
        <v>175</v>
      </c>
      <c r="B13" s="40"/>
      <c r="C13" s="41"/>
      <c r="D13" s="41"/>
      <c r="E13" s="43" t="s">
        <v>790</v>
      </c>
      <c r="F13" s="41"/>
      <c r="G13" s="41"/>
      <c r="H13" s="41"/>
      <c r="I13" s="41"/>
      <c r="J13" s="42"/>
    </row>
    <row r="14" spans="1:16" ht="75" x14ac:dyDescent="0.25">
      <c r="A14" s="33" t="s">
        <v>177</v>
      </c>
      <c r="B14" s="40"/>
      <c r="C14" s="41"/>
      <c r="D14" s="41"/>
      <c r="E14" s="35" t="s">
        <v>383</v>
      </c>
      <c r="F14" s="41"/>
      <c r="G14" s="41"/>
      <c r="H14" s="41"/>
      <c r="I14" s="41"/>
      <c r="J14" s="42"/>
    </row>
    <row r="15" spans="1:16" ht="30" x14ac:dyDescent="0.25">
      <c r="A15" s="33" t="s">
        <v>168</v>
      </c>
      <c r="B15" s="33">
        <v>2</v>
      </c>
      <c r="C15" s="34" t="s">
        <v>296</v>
      </c>
      <c r="D15" s="33" t="s">
        <v>199</v>
      </c>
      <c r="E15" s="35" t="s">
        <v>297</v>
      </c>
      <c r="F15" s="36" t="s">
        <v>298</v>
      </c>
      <c r="G15" s="37">
        <v>31.5</v>
      </c>
      <c r="H15" s="38">
        <v>0</v>
      </c>
      <c r="I15" s="38">
        <f>ROUND(G15*H15,P4)</f>
        <v>0</v>
      </c>
      <c r="J15" s="33"/>
      <c r="O15" s="39">
        <f>I15*0.21</f>
        <v>0</v>
      </c>
      <c r="P15">
        <v>3</v>
      </c>
    </row>
    <row r="16" spans="1:16" ht="210" x14ac:dyDescent="0.25">
      <c r="A16" s="33" t="s">
        <v>173</v>
      </c>
      <c r="B16" s="40"/>
      <c r="C16" s="41"/>
      <c r="D16" s="41"/>
      <c r="E16" s="35" t="s">
        <v>791</v>
      </c>
      <c r="F16" s="41"/>
      <c r="G16" s="41"/>
      <c r="H16" s="41"/>
      <c r="I16" s="41"/>
      <c r="J16" s="42"/>
    </row>
    <row r="17" spans="1:16" x14ac:dyDescent="0.25">
      <c r="A17" s="33" t="s">
        <v>175</v>
      </c>
      <c r="B17" s="40"/>
      <c r="C17" s="41"/>
      <c r="D17" s="41"/>
      <c r="E17" s="43" t="s">
        <v>792</v>
      </c>
      <c r="F17" s="41"/>
      <c r="G17" s="41"/>
      <c r="H17" s="41"/>
      <c r="I17" s="41"/>
      <c r="J17" s="42"/>
    </row>
    <row r="18" spans="1:16" ht="75" x14ac:dyDescent="0.25">
      <c r="A18" s="33" t="s">
        <v>177</v>
      </c>
      <c r="B18" s="40"/>
      <c r="C18" s="41"/>
      <c r="D18" s="41"/>
      <c r="E18" s="35" t="s">
        <v>301</v>
      </c>
      <c r="F18" s="41"/>
      <c r="G18" s="41"/>
      <c r="H18" s="41"/>
      <c r="I18" s="41"/>
      <c r="J18" s="42"/>
    </row>
    <row r="19" spans="1:16" x14ac:dyDescent="0.25">
      <c r="A19" s="27" t="s">
        <v>165</v>
      </c>
      <c r="B19" s="28"/>
      <c r="C19" s="29" t="s">
        <v>11</v>
      </c>
      <c r="D19" s="30"/>
      <c r="E19" s="27" t="s">
        <v>239</v>
      </c>
      <c r="F19" s="30"/>
      <c r="G19" s="30"/>
      <c r="H19" s="30"/>
      <c r="I19" s="31">
        <f>SUMIFS(I20:I39,A20:A39,"P")</f>
        <v>0</v>
      </c>
      <c r="J19" s="32"/>
    </row>
    <row r="20" spans="1:16" x14ac:dyDescent="0.25">
      <c r="A20" s="33" t="s">
        <v>168</v>
      </c>
      <c r="B20" s="33">
        <v>3</v>
      </c>
      <c r="C20" s="34" t="s">
        <v>477</v>
      </c>
      <c r="D20" s="33" t="s">
        <v>170</v>
      </c>
      <c r="E20" s="35" t="s">
        <v>478</v>
      </c>
      <c r="F20" s="36" t="s">
        <v>242</v>
      </c>
      <c r="G20" s="37">
        <v>30</v>
      </c>
      <c r="H20" s="38">
        <v>0</v>
      </c>
      <c r="I20" s="38">
        <f>ROUND(G20*H20,P4)</f>
        <v>0</v>
      </c>
      <c r="J20" s="33"/>
      <c r="O20" s="39">
        <f>I20*0.21</f>
        <v>0</v>
      </c>
      <c r="P20">
        <v>3</v>
      </c>
    </row>
    <row r="21" spans="1:16" ht="30" x14ac:dyDescent="0.25">
      <c r="A21" s="33" t="s">
        <v>173</v>
      </c>
      <c r="B21" s="40"/>
      <c r="C21" s="41"/>
      <c r="D21" s="41"/>
      <c r="E21" s="35" t="s">
        <v>793</v>
      </c>
      <c r="F21" s="41"/>
      <c r="G21" s="41"/>
      <c r="H21" s="41"/>
      <c r="I21" s="41"/>
      <c r="J21" s="42"/>
    </row>
    <row r="22" spans="1:16" x14ac:dyDescent="0.25">
      <c r="A22" s="33" t="s">
        <v>175</v>
      </c>
      <c r="B22" s="40"/>
      <c r="C22" s="41"/>
      <c r="D22" s="41"/>
      <c r="E22" s="43" t="s">
        <v>794</v>
      </c>
      <c r="F22" s="41"/>
      <c r="G22" s="41"/>
      <c r="H22" s="41"/>
      <c r="I22" s="41"/>
      <c r="J22" s="42"/>
    </row>
    <row r="23" spans="1:16" ht="120" x14ac:dyDescent="0.25">
      <c r="A23" s="33" t="s">
        <v>177</v>
      </c>
      <c r="B23" s="40"/>
      <c r="C23" s="41"/>
      <c r="D23" s="41"/>
      <c r="E23" s="35" t="s">
        <v>481</v>
      </c>
      <c r="F23" s="41"/>
      <c r="G23" s="41"/>
      <c r="H23" s="41"/>
      <c r="I23" s="41"/>
      <c r="J23" s="42"/>
    </row>
    <row r="24" spans="1:16" ht="30" x14ac:dyDescent="0.25">
      <c r="A24" s="33" t="s">
        <v>168</v>
      </c>
      <c r="B24" s="33">
        <v>4</v>
      </c>
      <c r="C24" s="34" t="s">
        <v>492</v>
      </c>
      <c r="D24" s="33" t="s">
        <v>170</v>
      </c>
      <c r="E24" s="35" t="s">
        <v>493</v>
      </c>
      <c r="F24" s="36" t="s">
        <v>242</v>
      </c>
      <c r="G24" s="37">
        <v>30</v>
      </c>
      <c r="H24" s="38">
        <v>0</v>
      </c>
      <c r="I24" s="38">
        <f>ROUND(G24*H24,P4)</f>
        <v>0</v>
      </c>
      <c r="J24" s="33"/>
      <c r="O24" s="39">
        <f>I24*0.21</f>
        <v>0</v>
      </c>
      <c r="P24">
        <v>3</v>
      </c>
    </row>
    <row r="25" spans="1:16" ht="30" x14ac:dyDescent="0.25">
      <c r="A25" s="33" t="s">
        <v>173</v>
      </c>
      <c r="B25" s="40"/>
      <c r="C25" s="41"/>
      <c r="D25" s="41"/>
      <c r="E25" s="35" t="s">
        <v>795</v>
      </c>
      <c r="F25" s="41"/>
      <c r="G25" s="41"/>
      <c r="H25" s="41"/>
      <c r="I25" s="41"/>
      <c r="J25" s="42"/>
    </row>
    <row r="26" spans="1:16" x14ac:dyDescent="0.25">
      <c r="A26" s="33" t="s">
        <v>175</v>
      </c>
      <c r="B26" s="40"/>
      <c r="C26" s="41"/>
      <c r="D26" s="41"/>
      <c r="E26" s="43" t="s">
        <v>796</v>
      </c>
      <c r="F26" s="41"/>
      <c r="G26" s="41"/>
      <c r="H26" s="41"/>
      <c r="I26" s="41"/>
      <c r="J26" s="42"/>
    </row>
    <row r="27" spans="1:16" ht="120" x14ac:dyDescent="0.25">
      <c r="A27" s="33" t="s">
        <v>177</v>
      </c>
      <c r="B27" s="40"/>
      <c r="C27" s="41"/>
      <c r="D27" s="41"/>
      <c r="E27" s="35" t="s">
        <v>481</v>
      </c>
      <c r="F27" s="41"/>
      <c r="G27" s="41"/>
      <c r="H27" s="41"/>
      <c r="I27" s="41"/>
      <c r="J27" s="42"/>
    </row>
    <row r="28" spans="1:16" ht="30" x14ac:dyDescent="0.25">
      <c r="A28" s="33" t="s">
        <v>168</v>
      </c>
      <c r="B28" s="33">
        <v>5</v>
      </c>
      <c r="C28" s="34" t="s">
        <v>503</v>
      </c>
      <c r="D28" s="33" t="s">
        <v>170</v>
      </c>
      <c r="E28" s="35" t="s">
        <v>504</v>
      </c>
      <c r="F28" s="36" t="s">
        <v>274</v>
      </c>
      <c r="G28" s="37">
        <v>80</v>
      </c>
      <c r="H28" s="38">
        <v>0</v>
      </c>
      <c r="I28" s="38">
        <f>ROUND(G28*H28,P4)</f>
        <v>0</v>
      </c>
      <c r="J28" s="33"/>
      <c r="O28" s="39">
        <f>I28*0.21</f>
        <v>0</v>
      </c>
      <c r="P28">
        <v>3</v>
      </c>
    </row>
    <row r="29" spans="1:16" ht="195" x14ac:dyDescent="0.25">
      <c r="A29" s="33" t="s">
        <v>173</v>
      </c>
      <c r="B29" s="40"/>
      <c r="C29" s="41"/>
      <c r="D29" s="41"/>
      <c r="E29" s="35" t="s">
        <v>797</v>
      </c>
      <c r="F29" s="41"/>
      <c r="G29" s="41"/>
      <c r="H29" s="41"/>
      <c r="I29" s="41"/>
      <c r="J29" s="42"/>
    </row>
    <row r="30" spans="1:16" x14ac:dyDescent="0.25">
      <c r="A30" s="33" t="s">
        <v>175</v>
      </c>
      <c r="B30" s="40"/>
      <c r="C30" s="41"/>
      <c r="D30" s="41"/>
      <c r="E30" s="43" t="s">
        <v>798</v>
      </c>
      <c r="F30" s="41"/>
      <c r="G30" s="41"/>
      <c r="H30" s="41"/>
      <c r="I30" s="41"/>
      <c r="J30" s="42"/>
    </row>
    <row r="31" spans="1:16" ht="120" x14ac:dyDescent="0.25">
      <c r="A31" s="33" t="s">
        <v>177</v>
      </c>
      <c r="B31" s="40"/>
      <c r="C31" s="41"/>
      <c r="D31" s="41"/>
      <c r="E31" s="35" t="s">
        <v>481</v>
      </c>
      <c r="F31" s="41"/>
      <c r="G31" s="41"/>
      <c r="H31" s="41"/>
      <c r="I31" s="41"/>
      <c r="J31" s="42"/>
    </row>
    <row r="32" spans="1:16" ht="30" x14ac:dyDescent="0.25">
      <c r="A32" s="33" t="s">
        <v>168</v>
      </c>
      <c r="B32" s="33">
        <v>6</v>
      </c>
      <c r="C32" s="34" t="s">
        <v>561</v>
      </c>
      <c r="D32" s="33" t="s">
        <v>170</v>
      </c>
      <c r="E32" s="35" t="s">
        <v>562</v>
      </c>
      <c r="F32" s="36" t="s">
        <v>242</v>
      </c>
      <c r="G32" s="37">
        <v>60</v>
      </c>
      <c r="H32" s="38">
        <v>0</v>
      </c>
      <c r="I32" s="38">
        <f>ROUND(G32*H32,P4)</f>
        <v>0</v>
      </c>
      <c r="J32" s="33"/>
      <c r="O32" s="39">
        <f>I32*0.21</f>
        <v>0</v>
      </c>
      <c r="P32">
        <v>3</v>
      </c>
    </row>
    <row r="33" spans="1:16" ht="135" x14ac:dyDescent="0.25">
      <c r="A33" s="33" t="s">
        <v>173</v>
      </c>
      <c r="B33" s="40"/>
      <c r="C33" s="41"/>
      <c r="D33" s="41"/>
      <c r="E33" s="35" t="s">
        <v>799</v>
      </c>
      <c r="F33" s="41"/>
      <c r="G33" s="41"/>
      <c r="H33" s="41"/>
      <c r="I33" s="41"/>
      <c r="J33" s="42"/>
    </row>
    <row r="34" spans="1:16" x14ac:dyDescent="0.25">
      <c r="A34" s="33" t="s">
        <v>175</v>
      </c>
      <c r="B34" s="40"/>
      <c r="C34" s="41"/>
      <c r="D34" s="41"/>
      <c r="E34" s="43" t="s">
        <v>800</v>
      </c>
      <c r="F34" s="41"/>
      <c r="G34" s="41"/>
      <c r="H34" s="41"/>
      <c r="I34" s="41"/>
      <c r="J34" s="42"/>
    </row>
    <row r="35" spans="1:16" ht="360" x14ac:dyDescent="0.25">
      <c r="A35" s="33" t="s">
        <v>177</v>
      </c>
      <c r="B35" s="40"/>
      <c r="C35" s="41"/>
      <c r="D35" s="41"/>
      <c r="E35" s="35" t="s">
        <v>565</v>
      </c>
      <c r="F35" s="41"/>
      <c r="G35" s="41"/>
      <c r="H35" s="41"/>
      <c r="I35" s="41"/>
      <c r="J35" s="42"/>
    </row>
    <row r="36" spans="1:16" x14ac:dyDescent="0.25">
      <c r="A36" s="33" t="s">
        <v>168</v>
      </c>
      <c r="B36" s="33">
        <v>7</v>
      </c>
      <c r="C36" s="34" t="s">
        <v>459</v>
      </c>
      <c r="D36" s="33" t="s">
        <v>181</v>
      </c>
      <c r="E36" s="35" t="s">
        <v>460</v>
      </c>
      <c r="F36" s="36" t="s">
        <v>250</v>
      </c>
      <c r="G36" s="37">
        <v>300</v>
      </c>
      <c r="H36" s="38">
        <v>0</v>
      </c>
      <c r="I36" s="38">
        <f>ROUND(G36*H36,P4)</f>
        <v>0</v>
      </c>
      <c r="J36" s="33"/>
      <c r="O36" s="39">
        <f>I36*0.21</f>
        <v>0</v>
      </c>
      <c r="P36">
        <v>3</v>
      </c>
    </row>
    <row r="37" spans="1:16" x14ac:dyDescent="0.25">
      <c r="A37" s="33" t="s">
        <v>173</v>
      </c>
      <c r="B37" s="40"/>
      <c r="C37" s="41"/>
      <c r="D37" s="41"/>
      <c r="E37" s="44" t="s">
        <v>181</v>
      </c>
      <c r="F37" s="41"/>
      <c r="G37" s="41"/>
      <c r="H37" s="41"/>
      <c r="I37" s="41"/>
      <c r="J37" s="42"/>
    </row>
    <row r="38" spans="1:16" x14ac:dyDescent="0.25">
      <c r="A38" s="33" t="s">
        <v>175</v>
      </c>
      <c r="B38" s="40"/>
      <c r="C38" s="41"/>
      <c r="D38" s="41"/>
      <c r="E38" s="43" t="s">
        <v>660</v>
      </c>
      <c r="F38" s="41"/>
      <c r="G38" s="41"/>
      <c r="H38" s="41"/>
      <c r="I38" s="41"/>
      <c r="J38" s="42"/>
    </row>
    <row r="39" spans="1:16" ht="75" x14ac:dyDescent="0.25">
      <c r="A39" s="33" t="s">
        <v>177</v>
      </c>
      <c r="B39" s="45"/>
      <c r="C39" s="46"/>
      <c r="D39" s="46"/>
      <c r="E39" s="35" t="s">
        <v>462</v>
      </c>
      <c r="F39" s="46"/>
      <c r="G39" s="46"/>
      <c r="H39" s="46"/>
      <c r="I39" s="46"/>
      <c r="J39" s="47"/>
    </row>
  </sheetData>
  <mergeCells count="13">
    <mergeCell ref="E7:E8"/>
    <mergeCell ref="F7:F8"/>
    <mergeCell ref="G7:G8"/>
    <mergeCell ref="H7:I7"/>
    <mergeCell ref="J7:J8"/>
    <mergeCell ref="C3:D3"/>
    <mergeCell ref="C4:D4"/>
    <mergeCell ref="C5:D5"/>
    <mergeCell ref="C6:D6"/>
    <mergeCell ref="A7:A8"/>
    <mergeCell ref="B7:B8"/>
    <mergeCell ref="C7:C8"/>
    <mergeCell ref="D7:D8"/>
  </mergeCells>
  <pageMargins left="0.7" right="0.7" top="0.75" bottom="0.75" header="0.3" footer="0.3"/>
  <pageSetup fitToHeight="0"/>
  <headerFooter>
    <oddFooter>&amp;C_x000D_&amp;1#&amp;"Calibri"&amp;10&amp;K000000 Mott MacDonald Restricted</oddFooter>
  </headerFooter>
  <drawing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P121"/>
  <sheetViews>
    <sheetView topLeftCell="B1" workbookViewId="0"/>
  </sheetViews>
  <sheetFormatPr defaultRowHeight="15" x14ac:dyDescent="0.25"/>
  <cols>
    <col min="1" max="1" width="9.140625" hidden="1"/>
    <col min="2" max="2" width="16.140625" customWidth="1"/>
    <col min="3" max="3" width="9.7109375" customWidth="1"/>
    <col min="4" max="4" width="13" customWidth="1"/>
    <col min="5" max="5" width="64.85546875" customWidth="1"/>
    <col min="6" max="6" width="13" customWidth="1"/>
    <col min="7" max="9" width="16.140625" customWidth="1"/>
    <col min="10" max="10" width="14.85546875" bestFit="1" customWidth="1"/>
    <col min="15" max="16" width="9.140625" hidden="1"/>
  </cols>
  <sheetData>
    <row r="1" spans="1:16" x14ac:dyDescent="0.25">
      <c r="A1" s="1" t="s">
        <v>0</v>
      </c>
      <c r="B1" s="11"/>
      <c r="C1" s="12"/>
      <c r="D1" s="12"/>
      <c r="E1" s="13" t="s">
        <v>1</v>
      </c>
      <c r="F1" s="12"/>
      <c r="G1" s="12"/>
      <c r="H1" s="12"/>
      <c r="I1" s="12"/>
      <c r="J1" s="14"/>
      <c r="P1">
        <v>3</v>
      </c>
    </row>
    <row r="2" spans="1:16" ht="20.25" x14ac:dyDescent="0.25">
      <c r="A2" s="1"/>
      <c r="B2" s="15"/>
      <c r="C2" s="16"/>
      <c r="D2" s="16"/>
      <c r="E2" s="17" t="s">
        <v>142</v>
      </c>
      <c r="F2" s="16"/>
      <c r="G2" s="16"/>
      <c r="H2" s="16"/>
      <c r="I2" s="16"/>
      <c r="J2" s="18"/>
    </row>
    <row r="3" spans="1:16" x14ac:dyDescent="0.25">
      <c r="A3" s="3" t="s">
        <v>143</v>
      </c>
      <c r="B3" s="19" t="s">
        <v>144</v>
      </c>
      <c r="C3" s="73" t="s">
        <v>145</v>
      </c>
      <c r="D3" s="74"/>
      <c r="E3" s="20" t="s">
        <v>146</v>
      </c>
      <c r="F3" s="16"/>
      <c r="G3" s="16"/>
      <c r="H3" s="21" t="s">
        <v>801</v>
      </c>
      <c r="I3" s="22">
        <f>SUMIFS(I10:I121,A10:A121,"SD")</f>
        <v>0</v>
      </c>
      <c r="J3" s="18"/>
      <c r="O3">
        <v>0</v>
      </c>
      <c r="P3">
        <v>2</v>
      </c>
    </row>
    <row r="4" spans="1:16" x14ac:dyDescent="0.25">
      <c r="A4" s="3" t="s">
        <v>148</v>
      </c>
      <c r="B4" s="19" t="s">
        <v>149</v>
      </c>
      <c r="C4" s="73" t="s">
        <v>123</v>
      </c>
      <c r="D4" s="74"/>
      <c r="E4" s="20" t="s">
        <v>124</v>
      </c>
      <c r="F4" s="16"/>
      <c r="G4" s="16"/>
      <c r="H4" s="16"/>
      <c r="I4" s="16"/>
      <c r="J4" s="18"/>
      <c r="O4">
        <v>0.15</v>
      </c>
      <c r="P4">
        <v>2</v>
      </c>
    </row>
    <row r="5" spans="1:16" x14ac:dyDescent="0.25">
      <c r="A5" s="3" t="s">
        <v>150</v>
      </c>
      <c r="B5" s="19" t="s">
        <v>149</v>
      </c>
      <c r="C5" s="73" t="s">
        <v>468</v>
      </c>
      <c r="D5" s="74"/>
      <c r="E5" s="20" t="s">
        <v>28</v>
      </c>
      <c r="F5" s="16"/>
      <c r="G5" s="16"/>
      <c r="H5" s="16"/>
      <c r="I5" s="16"/>
      <c r="J5" s="18"/>
      <c r="O5">
        <v>0.21</v>
      </c>
    </row>
    <row r="6" spans="1:16" x14ac:dyDescent="0.25">
      <c r="A6" s="3" t="s">
        <v>152</v>
      </c>
      <c r="B6" s="19" t="s">
        <v>153</v>
      </c>
      <c r="C6" s="73" t="s">
        <v>801</v>
      </c>
      <c r="D6" s="74"/>
      <c r="E6" s="20" t="s">
        <v>133</v>
      </c>
      <c r="F6" s="16"/>
      <c r="G6" s="16"/>
      <c r="H6" s="16"/>
      <c r="I6" s="16"/>
      <c r="J6" s="18"/>
    </row>
    <row r="7" spans="1:16" x14ac:dyDescent="0.25">
      <c r="A7" s="75" t="s">
        <v>154</v>
      </c>
      <c r="B7" s="76" t="s">
        <v>155</v>
      </c>
      <c r="C7" s="77" t="s">
        <v>156</v>
      </c>
      <c r="D7" s="77" t="s">
        <v>157</v>
      </c>
      <c r="E7" s="77" t="s">
        <v>158</v>
      </c>
      <c r="F7" s="77" t="s">
        <v>159</v>
      </c>
      <c r="G7" s="77" t="s">
        <v>160</v>
      </c>
      <c r="H7" s="77" t="s">
        <v>161</v>
      </c>
      <c r="I7" s="77"/>
      <c r="J7" s="78" t="s">
        <v>162</v>
      </c>
    </row>
    <row r="8" spans="1:16" x14ac:dyDescent="0.25">
      <c r="A8" s="75"/>
      <c r="B8" s="76"/>
      <c r="C8" s="77"/>
      <c r="D8" s="77"/>
      <c r="E8" s="77"/>
      <c r="F8" s="77"/>
      <c r="G8" s="77"/>
      <c r="H8" s="6" t="s">
        <v>163</v>
      </c>
      <c r="I8" s="6" t="s">
        <v>164</v>
      </c>
      <c r="J8" s="78"/>
    </row>
    <row r="9" spans="1:16" x14ac:dyDescent="0.25">
      <c r="A9" s="25">
        <v>0</v>
      </c>
      <c r="B9" s="23">
        <v>1</v>
      </c>
      <c r="C9" s="26">
        <v>2</v>
      </c>
      <c r="D9" s="6">
        <v>3</v>
      </c>
      <c r="E9" s="26">
        <v>4</v>
      </c>
      <c r="F9" s="6">
        <v>5</v>
      </c>
      <c r="G9" s="6">
        <v>6</v>
      </c>
      <c r="H9" s="6">
        <v>7</v>
      </c>
      <c r="I9" s="26">
        <v>8</v>
      </c>
      <c r="J9" s="24">
        <v>9</v>
      </c>
    </row>
    <row r="10" spans="1:16" x14ac:dyDescent="0.25">
      <c r="A10" s="27" t="s">
        <v>165</v>
      </c>
      <c r="B10" s="28"/>
      <c r="C10" s="29" t="s">
        <v>166</v>
      </c>
      <c r="D10" s="30"/>
      <c r="E10" s="27" t="s">
        <v>167</v>
      </c>
      <c r="F10" s="30"/>
      <c r="G10" s="30"/>
      <c r="H10" s="30"/>
      <c r="I10" s="31">
        <f>SUMIFS(I11:I14,A11:A14,"P")</f>
        <v>0</v>
      </c>
      <c r="J10" s="32"/>
    </row>
    <row r="11" spans="1:16" ht="30" x14ac:dyDescent="0.25">
      <c r="A11" s="33" t="s">
        <v>168</v>
      </c>
      <c r="B11" s="33">
        <v>1</v>
      </c>
      <c r="C11" s="34" t="s">
        <v>296</v>
      </c>
      <c r="D11" s="33" t="s">
        <v>196</v>
      </c>
      <c r="E11" s="35" t="s">
        <v>297</v>
      </c>
      <c r="F11" s="36" t="s">
        <v>298</v>
      </c>
      <c r="G11" s="37">
        <v>7.4</v>
      </c>
      <c r="H11" s="38">
        <v>0</v>
      </c>
      <c r="I11" s="38">
        <f>ROUND(G11*H11,P4)</f>
        <v>0</v>
      </c>
      <c r="J11" s="33"/>
      <c r="O11" s="39">
        <f>I11*0.21</f>
        <v>0</v>
      </c>
      <c r="P11">
        <v>3</v>
      </c>
    </row>
    <row r="12" spans="1:16" ht="300" x14ac:dyDescent="0.25">
      <c r="A12" s="33" t="s">
        <v>173</v>
      </c>
      <c r="B12" s="40"/>
      <c r="C12" s="41"/>
      <c r="D12" s="41"/>
      <c r="E12" s="35" t="s">
        <v>802</v>
      </c>
      <c r="F12" s="41"/>
      <c r="G12" s="41"/>
      <c r="H12" s="41"/>
      <c r="I12" s="41"/>
      <c r="J12" s="42"/>
    </row>
    <row r="13" spans="1:16" x14ac:dyDescent="0.25">
      <c r="A13" s="33" t="s">
        <v>175</v>
      </c>
      <c r="B13" s="40"/>
      <c r="C13" s="41"/>
      <c r="D13" s="41"/>
      <c r="E13" s="43" t="s">
        <v>803</v>
      </c>
      <c r="F13" s="41"/>
      <c r="G13" s="41"/>
      <c r="H13" s="41"/>
      <c r="I13" s="41"/>
      <c r="J13" s="42"/>
    </row>
    <row r="14" spans="1:16" ht="75" x14ac:dyDescent="0.25">
      <c r="A14" s="33" t="s">
        <v>177</v>
      </c>
      <c r="B14" s="40"/>
      <c r="C14" s="41"/>
      <c r="D14" s="41"/>
      <c r="E14" s="35" t="s">
        <v>383</v>
      </c>
      <c r="F14" s="41"/>
      <c r="G14" s="41"/>
      <c r="H14" s="41"/>
      <c r="I14" s="41"/>
      <c r="J14" s="42"/>
    </row>
    <row r="15" spans="1:16" x14ac:dyDescent="0.25">
      <c r="A15" s="27" t="s">
        <v>165</v>
      </c>
      <c r="B15" s="28"/>
      <c r="C15" s="29" t="s">
        <v>11</v>
      </c>
      <c r="D15" s="30"/>
      <c r="E15" s="27" t="s">
        <v>239</v>
      </c>
      <c r="F15" s="30"/>
      <c r="G15" s="30"/>
      <c r="H15" s="30"/>
      <c r="I15" s="31">
        <f>SUMIFS(I16:I31,A16:A31,"P")</f>
        <v>0</v>
      </c>
      <c r="J15" s="32"/>
    </row>
    <row r="16" spans="1:16" x14ac:dyDescent="0.25">
      <c r="A16" s="33" t="s">
        <v>168</v>
      </c>
      <c r="B16" s="33">
        <v>2</v>
      </c>
      <c r="C16" s="34" t="s">
        <v>477</v>
      </c>
      <c r="D16" s="33" t="s">
        <v>170</v>
      </c>
      <c r="E16" s="35" t="s">
        <v>478</v>
      </c>
      <c r="F16" s="36" t="s">
        <v>242</v>
      </c>
      <c r="G16" s="37">
        <v>2</v>
      </c>
      <c r="H16" s="38">
        <v>0</v>
      </c>
      <c r="I16" s="38">
        <f>ROUND(G16*H16,P4)</f>
        <v>0</v>
      </c>
      <c r="J16" s="33"/>
      <c r="O16" s="39">
        <f>I16*0.21</f>
        <v>0</v>
      </c>
      <c r="P16">
        <v>3</v>
      </c>
    </row>
    <row r="17" spans="1:16" ht="120" x14ac:dyDescent="0.25">
      <c r="A17" s="33" t="s">
        <v>173</v>
      </c>
      <c r="B17" s="40"/>
      <c r="C17" s="41"/>
      <c r="D17" s="41"/>
      <c r="E17" s="35" t="s">
        <v>804</v>
      </c>
      <c r="F17" s="41"/>
      <c r="G17" s="41"/>
      <c r="H17" s="41"/>
      <c r="I17" s="41"/>
      <c r="J17" s="42"/>
    </row>
    <row r="18" spans="1:16" x14ac:dyDescent="0.25">
      <c r="A18" s="33" t="s">
        <v>175</v>
      </c>
      <c r="B18" s="40"/>
      <c r="C18" s="41"/>
      <c r="D18" s="41"/>
      <c r="E18" s="43" t="s">
        <v>805</v>
      </c>
      <c r="F18" s="41"/>
      <c r="G18" s="41"/>
      <c r="H18" s="41"/>
      <c r="I18" s="41"/>
      <c r="J18" s="42"/>
    </row>
    <row r="19" spans="1:16" ht="120" x14ac:dyDescent="0.25">
      <c r="A19" s="33" t="s">
        <v>177</v>
      </c>
      <c r="B19" s="40"/>
      <c r="C19" s="41"/>
      <c r="D19" s="41"/>
      <c r="E19" s="35" t="s">
        <v>481</v>
      </c>
      <c r="F19" s="41"/>
      <c r="G19" s="41"/>
      <c r="H19" s="41"/>
      <c r="I19" s="41"/>
      <c r="J19" s="42"/>
    </row>
    <row r="20" spans="1:16" ht="30" x14ac:dyDescent="0.25">
      <c r="A20" s="33" t="s">
        <v>168</v>
      </c>
      <c r="B20" s="33">
        <v>3</v>
      </c>
      <c r="C20" s="34" t="s">
        <v>503</v>
      </c>
      <c r="D20" s="33" t="s">
        <v>170</v>
      </c>
      <c r="E20" s="35" t="s">
        <v>504</v>
      </c>
      <c r="F20" s="36" t="s">
        <v>274</v>
      </c>
      <c r="G20" s="37">
        <v>50</v>
      </c>
      <c r="H20" s="38">
        <v>0</v>
      </c>
      <c r="I20" s="38">
        <f>ROUND(G20*H20,P4)</f>
        <v>0</v>
      </c>
      <c r="J20" s="33"/>
      <c r="O20" s="39">
        <f>I20*0.21</f>
        <v>0</v>
      </c>
      <c r="P20">
        <v>3</v>
      </c>
    </row>
    <row r="21" spans="1:16" ht="195" x14ac:dyDescent="0.25">
      <c r="A21" s="33" t="s">
        <v>173</v>
      </c>
      <c r="B21" s="40"/>
      <c r="C21" s="41"/>
      <c r="D21" s="41"/>
      <c r="E21" s="35" t="s">
        <v>806</v>
      </c>
      <c r="F21" s="41"/>
      <c r="G21" s="41"/>
      <c r="H21" s="41"/>
      <c r="I21" s="41"/>
      <c r="J21" s="42"/>
    </row>
    <row r="22" spans="1:16" x14ac:dyDescent="0.25">
      <c r="A22" s="33" t="s">
        <v>175</v>
      </c>
      <c r="B22" s="40"/>
      <c r="C22" s="41"/>
      <c r="D22" s="41"/>
      <c r="E22" s="43" t="s">
        <v>668</v>
      </c>
      <c r="F22" s="41"/>
      <c r="G22" s="41"/>
      <c r="H22" s="41"/>
      <c r="I22" s="41"/>
      <c r="J22" s="42"/>
    </row>
    <row r="23" spans="1:16" ht="120" x14ac:dyDescent="0.25">
      <c r="A23" s="33" t="s">
        <v>177</v>
      </c>
      <c r="B23" s="40"/>
      <c r="C23" s="41"/>
      <c r="D23" s="41"/>
      <c r="E23" s="35" t="s">
        <v>481</v>
      </c>
      <c r="F23" s="41"/>
      <c r="G23" s="41"/>
      <c r="H23" s="41"/>
      <c r="I23" s="41"/>
      <c r="J23" s="42"/>
    </row>
    <row r="24" spans="1:16" x14ac:dyDescent="0.25">
      <c r="A24" s="33" t="s">
        <v>168</v>
      </c>
      <c r="B24" s="33">
        <v>4</v>
      </c>
      <c r="C24" s="34" t="s">
        <v>240</v>
      </c>
      <c r="D24" s="33" t="s">
        <v>196</v>
      </c>
      <c r="E24" s="35" t="s">
        <v>241</v>
      </c>
      <c r="F24" s="36" t="s">
        <v>242</v>
      </c>
      <c r="G24" s="37">
        <v>64.8</v>
      </c>
      <c r="H24" s="38">
        <v>0</v>
      </c>
      <c r="I24" s="38">
        <f>ROUND(G24*H24,P4)</f>
        <v>0</v>
      </c>
      <c r="J24" s="33"/>
      <c r="O24" s="39">
        <f>I24*0.21</f>
        <v>0</v>
      </c>
      <c r="P24">
        <v>3</v>
      </c>
    </row>
    <row r="25" spans="1:16" ht="60" x14ac:dyDescent="0.25">
      <c r="A25" s="33" t="s">
        <v>173</v>
      </c>
      <c r="B25" s="40"/>
      <c r="C25" s="41"/>
      <c r="D25" s="41"/>
      <c r="E25" s="35" t="s">
        <v>807</v>
      </c>
      <c r="F25" s="41"/>
      <c r="G25" s="41"/>
      <c r="H25" s="41"/>
      <c r="I25" s="41"/>
      <c r="J25" s="42"/>
    </row>
    <row r="26" spans="1:16" x14ac:dyDescent="0.25">
      <c r="A26" s="33" t="s">
        <v>175</v>
      </c>
      <c r="B26" s="40"/>
      <c r="C26" s="41"/>
      <c r="D26" s="41"/>
      <c r="E26" s="43" t="s">
        <v>808</v>
      </c>
      <c r="F26" s="41"/>
      <c r="G26" s="41"/>
      <c r="H26" s="41"/>
      <c r="I26" s="41"/>
      <c r="J26" s="42"/>
    </row>
    <row r="27" spans="1:16" ht="75" x14ac:dyDescent="0.25">
      <c r="A27" s="33" t="s">
        <v>177</v>
      </c>
      <c r="B27" s="40"/>
      <c r="C27" s="41"/>
      <c r="D27" s="41"/>
      <c r="E27" s="35" t="s">
        <v>502</v>
      </c>
      <c r="F27" s="41"/>
      <c r="G27" s="41"/>
      <c r="H27" s="41"/>
      <c r="I27" s="41"/>
      <c r="J27" s="42"/>
    </row>
    <row r="28" spans="1:16" x14ac:dyDescent="0.25">
      <c r="A28" s="33" t="s">
        <v>168</v>
      </c>
      <c r="B28" s="33">
        <v>5</v>
      </c>
      <c r="C28" s="34" t="s">
        <v>240</v>
      </c>
      <c r="D28" s="33" t="s">
        <v>199</v>
      </c>
      <c r="E28" s="35" t="s">
        <v>241</v>
      </c>
      <c r="F28" s="36" t="s">
        <v>242</v>
      </c>
      <c r="G28" s="37">
        <v>8.1</v>
      </c>
      <c r="H28" s="38">
        <v>0</v>
      </c>
      <c r="I28" s="38">
        <f>ROUND(G28*H28,P4)</f>
        <v>0</v>
      </c>
      <c r="J28" s="33"/>
      <c r="O28" s="39">
        <f>I28*0.21</f>
        <v>0</v>
      </c>
      <c r="P28">
        <v>3</v>
      </c>
    </row>
    <row r="29" spans="1:16" ht="75" x14ac:dyDescent="0.25">
      <c r="A29" s="33" t="s">
        <v>173</v>
      </c>
      <c r="B29" s="40"/>
      <c r="C29" s="41"/>
      <c r="D29" s="41"/>
      <c r="E29" s="35" t="s">
        <v>809</v>
      </c>
      <c r="F29" s="41"/>
      <c r="G29" s="41"/>
      <c r="H29" s="41"/>
      <c r="I29" s="41"/>
      <c r="J29" s="42"/>
    </row>
    <row r="30" spans="1:16" x14ac:dyDescent="0.25">
      <c r="A30" s="33" t="s">
        <v>175</v>
      </c>
      <c r="B30" s="40"/>
      <c r="C30" s="41"/>
      <c r="D30" s="41"/>
      <c r="E30" s="43" t="s">
        <v>810</v>
      </c>
      <c r="F30" s="41"/>
      <c r="G30" s="41"/>
      <c r="H30" s="41"/>
      <c r="I30" s="41"/>
      <c r="J30" s="42"/>
    </row>
    <row r="31" spans="1:16" ht="75" x14ac:dyDescent="0.25">
      <c r="A31" s="33" t="s">
        <v>177</v>
      </c>
      <c r="B31" s="40"/>
      <c r="C31" s="41"/>
      <c r="D31" s="41"/>
      <c r="E31" s="35" t="s">
        <v>502</v>
      </c>
      <c r="F31" s="41"/>
      <c r="G31" s="41"/>
      <c r="H31" s="41"/>
      <c r="I31" s="41"/>
      <c r="J31" s="42"/>
    </row>
    <row r="32" spans="1:16" x14ac:dyDescent="0.25">
      <c r="A32" s="27" t="s">
        <v>165</v>
      </c>
      <c r="B32" s="28"/>
      <c r="C32" s="29" t="s">
        <v>123</v>
      </c>
      <c r="D32" s="30"/>
      <c r="E32" s="27" t="s">
        <v>311</v>
      </c>
      <c r="F32" s="30"/>
      <c r="G32" s="30"/>
      <c r="H32" s="30"/>
      <c r="I32" s="31">
        <f>SUMIFS(I33:I36,A33:A36,"P")</f>
        <v>0</v>
      </c>
      <c r="J32" s="32"/>
    </row>
    <row r="33" spans="1:16" ht="30" x14ac:dyDescent="0.25">
      <c r="A33" s="33" t="s">
        <v>168</v>
      </c>
      <c r="B33" s="33">
        <v>6</v>
      </c>
      <c r="C33" s="34" t="s">
        <v>811</v>
      </c>
      <c r="D33" s="33" t="s">
        <v>181</v>
      </c>
      <c r="E33" s="35" t="s">
        <v>812</v>
      </c>
      <c r="F33" s="36" t="s">
        <v>190</v>
      </c>
      <c r="G33" s="37">
        <v>84</v>
      </c>
      <c r="H33" s="38">
        <v>0</v>
      </c>
      <c r="I33" s="38">
        <f>ROUND(G33*H33,P4)</f>
        <v>0</v>
      </c>
      <c r="J33" s="33"/>
      <c r="O33" s="39">
        <f>I33*0.21</f>
        <v>0</v>
      </c>
      <c r="P33">
        <v>3</v>
      </c>
    </row>
    <row r="34" spans="1:16" ht="60" x14ac:dyDescent="0.25">
      <c r="A34" s="33" t="s">
        <v>173</v>
      </c>
      <c r="B34" s="40"/>
      <c r="C34" s="41"/>
      <c r="D34" s="41"/>
      <c r="E34" s="35" t="s">
        <v>813</v>
      </c>
      <c r="F34" s="41"/>
      <c r="G34" s="41"/>
      <c r="H34" s="41"/>
      <c r="I34" s="41"/>
      <c r="J34" s="42"/>
    </row>
    <row r="35" spans="1:16" x14ac:dyDescent="0.25">
      <c r="A35" s="33" t="s">
        <v>175</v>
      </c>
      <c r="B35" s="40"/>
      <c r="C35" s="41"/>
      <c r="D35" s="41"/>
      <c r="E35" s="43" t="s">
        <v>814</v>
      </c>
      <c r="F35" s="41"/>
      <c r="G35" s="41"/>
      <c r="H35" s="41"/>
      <c r="I35" s="41"/>
      <c r="J35" s="42"/>
    </row>
    <row r="36" spans="1:16" ht="90" x14ac:dyDescent="0.25">
      <c r="A36" s="33" t="s">
        <v>177</v>
      </c>
      <c r="B36" s="40"/>
      <c r="C36" s="41"/>
      <c r="D36" s="41"/>
      <c r="E36" s="35" t="s">
        <v>815</v>
      </c>
      <c r="F36" s="41"/>
      <c r="G36" s="41"/>
      <c r="H36" s="41"/>
      <c r="I36" s="41"/>
      <c r="J36" s="42"/>
    </row>
    <row r="37" spans="1:16" x14ac:dyDescent="0.25">
      <c r="A37" s="27" t="s">
        <v>165</v>
      </c>
      <c r="B37" s="28"/>
      <c r="C37" s="29" t="s">
        <v>327</v>
      </c>
      <c r="D37" s="30"/>
      <c r="E37" s="27" t="s">
        <v>328</v>
      </c>
      <c r="F37" s="30"/>
      <c r="G37" s="30"/>
      <c r="H37" s="30"/>
      <c r="I37" s="31">
        <f>SUMIFS(I38:I45,A38:A45,"P")</f>
        <v>0</v>
      </c>
      <c r="J37" s="32"/>
    </row>
    <row r="38" spans="1:16" x14ac:dyDescent="0.25">
      <c r="A38" s="33" t="s">
        <v>168</v>
      </c>
      <c r="B38" s="33">
        <v>7</v>
      </c>
      <c r="C38" s="34" t="s">
        <v>816</v>
      </c>
      <c r="D38" s="33" t="s">
        <v>181</v>
      </c>
      <c r="E38" s="35" t="s">
        <v>817</v>
      </c>
      <c r="F38" s="36" t="s">
        <v>242</v>
      </c>
      <c r="G38" s="37">
        <v>1.4</v>
      </c>
      <c r="H38" s="38">
        <v>0</v>
      </c>
      <c r="I38" s="38">
        <f>ROUND(G38*H38,P4)</f>
        <v>0</v>
      </c>
      <c r="J38" s="33"/>
      <c r="O38" s="39">
        <f>I38*0.21</f>
        <v>0</v>
      </c>
      <c r="P38">
        <v>3</v>
      </c>
    </row>
    <row r="39" spans="1:16" ht="75" x14ac:dyDescent="0.25">
      <c r="A39" s="33" t="s">
        <v>173</v>
      </c>
      <c r="B39" s="40"/>
      <c r="C39" s="41"/>
      <c r="D39" s="41"/>
      <c r="E39" s="35" t="s">
        <v>818</v>
      </c>
      <c r="F39" s="41"/>
      <c r="G39" s="41"/>
      <c r="H39" s="41"/>
      <c r="I39" s="41"/>
      <c r="J39" s="42"/>
    </row>
    <row r="40" spans="1:16" x14ac:dyDescent="0.25">
      <c r="A40" s="33" t="s">
        <v>175</v>
      </c>
      <c r="B40" s="40"/>
      <c r="C40" s="41"/>
      <c r="D40" s="41"/>
      <c r="E40" s="43" t="s">
        <v>819</v>
      </c>
      <c r="F40" s="41"/>
      <c r="G40" s="41"/>
      <c r="H40" s="41"/>
      <c r="I40" s="41"/>
      <c r="J40" s="42"/>
    </row>
    <row r="41" spans="1:16" ht="409.5" x14ac:dyDescent="0.25">
      <c r="A41" s="33" t="s">
        <v>177</v>
      </c>
      <c r="B41" s="40"/>
      <c r="C41" s="41"/>
      <c r="D41" s="41"/>
      <c r="E41" s="35" t="s">
        <v>820</v>
      </c>
      <c r="F41" s="41"/>
      <c r="G41" s="41"/>
      <c r="H41" s="41"/>
      <c r="I41" s="41"/>
      <c r="J41" s="42"/>
    </row>
    <row r="42" spans="1:16" x14ac:dyDescent="0.25">
      <c r="A42" s="33" t="s">
        <v>168</v>
      </c>
      <c r="B42" s="33">
        <v>8</v>
      </c>
      <c r="C42" s="34" t="s">
        <v>821</v>
      </c>
      <c r="D42" s="33" t="s">
        <v>181</v>
      </c>
      <c r="E42" s="35" t="s">
        <v>822</v>
      </c>
      <c r="F42" s="36" t="s">
        <v>298</v>
      </c>
      <c r="G42" s="37">
        <v>0.252</v>
      </c>
      <c r="H42" s="38">
        <v>0</v>
      </c>
      <c r="I42" s="38">
        <f>ROUND(G42*H42,P4)</f>
        <v>0</v>
      </c>
      <c r="J42" s="33"/>
      <c r="O42" s="39">
        <f>I42*0.21</f>
        <v>0</v>
      </c>
      <c r="P42">
        <v>3</v>
      </c>
    </row>
    <row r="43" spans="1:16" ht="60" x14ac:dyDescent="0.25">
      <c r="A43" s="33" t="s">
        <v>173</v>
      </c>
      <c r="B43" s="40"/>
      <c r="C43" s="41"/>
      <c r="D43" s="41"/>
      <c r="E43" s="35" t="s">
        <v>823</v>
      </c>
      <c r="F43" s="41"/>
      <c r="G43" s="41"/>
      <c r="H43" s="41"/>
      <c r="I43" s="41"/>
      <c r="J43" s="42"/>
    </row>
    <row r="44" spans="1:16" x14ac:dyDescent="0.25">
      <c r="A44" s="33" t="s">
        <v>175</v>
      </c>
      <c r="B44" s="40"/>
      <c r="C44" s="41"/>
      <c r="D44" s="41"/>
      <c r="E44" s="43" t="s">
        <v>824</v>
      </c>
      <c r="F44" s="41"/>
      <c r="G44" s="41"/>
      <c r="H44" s="41"/>
      <c r="I44" s="41"/>
      <c r="J44" s="42"/>
    </row>
    <row r="45" spans="1:16" ht="300" x14ac:dyDescent="0.25">
      <c r="A45" s="33" t="s">
        <v>177</v>
      </c>
      <c r="B45" s="40"/>
      <c r="C45" s="41"/>
      <c r="D45" s="41"/>
      <c r="E45" s="35" t="s">
        <v>825</v>
      </c>
      <c r="F45" s="41"/>
      <c r="G45" s="41"/>
      <c r="H45" s="41"/>
      <c r="I45" s="41"/>
      <c r="J45" s="42"/>
    </row>
    <row r="46" spans="1:16" x14ac:dyDescent="0.25">
      <c r="A46" s="27" t="s">
        <v>165</v>
      </c>
      <c r="B46" s="28"/>
      <c r="C46" s="29" t="s">
        <v>246</v>
      </c>
      <c r="D46" s="30"/>
      <c r="E46" s="27" t="s">
        <v>247</v>
      </c>
      <c r="F46" s="30"/>
      <c r="G46" s="30"/>
      <c r="H46" s="30"/>
      <c r="I46" s="31">
        <f>SUMIFS(I47:I78,A47:A78,"P")</f>
        <v>0</v>
      </c>
      <c r="J46" s="32"/>
    </row>
    <row r="47" spans="1:16" x14ac:dyDescent="0.25">
      <c r="A47" s="33" t="s">
        <v>168</v>
      </c>
      <c r="B47" s="33">
        <v>9</v>
      </c>
      <c r="C47" s="34" t="s">
        <v>623</v>
      </c>
      <c r="D47" s="33" t="s">
        <v>181</v>
      </c>
      <c r="E47" s="35" t="s">
        <v>624</v>
      </c>
      <c r="F47" s="36" t="s">
        <v>250</v>
      </c>
      <c r="G47" s="37">
        <v>50</v>
      </c>
      <c r="H47" s="38">
        <v>0</v>
      </c>
      <c r="I47" s="38">
        <f>ROUND(G47*H47,P4)</f>
        <v>0</v>
      </c>
      <c r="J47" s="33"/>
      <c r="O47" s="39">
        <f>I47*0.21</f>
        <v>0</v>
      </c>
      <c r="P47">
        <v>3</v>
      </c>
    </row>
    <row r="48" spans="1:16" ht="135" x14ac:dyDescent="0.25">
      <c r="A48" s="33" t="s">
        <v>173</v>
      </c>
      <c r="B48" s="40"/>
      <c r="C48" s="41"/>
      <c r="D48" s="41"/>
      <c r="E48" s="35" t="s">
        <v>826</v>
      </c>
      <c r="F48" s="41"/>
      <c r="G48" s="41"/>
      <c r="H48" s="41"/>
      <c r="I48" s="41"/>
      <c r="J48" s="42"/>
    </row>
    <row r="49" spans="1:16" x14ac:dyDescent="0.25">
      <c r="A49" s="33" t="s">
        <v>175</v>
      </c>
      <c r="B49" s="40"/>
      <c r="C49" s="41"/>
      <c r="D49" s="41"/>
      <c r="E49" s="43" t="s">
        <v>668</v>
      </c>
      <c r="F49" s="41"/>
      <c r="G49" s="41"/>
      <c r="H49" s="41"/>
      <c r="I49" s="41"/>
      <c r="J49" s="42"/>
    </row>
    <row r="50" spans="1:16" ht="120" x14ac:dyDescent="0.25">
      <c r="A50" s="33" t="s">
        <v>177</v>
      </c>
      <c r="B50" s="40"/>
      <c r="C50" s="41"/>
      <c r="D50" s="41"/>
      <c r="E50" s="35" t="s">
        <v>258</v>
      </c>
      <c r="F50" s="41"/>
      <c r="G50" s="41"/>
      <c r="H50" s="41"/>
      <c r="I50" s="41"/>
      <c r="J50" s="42"/>
    </row>
    <row r="51" spans="1:16" x14ac:dyDescent="0.25">
      <c r="A51" s="33" t="s">
        <v>168</v>
      </c>
      <c r="B51" s="33">
        <v>10</v>
      </c>
      <c r="C51" s="34" t="s">
        <v>254</v>
      </c>
      <c r="D51" s="33"/>
      <c r="E51" s="35" t="s">
        <v>255</v>
      </c>
      <c r="F51" s="36" t="s">
        <v>250</v>
      </c>
      <c r="G51" s="37">
        <v>1620</v>
      </c>
      <c r="H51" s="38">
        <v>0</v>
      </c>
      <c r="I51" s="38">
        <f>ROUND(G51*H51,P4)</f>
        <v>0</v>
      </c>
      <c r="J51" s="33"/>
      <c r="O51" s="39">
        <f>I51*0.21</f>
        <v>0</v>
      </c>
      <c r="P51">
        <v>3</v>
      </c>
    </row>
    <row r="52" spans="1:16" ht="30" x14ac:dyDescent="0.25">
      <c r="A52" s="33" t="s">
        <v>173</v>
      </c>
      <c r="B52" s="40"/>
      <c r="C52" s="41"/>
      <c r="D52" s="41"/>
      <c r="E52" s="35" t="s">
        <v>827</v>
      </c>
      <c r="F52" s="41"/>
      <c r="G52" s="41"/>
      <c r="H52" s="41"/>
      <c r="I52" s="41"/>
      <c r="J52" s="42"/>
    </row>
    <row r="53" spans="1:16" x14ac:dyDescent="0.25">
      <c r="A53" s="33" t="s">
        <v>175</v>
      </c>
      <c r="B53" s="40"/>
      <c r="C53" s="41"/>
      <c r="D53" s="41"/>
      <c r="E53" s="43" t="s">
        <v>828</v>
      </c>
      <c r="F53" s="41"/>
      <c r="G53" s="41"/>
      <c r="H53" s="41"/>
      <c r="I53" s="41"/>
      <c r="J53" s="42"/>
    </row>
    <row r="54" spans="1:16" ht="120" x14ac:dyDescent="0.25">
      <c r="A54" s="33" t="s">
        <v>177</v>
      </c>
      <c r="B54" s="40"/>
      <c r="C54" s="41"/>
      <c r="D54" s="41"/>
      <c r="E54" s="35" t="s">
        <v>258</v>
      </c>
      <c r="F54" s="41"/>
      <c r="G54" s="41"/>
      <c r="H54" s="41"/>
      <c r="I54" s="41"/>
      <c r="J54" s="42"/>
    </row>
    <row r="55" spans="1:16" x14ac:dyDescent="0.25">
      <c r="A55" s="33" t="s">
        <v>168</v>
      </c>
      <c r="B55" s="33">
        <v>11</v>
      </c>
      <c r="C55" s="34" t="s">
        <v>629</v>
      </c>
      <c r="D55" s="33" t="s">
        <v>181</v>
      </c>
      <c r="E55" s="35" t="s">
        <v>630</v>
      </c>
      <c r="F55" s="36" t="s">
        <v>250</v>
      </c>
      <c r="G55" s="37">
        <v>600</v>
      </c>
      <c r="H55" s="38">
        <v>0</v>
      </c>
      <c r="I55" s="38">
        <f>ROUND(G55*H55,P4)</f>
        <v>0</v>
      </c>
      <c r="J55" s="33"/>
      <c r="O55" s="39">
        <f>I55*0.21</f>
        <v>0</v>
      </c>
      <c r="P55">
        <v>3</v>
      </c>
    </row>
    <row r="56" spans="1:16" ht="165" x14ac:dyDescent="0.25">
      <c r="A56" s="33" t="s">
        <v>173</v>
      </c>
      <c r="B56" s="40"/>
      <c r="C56" s="41"/>
      <c r="D56" s="41"/>
      <c r="E56" s="35" t="s">
        <v>829</v>
      </c>
      <c r="F56" s="41"/>
      <c r="G56" s="41"/>
      <c r="H56" s="41"/>
      <c r="I56" s="41"/>
      <c r="J56" s="42"/>
    </row>
    <row r="57" spans="1:16" x14ac:dyDescent="0.25">
      <c r="A57" s="33" t="s">
        <v>175</v>
      </c>
      <c r="B57" s="40"/>
      <c r="C57" s="41"/>
      <c r="D57" s="41"/>
      <c r="E57" s="43" t="s">
        <v>830</v>
      </c>
      <c r="F57" s="41"/>
      <c r="G57" s="41"/>
      <c r="H57" s="41"/>
      <c r="I57" s="41"/>
      <c r="J57" s="42"/>
    </row>
    <row r="58" spans="1:16" ht="105" x14ac:dyDescent="0.25">
      <c r="A58" s="33" t="s">
        <v>177</v>
      </c>
      <c r="B58" s="40"/>
      <c r="C58" s="41"/>
      <c r="D58" s="41"/>
      <c r="E58" s="35" t="s">
        <v>633</v>
      </c>
      <c r="F58" s="41"/>
      <c r="G58" s="41"/>
      <c r="H58" s="41"/>
      <c r="I58" s="41"/>
      <c r="J58" s="42"/>
    </row>
    <row r="59" spans="1:16" x14ac:dyDescent="0.25">
      <c r="A59" s="33" t="s">
        <v>168</v>
      </c>
      <c r="B59" s="33">
        <v>12</v>
      </c>
      <c r="C59" s="34" t="s">
        <v>831</v>
      </c>
      <c r="D59" s="33" t="s">
        <v>11</v>
      </c>
      <c r="E59" s="35" t="s">
        <v>832</v>
      </c>
      <c r="F59" s="36" t="s">
        <v>250</v>
      </c>
      <c r="G59" s="37">
        <v>1620</v>
      </c>
      <c r="H59" s="38">
        <v>0</v>
      </c>
      <c r="I59" s="38">
        <f>ROUND(G59*H59,P4)</f>
        <v>0</v>
      </c>
      <c r="J59" s="33"/>
      <c r="O59" s="39">
        <f>I59*0.21</f>
        <v>0</v>
      </c>
      <c r="P59">
        <v>3</v>
      </c>
    </row>
    <row r="60" spans="1:16" ht="90" x14ac:dyDescent="0.25">
      <c r="A60" s="33" t="s">
        <v>173</v>
      </c>
      <c r="B60" s="40"/>
      <c r="C60" s="41"/>
      <c r="D60" s="41"/>
      <c r="E60" s="35" t="s">
        <v>833</v>
      </c>
      <c r="F60" s="41"/>
      <c r="G60" s="41"/>
      <c r="H60" s="41"/>
      <c r="I60" s="41"/>
      <c r="J60" s="42"/>
    </row>
    <row r="61" spans="1:16" x14ac:dyDescent="0.25">
      <c r="A61" s="33" t="s">
        <v>175</v>
      </c>
      <c r="B61" s="40"/>
      <c r="C61" s="41"/>
      <c r="D61" s="41"/>
      <c r="E61" s="43" t="s">
        <v>828</v>
      </c>
      <c r="F61" s="41"/>
      <c r="G61" s="41"/>
      <c r="H61" s="41"/>
      <c r="I61" s="41"/>
      <c r="J61" s="42"/>
    </row>
    <row r="62" spans="1:16" ht="195" x14ac:dyDescent="0.25">
      <c r="A62" s="33" t="s">
        <v>177</v>
      </c>
      <c r="B62" s="40"/>
      <c r="C62" s="41"/>
      <c r="D62" s="41"/>
      <c r="E62" s="35" t="s">
        <v>262</v>
      </c>
      <c r="F62" s="41"/>
      <c r="G62" s="41"/>
      <c r="H62" s="41"/>
      <c r="I62" s="41"/>
      <c r="J62" s="42"/>
    </row>
    <row r="63" spans="1:16" x14ac:dyDescent="0.25">
      <c r="A63" s="33" t="s">
        <v>168</v>
      </c>
      <c r="B63" s="33">
        <v>13</v>
      </c>
      <c r="C63" s="34" t="s">
        <v>831</v>
      </c>
      <c r="D63" s="33" t="s">
        <v>123</v>
      </c>
      <c r="E63" s="35" t="s">
        <v>832</v>
      </c>
      <c r="F63" s="36" t="s">
        <v>250</v>
      </c>
      <c r="G63" s="37">
        <v>50</v>
      </c>
      <c r="H63" s="38">
        <v>0</v>
      </c>
      <c r="I63" s="38">
        <f>ROUND(G63*H63,P4)</f>
        <v>0</v>
      </c>
      <c r="J63" s="33"/>
      <c r="O63" s="39">
        <f>I63*0.21</f>
        <v>0</v>
      </c>
      <c r="P63">
        <v>3</v>
      </c>
    </row>
    <row r="64" spans="1:16" ht="90" x14ac:dyDescent="0.25">
      <c r="A64" s="33" t="s">
        <v>173</v>
      </c>
      <c r="B64" s="40"/>
      <c r="C64" s="41"/>
      <c r="D64" s="41"/>
      <c r="E64" s="35" t="s">
        <v>834</v>
      </c>
      <c r="F64" s="41"/>
      <c r="G64" s="41"/>
      <c r="H64" s="41"/>
      <c r="I64" s="41"/>
      <c r="J64" s="42"/>
    </row>
    <row r="65" spans="1:16" x14ac:dyDescent="0.25">
      <c r="A65" s="33" t="s">
        <v>175</v>
      </c>
      <c r="B65" s="40"/>
      <c r="C65" s="41"/>
      <c r="D65" s="41"/>
      <c r="E65" s="43" t="s">
        <v>668</v>
      </c>
      <c r="F65" s="41"/>
      <c r="G65" s="41"/>
      <c r="H65" s="41"/>
      <c r="I65" s="41"/>
      <c r="J65" s="42"/>
    </row>
    <row r="66" spans="1:16" ht="195" x14ac:dyDescent="0.25">
      <c r="A66" s="33" t="s">
        <v>177</v>
      </c>
      <c r="B66" s="40"/>
      <c r="C66" s="41"/>
      <c r="D66" s="41"/>
      <c r="E66" s="35" t="s">
        <v>262</v>
      </c>
      <c r="F66" s="41"/>
      <c r="G66" s="41"/>
      <c r="H66" s="41"/>
      <c r="I66" s="41"/>
      <c r="J66" s="42"/>
    </row>
    <row r="67" spans="1:16" x14ac:dyDescent="0.25">
      <c r="A67" s="33" t="s">
        <v>168</v>
      </c>
      <c r="B67" s="33">
        <v>14</v>
      </c>
      <c r="C67" s="34" t="s">
        <v>835</v>
      </c>
      <c r="D67" s="33"/>
      <c r="E67" s="35" t="s">
        <v>836</v>
      </c>
      <c r="F67" s="36" t="s">
        <v>250</v>
      </c>
      <c r="G67" s="37">
        <v>162</v>
      </c>
      <c r="H67" s="38">
        <v>0</v>
      </c>
      <c r="I67" s="38">
        <f>ROUND(G67*H67,P4)</f>
        <v>0</v>
      </c>
      <c r="J67" s="33"/>
      <c r="O67" s="39">
        <f>I67*0.21</f>
        <v>0</v>
      </c>
      <c r="P67">
        <v>3</v>
      </c>
    </row>
    <row r="68" spans="1:16" ht="60" x14ac:dyDescent="0.25">
      <c r="A68" s="33" t="s">
        <v>173</v>
      </c>
      <c r="B68" s="40"/>
      <c r="C68" s="41"/>
      <c r="D68" s="41"/>
      <c r="E68" s="35" t="s">
        <v>837</v>
      </c>
      <c r="F68" s="41"/>
      <c r="G68" s="41"/>
      <c r="H68" s="41"/>
      <c r="I68" s="41"/>
      <c r="J68" s="42"/>
    </row>
    <row r="69" spans="1:16" x14ac:dyDescent="0.25">
      <c r="A69" s="33" t="s">
        <v>175</v>
      </c>
      <c r="B69" s="40"/>
      <c r="C69" s="41"/>
      <c r="D69" s="41"/>
      <c r="E69" s="43" t="s">
        <v>838</v>
      </c>
      <c r="F69" s="41"/>
      <c r="G69" s="41"/>
      <c r="H69" s="41"/>
      <c r="I69" s="41"/>
      <c r="J69" s="42"/>
    </row>
    <row r="70" spans="1:16" ht="195" x14ac:dyDescent="0.25">
      <c r="A70" s="33" t="s">
        <v>177</v>
      </c>
      <c r="B70" s="40"/>
      <c r="C70" s="41"/>
      <c r="D70" s="41"/>
      <c r="E70" s="35" t="s">
        <v>262</v>
      </c>
      <c r="F70" s="41"/>
      <c r="G70" s="41"/>
      <c r="H70" s="41"/>
      <c r="I70" s="41"/>
      <c r="J70" s="42"/>
    </row>
    <row r="71" spans="1:16" x14ac:dyDescent="0.25">
      <c r="A71" s="33" t="s">
        <v>168</v>
      </c>
      <c r="B71" s="33">
        <v>15</v>
      </c>
      <c r="C71" s="34" t="s">
        <v>839</v>
      </c>
      <c r="D71" s="33" t="s">
        <v>181</v>
      </c>
      <c r="E71" s="35" t="s">
        <v>840</v>
      </c>
      <c r="F71" s="36" t="s">
        <v>274</v>
      </c>
      <c r="G71" s="37">
        <v>100</v>
      </c>
      <c r="H71" s="38">
        <v>0</v>
      </c>
      <c r="I71" s="38">
        <f>ROUND(G71*H71,P4)</f>
        <v>0</v>
      </c>
      <c r="J71" s="33"/>
      <c r="O71" s="39">
        <f>I71*0.21</f>
        <v>0</v>
      </c>
      <c r="P71">
        <v>3</v>
      </c>
    </row>
    <row r="72" spans="1:16" x14ac:dyDescent="0.25">
      <c r="A72" s="33" t="s">
        <v>173</v>
      </c>
      <c r="B72" s="40"/>
      <c r="C72" s="41"/>
      <c r="D72" s="41"/>
      <c r="E72" s="44" t="s">
        <v>181</v>
      </c>
      <c r="F72" s="41"/>
      <c r="G72" s="41"/>
      <c r="H72" s="41"/>
      <c r="I72" s="41"/>
      <c r="J72" s="42"/>
    </row>
    <row r="73" spans="1:16" x14ac:dyDescent="0.25">
      <c r="A73" s="33" t="s">
        <v>175</v>
      </c>
      <c r="B73" s="40"/>
      <c r="C73" s="41"/>
      <c r="D73" s="41"/>
      <c r="E73" s="43" t="s">
        <v>692</v>
      </c>
      <c r="F73" s="41"/>
      <c r="G73" s="41"/>
      <c r="H73" s="41"/>
      <c r="I73" s="41"/>
      <c r="J73" s="42"/>
    </row>
    <row r="74" spans="1:16" ht="105" x14ac:dyDescent="0.25">
      <c r="A74" s="33" t="s">
        <v>177</v>
      </c>
      <c r="B74" s="40"/>
      <c r="C74" s="41"/>
      <c r="D74" s="41"/>
      <c r="E74" s="35" t="s">
        <v>277</v>
      </c>
      <c r="F74" s="41"/>
      <c r="G74" s="41"/>
      <c r="H74" s="41"/>
      <c r="I74" s="41"/>
      <c r="J74" s="42"/>
    </row>
    <row r="75" spans="1:16" x14ac:dyDescent="0.25">
      <c r="A75" s="33" t="s">
        <v>168</v>
      </c>
      <c r="B75" s="33">
        <v>16</v>
      </c>
      <c r="C75" s="34" t="s">
        <v>669</v>
      </c>
      <c r="D75" s="33" t="s">
        <v>181</v>
      </c>
      <c r="E75" s="35" t="s">
        <v>670</v>
      </c>
      <c r="F75" s="36" t="s">
        <v>274</v>
      </c>
      <c r="G75" s="37">
        <v>600</v>
      </c>
      <c r="H75" s="38">
        <v>0</v>
      </c>
      <c r="I75" s="38">
        <f>ROUND(G75*H75,P4)</f>
        <v>0</v>
      </c>
      <c r="J75" s="33"/>
      <c r="O75" s="39">
        <f>I75*0.21</f>
        <v>0</v>
      </c>
      <c r="P75">
        <v>3</v>
      </c>
    </row>
    <row r="76" spans="1:16" x14ac:dyDescent="0.25">
      <c r="A76" s="33" t="s">
        <v>173</v>
      </c>
      <c r="B76" s="40"/>
      <c r="C76" s="41"/>
      <c r="D76" s="41"/>
      <c r="E76" s="35" t="s">
        <v>671</v>
      </c>
      <c r="F76" s="41"/>
      <c r="G76" s="41"/>
      <c r="H76" s="41"/>
      <c r="I76" s="41"/>
      <c r="J76" s="42"/>
    </row>
    <row r="77" spans="1:16" x14ac:dyDescent="0.25">
      <c r="A77" s="33" t="s">
        <v>175</v>
      </c>
      <c r="B77" s="40"/>
      <c r="C77" s="41"/>
      <c r="D77" s="41"/>
      <c r="E77" s="43" t="s">
        <v>841</v>
      </c>
      <c r="F77" s="41"/>
      <c r="G77" s="41"/>
      <c r="H77" s="41"/>
      <c r="I77" s="41"/>
      <c r="J77" s="42"/>
    </row>
    <row r="78" spans="1:16" ht="75" x14ac:dyDescent="0.25">
      <c r="A78" s="33" t="s">
        <v>177</v>
      </c>
      <c r="B78" s="40"/>
      <c r="C78" s="41"/>
      <c r="D78" s="41"/>
      <c r="E78" s="35" t="s">
        <v>673</v>
      </c>
      <c r="F78" s="41"/>
      <c r="G78" s="41"/>
      <c r="H78" s="41"/>
      <c r="I78" s="41"/>
      <c r="J78" s="42"/>
    </row>
    <row r="79" spans="1:16" x14ac:dyDescent="0.25">
      <c r="A79" s="27" t="s">
        <v>165</v>
      </c>
      <c r="B79" s="28"/>
      <c r="C79" s="29" t="s">
        <v>347</v>
      </c>
      <c r="D79" s="30"/>
      <c r="E79" s="27" t="s">
        <v>348</v>
      </c>
      <c r="F79" s="30"/>
      <c r="G79" s="30"/>
      <c r="H79" s="30"/>
      <c r="I79" s="31">
        <f>SUMIFS(I80:I83,A80:A83,"P")</f>
        <v>0</v>
      </c>
      <c r="J79" s="32"/>
    </row>
    <row r="80" spans="1:16" ht="30" x14ac:dyDescent="0.25">
      <c r="A80" s="33" t="s">
        <v>168</v>
      </c>
      <c r="B80" s="33">
        <v>17</v>
      </c>
      <c r="C80" s="34" t="s">
        <v>842</v>
      </c>
      <c r="D80" s="33" t="s">
        <v>181</v>
      </c>
      <c r="E80" s="35" t="s">
        <v>843</v>
      </c>
      <c r="F80" s="36" t="s">
        <v>250</v>
      </c>
      <c r="G80" s="37">
        <v>6</v>
      </c>
      <c r="H80" s="38">
        <v>0</v>
      </c>
      <c r="I80" s="38">
        <f>ROUND(G80*H80,P4)</f>
        <v>0</v>
      </c>
      <c r="J80" s="33"/>
      <c r="O80" s="39">
        <f>I80*0.21</f>
        <v>0</v>
      </c>
      <c r="P80">
        <v>3</v>
      </c>
    </row>
    <row r="81" spans="1:16" ht="120" x14ac:dyDescent="0.25">
      <c r="A81" s="33" t="s">
        <v>173</v>
      </c>
      <c r="B81" s="40"/>
      <c r="C81" s="41"/>
      <c r="D81" s="41"/>
      <c r="E81" s="35" t="s">
        <v>844</v>
      </c>
      <c r="F81" s="41"/>
      <c r="G81" s="41"/>
      <c r="H81" s="41"/>
      <c r="I81" s="41"/>
      <c r="J81" s="42"/>
    </row>
    <row r="82" spans="1:16" x14ac:dyDescent="0.25">
      <c r="A82" s="33" t="s">
        <v>175</v>
      </c>
      <c r="B82" s="40"/>
      <c r="C82" s="41"/>
      <c r="D82" s="41"/>
      <c r="E82" s="43" t="s">
        <v>845</v>
      </c>
      <c r="F82" s="41"/>
      <c r="G82" s="41"/>
      <c r="H82" s="41"/>
      <c r="I82" s="41"/>
      <c r="J82" s="42"/>
    </row>
    <row r="83" spans="1:16" ht="60" x14ac:dyDescent="0.25">
      <c r="A83" s="33" t="s">
        <v>177</v>
      </c>
      <c r="B83" s="40"/>
      <c r="C83" s="41"/>
      <c r="D83" s="41"/>
      <c r="E83" s="35" t="s">
        <v>846</v>
      </c>
      <c r="F83" s="41"/>
      <c r="G83" s="41"/>
      <c r="H83" s="41"/>
      <c r="I83" s="41"/>
      <c r="J83" s="42"/>
    </row>
    <row r="84" spans="1:16" x14ac:dyDescent="0.25">
      <c r="A84" s="27" t="s">
        <v>165</v>
      </c>
      <c r="B84" s="28"/>
      <c r="C84" s="29" t="s">
        <v>674</v>
      </c>
      <c r="D84" s="30"/>
      <c r="E84" s="27" t="s">
        <v>675</v>
      </c>
      <c r="F84" s="30"/>
      <c r="G84" s="30"/>
      <c r="H84" s="30"/>
      <c r="I84" s="31">
        <f>SUMIFS(I85:I88,A85:A88,"P")</f>
        <v>0</v>
      </c>
      <c r="J84" s="32"/>
    </row>
    <row r="85" spans="1:16" x14ac:dyDescent="0.25">
      <c r="A85" s="33" t="s">
        <v>168</v>
      </c>
      <c r="B85" s="33">
        <v>18</v>
      </c>
      <c r="C85" s="34" t="s">
        <v>689</v>
      </c>
      <c r="D85" s="33" t="s">
        <v>181</v>
      </c>
      <c r="E85" s="35" t="s">
        <v>690</v>
      </c>
      <c r="F85" s="36" t="s">
        <v>190</v>
      </c>
      <c r="G85" s="37">
        <v>10</v>
      </c>
      <c r="H85" s="38">
        <v>0</v>
      </c>
      <c r="I85" s="38">
        <f>ROUND(G85*H85,P4)</f>
        <v>0</v>
      </c>
      <c r="J85" s="33"/>
      <c r="O85" s="39">
        <f>I85*0.21</f>
        <v>0</v>
      </c>
      <c r="P85">
        <v>3</v>
      </c>
    </row>
    <row r="86" spans="1:16" x14ac:dyDescent="0.25">
      <c r="A86" s="33" t="s">
        <v>173</v>
      </c>
      <c r="B86" s="40"/>
      <c r="C86" s="41"/>
      <c r="D86" s="41"/>
      <c r="E86" s="35" t="s">
        <v>847</v>
      </c>
      <c r="F86" s="41"/>
      <c r="G86" s="41"/>
      <c r="H86" s="41"/>
      <c r="I86" s="41"/>
      <c r="J86" s="42"/>
    </row>
    <row r="87" spans="1:16" x14ac:dyDescent="0.25">
      <c r="A87" s="33" t="s">
        <v>175</v>
      </c>
      <c r="B87" s="40"/>
      <c r="C87" s="41"/>
      <c r="D87" s="41"/>
      <c r="E87" s="43" t="s">
        <v>325</v>
      </c>
      <c r="F87" s="41"/>
      <c r="G87" s="41"/>
      <c r="H87" s="41"/>
      <c r="I87" s="41"/>
      <c r="J87" s="42"/>
    </row>
    <row r="88" spans="1:16" ht="75" x14ac:dyDescent="0.25">
      <c r="A88" s="33" t="s">
        <v>177</v>
      </c>
      <c r="B88" s="40"/>
      <c r="C88" s="41"/>
      <c r="D88" s="41"/>
      <c r="E88" s="35" t="s">
        <v>693</v>
      </c>
      <c r="F88" s="41"/>
      <c r="G88" s="41"/>
      <c r="H88" s="41"/>
      <c r="I88" s="41"/>
      <c r="J88" s="42"/>
    </row>
    <row r="89" spans="1:16" x14ac:dyDescent="0.25">
      <c r="A89" s="27" t="s">
        <v>165</v>
      </c>
      <c r="B89" s="28"/>
      <c r="C89" s="29" t="s">
        <v>278</v>
      </c>
      <c r="D89" s="30"/>
      <c r="E89" s="27" t="s">
        <v>279</v>
      </c>
      <c r="F89" s="30"/>
      <c r="G89" s="30"/>
      <c r="H89" s="30"/>
      <c r="I89" s="31">
        <f>SUMIFS(I90:I121,A90:A121,"P")</f>
        <v>0</v>
      </c>
      <c r="J89" s="32"/>
    </row>
    <row r="90" spans="1:16" x14ac:dyDescent="0.25">
      <c r="A90" s="33" t="s">
        <v>168</v>
      </c>
      <c r="B90" s="33">
        <v>19</v>
      </c>
      <c r="C90" s="34" t="s">
        <v>280</v>
      </c>
      <c r="D90" s="33" t="s">
        <v>181</v>
      </c>
      <c r="E90" s="35" t="s">
        <v>281</v>
      </c>
      <c r="F90" s="36" t="s">
        <v>190</v>
      </c>
      <c r="G90" s="37">
        <v>6</v>
      </c>
      <c r="H90" s="38">
        <v>0</v>
      </c>
      <c r="I90" s="38">
        <f>ROUND(G90*H90,P4)</f>
        <v>0</v>
      </c>
      <c r="J90" s="33"/>
      <c r="O90" s="39">
        <f>I90*0.21</f>
        <v>0</v>
      </c>
      <c r="P90">
        <v>3</v>
      </c>
    </row>
    <row r="91" spans="1:16" x14ac:dyDescent="0.25">
      <c r="A91" s="33" t="s">
        <v>173</v>
      </c>
      <c r="B91" s="40"/>
      <c r="C91" s="41"/>
      <c r="D91" s="41"/>
      <c r="E91" s="35" t="s">
        <v>848</v>
      </c>
      <c r="F91" s="41"/>
      <c r="G91" s="41"/>
      <c r="H91" s="41"/>
      <c r="I91" s="41"/>
      <c r="J91" s="42"/>
    </row>
    <row r="92" spans="1:16" x14ac:dyDescent="0.25">
      <c r="A92" s="33" t="s">
        <v>175</v>
      </c>
      <c r="B92" s="40"/>
      <c r="C92" s="41"/>
      <c r="D92" s="41"/>
      <c r="E92" s="43" t="s">
        <v>849</v>
      </c>
      <c r="F92" s="41"/>
      <c r="G92" s="41"/>
      <c r="H92" s="41"/>
      <c r="I92" s="41"/>
      <c r="J92" s="42"/>
    </row>
    <row r="93" spans="1:16" ht="90" x14ac:dyDescent="0.25">
      <c r="A93" s="33" t="s">
        <v>177</v>
      </c>
      <c r="B93" s="40"/>
      <c r="C93" s="41"/>
      <c r="D93" s="41"/>
      <c r="E93" s="35" t="s">
        <v>284</v>
      </c>
      <c r="F93" s="41"/>
      <c r="G93" s="41"/>
      <c r="H93" s="41"/>
      <c r="I93" s="41"/>
      <c r="J93" s="42"/>
    </row>
    <row r="94" spans="1:16" ht="30" x14ac:dyDescent="0.25">
      <c r="A94" s="33" t="s">
        <v>168</v>
      </c>
      <c r="B94" s="33">
        <v>20</v>
      </c>
      <c r="C94" s="34" t="s">
        <v>706</v>
      </c>
      <c r="D94" s="33" t="s">
        <v>181</v>
      </c>
      <c r="E94" s="35" t="s">
        <v>707</v>
      </c>
      <c r="F94" s="36" t="s">
        <v>190</v>
      </c>
      <c r="G94" s="37">
        <v>1</v>
      </c>
      <c r="H94" s="38">
        <v>0</v>
      </c>
      <c r="I94" s="38">
        <f>ROUND(G94*H94,P4)</f>
        <v>0</v>
      </c>
      <c r="J94" s="33"/>
      <c r="O94" s="39">
        <f>I94*0.21</f>
        <v>0</v>
      </c>
      <c r="P94">
        <v>3</v>
      </c>
    </row>
    <row r="95" spans="1:16" x14ac:dyDescent="0.25">
      <c r="A95" s="33" t="s">
        <v>173</v>
      </c>
      <c r="B95" s="40"/>
      <c r="C95" s="41"/>
      <c r="D95" s="41"/>
      <c r="E95" s="44" t="s">
        <v>181</v>
      </c>
      <c r="F95" s="41"/>
      <c r="G95" s="41"/>
      <c r="H95" s="41"/>
      <c r="I95" s="41"/>
      <c r="J95" s="42"/>
    </row>
    <row r="96" spans="1:16" x14ac:dyDescent="0.25">
      <c r="A96" s="33" t="s">
        <v>175</v>
      </c>
      <c r="B96" s="40"/>
      <c r="C96" s="41"/>
      <c r="D96" s="41"/>
      <c r="E96" s="43" t="s">
        <v>176</v>
      </c>
      <c r="F96" s="41"/>
      <c r="G96" s="41"/>
      <c r="H96" s="41"/>
      <c r="I96" s="41"/>
      <c r="J96" s="42"/>
    </row>
    <row r="97" spans="1:16" ht="60" x14ac:dyDescent="0.25">
      <c r="A97" s="33" t="s">
        <v>177</v>
      </c>
      <c r="B97" s="40"/>
      <c r="C97" s="41"/>
      <c r="D97" s="41"/>
      <c r="E97" s="35" t="s">
        <v>709</v>
      </c>
      <c r="F97" s="41"/>
      <c r="G97" s="41"/>
      <c r="H97" s="41"/>
      <c r="I97" s="41"/>
      <c r="J97" s="42"/>
    </row>
    <row r="98" spans="1:16" x14ac:dyDescent="0.25">
      <c r="A98" s="33" t="s">
        <v>168</v>
      </c>
      <c r="B98" s="33">
        <v>21</v>
      </c>
      <c r="C98" s="34" t="s">
        <v>714</v>
      </c>
      <c r="D98" s="33" t="s">
        <v>181</v>
      </c>
      <c r="E98" s="35" t="s">
        <v>715</v>
      </c>
      <c r="F98" s="36" t="s">
        <v>190</v>
      </c>
      <c r="G98" s="37">
        <v>1</v>
      </c>
      <c r="H98" s="38">
        <v>0</v>
      </c>
      <c r="I98" s="38">
        <f>ROUND(G98*H98,P4)</f>
        <v>0</v>
      </c>
      <c r="J98" s="33"/>
      <c r="O98" s="39">
        <f>I98*0.21</f>
        <v>0</v>
      </c>
      <c r="P98">
        <v>3</v>
      </c>
    </row>
    <row r="99" spans="1:16" x14ac:dyDescent="0.25">
      <c r="A99" s="33" t="s">
        <v>173</v>
      </c>
      <c r="B99" s="40"/>
      <c r="C99" s="41"/>
      <c r="D99" s="41"/>
      <c r="E99" s="44" t="s">
        <v>181</v>
      </c>
      <c r="F99" s="41"/>
      <c r="G99" s="41"/>
      <c r="H99" s="41"/>
      <c r="I99" s="41"/>
      <c r="J99" s="42"/>
    </row>
    <row r="100" spans="1:16" x14ac:dyDescent="0.25">
      <c r="A100" s="33" t="s">
        <v>175</v>
      </c>
      <c r="B100" s="40"/>
      <c r="C100" s="41"/>
      <c r="D100" s="41"/>
      <c r="E100" s="43" t="s">
        <v>176</v>
      </c>
      <c r="F100" s="41"/>
      <c r="G100" s="41"/>
      <c r="H100" s="41"/>
      <c r="I100" s="41"/>
      <c r="J100" s="42"/>
    </row>
    <row r="101" spans="1:16" ht="90" x14ac:dyDescent="0.25">
      <c r="A101" s="33" t="s">
        <v>177</v>
      </c>
      <c r="B101" s="40"/>
      <c r="C101" s="41"/>
      <c r="D101" s="41"/>
      <c r="E101" s="35" t="s">
        <v>716</v>
      </c>
      <c r="F101" s="41"/>
      <c r="G101" s="41"/>
      <c r="H101" s="41"/>
      <c r="I101" s="41"/>
      <c r="J101" s="42"/>
    </row>
    <row r="102" spans="1:16" ht="30" x14ac:dyDescent="0.25">
      <c r="A102" s="33" t="s">
        <v>168</v>
      </c>
      <c r="B102" s="33">
        <v>22</v>
      </c>
      <c r="C102" s="34" t="s">
        <v>285</v>
      </c>
      <c r="D102" s="33" t="s">
        <v>181</v>
      </c>
      <c r="E102" s="35" t="s">
        <v>286</v>
      </c>
      <c r="F102" s="36" t="s">
        <v>250</v>
      </c>
      <c r="G102" s="37">
        <v>50</v>
      </c>
      <c r="H102" s="38">
        <v>0</v>
      </c>
      <c r="I102" s="38">
        <f>ROUND(G102*H102,P4)</f>
        <v>0</v>
      </c>
      <c r="J102" s="33"/>
      <c r="O102" s="39">
        <f>I102*0.21</f>
        <v>0</v>
      </c>
      <c r="P102">
        <v>3</v>
      </c>
    </row>
    <row r="103" spans="1:16" x14ac:dyDescent="0.25">
      <c r="A103" s="33" t="s">
        <v>173</v>
      </c>
      <c r="B103" s="40"/>
      <c r="C103" s="41"/>
      <c r="D103" s="41"/>
      <c r="E103" s="35" t="s">
        <v>850</v>
      </c>
      <c r="F103" s="41"/>
      <c r="G103" s="41"/>
      <c r="H103" s="41"/>
      <c r="I103" s="41"/>
      <c r="J103" s="42"/>
    </row>
    <row r="104" spans="1:16" x14ac:dyDescent="0.25">
      <c r="A104" s="33" t="s">
        <v>175</v>
      </c>
      <c r="B104" s="40"/>
      <c r="C104" s="41"/>
      <c r="D104" s="41"/>
      <c r="E104" s="43" t="s">
        <v>668</v>
      </c>
      <c r="F104" s="41"/>
      <c r="G104" s="41"/>
      <c r="H104" s="41"/>
      <c r="I104" s="41"/>
      <c r="J104" s="42"/>
    </row>
    <row r="105" spans="1:16" ht="105" x14ac:dyDescent="0.25">
      <c r="A105" s="33" t="s">
        <v>177</v>
      </c>
      <c r="B105" s="40"/>
      <c r="C105" s="41"/>
      <c r="D105" s="41"/>
      <c r="E105" s="35" t="s">
        <v>289</v>
      </c>
      <c r="F105" s="41"/>
      <c r="G105" s="41"/>
      <c r="H105" s="41"/>
      <c r="I105" s="41"/>
      <c r="J105" s="42"/>
    </row>
    <row r="106" spans="1:16" x14ac:dyDescent="0.25">
      <c r="A106" s="33" t="s">
        <v>168</v>
      </c>
      <c r="B106" s="33">
        <v>23</v>
      </c>
      <c r="C106" s="34" t="s">
        <v>290</v>
      </c>
      <c r="D106" s="33" t="s">
        <v>181</v>
      </c>
      <c r="E106" s="35" t="s">
        <v>291</v>
      </c>
      <c r="F106" s="36" t="s">
        <v>250</v>
      </c>
      <c r="G106" s="37">
        <v>50</v>
      </c>
      <c r="H106" s="38">
        <v>0</v>
      </c>
      <c r="I106" s="38">
        <f>ROUND(G106*H106,P4)</f>
        <v>0</v>
      </c>
      <c r="J106" s="33"/>
      <c r="O106" s="39">
        <f>I106*0.21</f>
        <v>0</v>
      </c>
      <c r="P106">
        <v>3</v>
      </c>
    </row>
    <row r="107" spans="1:16" x14ac:dyDescent="0.25">
      <c r="A107" s="33" t="s">
        <v>173</v>
      </c>
      <c r="B107" s="40"/>
      <c r="C107" s="41"/>
      <c r="D107" s="41"/>
      <c r="E107" s="35" t="s">
        <v>719</v>
      </c>
      <c r="F107" s="41"/>
      <c r="G107" s="41"/>
      <c r="H107" s="41"/>
      <c r="I107" s="41"/>
      <c r="J107" s="42"/>
    </row>
    <row r="108" spans="1:16" x14ac:dyDescent="0.25">
      <c r="A108" s="33" t="s">
        <v>175</v>
      </c>
      <c r="B108" s="40"/>
      <c r="C108" s="41"/>
      <c r="D108" s="41"/>
      <c r="E108" s="43" t="s">
        <v>668</v>
      </c>
      <c r="F108" s="41"/>
      <c r="G108" s="41"/>
      <c r="H108" s="41"/>
      <c r="I108" s="41"/>
      <c r="J108" s="42"/>
    </row>
    <row r="109" spans="1:16" ht="105" x14ac:dyDescent="0.25">
      <c r="A109" s="33" t="s">
        <v>177</v>
      </c>
      <c r="B109" s="40"/>
      <c r="C109" s="41"/>
      <c r="D109" s="41"/>
      <c r="E109" s="35" t="s">
        <v>289</v>
      </c>
      <c r="F109" s="41"/>
      <c r="G109" s="41"/>
      <c r="H109" s="41"/>
      <c r="I109" s="41"/>
      <c r="J109" s="42"/>
    </row>
    <row r="110" spans="1:16" ht="30" x14ac:dyDescent="0.25">
      <c r="A110" s="33" t="s">
        <v>168</v>
      </c>
      <c r="B110" s="33">
        <v>24</v>
      </c>
      <c r="C110" s="34" t="s">
        <v>723</v>
      </c>
      <c r="D110" s="33" t="s">
        <v>181</v>
      </c>
      <c r="E110" s="35" t="s">
        <v>724</v>
      </c>
      <c r="F110" s="36" t="s">
        <v>274</v>
      </c>
      <c r="G110" s="37">
        <v>75</v>
      </c>
      <c r="H110" s="38">
        <v>0</v>
      </c>
      <c r="I110" s="38">
        <f>ROUND(G110*H110,P4)</f>
        <v>0</v>
      </c>
      <c r="J110" s="33"/>
      <c r="O110" s="39">
        <f>I110*0.21</f>
        <v>0</v>
      </c>
      <c r="P110">
        <v>3</v>
      </c>
    </row>
    <row r="111" spans="1:16" ht="105" x14ac:dyDescent="0.25">
      <c r="A111" s="33" t="s">
        <v>173</v>
      </c>
      <c r="B111" s="40"/>
      <c r="C111" s="41"/>
      <c r="D111" s="41"/>
      <c r="E111" s="35" t="s">
        <v>851</v>
      </c>
      <c r="F111" s="41"/>
      <c r="G111" s="41"/>
      <c r="H111" s="41"/>
      <c r="I111" s="41"/>
      <c r="J111" s="42"/>
    </row>
    <row r="112" spans="1:16" x14ac:dyDescent="0.25">
      <c r="A112" s="33" t="s">
        <v>175</v>
      </c>
      <c r="B112" s="40"/>
      <c r="C112" s="41"/>
      <c r="D112" s="41"/>
      <c r="E112" s="43" t="s">
        <v>852</v>
      </c>
      <c r="F112" s="41"/>
      <c r="G112" s="41"/>
      <c r="H112" s="41"/>
      <c r="I112" s="41"/>
      <c r="J112" s="42"/>
    </row>
    <row r="113" spans="1:16" ht="90" x14ac:dyDescent="0.25">
      <c r="A113" s="33" t="s">
        <v>177</v>
      </c>
      <c r="B113" s="40"/>
      <c r="C113" s="41"/>
      <c r="D113" s="41"/>
      <c r="E113" s="35" t="s">
        <v>727</v>
      </c>
      <c r="F113" s="41"/>
      <c r="G113" s="41"/>
      <c r="H113" s="41"/>
      <c r="I113" s="41"/>
      <c r="J113" s="42"/>
    </row>
    <row r="114" spans="1:16" x14ac:dyDescent="0.25">
      <c r="A114" s="33" t="s">
        <v>168</v>
      </c>
      <c r="B114" s="33">
        <v>25</v>
      </c>
      <c r="C114" s="34" t="s">
        <v>732</v>
      </c>
      <c r="D114" s="33" t="s">
        <v>181</v>
      </c>
      <c r="E114" s="35" t="s">
        <v>733</v>
      </c>
      <c r="F114" s="36" t="s">
        <v>274</v>
      </c>
      <c r="G114" s="37">
        <v>200</v>
      </c>
      <c r="H114" s="38">
        <v>0</v>
      </c>
      <c r="I114" s="38">
        <f>ROUND(G114*H114,P4)</f>
        <v>0</v>
      </c>
      <c r="J114" s="33"/>
      <c r="O114" s="39">
        <f>I114*0.21</f>
        <v>0</v>
      </c>
      <c r="P114">
        <v>3</v>
      </c>
    </row>
    <row r="115" spans="1:16" x14ac:dyDescent="0.25">
      <c r="A115" s="33" t="s">
        <v>173</v>
      </c>
      <c r="B115" s="40"/>
      <c r="C115" s="41"/>
      <c r="D115" s="41"/>
      <c r="E115" s="44"/>
      <c r="F115" s="41"/>
      <c r="G115" s="41"/>
      <c r="H115" s="41"/>
      <c r="I115" s="41"/>
      <c r="J115" s="42"/>
    </row>
    <row r="116" spans="1:16" x14ac:dyDescent="0.25">
      <c r="A116" s="33" t="s">
        <v>175</v>
      </c>
      <c r="B116" s="40"/>
      <c r="C116" s="41"/>
      <c r="D116" s="41"/>
      <c r="E116" s="43" t="s">
        <v>309</v>
      </c>
      <c r="F116" s="41"/>
      <c r="G116" s="41"/>
      <c r="H116" s="41"/>
      <c r="I116" s="41"/>
      <c r="J116" s="42"/>
    </row>
    <row r="117" spans="1:16" ht="75" x14ac:dyDescent="0.25">
      <c r="A117" s="33" t="s">
        <v>177</v>
      </c>
      <c r="B117" s="40"/>
      <c r="C117" s="41"/>
      <c r="D117" s="41"/>
      <c r="E117" s="35" t="s">
        <v>736</v>
      </c>
      <c r="F117" s="41"/>
      <c r="G117" s="41"/>
      <c r="H117" s="41"/>
      <c r="I117" s="41"/>
      <c r="J117" s="42"/>
    </row>
    <row r="118" spans="1:16" x14ac:dyDescent="0.25">
      <c r="A118" s="33" t="s">
        <v>168</v>
      </c>
      <c r="B118" s="33">
        <v>26</v>
      </c>
      <c r="C118" s="34" t="s">
        <v>853</v>
      </c>
      <c r="D118" s="33" t="s">
        <v>181</v>
      </c>
      <c r="E118" s="35" t="s">
        <v>854</v>
      </c>
      <c r="F118" s="36" t="s">
        <v>250</v>
      </c>
      <c r="G118" s="37">
        <v>3.5</v>
      </c>
      <c r="H118" s="38">
        <v>0</v>
      </c>
      <c r="I118" s="38">
        <f>ROUND(G118*H118,P4)</f>
        <v>0</v>
      </c>
      <c r="J118" s="33"/>
      <c r="O118" s="39">
        <f>I118*0.21</f>
        <v>0</v>
      </c>
      <c r="P118">
        <v>3</v>
      </c>
    </row>
    <row r="119" spans="1:16" ht="75" x14ac:dyDescent="0.25">
      <c r="A119" s="33" t="s">
        <v>173</v>
      </c>
      <c r="B119" s="40"/>
      <c r="C119" s="41"/>
      <c r="D119" s="41"/>
      <c r="E119" s="35" t="s">
        <v>855</v>
      </c>
      <c r="F119" s="41"/>
      <c r="G119" s="41"/>
      <c r="H119" s="41"/>
      <c r="I119" s="41"/>
      <c r="J119" s="42"/>
    </row>
    <row r="120" spans="1:16" x14ac:dyDescent="0.25">
      <c r="A120" s="33" t="s">
        <v>175</v>
      </c>
      <c r="B120" s="40"/>
      <c r="C120" s="41"/>
      <c r="D120" s="41"/>
      <c r="E120" s="43" t="s">
        <v>856</v>
      </c>
      <c r="F120" s="41"/>
      <c r="G120" s="41"/>
      <c r="H120" s="41"/>
      <c r="I120" s="41"/>
      <c r="J120" s="42"/>
    </row>
    <row r="121" spans="1:16" ht="30" x14ac:dyDescent="0.25">
      <c r="A121" s="33" t="s">
        <v>177</v>
      </c>
      <c r="B121" s="45"/>
      <c r="C121" s="46"/>
      <c r="D121" s="46"/>
      <c r="E121" s="35" t="s">
        <v>857</v>
      </c>
      <c r="F121" s="46"/>
      <c r="G121" s="46"/>
      <c r="H121" s="46"/>
      <c r="I121" s="46"/>
      <c r="J121" s="47"/>
    </row>
  </sheetData>
  <mergeCells count="13">
    <mergeCell ref="E7:E8"/>
    <mergeCell ref="F7:F8"/>
    <mergeCell ref="G7:G8"/>
    <mergeCell ref="H7:I7"/>
    <mergeCell ref="J7:J8"/>
    <mergeCell ref="C3:D3"/>
    <mergeCell ref="C4:D4"/>
    <mergeCell ref="C5:D5"/>
    <mergeCell ref="C6:D6"/>
    <mergeCell ref="A7:A8"/>
    <mergeCell ref="B7:B8"/>
    <mergeCell ref="C7:C8"/>
    <mergeCell ref="D7:D8"/>
  </mergeCells>
  <pageMargins left="0.7" right="0.7" top="0.75" bottom="0.75" header="0.3" footer="0.3"/>
  <pageSetup fitToHeight="0"/>
  <headerFooter>
    <oddFooter>&amp;C_x000D_&amp;1#&amp;"Calibri"&amp;10&amp;K000000 Mott MacDonald Restricted</oddFooter>
  </headerFooter>
  <drawing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pageSetUpPr fitToPage="1"/>
  </sheetPr>
  <dimension ref="A1:P227"/>
  <sheetViews>
    <sheetView topLeftCell="B1" workbookViewId="0"/>
  </sheetViews>
  <sheetFormatPr defaultRowHeight="15" x14ac:dyDescent="0.25"/>
  <cols>
    <col min="1" max="1" width="9.140625" hidden="1"/>
    <col min="2" max="2" width="16.140625" customWidth="1"/>
    <col min="3" max="3" width="9.7109375" customWidth="1"/>
    <col min="4" max="4" width="13" customWidth="1"/>
    <col min="5" max="5" width="64.85546875" customWidth="1"/>
    <col min="6" max="6" width="13" customWidth="1"/>
    <col min="7" max="9" width="16.140625" customWidth="1"/>
    <col min="10" max="10" width="14.85546875" bestFit="1" customWidth="1"/>
    <col min="15" max="16" width="9.140625" hidden="1"/>
  </cols>
  <sheetData>
    <row r="1" spans="1:16" x14ac:dyDescent="0.25">
      <c r="A1" s="1" t="s">
        <v>0</v>
      </c>
      <c r="B1" s="11"/>
      <c r="C1" s="12"/>
      <c r="D1" s="12"/>
      <c r="E1" s="13" t="s">
        <v>1</v>
      </c>
      <c r="F1" s="12"/>
      <c r="G1" s="12"/>
      <c r="H1" s="12"/>
      <c r="I1" s="12"/>
      <c r="J1" s="14"/>
      <c r="P1">
        <v>3</v>
      </c>
    </row>
    <row r="2" spans="1:16" ht="20.25" x14ac:dyDescent="0.25">
      <c r="A2" s="1"/>
      <c r="B2" s="15"/>
      <c r="C2" s="16"/>
      <c r="D2" s="16"/>
      <c r="E2" s="17" t="s">
        <v>142</v>
      </c>
      <c r="F2" s="16"/>
      <c r="G2" s="16"/>
      <c r="H2" s="16"/>
      <c r="I2" s="16"/>
      <c r="J2" s="18"/>
    </row>
    <row r="3" spans="1:16" x14ac:dyDescent="0.25">
      <c r="A3" s="3" t="s">
        <v>143</v>
      </c>
      <c r="B3" s="19" t="s">
        <v>144</v>
      </c>
      <c r="C3" s="73" t="s">
        <v>145</v>
      </c>
      <c r="D3" s="74"/>
      <c r="E3" s="20" t="s">
        <v>146</v>
      </c>
      <c r="F3" s="16"/>
      <c r="G3" s="16"/>
      <c r="H3" s="21" t="s">
        <v>858</v>
      </c>
      <c r="I3" s="22">
        <f>SUMIFS(I10:I227,A10:A227,"SD")</f>
        <v>0</v>
      </c>
      <c r="J3" s="18"/>
      <c r="O3">
        <v>0</v>
      </c>
      <c r="P3">
        <v>2</v>
      </c>
    </row>
    <row r="4" spans="1:16" x14ac:dyDescent="0.25">
      <c r="A4" s="3" t="s">
        <v>148</v>
      </c>
      <c r="B4" s="19" t="s">
        <v>149</v>
      </c>
      <c r="C4" s="73" t="s">
        <v>123</v>
      </c>
      <c r="D4" s="74"/>
      <c r="E4" s="20" t="s">
        <v>124</v>
      </c>
      <c r="F4" s="16"/>
      <c r="G4" s="16"/>
      <c r="H4" s="16"/>
      <c r="I4" s="16"/>
      <c r="J4" s="18"/>
      <c r="O4">
        <v>0.15</v>
      </c>
      <c r="P4">
        <v>2</v>
      </c>
    </row>
    <row r="5" spans="1:16" x14ac:dyDescent="0.25">
      <c r="A5" s="3" t="s">
        <v>150</v>
      </c>
      <c r="B5" s="19" t="s">
        <v>149</v>
      </c>
      <c r="C5" s="73" t="s">
        <v>468</v>
      </c>
      <c r="D5" s="74"/>
      <c r="E5" s="20" t="s">
        <v>28</v>
      </c>
      <c r="F5" s="16"/>
      <c r="G5" s="16"/>
      <c r="H5" s="16"/>
      <c r="I5" s="16"/>
      <c r="J5" s="18"/>
      <c r="O5">
        <v>0.21</v>
      </c>
    </row>
    <row r="6" spans="1:16" x14ac:dyDescent="0.25">
      <c r="A6" s="3" t="s">
        <v>152</v>
      </c>
      <c r="B6" s="19" t="s">
        <v>153</v>
      </c>
      <c r="C6" s="73" t="s">
        <v>858</v>
      </c>
      <c r="D6" s="74"/>
      <c r="E6" s="20" t="s">
        <v>135</v>
      </c>
      <c r="F6" s="16"/>
      <c r="G6" s="16"/>
      <c r="H6" s="16"/>
      <c r="I6" s="16"/>
      <c r="J6" s="18"/>
    </row>
    <row r="7" spans="1:16" x14ac:dyDescent="0.25">
      <c r="A7" s="75" t="s">
        <v>154</v>
      </c>
      <c r="B7" s="76" t="s">
        <v>155</v>
      </c>
      <c r="C7" s="77" t="s">
        <v>156</v>
      </c>
      <c r="D7" s="77" t="s">
        <v>157</v>
      </c>
      <c r="E7" s="77" t="s">
        <v>158</v>
      </c>
      <c r="F7" s="77" t="s">
        <v>159</v>
      </c>
      <c r="G7" s="77" t="s">
        <v>160</v>
      </c>
      <c r="H7" s="77" t="s">
        <v>161</v>
      </c>
      <c r="I7" s="77"/>
      <c r="J7" s="78" t="s">
        <v>162</v>
      </c>
    </row>
    <row r="8" spans="1:16" x14ac:dyDescent="0.25">
      <c r="A8" s="75"/>
      <c r="B8" s="76"/>
      <c r="C8" s="77"/>
      <c r="D8" s="77"/>
      <c r="E8" s="77"/>
      <c r="F8" s="77"/>
      <c r="G8" s="77"/>
      <c r="H8" s="6" t="s">
        <v>163</v>
      </c>
      <c r="I8" s="6" t="s">
        <v>164</v>
      </c>
      <c r="J8" s="78"/>
    </row>
    <row r="9" spans="1:16" x14ac:dyDescent="0.25">
      <c r="A9" s="25">
        <v>0</v>
      </c>
      <c r="B9" s="23">
        <v>1</v>
      </c>
      <c r="C9" s="26">
        <v>2</v>
      </c>
      <c r="D9" s="6">
        <v>3</v>
      </c>
      <c r="E9" s="26">
        <v>4</v>
      </c>
      <c r="F9" s="6">
        <v>5</v>
      </c>
      <c r="G9" s="6">
        <v>6</v>
      </c>
      <c r="H9" s="6">
        <v>7</v>
      </c>
      <c r="I9" s="26">
        <v>8</v>
      </c>
      <c r="J9" s="24">
        <v>9</v>
      </c>
    </row>
    <row r="10" spans="1:16" x14ac:dyDescent="0.25">
      <c r="A10" s="27" t="s">
        <v>165</v>
      </c>
      <c r="B10" s="28"/>
      <c r="C10" s="29" t="s">
        <v>166</v>
      </c>
      <c r="D10" s="30"/>
      <c r="E10" s="27" t="s">
        <v>167</v>
      </c>
      <c r="F10" s="30"/>
      <c r="G10" s="30"/>
      <c r="H10" s="30"/>
      <c r="I10" s="31">
        <f>SUMIFS(I11:I22,A11:A22,"P")</f>
        <v>0</v>
      </c>
      <c r="J10" s="32"/>
    </row>
    <row r="11" spans="1:16" ht="30" x14ac:dyDescent="0.25">
      <c r="A11" s="33" t="s">
        <v>168</v>
      </c>
      <c r="B11" s="33">
        <v>1</v>
      </c>
      <c r="C11" s="34" t="s">
        <v>296</v>
      </c>
      <c r="D11" s="33" t="s">
        <v>196</v>
      </c>
      <c r="E11" s="35" t="s">
        <v>297</v>
      </c>
      <c r="F11" s="36" t="s">
        <v>298</v>
      </c>
      <c r="G11" s="37">
        <v>253</v>
      </c>
      <c r="H11" s="38">
        <v>0</v>
      </c>
      <c r="I11" s="38">
        <f>ROUND(G11*H11,P4)</f>
        <v>0</v>
      </c>
      <c r="J11" s="33"/>
      <c r="O11" s="39">
        <f>I11*0.21</f>
        <v>0</v>
      </c>
      <c r="P11">
        <v>3</v>
      </c>
    </row>
    <row r="12" spans="1:16" ht="315" x14ac:dyDescent="0.25">
      <c r="A12" s="33" t="s">
        <v>173</v>
      </c>
      <c r="B12" s="40"/>
      <c r="C12" s="41"/>
      <c r="D12" s="41"/>
      <c r="E12" s="35" t="s">
        <v>859</v>
      </c>
      <c r="F12" s="41"/>
      <c r="G12" s="41"/>
      <c r="H12" s="41"/>
      <c r="I12" s="41"/>
      <c r="J12" s="42"/>
    </row>
    <row r="13" spans="1:16" x14ac:dyDescent="0.25">
      <c r="A13" s="33" t="s">
        <v>175</v>
      </c>
      <c r="B13" s="40"/>
      <c r="C13" s="41"/>
      <c r="D13" s="41"/>
      <c r="E13" s="43" t="s">
        <v>860</v>
      </c>
      <c r="F13" s="41"/>
      <c r="G13" s="41"/>
      <c r="H13" s="41"/>
      <c r="I13" s="41"/>
      <c r="J13" s="42"/>
    </row>
    <row r="14" spans="1:16" ht="75" x14ac:dyDescent="0.25">
      <c r="A14" s="33" t="s">
        <v>177</v>
      </c>
      <c r="B14" s="40"/>
      <c r="C14" s="41"/>
      <c r="D14" s="41"/>
      <c r="E14" s="35" t="s">
        <v>383</v>
      </c>
      <c r="F14" s="41"/>
      <c r="G14" s="41"/>
      <c r="H14" s="41"/>
      <c r="I14" s="41"/>
      <c r="J14" s="42"/>
    </row>
    <row r="15" spans="1:16" ht="30" x14ac:dyDescent="0.25">
      <c r="A15" s="33" t="s">
        <v>168</v>
      </c>
      <c r="B15" s="33">
        <v>2</v>
      </c>
      <c r="C15" s="34" t="s">
        <v>296</v>
      </c>
      <c r="D15" s="33" t="s">
        <v>199</v>
      </c>
      <c r="E15" s="35" t="s">
        <v>297</v>
      </c>
      <c r="F15" s="36" t="s">
        <v>298</v>
      </c>
      <c r="G15" s="37">
        <v>15.75</v>
      </c>
      <c r="H15" s="38">
        <v>0</v>
      </c>
      <c r="I15" s="38">
        <f>ROUND(G15*H15,P4)</f>
        <v>0</v>
      </c>
      <c r="J15" s="33"/>
      <c r="O15" s="39">
        <f>I15*0.21</f>
        <v>0</v>
      </c>
      <c r="P15">
        <v>3</v>
      </c>
    </row>
    <row r="16" spans="1:16" ht="210" x14ac:dyDescent="0.25">
      <c r="A16" s="33" t="s">
        <v>173</v>
      </c>
      <c r="B16" s="40"/>
      <c r="C16" s="41"/>
      <c r="D16" s="41"/>
      <c r="E16" s="35" t="s">
        <v>791</v>
      </c>
      <c r="F16" s="41"/>
      <c r="G16" s="41"/>
      <c r="H16" s="41"/>
      <c r="I16" s="41"/>
      <c r="J16" s="42"/>
    </row>
    <row r="17" spans="1:16" x14ac:dyDescent="0.25">
      <c r="A17" s="33" t="s">
        <v>175</v>
      </c>
      <c r="B17" s="40"/>
      <c r="C17" s="41"/>
      <c r="D17" s="41"/>
      <c r="E17" s="43" t="s">
        <v>861</v>
      </c>
      <c r="F17" s="41"/>
      <c r="G17" s="41"/>
      <c r="H17" s="41"/>
      <c r="I17" s="41"/>
      <c r="J17" s="42"/>
    </row>
    <row r="18" spans="1:16" ht="75" x14ac:dyDescent="0.25">
      <c r="A18" s="33" t="s">
        <v>177</v>
      </c>
      <c r="B18" s="40"/>
      <c r="C18" s="41"/>
      <c r="D18" s="41"/>
      <c r="E18" s="35" t="s">
        <v>301</v>
      </c>
      <c r="F18" s="41"/>
      <c r="G18" s="41"/>
      <c r="H18" s="41"/>
      <c r="I18" s="41"/>
      <c r="J18" s="42"/>
    </row>
    <row r="19" spans="1:16" x14ac:dyDescent="0.25">
      <c r="A19" s="33" t="s">
        <v>168</v>
      </c>
      <c r="B19" s="33">
        <v>3</v>
      </c>
      <c r="C19" s="34" t="s">
        <v>473</v>
      </c>
      <c r="D19" s="33" t="s">
        <v>170</v>
      </c>
      <c r="E19" s="35" t="s">
        <v>474</v>
      </c>
      <c r="F19" s="36" t="s">
        <v>298</v>
      </c>
      <c r="G19" s="37">
        <v>24.4</v>
      </c>
      <c r="H19" s="38">
        <v>0</v>
      </c>
      <c r="I19" s="38">
        <f>ROUND(G19*H19,P4)</f>
        <v>0</v>
      </c>
      <c r="J19" s="33"/>
      <c r="O19" s="39">
        <f>I19*0.21</f>
        <v>0</v>
      </c>
      <c r="P19">
        <v>3</v>
      </c>
    </row>
    <row r="20" spans="1:16" ht="210" x14ac:dyDescent="0.25">
      <c r="A20" s="33" t="s">
        <v>173</v>
      </c>
      <c r="B20" s="40"/>
      <c r="C20" s="41"/>
      <c r="D20" s="41"/>
      <c r="E20" s="35" t="s">
        <v>475</v>
      </c>
      <c r="F20" s="41"/>
      <c r="G20" s="41"/>
      <c r="H20" s="41"/>
      <c r="I20" s="41"/>
      <c r="J20" s="42"/>
    </row>
    <row r="21" spans="1:16" x14ac:dyDescent="0.25">
      <c r="A21" s="33" t="s">
        <v>175</v>
      </c>
      <c r="B21" s="40"/>
      <c r="C21" s="41"/>
      <c r="D21" s="41"/>
      <c r="E21" s="43" t="s">
        <v>862</v>
      </c>
      <c r="F21" s="41"/>
      <c r="G21" s="41"/>
      <c r="H21" s="41"/>
      <c r="I21" s="41"/>
      <c r="J21" s="42"/>
    </row>
    <row r="22" spans="1:16" ht="75" x14ac:dyDescent="0.25">
      <c r="A22" s="33" t="s">
        <v>177</v>
      </c>
      <c r="B22" s="40"/>
      <c r="C22" s="41"/>
      <c r="D22" s="41"/>
      <c r="E22" s="35" t="s">
        <v>301</v>
      </c>
      <c r="F22" s="41"/>
      <c r="G22" s="41"/>
      <c r="H22" s="41"/>
      <c r="I22" s="41"/>
      <c r="J22" s="42"/>
    </row>
    <row r="23" spans="1:16" x14ac:dyDescent="0.25">
      <c r="A23" s="27" t="s">
        <v>165</v>
      </c>
      <c r="B23" s="28"/>
      <c r="C23" s="29" t="s">
        <v>11</v>
      </c>
      <c r="D23" s="30"/>
      <c r="E23" s="27" t="s">
        <v>239</v>
      </c>
      <c r="F23" s="30"/>
      <c r="G23" s="30"/>
      <c r="H23" s="30"/>
      <c r="I23" s="31">
        <f>SUMIFS(I24:I115,A24:A115,"P")</f>
        <v>0</v>
      </c>
      <c r="J23" s="32"/>
    </row>
    <row r="24" spans="1:16" x14ac:dyDescent="0.25">
      <c r="A24" s="33" t="s">
        <v>168</v>
      </c>
      <c r="B24" s="33">
        <v>4</v>
      </c>
      <c r="C24" s="34" t="s">
        <v>477</v>
      </c>
      <c r="D24" s="33" t="s">
        <v>170</v>
      </c>
      <c r="E24" s="35" t="s">
        <v>478</v>
      </c>
      <c r="F24" s="36" t="s">
        <v>242</v>
      </c>
      <c r="G24" s="37">
        <v>45</v>
      </c>
      <c r="H24" s="38">
        <v>0</v>
      </c>
      <c r="I24" s="38">
        <f>ROUND(G24*H24,P4)</f>
        <v>0</v>
      </c>
      <c r="J24" s="33"/>
      <c r="O24" s="39">
        <f>I24*0.21</f>
        <v>0</v>
      </c>
      <c r="P24">
        <v>3</v>
      </c>
    </row>
    <row r="25" spans="1:16" ht="120" x14ac:dyDescent="0.25">
      <c r="A25" s="33" t="s">
        <v>173</v>
      </c>
      <c r="B25" s="40"/>
      <c r="C25" s="41"/>
      <c r="D25" s="41"/>
      <c r="E25" s="35" t="s">
        <v>863</v>
      </c>
      <c r="F25" s="41"/>
      <c r="G25" s="41"/>
      <c r="H25" s="41"/>
      <c r="I25" s="41"/>
      <c r="J25" s="42"/>
    </row>
    <row r="26" spans="1:16" x14ac:dyDescent="0.25">
      <c r="A26" s="33" t="s">
        <v>175</v>
      </c>
      <c r="B26" s="40"/>
      <c r="C26" s="41"/>
      <c r="D26" s="41"/>
      <c r="E26" s="43" t="s">
        <v>757</v>
      </c>
      <c r="F26" s="41"/>
      <c r="G26" s="41"/>
      <c r="H26" s="41"/>
      <c r="I26" s="41"/>
      <c r="J26" s="42"/>
    </row>
    <row r="27" spans="1:16" ht="120" x14ac:dyDescent="0.25">
      <c r="A27" s="33" t="s">
        <v>177</v>
      </c>
      <c r="B27" s="40"/>
      <c r="C27" s="41"/>
      <c r="D27" s="41"/>
      <c r="E27" s="35" t="s">
        <v>481</v>
      </c>
      <c r="F27" s="41"/>
      <c r="G27" s="41"/>
      <c r="H27" s="41"/>
      <c r="I27" s="41"/>
      <c r="J27" s="42"/>
    </row>
    <row r="28" spans="1:16" x14ac:dyDescent="0.25">
      <c r="A28" s="33" t="s">
        <v>168</v>
      </c>
      <c r="B28" s="33">
        <v>5</v>
      </c>
      <c r="C28" s="34" t="s">
        <v>482</v>
      </c>
      <c r="D28" s="33" t="s">
        <v>170</v>
      </c>
      <c r="E28" s="35" t="s">
        <v>483</v>
      </c>
      <c r="F28" s="36" t="s">
        <v>242</v>
      </c>
      <c r="G28" s="37">
        <v>3</v>
      </c>
      <c r="H28" s="38">
        <v>0</v>
      </c>
      <c r="I28" s="38">
        <f>ROUND(G28*H28,P4)</f>
        <v>0</v>
      </c>
      <c r="J28" s="33"/>
      <c r="O28" s="39">
        <f>I28*0.21</f>
        <v>0</v>
      </c>
      <c r="P28">
        <v>3</v>
      </c>
    </row>
    <row r="29" spans="1:16" ht="165" x14ac:dyDescent="0.25">
      <c r="A29" s="33" t="s">
        <v>173</v>
      </c>
      <c r="B29" s="40"/>
      <c r="C29" s="41"/>
      <c r="D29" s="41"/>
      <c r="E29" s="35" t="s">
        <v>864</v>
      </c>
      <c r="F29" s="41"/>
      <c r="G29" s="41"/>
      <c r="H29" s="41"/>
      <c r="I29" s="41"/>
      <c r="J29" s="42"/>
    </row>
    <row r="30" spans="1:16" x14ac:dyDescent="0.25">
      <c r="A30" s="33" t="s">
        <v>175</v>
      </c>
      <c r="B30" s="40"/>
      <c r="C30" s="41"/>
      <c r="D30" s="41"/>
      <c r="E30" s="43" t="s">
        <v>865</v>
      </c>
      <c r="F30" s="41"/>
      <c r="G30" s="41"/>
      <c r="H30" s="41"/>
      <c r="I30" s="41"/>
      <c r="J30" s="42"/>
    </row>
    <row r="31" spans="1:16" ht="135" x14ac:dyDescent="0.25">
      <c r="A31" s="33" t="s">
        <v>177</v>
      </c>
      <c r="B31" s="40"/>
      <c r="C31" s="41"/>
      <c r="D31" s="41"/>
      <c r="E31" s="35" t="s">
        <v>486</v>
      </c>
      <c r="F31" s="41"/>
      <c r="G31" s="41"/>
      <c r="H31" s="41"/>
      <c r="I31" s="41"/>
      <c r="J31" s="42"/>
    </row>
    <row r="32" spans="1:16" ht="30" x14ac:dyDescent="0.25">
      <c r="A32" s="33" t="s">
        <v>168</v>
      </c>
      <c r="B32" s="33">
        <v>6</v>
      </c>
      <c r="C32" s="34" t="s">
        <v>492</v>
      </c>
      <c r="D32" s="33" t="s">
        <v>170</v>
      </c>
      <c r="E32" s="35" t="s">
        <v>493</v>
      </c>
      <c r="F32" s="36" t="s">
        <v>242</v>
      </c>
      <c r="G32" s="37">
        <v>7.5</v>
      </c>
      <c r="H32" s="38">
        <v>0</v>
      </c>
      <c r="I32" s="38">
        <f>ROUND(G32*H32,P4)</f>
        <v>0</v>
      </c>
      <c r="J32" s="33"/>
      <c r="O32" s="39">
        <f>I32*0.21</f>
        <v>0</v>
      </c>
      <c r="P32">
        <v>3</v>
      </c>
    </row>
    <row r="33" spans="1:16" ht="75" x14ac:dyDescent="0.25">
      <c r="A33" s="33" t="s">
        <v>173</v>
      </c>
      <c r="B33" s="40"/>
      <c r="C33" s="41"/>
      <c r="D33" s="41"/>
      <c r="E33" s="35" t="s">
        <v>866</v>
      </c>
      <c r="F33" s="41"/>
      <c r="G33" s="41"/>
      <c r="H33" s="41"/>
      <c r="I33" s="41"/>
      <c r="J33" s="42"/>
    </row>
    <row r="34" spans="1:16" x14ac:dyDescent="0.25">
      <c r="A34" s="33" t="s">
        <v>175</v>
      </c>
      <c r="B34" s="40"/>
      <c r="C34" s="41"/>
      <c r="D34" s="41"/>
      <c r="E34" s="43" t="s">
        <v>867</v>
      </c>
      <c r="F34" s="41"/>
      <c r="G34" s="41"/>
      <c r="H34" s="41"/>
      <c r="I34" s="41"/>
      <c r="J34" s="42"/>
    </row>
    <row r="35" spans="1:16" ht="120" x14ac:dyDescent="0.25">
      <c r="A35" s="33" t="s">
        <v>177</v>
      </c>
      <c r="B35" s="40"/>
      <c r="C35" s="41"/>
      <c r="D35" s="41"/>
      <c r="E35" s="35" t="s">
        <v>481</v>
      </c>
      <c r="F35" s="41"/>
      <c r="G35" s="41"/>
      <c r="H35" s="41"/>
      <c r="I35" s="41"/>
      <c r="J35" s="42"/>
    </row>
    <row r="36" spans="1:16" x14ac:dyDescent="0.25">
      <c r="A36" s="33" t="s">
        <v>168</v>
      </c>
      <c r="B36" s="33">
        <v>7</v>
      </c>
      <c r="C36" s="34" t="s">
        <v>496</v>
      </c>
      <c r="D36" s="33" t="s">
        <v>196</v>
      </c>
      <c r="E36" s="35" t="s">
        <v>497</v>
      </c>
      <c r="F36" s="36" t="s">
        <v>242</v>
      </c>
      <c r="G36" s="37">
        <v>53</v>
      </c>
      <c r="H36" s="38">
        <v>0</v>
      </c>
      <c r="I36" s="38">
        <f>ROUND(G36*H36,P4)</f>
        <v>0</v>
      </c>
      <c r="J36" s="33"/>
      <c r="O36" s="39">
        <f>I36*0.21</f>
        <v>0</v>
      </c>
      <c r="P36">
        <v>3</v>
      </c>
    </row>
    <row r="37" spans="1:16" ht="300" x14ac:dyDescent="0.25">
      <c r="A37" s="33" t="s">
        <v>173</v>
      </c>
      <c r="B37" s="40"/>
      <c r="C37" s="41"/>
      <c r="D37" s="41"/>
      <c r="E37" s="35" t="s">
        <v>868</v>
      </c>
      <c r="F37" s="41"/>
      <c r="G37" s="41"/>
      <c r="H37" s="41"/>
      <c r="I37" s="41"/>
      <c r="J37" s="42"/>
    </row>
    <row r="38" spans="1:16" x14ac:dyDescent="0.25">
      <c r="A38" s="33" t="s">
        <v>175</v>
      </c>
      <c r="B38" s="40"/>
      <c r="C38" s="41"/>
      <c r="D38" s="41"/>
      <c r="E38" s="43" t="s">
        <v>869</v>
      </c>
      <c r="F38" s="41"/>
      <c r="G38" s="41"/>
      <c r="H38" s="41"/>
      <c r="I38" s="41"/>
      <c r="J38" s="42"/>
    </row>
    <row r="39" spans="1:16" ht="120" x14ac:dyDescent="0.25">
      <c r="A39" s="33" t="s">
        <v>177</v>
      </c>
      <c r="B39" s="40"/>
      <c r="C39" s="41"/>
      <c r="D39" s="41"/>
      <c r="E39" s="35" t="s">
        <v>481</v>
      </c>
      <c r="F39" s="41"/>
      <c r="G39" s="41"/>
      <c r="H39" s="41"/>
      <c r="I39" s="41"/>
      <c r="J39" s="42"/>
    </row>
    <row r="40" spans="1:16" x14ac:dyDescent="0.25">
      <c r="A40" s="33" t="s">
        <v>168</v>
      </c>
      <c r="B40" s="33">
        <v>8</v>
      </c>
      <c r="C40" s="34" t="s">
        <v>496</v>
      </c>
      <c r="D40" s="33" t="s">
        <v>199</v>
      </c>
      <c r="E40" s="35" t="s">
        <v>497</v>
      </c>
      <c r="F40" s="36" t="s">
        <v>242</v>
      </c>
      <c r="G40" s="37">
        <v>60</v>
      </c>
      <c r="H40" s="38">
        <v>0</v>
      </c>
      <c r="I40" s="38">
        <f>ROUND(G40*H40,P4)</f>
        <v>0</v>
      </c>
      <c r="J40" s="33"/>
      <c r="O40" s="39">
        <f>I40*0.21</f>
        <v>0</v>
      </c>
      <c r="P40">
        <v>3</v>
      </c>
    </row>
    <row r="41" spans="1:16" ht="90" x14ac:dyDescent="0.25">
      <c r="A41" s="33" t="s">
        <v>173</v>
      </c>
      <c r="B41" s="40"/>
      <c r="C41" s="41"/>
      <c r="D41" s="41"/>
      <c r="E41" s="35" t="s">
        <v>870</v>
      </c>
      <c r="F41" s="41"/>
      <c r="G41" s="41"/>
      <c r="H41" s="41"/>
      <c r="I41" s="41"/>
      <c r="J41" s="42"/>
    </row>
    <row r="42" spans="1:16" x14ac:dyDescent="0.25">
      <c r="A42" s="33" t="s">
        <v>175</v>
      </c>
      <c r="B42" s="40"/>
      <c r="C42" s="41"/>
      <c r="D42" s="41"/>
      <c r="E42" s="43" t="s">
        <v>871</v>
      </c>
      <c r="F42" s="41"/>
      <c r="G42" s="41"/>
      <c r="H42" s="41"/>
      <c r="I42" s="41"/>
      <c r="J42" s="42"/>
    </row>
    <row r="43" spans="1:16" ht="75" x14ac:dyDescent="0.25">
      <c r="A43" s="33" t="s">
        <v>177</v>
      </c>
      <c r="B43" s="40"/>
      <c r="C43" s="41"/>
      <c r="D43" s="41"/>
      <c r="E43" s="35" t="s">
        <v>502</v>
      </c>
      <c r="F43" s="41"/>
      <c r="G43" s="41"/>
      <c r="H43" s="41"/>
      <c r="I43" s="41"/>
      <c r="J43" s="42"/>
    </row>
    <row r="44" spans="1:16" ht="30" x14ac:dyDescent="0.25">
      <c r="A44" s="33" t="s">
        <v>168</v>
      </c>
      <c r="B44" s="33">
        <v>9</v>
      </c>
      <c r="C44" s="34" t="s">
        <v>503</v>
      </c>
      <c r="D44" s="33" t="s">
        <v>170</v>
      </c>
      <c r="E44" s="35" t="s">
        <v>504</v>
      </c>
      <c r="F44" s="36" t="s">
        <v>274</v>
      </c>
      <c r="G44" s="37">
        <v>25</v>
      </c>
      <c r="H44" s="38">
        <v>0</v>
      </c>
      <c r="I44" s="38">
        <f>ROUND(G44*H44,P4)</f>
        <v>0</v>
      </c>
      <c r="J44" s="33"/>
      <c r="O44" s="39">
        <f>I44*0.21</f>
        <v>0</v>
      </c>
      <c r="P44">
        <v>3</v>
      </c>
    </row>
    <row r="45" spans="1:16" ht="195" x14ac:dyDescent="0.25">
      <c r="A45" s="33" t="s">
        <v>173</v>
      </c>
      <c r="B45" s="40"/>
      <c r="C45" s="41"/>
      <c r="D45" s="41"/>
      <c r="E45" s="35" t="s">
        <v>872</v>
      </c>
      <c r="F45" s="41"/>
      <c r="G45" s="41"/>
      <c r="H45" s="41"/>
      <c r="I45" s="41"/>
      <c r="J45" s="42"/>
    </row>
    <row r="46" spans="1:16" x14ac:dyDescent="0.25">
      <c r="A46" s="33" t="s">
        <v>175</v>
      </c>
      <c r="B46" s="40"/>
      <c r="C46" s="41"/>
      <c r="D46" s="41"/>
      <c r="E46" s="43" t="s">
        <v>708</v>
      </c>
      <c r="F46" s="41"/>
      <c r="G46" s="41"/>
      <c r="H46" s="41"/>
      <c r="I46" s="41"/>
      <c r="J46" s="42"/>
    </row>
    <row r="47" spans="1:16" ht="120" x14ac:dyDescent="0.25">
      <c r="A47" s="33" t="s">
        <v>177</v>
      </c>
      <c r="B47" s="40"/>
      <c r="C47" s="41"/>
      <c r="D47" s="41"/>
      <c r="E47" s="35" t="s">
        <v>481</v>
      </c>
      <c r="F47" s="41"/>
      <c r="G47" s="41"/>
      <c r="H47" s="41"/>
      <c r="I47" s="41"/>
      <c r="J47" s="42"/>
    </row>
    <row r="48" spans="1:16" ht="30" x14ac:dyDescent="0.25">
      <c r="A48" s="33" t="s">
        <v>168</v>
      </c>
      <c r="B48" s="33">
        <v>10</v>
      </c>
      <c r="C48" s="34" t="s">
        <v>506</v>
      </c>
      <c r="D48" s="33" t="s">
        <v>507</v>
      </c>
      <c r="E48" s="35" t="s">
        <v>508</v>
      </c>
      <c r="F48" s="36" t="s">
        <v>250</v>
      </c>
      <c r="G48" s="37">
        <v>250</v>
      </c>
      <c r="H48" s="38">
        <v>0</v>
      </c>
      <c r="I48" s="38">
        <f>ROUND(G48*H48,P4)</f>
        <v>0</v>
      </c>
      <c r="J48" s="33"/>
      <c r="O48" s="39">
        <f>I48*0.21</f>
        <v>0</v>
      </c>
      <c r="P48">
        <v>3</v>
      </c>
    </row>
    <row r="49" spans="1:16" ht="105" x14ac:dyDescent="0.25">
      <c r="A49" s="33" t="s">
        <v>173</v>
      </c>
      <c r="B49" s="40"/>
      <c r="C49" s="41"/>
      <c r="D49" s="41"/>
      <c r="E49" s="35" t="s">
        <v>873</v>
      </c>
      <c r="F49" s="41"/>
      <c r="G49" s="41"/>
      <c r="H49" s="41"/>
      <c r="I49" s="41"/>
      <c r="J49" s="42"/>
    </row>
    <row r="50" spans="1:16" x14ac:dyDescent="0.25">
      <c r="A50" s="33" t="s">
        <v>175</v>
      </c>
      <c r="B50" s="40"/>
      <c r="C50" s="41"/>
      <c r="D50" s="41"/>
      <c r="E50" s="43" t="s">
        <v>874</v>
      </c>
      <c r="F50" s="41"/>
      <c r="G50" s="41"/>
      <c r="H50" s="41"/>
      <c r="I50" s="41"/>
      <c r="J50" s="42"/>
    </row>
    <row r="51" spans="1:16" x14ac:dyDescent="0.25">
      <c r="A51" s="33" t="s">
        <v>177</v>
      </c>
      <c r="B51" s="40"/>
      <c r="C51" s="41"/>
      <c r="D51" s="41"/>
      <c r="E51" s="35" t="s">
        <v>511</v>
      </c>
      <c r="F51" s="41"/>
      <c r="G51" s="41"/>
      <c r="H51" s="41"/>
      <c r="I51" s="41"/>
      <c r="J51" s="42"/>
    </row>
    <row r="52" spans="1:16" x14ac:dyDescent="0.25">
      <c r="A52" s="33" t="s">
        <v>168</v>
      </c>
      <c r="B52" s="33">
        <v>11</v>
      </c>
      <c r="C52" s="34" t="s">
        <v>240</v>
      </c>
      <c r="D52" s="33" t="s">
        <v>196</v>
      </c>
      <c r="E52" s="35" t="s">
        <v>241</v>
      </c>
      <c r="F52" s="36" t="s">
        <v>242</v>
      </c>
      <c r="G52" s="37">
        <v>14</v>
      </c>
      <c r="H52" s="38">
        <v>0</v>
      </c>
      <c r="I52" s="38">
        <f>ROUND(G52*H52,P4)</f>
        <v>0</v>
      </c>
      <c r="J52" s="33"/>
      <c r="O52" s="39">
        <f>I52*0.21</f>
        <v>0</v>
      </c>
      <c r="P52">
        <v>3</v>
      </c>
    </row>
    <row r="53" spans="1:16" ht="105" x14ac:dyDescent="0.25">
      <c r="A53" s="33" t="s">
        <v>173</v>
      </c>
      <c r="B53" s="40"/>
      <c r="C53" s="41"/>
      <c r="D53" s="41"/>
      <c r="E53" s="35" t="s">
        <v>875</v>
      </c>
      <c r="F53" s="41"/>
      <c r="G53" s="41"/>
      <c r="H53" s="41"/>
      <c r="I53" s="41"/>
      <c r="J53" s="42"/>
    </row>
    <row r="54" spans="1:16" x14ac:dyDescent="0.25">
      <c r="A54" s="33" t="s">
        <v>175</v>
      </c>
      <c r="B54" s="40"/>
      <c r="C54" s="41"/>
      <c r="D54" s="41"/>
      <c r="E54" s="43" t="s">
        <v>876</v>
      </c>
      <c r="F54" s="41"/>
      <c r="G54" s="41"/>
      <c r="H54" s="41"/>
      <c r="I54" s="41"/>
      <c r="J54" s="42"/>
    </row>
    <row r="55" spans="1:16" ht="75" x14ac:dyDescent="0.25">
      <c r="A55" s="33" t="s">
        <v>177</v>
      </c>
      <c r="B55" s="40"/>
      <c r="C55" s="41"/>
      <c r="D55" s="41"/>
      <c r="E55" s="35" t="s">
        <v>502</v>
      </c>
      <c r="F55" s="41"/>
      <c r="G55" s="41"/>
      <c r="H55" s="41"/>
      <c r="I55" s="41"/>
      <c r="J55" s="42"/>
    </row>
    <row r="56" spans="1:16" x14ac:dyDescent="0.25">
      <c r="A56" s="33" t="s">
        <v>168</v>
      </c>
      <c r="B56" s="33">
        <v>12</v>
      </c>
      <c r="C56" s="34" t="s">
        <v>240</v>
      </c>
      <c r="D56" s="33" t="s">
        <v>199</v>
      </c>
      <c r="E56" s="35" t="s">
        <v>241</v>
      </c>
      <c r="F56" s="36" t="s">
        <v>242</v>
      </c>
      <c r="G56" s="37">
        <v>36</v>
      </c>
      <c r="H56" s="38">
        <v>0</v>
      </c>
      <c r="I56" s="38">
        <f>ROUND(G56*H56,P4)</f>
        <v>0</v>
      </c>
      <c r="J56" s="33"/>
      <c r="O56" s="39">
        <f>I56*0.21</f>
        <v>0</v>
      </c>
      <c r="P56">
        <v>3</v>
      </c>
    </row>
    <row r="57" spans="1:16" ht="150" x14ac:dyDescent="0.25">
      <c r="A57" s="33" t="s">
        <v>173</v>
      </c>
      <c r="B57" s="40"/>
      <c r="C57" s="41"/>
      <c r="D57" s="41"/>
      <c r="E57" s="35" t="s">
        <v>877</v>
      </c>
      <c r="F57" s="41"/>
      <c r="G57" s="41"/>
      <c r="H57" s="41"/>
      <c r="I57" s="41"/>
      <c r="J57" s="42"/>
    </row>
    <row r="58" spans="1:16" x14ac:dyDescent="0.25">
      <c r="A58" s="33" t="s">
        <v>175</v>
      </c>
      <c r="B58" s="40"/>
      <c r="C58" s="41"/>
      <c r="D58" s="41"/>
      <c r="E58" s="43" t="s">
        <v>878</v>
      </c>
      <c r="F58" s="41"/>
      <c r="G58" s="41"/>
      <c r="H58" s="41"/>
      <c r="I58" s="41"/>
      <c r="J58" s="42"/>
    </row>
    <row r="59" spans="1:16" ht="120" x14ac:dyDescent="0.25">
      <c r="A59" s="33" t="s">
        <v>177</v>
      </c>
      <c r="B59" s="40"/>
      <c r="C59" s="41"/>
      <c r="D59" s="41"/>
      <c r="E59" s="35" t="s">
        <v>481</v>
      </c>
      <c r="F59" s="41"/>
      <c r="G59" s="41"/>
      <c r="H59" s="41"/>
      <c r="I59" s="41"/>
      <c r="J59" s="42"/>
    </row>
    <row r="60" spans="1:16" x14ac:dyDescent="0.25">
      <c r="A60" s="33" t="s">
        <v>168</v>
      </c>
      <c r="B60" s="33">
        <v>13</v>
      </c>
      <c r="C60" s="34" t="s">
        <v>516</v>
      </c>
      <c r="D60" s="33" t="s">
        <v>170</v>
      </c>
      <c r="E60" s="35" t="s">
        <v>517</v>
      </c>
      <c r="F60" s="36" t="s">
        <v>242</v>
      </c>
      <c r="G60" s="37">
        <v>17.100000000000001</v>
      </c>
      <c r="H60" s="38">
        <v>0</v>
      </c>
      <c r="I60" s="38">
        <f>ROUND(G60*H60,P4)</f>
        <v>0</v>
      </c>
      <c r="J60" s="33"/>
      <c r="O60" s="39">
        <f>I60*0.21</f>
        <v>0</v>
      </c>
      <c r="P60">
        <v>3</v>
      </c>
    </row>
    <row r="61" spans="1:16" ht="75" x14ac:dyDescent="0.25">
      <c r="A61" s="33" t="s">
        <v>173</v>
      </c>
      <c r="B61" s="40"/>
      <c r="C61" s="41"/>
      <c r="D61" s="41"/>
      <c r="E61" s="35" t="s">
        <v>879</v>
      </c>
      <c r="F61" s="41"/>
      <c r="G61" s="41"/>
      <c r="H61" s="41"/>
      <c r="I61" s="41"/>
      <c r="J61" s="42"/>
    </row>
    <row r="62" spans="1:16" x14ac:dyDescent="0.25">
      <c r="A62" s="33" t="s">
        <v>175</v>
      </c>
      <c r="B62" s="40"/>
      <c r="C62" s="41"/>
      <c r="D62" s="41"/>
      <c r="E62" s="43" t="s">
        <v>880</v>
      </c>
      <c r="F62" s="41"/>
      <c r="G62" s="41"/>
      <c r="H62" s="41"/>
      <c r="I62" s="41"/>
      <c r="J62" s="42"/>
    </row>
    <row r="63" spans="1:16" ht="75" x14ac:dyDescent="0.25">
      <c r="A63" s="33" t="s">
        <v>177</v>
      </c>
      <c r="B63" s="40"/>
      <c r="C63" s="41"/>
      <c r="D63" s="41"/>
      <c r="E63" s="35" t="s">
        <v>520</v>
      </c>
      <c r="F63" s="41"/>
      <c r="G63" s="41"/>
      <c r="H63" s="41"/>
      <c r="I63" s="41"/>
      <c r="J63" s="42"/>
    </row>
    <row r="64" spans="1:16" x14ac:dyDescent="0.25">
      <c r="A64" s="33" t="s">
        <v>168</v>
      </c>
      <c r="B64" s="33">
        <v>14</v>
      </c>
      <c r="C64" s="34" t="s">
        <v>521</v>
      </c>
      <c r="D64" s="33" t="s">
        <v>181</v>
      </c>
      <c r="E64" s="35" t="s">
        <v>522</v>
      </c>
      <c r="F64" s="36" t="s">
        <v>242</v>
      </c>
      <c r="G64" s="37">
        <v>17.100000000000001</v>
      </c>
      <c r="H64" s="38">
        <v>0</v>
      </c>
      <c r="I64" s="38">
        <f>ROUND(G64*H64,P4)</f>
        <v>0</v>
      </c>
      <c r="J64" s="33"/>
      <c r="O64" s="39">
        <f>I64*0.21</f>
        <v>0</v>
      </c>
      <c r="P64">
        <v>3</v>
      </c>
    </row>
    <row r="65" spans="1:16" x14ac:dyDescent="0.25">
      <c r="A65" s="33" t="s">
        <v>173</v>
      </c>
      <c r="B65" s="40"/>
      <c r="C65" s="41"/>
      <c r="D65" s="41"/>
      <c r="E65" s="35" t="s">
        <v>523</v>
      </c>
      <c r="F65" s="41"/>
      <c r="G65" s="41"/>
      <c r="H65" s="41"/>
      <c r="I65" s="41"/>
      <c r="J65" s="42"/>
    </row>
    <row r="66" spans="1:16" x14ac:dyDescent="0.25">
      <c r="A66" s="33" t="s">
        <v>175</v>
      </c>
      <c r="B66" s="40"/>
      <c r="C66" s="41"/>
      <c r="D66" s="41"/>
      <c r="E66" s="43" t="s">
        <v>881</v>
      </c>
      <c r="F66" s="41"/>
      <c r="G66" s="41"/>
      <c r="H66" s="41"/>
      <c r="I66" s="41"/>
      <c r="J66" s="42"/>
    </row>
    <row r="67" spans="1:16" ht="60" x14ac:dyDescent="0.25">
      <c r="A67" s="33" t="s">
        <v>177</v>
      </c>
      <c r="B67" s="40"/>
      <c r="C67" s="41"/>
      <c r="D67" s="41"/>
      <c r="E67" s="35" t="s">
        <v>525</v>
      </c>
      <c r="F67" s="41"/>
      <c r="G67" s="41"/>
      <c r="H67" s="41"/>
      <c r="I67" s="41"/>
      <c r="J67" s="42"/>
    </row>
    <row r="68" spans="1:16" x14ac:dyDescent="0.25">
      <c r="A68" s="33" t="s">
        <v>168</v>
      </c>
      <c r="B68" s="33">
        <v>15</v>
      </c>
      <c r="C68" s="34" t="s">
        <v>526</v>
      </c>
      <c r="D68" s="33" t="s">
        <v>170</v>
      </c>
      <c r="E68" s="35" t="s">
        <v>527</v>
      </c>
      <c r="F68" s="36" t="s">
        <v>242</v>
      </c>
      <c r="G68" s="37">
        <v>100</v>
      </c>
      <c r="H68" s="38">
        <v>0</v>
      </c>
      <c r="I68" s="38">
        <f>ROUND(G68*H68,P4)</f>
        <v>0</v>
      </c>
      <c r="J68" s="33"/>
      <c r="O68" s="39">
        <f>I68*0.21</f>
        <v>0</v>
      </c>
      <c r="P68">
        <v>3</v>
      </c>
    </row>
    <row r="69" spans="1:16" ht="75" x14ac:dyDescent="0.25">
      <c r="A69" s="33" t="s">
        <v>173</v>
      </c>
      <c r="B69" s="40"/>
      <c r="C69" s="41"/>
      <c r="D69" s="41"/>
      <c r="E69" s="35" t="s">
        <v>528</v>
      </c>
      <c r="F69" s="41"/>
      <c r="G69" s="41"/>
      <c r="H69" s="41"/>
      <c r="I69" s="41"/>
      <c r="J69" s="42"/>
    </row>
    <row r="70" spans="1:16" x14ac:dyDescent="0.25">
      <c r="A70" s="33" t="s">
        <v>175</v>
      </c>
      <c r="B70" s="40"/>
      <c r="C70" s="41"/>
      <c r="D70" s="41"/>
      <c r="E70" s="43" t="s">
        <v>692</v>
      </c>
      <c r="F70" s="41"/>
      <c r="G70" s="41"/>
      <c r="H70" s="41"/>
      <c r="I70" s="41"/>
      <c r="J70" s="42"/>
    </row>
    <row r="71" spans="1:16" ht="409.5" x14ac:dyDescent="0.25">
      <c r="A71" s="33" t="s">
        <v>177</v>
      </c>
      <c r="B71" s="40"/>
      <c r="C71" s="41"/>
      <c r="D71" s="41"/>
      <c r="E71" s="35" t="s">
        <v>529</v>
      </c>
      <c r="F71" s="41"/>
      <c r="G71" s="41"/>
      <c r="H71" s="41"/>
      <c r="I71" s="41"/>
      <c r="J71" s="42"/>
    </row>
    <row r="72" spans="1:16" x14ac:dyDescent="0.25">
      <c r="A72" s="33" t="s">
        <v>168</v>
      </c>
      <c r="B72" s="33">
        <v>16</v>
      </c>
      <c r="C72" s="34" t="s">
        <v>530</v>
      </c>
      <c r="D72" s="33" t="s">
        <v>196</v>
      </c>
      <c r="E72" s="35" t="s">
        <v>531</v>
      </c>
      <c r="F72" s="36" t="s">
        <v>242</v>
      </c>
      <c r="G72" s="37">
        <v>210</v>
      </c>
      <c r="H72" s="38">
        <v>0</v>
      </c>
      <c r="I72" s="38">
        <f>ROUND(G72*H72,P4)</f>
        <v>0</v>
      </c>
      <c r="J72" s="33"/>
      <c r="O72" s="39">
        <f>I72*0.21</f>
        <v>0</v>
      </c>
      <c r="P72">
        <v>3</v>
      </c>
    </row>
    <row r="73" spans="1:16" ht="225" x14ac:dyDescent="0.25">
      <c r="A73" s="33" t="s">
        <v>173</v>
      </c>
      <c r="B73" s="40"/>
      <c r="C73" s="41"/>
      <c r="D73" s="41"/>
      <c r="E73" s="35" t="s">
        <v>882</v>
      </c>
      <c r="F73" s="41"/>
      <c r="G73" s="41"/>
      <c r="H73" s="41"/>
      <c r="I73" s="41"/>
      <c r="J73" s="42"/>
    </row>
    <row r="74" spans="1:16" x14ac:dyDescent="0.25">
      <c r="A74" s="33" t="s">
        <v>175</v>
      </c>
      <c r="B74" s="40"/>
      <c r="C74" s="41"/>
      <c r="D74" s="41"/>
      <c r="E74" s="43" t="s">
        <v>883</v>
      </c>
      <c r="F74" s="41"/>
      <c r="G74" s="41"/>
      <c r="H74" s="41"/>
      <c r="I74" s="41"/>
      <c r="J74" s="42"/>
    </row>
    <row r="75" spans="1:16" ht="409.5" x14ac:dyDescent="0.25">
      <c r="A75" s="33" t="s">
        <v>177</v>
      </c>
      <c r="B75" s="40"/>
      <c r="C75" s="41"/>
      <c r="D75" s="41"/>
      <c r="E75" s="35" t="s">
        <v>534</v>
      </c>
      <c r="F75" s="41"/>
      <c r="G75" s="41"/>
      <c r="H75" s="41"/>
      <c r="I75" s="41"/>
      <c r="J75" s="42"/>
    </row>
    <row r="76" spans="1:16" x14ac:dyDescent="0.25">
      <c r="A76" s="33" t="s">
        <v>168</v>
      </c>
      <c r="B76" s="33">
        <v>17</v>
      </c>
      <c r="C76" s="34" t="s">
        <v>530</v>
      </c>
      <c r="D76" s="33" t="s">
        <v>199</v>
      </c>
      <c r="E76" s="35" t="s">
        <v>531</v>
      </c>
      <c r="F76" s="36" t="s">
        <v>242</v>
      </c>
      <c r="G76" s="37">
        <v>5</v>
      </c>
      <c r="H76" s="38">
        <v>0</v>
      </c>
      <c r="I76" s="38">
        <f>ROUND(G76*H76,P4)</f>
        <v>0</v>
      </c>
      <c r="J76" s="33"/>
      <c r="O76" s="39">
        <f>I76*0.21</f>
        <v>0</v>
      </c>
      <c r="P76">
        <v>3</v>
      </c>
    </row>
    <row r="77" spans="1:16" ht="75" x14ac:dyDescent="0.25">
      <c r="A77" s="33" t="s">
        <v>173</v>
      </c>
      <c r="B77" s="40"/>
      <c r="C77" s="41"/>
      <c r="D77" s="41"/>
      <c r="E77" s="35" t="s">
        <v>884</v>
      </c>
      <c r="F77" s="41"/>
      <c r="G77" s="41"/>
      <c r="H77" s="41"/>
      <c r="I77" s="41"/>
      <c r="J77" s="42"/>
    </row>
    <row r="78" spans="1:16" x14ac:dyDescent="0.25">
      <c r="A78" s="33" t="s">
        <v>175</v>
      </c>
      <c r="B78" s="40"/>
      <c r="C78" s="41"/>
      <c r="D78" s="41"/>
      <c r="E78" s="43" t="s">
        <v>333</v>
      </c>
      <c r="F78" s="41"/>
      <c r="G78" s="41"/>
      <c r="H78" s="41"/>
      <c r="I78" s="41"/>
      <c r="J78" s="42"/>
    </row>
    <row r="79" spans="1:16" ht="409.5" x14ac:dyDescent="0.25">
      <c r="A79" s="33" t="s">
        <v>177</v>
      </c>
      <c r="B79" s="40"/>
      <c r="C79" s="41"/>
      <c r="D79" s="41"/>
      <c r="E79" s="35" t="s">
        <v>537</v>
      </c>
      <c r="F79" s="41"/>
      <c r="G79" s="41"/>
      <c r="H79" s="41"/>
      <c r="I79" s="41"/>
      <c r="J79" s="42"/>
    </row>
    <row r="80" spans="1:16" x14ac:dyDescent="0.25">
      <c r="A80" s="33" t="s">
        <v>168</v>
      </c>
      <c r="B80" s="33">
        <v>18</v>
      </c>
      <c r="C80" s="34" t="s">
        <v>538</v>
      </c>
      <c r="D80" s="33" t="s">
        <v>170</v>
      </c>
      <c r="E80" s="35" t="s">
        <v>539</v>
      </c>
      <c r="F80" s="36" t="s">
        <v>242</v>
      </c>
      <c r="G80" s="37">
        <v>287.10000000000002</v>
      </c>
      <c r="H80" s="38">
        <v>0</v>
      </c>
      <c r="I80" s="38">
        <f>ROUND(G80*H80,P4)</f>
        <v>0</v>
      </c>
      <c r="J80" s="33"/>
      <c r="O80" s="39">
        <f>I80*0.21</f>
        <v>0</v>
      </c>
      <c r="P80">
        <v>3</v>
      </c>
    </row>
    <row r="81" spans="1:16" x14ac:dyDescent="0.25">
      <c r="A81" s="33" t="s">
        <v>173</v>
      </c>
      <c r="B81" s="40"/>
      <c r="C81" s="41"/>
      <c r="D81" s="41"/>
      <c r="E81" s="35" t="s">
        <v>540</v>
      </c>
      <c r="F81" s="41"/>
      <c r="G81" s="41"/>
      <c r="H81" s="41"/>
      <c r="I81" s="41"/>
      <c r="J81" s="42"/>
    </row>
    <row r="82" spans="1:16" x14ac:dyDescent="0.25">
      <c r="A82" s="33" t="s">
        <v>175</v>
      </c>
      <c r="B82" s="40"/>
      <c r="C82" s="41"/>
      <c r="D82" s="41"/>
      <c r="E82" s="43" t="s">
        <v>885</v>
      </c>
      <c r="F82" s="41"/>
      <c r="G82" s="41"/>
      <c r="H82" s="41"/>
      <c r="I82" s="41"/>
      <c r="J82" s="42"/>
    </row>
    <row r="83" spans="1:16" ht="409.5" x14ac:dyDescent="0.25">
      <c r="A83" s="33" t="s">
        <v>177</v>
      </c>
      <c r="B83" s="40"/>
      <c r="C83" s="41"/>
      <c r="D83" s="41"/>
      <c r="E83" s="35" t="s">
        <v>542</v>
      </c>
      <c r="F83" s="41"/>
      <c r="G83" s="41"/>
      <c r="H83" s="41"/>
      <c r="I83" s="41"/>
      <c r="J83" s="42"/>
    </row>
    <row r="84" spans="1:16" x14ac:dyDescent="0.25">
      <c r="A84" s="33" t="s">
        <v>168</v>
      </c>
      <c r="B84" s="33">
        <v>19</v>
      </c>
      <c r="C84" s="34" t="s">
        <v>543</v>
      </c>
      <c r="D84" s="33" t="s">
        <v>170</v>
      </c>
      <c r="E84" s="35" t="s">
        <v>544</v>
      </c>
      <c r="F84" s="36" t="s">
        <v>274</v>
      </c>
      <c r="G84" s="37">
        <v>76</v>
      </c>
      <c r="H84" s="38">
        <v>0</v>
      </c>
      <c r="I84" s="38">
        <f>ROUND(G84*H84,P4)</f>
        <v>0</v>
      </c>
      <c r="J84" s="33"/>
      <c r="O84" s="39">
        <f>I84*0.21</f>
        <v>0</v>
      </c>
      <c r="P84">
        <v>3</v>
      </c>
    </row>
    <row r="85" spans="1:16" ht="210" x14ac:dyDescent="0.25">
      <c r="A85" s="33" t="s">
        <v>173</v>
      </c>
      <c r="B85" s="40"/>
      <c r="C85" s="41"/>
      <c r="D85" s="41"/>
      <c r="E85" s="35" t="s">
        <v>886</v>
      </c>
      <c r="F85" s="41"/>
      <c r="G85" s="41"/>
      <c r="H85" s="41"/>
      <c r="I85" s="41"/>
      <c r="J85" s="42"/>
    </row>
    <row r="86" spans="1:16" x14ac:dyDescent="0.25">
      <c r="A86" s="33" t="s">
        <v>175</v>
      </c>
      <c r="B86" s="40"/>
      <c r="C86" s="41"/>
      <c r="D86" s="41"/>
      <c r="E86" s="43" t="s">
        <v>887</v>
      </c>
      <c r="F86" s="41"/>
      <c r="G86" s="41"/>
      <c r="H86" s="41"/>
      <c r="I86" s="41"/>
      <c r="J86" s="42"/>
    </row>
    <row r="87" spans="1:16" ht="120" x14ac:dyDescent="0.25">
      <c r="A87" s="33" t="s">
        <v>177</v>
      </c>
      <c r="B87" s="40"/>
      <c r="C87" s="41"/>
      <c r="D87" s="41"/>
      <c r="E87" s="35" t="s">
        <v>547</v>
      </c>
      <c r="F87" s="41"/>
      <c r="G87" s="41"/>
      <c r="H87" s="41"/>
      <c r="I87" s="41"/>
      <c r="J87" s="42"/>
    </row>
    <row r="88" spans="1:16" x14ac:dyDescent="0.25">
      <c r="A88" s="33" t="s">
        <v>168</v>
      </c>
      <c r="B88" s="33">
        <v>20</v>
      </c>
      <c r="C88" s="34" t="s">
        <v>396</v>
      </c>
      <c r="D88" s="33" t="s">
        <v>181</v>
      </c>
      <c r="E88" s="35" t="s">
        <v>553</v>
      </c>
      <c r="F88" s="36" t="s">
        <v>242</v>
      </c>
      <c r="G88" s="37">
        <v>251.1</v>
      </c>
      <c r="H88" s="38">
        <v>0</v>
      </c>
      <c r="I88" s="38">
        <f>ROUND(G88*H88,P4)</f>
        <v>0</v>
      </c>
      <c r="J88" s="33"/>
      <c r="O88" s="39">
        <f>I88*0.21</f>
        <v>0</v>
      </c>
      <c r="P88">
        <v>3</v>
      </c>
    </row>
    <row r="89" spans="1:16" ht="30" x14ac:dyDescent="0.25">
      <c r="A89" s="33" t="s">
        <v>173</v>
      </c>
      <c r="B89" s="40"/>
      <c r="C89" s="41"/>
      <c r="D89" s="41"/>
      <c r="E89" s="35" t="s">
        <v>888</v>
      </c>
      <c r="F89" s="41"/>
      <c r="G89" s="41"/>
      <c r="H89" s="41"/>
      <c r="I89" s="41"/>
      <c r="J89" s="42"/>
    </row>
    <row r="90" spans="1:16" x14ac:dyDescent="0.25">
      <c r="A90" s="33" t="s">
        <v>175</v>
      </c>
      <c r="B90" s="40"/>
      <c r="C90" s="41"/>
      <c r="D90" s="41"/>
      <c r="E90" s="43" t="s">
        <v>889</v>
      </c>
      <c r="F90" s="41"/>
      <c r="G90" s="41"/>
      <c r="H90" s="41"/>
      <c r="I90" s="41"/>
      <c r="J90" s="42"/>
    </row>
    <row r="91" spans="1:16" ht="285" x14ac:dyDescent="0.25">
      <c r="A91" s="33" t="s">
        <v>177</v>
      </c>
      <c r="B91" s="40"/>
      <c r="C91" s="41"/>
      <c r="D91" s="41"/>
      <c r="E91" s="35" t="s">
        <v>556</v>
      </c>
      <c r="F91" s="41"/>
      <c r="G91" s="41"/>
      <c r="H91" s="41"/>
      <c r="I91" s="41"/>
      <c r="J91" s="42"/>
    </row>
    <row r="92" spans="1:16" ht="30" x14ac:dyDescent="0.25">
      <c r="A92" s="33" t="s">
        <v>168</v>
      </c>
      <c r="B92" s="33">
        <v>21</v>
      </c>
      <c r="C92" s="34" t="s">
        <v>557</v>
      </c>
      <c r="D92" s="33" t="s">
        <v>181</v>
      </c>
      <c r="E92" s="35" t="s">
        <v>558</v>
      </c>
      <c r="F92" s="36" t="s">
        <v>242</v>
      </c>
      <c r="G92" s="37">
        <v>200</v>
      </c>
      <c r="H92" s="38">
        <v>0</v>
      </c>
      <c r="I92" s="38">
        <f>ROUND(G92*H92,P4)</f>
        <v>0</v>
      </c>
      <c r="J92" s="33"/>
      <c r="O92" s="39">
        <f>I92*0.21</f>
        <v>0</v>
      </c>
      <c r="P92">
        <v>3</v>
      </c>
    </row>
    <row r="93" spans="1:16" ht="360" x14ac:dyDescent="0.25">
      <c r="A93" s="33" t="s">
        <v>173</v>
      </c>
      <c r="B93" s="40"/>
      <c r="C93" s="41"/>
      <c r="D93" s="41"/>
      <c r="E93" s="35" t="s">
        <v>559</v>
      </c>
      <c r="F93" s="41"/>
      <c r="G93" s="41"/>
      <c r="H93" s="41"/>
      <c r="I93" s="41"/>
      <c r="J93" s="42"/>
    </row>
    <row r="94" spans="1:16" x14ac:dyDescent="0.25">
      <c r="A94" s="33" t="s">
        <v>175</v>
      </c>
      <c r="B94" s="40"/>
      <c r="C94" s="41"/>
      <c r="D94" s="41"/>
      <c r="E94" s="43" t="s">
        <v>309</v>
      </c>
      <c r="F94" s="41"/>
      <c r="G94" s="41"/>
      <c r="H94" s="41"/>
      <c r="I94" s="41"/>
      <c r="J94" s="42"/>
    </row>
    <row r="95" spans="1:16" ht="285" x14ac:dyDescent="0.25">
      <c r="A95" s="33" t="s">
        <v>177</v>
      </c>
      <c r="B95" s="40"/>
      <c r="C95" s="41"/>
      <c r="D95" s="41"/>
      <c r="E95" s="35" t="s">
        <v>556</v>
      </c>
      <c r="F95" s="41"/>
      <c r="G95" s="41"/>
      <c r="H95" s="41"/>
      <c r="I95" s="41"/>
      <c r="J95" s="42"/>
    </row>
    <row r="96" spans="1:16" ht="30" x14ac:dyDescent="0.25">
      <c r="A96" s="33" t="s">
        <v>168</v>
      </c>
      <c r="B96" s="33">
        <v>22</v>
      </c>
      <c r="C96" s="34" t="s">
        <v>561</v>
      </c>
      <c r="D96" s="33" t="s">
        <v>170</v>
      </c>
      <c r="E96" s="35" t="s">
        <v>562</v>
      </c>
      <c r="F96" s="36" t="s">
        <v>242</v>
      </c>
      <c r="G96" s="37">
        <v>17.100000000000001</v>
      </c>
      <c r="H96" s="38">
        <v>0</v>
      </c>
      <c r="I96" s="38">
        <f>ROUND(G96*H96,P4)</f>
        <v>0</v>
      </c>
      <c r="J96" s="33"/>
      <c r="O96" s="39">
        <f>I96*0.21</f>
        <v>0</v>
      </c>
      <c r="P96">
        <v>3</v>
      </c>
    </row>
    <row r="97" spans="1:16" ht="135" x14ac:dyDescent="0.25">
      <c r="A97" s="33" t="s">
        <v>173</v>
      </c>
      <c r="B97" s="40"/>
      <c r="C97" s="41"/>
      <c r="D97" s="41"/>
      <c r="E97" s="35" t="s">
        <v>890</v>
      </c>
      <c r="F97" s="41"/>
      <c r="G97" s="41"/>
      <c r="H97" s="41"/>
      <c r="I97" s="41"/>
      <c r="J97" s="42"/>
    </row>
    <row r="98" spans="1:16" x14ac:dyDescent="0.25">
      <c r="A98" s="33" t="s">
        <v>175</v>
      </c>
      <c r="B98" s="40"/>
      <c r="C98" s="41"/>
      <c r="D98" s="41"/>
      <c r="E98" s="43" t="s">
        <v>881</v>
      </c>
      <c r="F98" s="41"/>
      <c r="G98" s="41"/>
      <c r="H98" s="41"/>
      <c r="I98" s="41"/>
      <c r="J98" s="42"/>
    </row>
    <row r="99" spans="1:16" ht="360" x14ac:dyDescent="0.25">
      <c r="A99" s="33" t="s">
        <v>177</v>
      </c>
      <c r="B99" s="40"/>
      <c r="C99" s="41"/>
      <c r="D99" s="41"/>
      <c r="E99" s="35" t="s">
        <v>565</v>
      </c>
      <c r="F99" s="41"/>
      <c r="G99" s="41"/>
      <c r="H99" s="41"/>
      <c r="I99" s="41"/>
      <c r="J99" s="42"/>
    </row>
    <row r="100" spans="1:16" x14ac:dyDescent="0.25">
      <c r="A100" s="33" t="s">
        <v>168</v>
      </c>
      <c r="B100" s="33">
        <v>23</v>
      </c>
      <c r="C100" s="34" t="s">
        <v>566</v>
      </c>
      <c r="D100" s="33" t="s">
        <v>181</v>
      </c>
      <c r="E100" s="35" t="s">
        <v>567</v>
      </c>
      <c r="F100" s="36" t="s">
        <v>242</v>
      </c>
      <c r="G100" s="37">
        <v>6</v>
      </c>
      <c r="H100" s="38">
        <v>0</v>
      </c>
      <c r="I100" s="38">
        <f>ROUND(G100*H100,P4)</f>
        <v>0</v>
      </c>
      <c r="J100" s="33"/>
      <c r="O100" s="39">
        <f>I100*0.21</f>
        <v>0</v>
      </c>
      <c r="P100">
        <v>3</v>
      </c>
    </row>
    <row r="101" spans="1:16" ht="30" x14ac:dyDescent="0.25">
      <c r="A101" s="33" t="s">
        <v>173</v>
      </c>
      <c r="B101" s="40"/>
      <c r="C101" s="41"/>
      <c r="D101" s="41"/>
      <c r="E101" s="35" t="s">
        <v>568</v>
      </c>
      <c r="F101" s="41"/>
      <c r="G101" s="41"/>
      <c r="H101" s="41"/>
      <c r="I101" s="41"/>
      <c r="J101" s="42"/>
    </row>
    <row r="102" spans="1:16" x14ac:dyDescent="0.25">
      <c r="A102" s="33" t="s">
        <v>175</v>
      </c>
      <c r="B102" s="40"/>
      <c r="C102" s="41"/>
      <c r="D102" s="41"/>
      <c r="E102" s="43" t="s">
        <v>849</v>
      </c>
      <c r="F102" s="41"/>
      <c r="G102" s="41"/>
      <c r="H102" s="41"/>
      <c r="I102" s="41"/>
      <c r="J102" s="42"/>
    </row>
    <row r="103" spans="1:16" ht="375" x14ac:dyDescent="0.25">
      <c r="A103" s="33" t="s">
        <v>177</v>
      </c>
      <c r="B103" s="40"/>
      <c r="C103" s="41"/>
      <c r="D103" s="41"/>
      <c r="E103" s="35" t="s">
        <v>569</v>
      </c>
      <c r="F103" s="41"/>
      <c r="G103" s="41"/>
      <c r="H103" s="41"/>
      <c r="I103" s="41"/>
      <c r="J103" s="42"/>
    </row>
    <row r="104" spans="1:16" x14ac:dyDescent="0.25">
      <c r="A104" s="33" t="s">
        <v>168</v>
      </c>
      <c r="B104" s="33">
        <v>24</v>
      </c>
      <c r="C104" s="34" t="s">
        <v>570</v>
      </c>
      <c r="D104" s="33" t="s">
        <v>181</v>
      </c>
      <c r="E104" s="35" t="s">
        <v>571</v>
      </c>
      <c r="F104" s="36" t="s">
        <v>250</v>
      </c>
      <c r="G104" s="37">
        <v>800</v>
      </c>
      <c r="H104" s="38">
        <v>0</v>
      </c>
      <c r="I104" s="38">
        <f>ROUND(G104*H104,P4)</f>
        <v>0</v>
      </c>
      <c r="J104" s="33"/>
      <c r="O104" s="39">
        <f>I104*0.21</f>
        <v>0</v>
      </c>
      <c r="P104">
        <v>3</v>
      </c>
    </row>
    <row r="105" spans="1:16" ht="30" x14ac:dyDescent="0.25">
      <c r="A105" s="33" t="s">
        <v>173</v>
      </c>
      <c r="B105" s="40"/>
      <c r="C105" s="41"/>
      <c r="D105" s="41"/>
      <c r="E105" s="35" t="s">
        <v>572</v>
      </c>
      <c r="F105" s="41"/>
      <c r="G105" s="41"/>
      <c r="H105" s="41"/>
      <c r="I105" s="41"/>
      <c r="J105" s="42"/>
    </row>
    <row r="106" spans="1:16" x14ac:dyDescent="0.25">
      <c r="A106" s="33" t="s">
        <v>175</v>
      </c>
      <c r="B106" s="40"/>
      <c r="C106" s="41"/>
      <c r="D106" s="41"/>
      <c r="E106" s="43" t="s">
        <v>891</v>
      </c>
      <c r="F106" s="41"/>
      <c r="G106" s="41"/>
      <c r="H106" s="41"/>
      <c r="I106" s="41"/>
      <c r="J106" s="42"/>
    </row>
    <row r="107" spans="1:16" ht="75" x14ac:dyDescent="0.25">
      <c r="A107" s="33" t="s">
        <v>177</v>
      </c>
      <c r="B107" s="40"/>
      <c r="C107" s="41"/>
      <c r="D107" s="41"/>
      <c r="E107" s="35" t="s">
        <v>574</v>
      </c>
      <c r="F107" s="41"/>
      <c r="G107" s="41"/>
      <c r="H107" s="41"/>
      <c r="I107" s="41"/>
      <c r="J107" s="42"/>
    </row>
    <row r="108" spans="1:16" x14ac:dyDescent="0.25">
      <c r="A108" s="33" t="s">
        <v>168</v>
      </c>
      <c r="B108" s="33">
        <v>25</v>
      </c>
      <c r="C108" s="34" t="s">
        <v>575</v>
      </c>
      <c r="D108" s="33" t="s">
        <v>181</v>
      </c>
      <c r="E108" s="35" t="s">
        <v>576</v>
      </c>
      <c r="F108" s="36" t="s">
        <v>250</v>
      </c>
      <c r="G108" s="37">
        <v>114</v>
      </c>
      <c r="H108" s="38">
        <v>0</v>
      </c>
      <c r="I108" s="38">
        <f>ROUND(G108*H108,P4)</f>
        <v>0</v>
      </c>
      <c r="J108" s="33"/>
      <c r="O108" s="39">
        <f>I108*0.21</f>
        <v>0</v>
      </c>
      <c r="P108">
        <v>3</v>
      </c>
    </row>
    <row r="109" spans="1:16" x14ac:dyDescent="0.25">
      <c r="A109" s="33" t="s">
        <v>173</v>
      </c>
      <c r="B109" s="40"/>
      <c r="C109" s="41"/>
      <c r="D109" s="41"/>
      <c r="E109" s="35" t="s">
        <v>577</v>
      </c>
      <c r="F109" s="41"/>
      <c r="G109" s="41"/>
      <c r="H109" s="41"/>
      <c r="I109" s="41"/>
      <c r="J109" s="42"/>
    </row>
    <row r="110" spans="1:16" x14ac:dyDescent="0.25">
      <c r="A110" s="33" t="s">
        <v>175</v>
      </c>
      <c r="B110" s="40"/>
      <c r="C110" s="41"/>
      <c r="D110" s="41"/>
      <c r="E110" s="43" t="s">
        <v>892</v>
      </c>
      <c r="F110" s="41"/>
      <c r="G110" s="41"/>
      <c r="H110" s="41"/>
      <c r="I110" s="41"/>
      <c r="J110" s="42"/>
    </row>
    <row r="111" spans="1:16" ht="75" x14ac:dyDescent="0.25">
      <c r="A111" s="33" t="s">
        <v>177</v>
      </c>
      <c r="B111" s="40"/>
      <c r="C111" s="41"/>
      <c r="D111" s="41"/>
      <c r="E111" s="35" t="s">
        <v>579</v>
      </c>
      <c r="F111" s="41"/>
      <c r="G111" s="41"/>
      <c r="H111" s="41"/>
      <c r="I111" s="41"/>
      <c r="J111" s="42"/>
    </row>
    <row r="112" spans="1:16" x14ac:dyDescent="0.25">
      <c r="A112" s="33" t="s">
        <v>168</v>
      </c>
      <c r="B112" s="33">
        <v>26</v>
      </c>
      <c r="C112" s="34" t="s">
        <v>580</v>
      </c>
      <c r="D112" s="33" t="s">
        <v>181</v>
      </c>
      <c r="E112" s="35" t="s">
        <v>581</v>
      </c>
      <c r="F112" s="36" t="s">
        <v>242</v>
      </c>
      <c r="G112" s="37">
        <v>17.100000000000001</v>
      </c>
      <c r="H112" s="38">
        <v>0</v>
      </c>
      <c r="I112" s="38">
        <f>ROUND(G112*H112,P4)</f>
        <v>0</v>
      </c>
      <c r="J112" s="33"/>
      <c r="O112" s="39">
        <f>I112*0.21</f>
        <v>0</v>
      </c>
      <c r="P112">
        <v>3</v>
      </c>
    </row>
    <row r="113" spans="1:16" ht="30" x14ac:dyDescent="0.25">
      <c r="A113" s="33" t="s">
        <v>173</v>
      </c>
      <c r="B113" s="40"/>
      <c r="C113" s="41"/>
      <c r="D113" s="41"/>
      <c r="E113" s="35" t="s">
        <v>582</v>
      </c>
      <c r="F113" s="41"/>
      <c r="G113" s="41"/>
      <c r="H113" s="41"/>
      <c r="I113" s="41"/>
      <c r="J113" s="42"/>
    </row>
    <row r="114" spans="1:16" x14ac:dyDescent="0.25">
      <c r="A114" s="33" t="s">
        <v>175</v>
      </c>
      <c r="B114" s="40"/>
      <c r="C114" s="41"/>
      <c r="D114" s="41"/>
      <c r="E114" s="43" t="s">
        <v>881</v>
      </c>
      <c r="F114" s="41"/>
      <c r="G114" s="41"/>
      <c r="H114" s="41"/>
      <c r="I114" s="41"/>
      <c r="J114" s="42"/>
    </row>
    <row r="115" spans="1:16" ht="120" x14ac:dyDescent="0.25">
      <c r="A115" s="33" t="s">
        <v>177</v>
      </c>
      <c r="B115" s="40"/>
      <c r="C115" s="41"/>
      <c r="D115" s="41"/>
      <c r="E115" s="35" t="s">
        <v>583</v>
      </c>
      <c r="F115" s="41"/>
      <c r="G115" s="41"/>
      <c r="H115" s="41"/>
      <c r="I115" s="41"/>
      <c r="J115" s="42"/>
    </row>
    <row r="116" spans="1:16" x14ac:dyDescent="0.25">
      <c r="A116" s="27" t="s">
        <v>165</v>
      </c>
      <c r="B116" s="28"/>
      <c r="C116" s="29" t="s">
        <v>123</v>
      </c>
      <c r="D116" s="30"/>
      <c r="E116" s="27" t="s">
        <v>311</v>
      </c>
      <c r="F116" s="30"/>
      <c r="G116" s="30"/>
      <c r="H116" s="30"/>
      <c r="I116" s="31">
        <f>SUMIFS(I117:I124,A117:A124,"P")</f>
        <v>0</v>
      </c>
      <c r="J116" s="32"/>
    </row>
    <row r="117" spans="1:16" x14ac:dyDescent="0.25">
      <c r="A117" s="33" t="s">
        <v>168</v>
      </c>
      <c r="B117" s="33">
        <v>27</v>
      </c>
      <c r="C117" s="34" t="s">
        <v>584</v>
      </c>
      <c r="D117" s="33" t="s">
        <v>181</v>
      </c>
      <c r="E117" s="35" t="s">
        <v>585</v>
      </c>
      <c r="F117" s="36" t="s">
        <v>274</v>
      </c>
      <c r="G117" s="37">
        <v>76</v>
      </c>
      <c r="H117" s="38">
        <v>0</v>
      </c>
      <c r="I117" s="38">
        <f>ROUND(G117*H117,P4)</f>
        <v>0</v>
      </c>
      <c r="J117" s="33"/>
      <c r="O117" s="39">
        <f>I117*0.21</f>
        <v>0</v>
      </c>
      <c r="P117">
        <v>3</v>
      </c>
    </row>
    <row r="118" spans="1:16" ht="105" x14ac:dyDescent="0.25">
      <c r="A118" s="33" t="s">
        <v>173</v>
      </c>
      <c r="B118" s="40"/>
      <c r="C118" s="41"/>
      <c r="D118" s="41"/>
      <c r="E118" s="35" t="s">
        <v>586</v>
      </c>
      <c r="F118" s="41"/>
      <c r="G118" s="41"/>
      <c r="H118" s="41"/>
      <c r="I118" s="41"/>
      <c r="J118" s="42"/>
    </row>
    <row r="119" spans="1:16" x14ac:dyDescent="0.25">
      <c r="A119" s="33" t="s">
        <v>175</v>
      </c>
      <c r="B119" s="40"/>
      <c r="C119" s="41"/>
      <c r="D119" s="41"/>
      <c r="E119" s="43" t="s">
        <v>887</v>
      </c>
      <c r="F119" s="41"/>
      <c r="G119" s="41"/>
      <c r="H119" s="41"/>
      <c r="I119" s="41"/>
      <c r="J119" s="42"/>
    </row>
    <row r="120" spans="1:16" ht="225" x14ac:dyDescent="0.25">
      <c r="A120" s="33" t="s">
        <v>177</v>
      </c>
      <c r="B120" s="40"/>
      <c r="C120" s="41"/>
      <c r="D120" s="41"/>
      <c r="E120" s="35" t="s">
        <v>588</v>
      </c>
      <c r="F120" s="41"/>
      <c r="G120" s="41"/>
      <c r="H120" s="41"/>
      <c r="I120" s="41"/>
      <c r="J120" s="42"/>
    </row>
    <row r="121" spans="1:16" x14ac:dyDescent="0.25">
      <c r="A121" s="33" t="s">
        <v>168</v>
      </c>
      <c r="B121" s="33">
        <v>28</v>
      </c>
      <c r="C121" s="34" t="s">
        <v>589</v>
      </c>
      <c r="D121" s="33" t="s">
        <v>181</v>
      </c>
      <c r="E121" s="35" t="s">
        <v>590</v>
      </c>
      <c r="F121" s="36" t="s">
        <v>250</v>
      </c>
      <c r="G121" s="37">
        <v>250</v>
      </c>
      <c r="H121" s="38">
        <v>0</v>
      </c>
      <c r="I121" s="38">
        <f>ROUND(G121*H121,P4)</f>
        <v>0</v>
      </c>
      <c r="J121" s="33"/>
      <c r="O121" s="39">
        <f>I121*0.21</f>
        <v>0</v>
      </c>
      <c r="P121">
        <v>3</v>
      </c>
    </row>
    <row r="122" spans="1:16" ht="60" x14ac:dyDescent="0.25">
      <c r="A122" s="33" t="s">
        <v>173</v>
      </c>
      <c r="B122" s="40"/>
      <c r="C122" s="41"/>
      <c r="D122" s="41"/>
      <c r="E122" s="35" t="s">
        <v>893</v>
      </c>
      <c r="F122" s="41"/>
      <c r="G122" s="41"/>
      <c r="H122" s="41"/>
      <c r="I122" s="41"/>
      <c r="J122" s="42"/>
    </row>
    <row r="123" spans="1:16" x14ac:dyDescent="0.25">
      <c r="A123" s="33" t="s">
        <v>175</v>
      </c>
      <c r="B123" s="40"/>
      <c r="C123" s="41"/>
      <c r="D123" s="41"/>
      <c r="E123" s="43" t="s">
        <v>874</v>
      </c>
      <c r="F123" s="41"/>
      <c r="G123" s="41"/>
      <c r="H123" s="41"/>
      <c r="I123" s="41"/>
      <c r="J123" s="42"/>
    </row>
    <row r="124" spans="1:16" ht="180" x14ac:dyDescent="0.25">
      <c r="A124" s="33" t="s">
        <v>177</v>
      </c>
      <c r="B124" s="40"/>
      <c r="C124" s="41"/>
      <c r="D124" s="41"/>
      <c r="E124" s="35" t="s">
        <v>326</v>
      </c>
      <c r="F124" s="41"/>
      <c r="G124" s="41"/>
      <c r="H124" s="41"/>
      <c r="I124" s="41"/>
      <c r="J124" s="42"/>
    </row>
    <row r="125" spans="1:16" x14ac:dyDescent="0.25">
      <c r="A125" s="27" t="s">
        <v>165</v>
      </c>
      <c r="B125" s="28"/>
      <c r="C125" s="29" t="s">
        <v>246</v>
      </c>
      <c r="D125" s="30"/>
      <c r="E125" s="27" t="s">
        <v>247</v>
      </c>
      <c r="F125" s="30"/>
      <c r="G125" s="30"/>
      <c r="H125" s="30"/>
      <c r="I125" s="31">
        <f>SUMIFS(I126:I193,A126:A193,"P")</f>
        <v>0</v>
      </c>
      <c r="J125" s="32"/>
    </row>
    <row r="126" spans="1:16" x14ac:dyDescent="0.25">
      <c r="A126" s="33" t="s">
        <v>168</v>
      </c>
      <c r="B126" s="33">
        <v>29</v>
      </c>
      <c r="C126" s="34" t="s">
        <v>593</v>
      </c>
      <c r="D126" s="33"/>
      <c r="E126" s="35" t="s">
        <v>594</v>
      </c>
      <c r="F126" s="36" t="s">
        <v>242</v>
      </c>
      <c r="G126" s="37">
        <v>60</v>
      </c>
      <c r="H126" s="38">
        <v>0</v>
      </c>
      <c r="I126" s="38">
        <f>ROUND(G126*H126,P4)</f>
        <v>0</v>
      </c>
      <c r="J126" s="33"/>
      <c r="O126" s="39">
        <f>I126*0.21</f>
        <v>0</v>
      </c>
      <c r="P126">
        <v>3</v>
      </c>
    </row>
    <row r="127" spans="1:16" ht="60" x14ac:dyDescent="0.25">
      <c r="A127" s="33" t="s">
        <v>173</v>
      </c>
      <c r="B127" s="40"/>
      <c r="C127" s="41"/>
      <c r="D127" s="41"/>
      <c r="E127" s="35" t="s">
        <v>894</v>
      </c>
      <c r="F127" s="41"/>
      <c r="G127" s="41"/>
      <c r="H127" s="41"/>
      <c r="I127" s="41"/>
      <c r="J127" s="42"/>
    </row>
    <row r="128" spans="1:16" x14ac:dyDescent="0.25">
      <c r="A128" s="33" t="s">
        <v>175</v>
      </c>
      <c r="B128" s="40"/>
      <c r="C128" s="41"/>
      <c r="D128" s="41"/>
      <c r="E128" s="43" t="s">
        <v>895</v>
      </c>
      <c r="F128" s="41"/>
      <c r="G128" s="41"/>
      <c r="H128" s="41"/>
      <c r="I128" s="41"/>
      <c r="J128" s="42"/>
    </row>
    <row r="129" spans="1:16" ht="90" x14ac:dyDescent="0.25">
      <c r="A129" s="33" t="s">
        <v>177</v>
      </c>
      <c r="B129" s="40"/>
      <c r="C129" s="41"/>
      <c r="D129" s="41"/>
      <c r="E129" s="35" t="s">
        <v>597</v>
      </c>
      <c r="F129" s="41"/>
      <c r="G129" s="41"/>
      <c r="H129" s="41"/>
      <c r="I129" s="41"/>
      <c r="J129" s="42"/>
    </row>
    <row r="130" spans="1:16" x14ac:dyDescent="0.25">
      <c r="A130" s="33" t="s">
        <v>168</v>
      </c>
      <c r="B130" s="33">
        <v>30</v>
      </c>
      <c r="C130" s="34" t="s">
        <v>598</v>
      </c>
      <c r="D130" s="33" t="s">
        <v>11</v>
      </c>
      <c r="E130" s="35" t="s">
        <v>599</v>
      </c>
      <c r="F130" s="36" t="s">
        <v>250</v>
      </c>
      <c r="G130" s="37">
        <v>50</v>
      </c>
      <c r="H130" s="38">
        <v>0</v>
      </c>
      <c r="I130" s="38">
        <f>ROUND(G130*H130,P4)</f>
        <v>0</v>
      </c>
      <c r="J130" s="33"/>
      <c r="O130" s="39">
        <f>I130*0.21</f>
        <v>0</v>
      </c>
      <c r="P130">
        <v>3</v>
      </c>
    </row>
    <row r="131" spans="1:16" ht="60" x14ac:dyDescent="0.25">
      <c r="A131" s="33" t="s">
        <v>173</v>
      </c>
      <c r="B131" s="40"/>
      <c r="C131" s="41"/>
      <c r="D131" s="41"/>
      <c r="E131" s="35" t="s">
        <v>602</v>
      </c>
      <c r="F131" s="41"/>
      <c r="G131" s="41"/>
      <c r="H131" s="41"/>
      <c r="I131" s="41"/>
      <c r="J131" s="42"/>
    </row>
    <row r="132" spans="1:16" x14ac:dyDescent="0.25">
      <c r="A132" s="33" t="s">
        <v>175</v>
      </c>
      <c r="B132" s="40"/>
      <c r="C132" s="41"/>
      <c r="D132" s="41"/>
      <c r="E132" s="43" t="s">
        <v>668</v>
      </c>
      <c r="F132" s="41"/>
      <c r="G132" s="41"/>
      <c r="H132" s="41"/>
      <c r="I132" s="41"/>
      <c r="J132" s="42"/>
    </row>
    <row r="133" spans="1:16" ht="90" x14ac:dyDescent="0.25">
      <c r="A133" s="33" t="s">
        <v>177</v>
      </c>
      <c r="B133" s="40"/>
      <c r="C133" s="41"/>
      <c r="D133" s="41"/>
      <c r="E133" s="35" t="s">
        <v>597</v>
      </c>
      <c r="F133" s="41"/>
      <c r="G133" s="41"/>
      <c r="H133" s="41"/>
      <c r="I133" s="41"/>
      <c r="J133" s="42"/>
    </row>
    <row r="134" spans="1:16" x14ac:dyDescent="0.25">
      <c r="A134" s="33" t="s">
        <v>168</v>
      </c>
      <c r="B134" s="33">
        <v>31</v>
      </c>
      <c r="C134" s="34" t="s">
        <v>598</v>
      </c>
      <c r="D134" s="33" t="s">
        <v>123</v>
      </c>
      <c r="E134" s="35" t="s">
        <v>599</v>
      </c>
      <c r="F134" s="36" t="s">
        <v>250</v>
      </c>
      <c r="G134" s="37">
        <v>10</v>
      </c>
      <c r="H134" s="38">
        <v>0</v>
      </c>
      <c r="I134" s="38">
        <f>ROUND(G134*H134,P4)</f>
        <v>0</v>
      </c>
      <c r="J134" s="33"/>
      <c r="O134" s="39">
        <f>I134*0.21</f>
        <v>0</v>
      </c>
      <c r="P134">
        <v>3</v>
      </c>
    </row>
    <row r="135" spans="1:16" ht="45" x14ac:dyDescent="0.25">
      <c r="A135" s="33" t="s">
        <v>173</v>
      </c>
      <c r="B135" s="40"/>
      <c r="C135" s="41"/>
      <c r="D135" s="41"/>
      <c r="E135" s="35" t="s">
        <v>603</v>
      </c>
      <c r="F135" s="41"/>
      <c r="G135" s="41"/>
      <c r="H135" s="41"/>
      <c r="I135" s="41"/>
      <c r="J135" s="42"/>
    </row>
    <row r="136" spans="1:16" x14ac:dyDescent="0.25">
      <c r="A136" s="33" t="s">
        <v>175</v>
      </c>
      <c r="B136" s="40"/>
      <c r="C136" s="41"/>
      <c r="D136" s="41"/>
      <c r="E136" s="43" t="s">
        <v>325</v>
      </c>
      <c r="F136" s="41"/>
      <c r="G136" s="41"/>
      <c r="H136" s="41"/>
      <c r="I136" s="41"/>
      <c r="J136" s="42"/>
    </row>
    <row r="137" spans="1:16" ht="90" x14ac:dyDescent="0.25">
      <c r="A137" s="33" t="s">
        <v>177</v>
      </c>
      <c r="B137" s="40"/>
      <c r="C137" s="41"/>
      <c r="D137" s="41"/>
      <c r="E137" s="35" t="s">
        <v>597</v>
      </c>
      <c r="F137" s="41"/>
      <c r="G137" s="41"/>
      <c r="H137" s="41"/>
      <c r="I137" s="41"/>
      <c r="J137" s="42"/>
    </row>
    <row r="138" spans="1:16" ht="30" x14ac:dyDescent="0.25">
      <c r="A138" s="33" t="s">
        <v>168</v>
      </c>
      <c r="B138" s="33">
        <v>32</v>
      </c>
      <c r="C138" s="34" t="s">
        <v>608</v>
      </c>
      <c r="D138" s="33" t="s">
        <v>11</v>
      </c>
      <c r="E138" s="35" t="s">
        <v>609</v>
      </c>
      <c r="F138" s="36" t="s">
        <v>242</v>
      </c>
      <c r="G138" s="37">
        <v>60</v>
      </c>
      <c r="H138" s="38">
        <v>0</v>
      </c>
      <c r="I138" s="38">
        <f>ROUND(G138*H138,P4)</f>
        <v>0</v>
      </c>
      <c r="J138" s="33"/>
      <c r="O138" s="39">
        <f>I138*0.21</f>
        <v>0</v>
      </c>
      <c r="P138">
        <v>3</v>
      </c>
    </row>
    <row r="139" spans="1:16" ht="105" x14ac:dyDescent="0.25">
      <c r="A139" s="33" t="s">
        <v>173</v>
      </c>
      <c r="B139" s="40"/>
      <c r="C139" s="41"/>
      <c r="D139" s="41"/>
      <c r="E139" s="35" t="s">
        <v>610</v>
      </c>
      <c r="F139" s="41"/>
      <c r="G139" s="41"/>
      <c r="H139" s="41"/>
      <c r="I139" s="41"/>
      <c r="J139" s="42"/>
    </row>
    <row r="140" spans="1:16" x14ac:dyDescent="0.25">
      <c r="A140" s="33" t="s">
        <v>175</v>
      </c>
      <c r="B140" s="40"/>
      <c r="C140" s="41"/>
      <c r="D140" s="41"/>
      <c r="E140" s="43" t="s">
        <v>871</v>
      </c>
      <c r="F140" s="41"/>
      <c r="G140" s="41"/>
      <c r="H140" s="41"/>
      <c r="I140" s="41"/>
      <c r="J140" s="42"/>
    </row>
    <row r="141" spans="1:16" ht="120" x14ac:dyDescent="0.25">
      <c r="A141" s="33" t="s">
        <v>177</v>
      </c>
      <c r="B141" s="40"/>
      <c r="C141" s="41"/>
      <c r="D141" s="41"/>
      <c r="E141" s="35" t="s">
        <v>611</v>
      </c>
      <c r="F141" s="41"/>
      <c r="G141" s="41"/>
      <c r="H141" s="41"/>
      <c r="I141" s="41"/>
      <c r="J141" s="42"/>
    </row>
    <row r="142" spans="1:16" ht="30" x14ac:dyDescent="0.25">
      <c r="A142" s="33" t="s">
        <v>168</v>
      </c>
      <c r="B142" s="33">
        <v>33</v>
      </c>
      <c r="C142" s="34" t="s">
        <v>608</v>
      </c>
      <c r="D142" s="33" t="s">
        <v>123</v>
      </c>
      <c r="E142" s="35" t="s">
        <v>609</v>
      </c>
      <c r="F142" s="36" t="s">
        <v>242</v>
      </c>
      <c r="G142" s="37">
        <v>42</v>
      </c>
      <c r="H142" s="38">
        <v>0</v>
      </c>
      <c r="I142" s="38">
        <f>ROUND(G142*H142,P4)</f>
        <v>0</v>
      </c>
      <c r="J142" s="33"/>
      <c r="O142" s="39">
        <f>I142*0.21</f>
        <v>0</v>
      </c>
      <c r="P142">
        <v>3</v>
      </c>
    </row>
    <row r="143" spans="1:16" ht="195" x14ac:dyDescent="0.25">
      <c r="A143" s="33" t="s">
        <v>173</v>
      </c>
      <c r="B143" s="40"/>
      <c r="C143" s="41"/>
      <c r="D143" s="41"/>
      <c r="E143" s="35" t="s">
        <v>896</v>
      </c>
      <c r="F143" s="41"/>
      <c r="G143" s="41"/>
      <c r="H143" s="41"/>
      <c r="I143" s="41"/>
      <c r="J143" s="42"/>
    </row>
    <row r="144" spans="1:16" x14ac:dyDescent="0.25">
      <c r="A144" s="33" t="s">
        <v>175</v>
      </c>
      <c r="B144" s="40"/>
      <c r="C144" s="41"/>
      <c r="D144" s="41"/>
      <c r="E144" s="43" t="s">
        <v>897</v>
      </c>
      <c r="F144" s="41"/>
      <c r="G144" s="41"/>
      <c r="H144" s="41"/>
      <c r="I144" s="41"/>
      <c r="J144" s="42"/>
    </row>
    <row r="145" spans="1:16" ht="120" x14ac:dyDescent="0.25">
      <c r="A145" s="33" t="s">
        <v>177</v>
      </c>
      <c r="B145" s="40"/>
      <c r="C145" s="41"/>
      <c r="D145" s="41"/>
      <c r="E145" s="35" t="s">
        <v>611</v>
      </c>
      <c r="F145" s="41"/>
      <c r="G145" s="41"/>
      <c r="H145" s="41"/>
      <c r="I145" s="41"/>
      <c r="J145" s="42"/>
    </row>
    <row r="146" spans="1:16" x14ac:dyDescent="0.25">
      <c r="A146" s="33" t="s">
        <v>168</v>
      </c>
      <c r="B146" s="33">
        <v>34</v>
      </c>
      <c r="C146" s="34" t="s">
        <v>608</v>
      </c>
      <c r="D146" s="33" t="s">
        <v>614</v>
      </c>
      <c r="E146" s="35" t="s">
        <v>615</v>
      </c>
      <c r="F146" s="36" t="s">
        <v>616</v>
      </c>
      <c r="G146" s="37">
        <v>38.64</v>
      </c>
      <c r="H146" s="38">
        <v>0</v>
      </c>
      <c r="I146" s="38">
        <f>ROUND(G146*H146,P4)</f>
        <v>0</v>
      </c>
      <c r="J146" s="33"/>
      <c r="O146" s="39">
        <f>I146*0.21</f>
        <v>0</v>
      </c>
      <c r="P146">
        <v>3</v>
      </c>
    </row>
    <row r="147" spans="1:16" ht="60" x14ac:dyDescent="0.25">
      <c r="A147" s="33" t="s">
        <v>173</v>
      </c>
      <c r="B147" s="40"/>
      <c r="C147" s="41"/>
      <c r="D147" s="41"/>
      <c r="E147" s="35" t="s">
        <v>617</v>
      </c>
      <c r="F147" s="41"/>
      <c r="G147" s="41"/>
      <c r="H147" s="41"/>
      <c r="I147" s="41"/>
      <c r="J147" s="42"/>
    </row>
    <row r="148" spans="1:16" x14ac:dyDescent="0.25">
      <c r="A148" s="33" t="s">
        <v>175</v>
      </c>
      <c r="B148" s="40"/>
      <c r="C148" s="41"/>
      <c r="D148" s="41"/>
      <c r="E148" s="43" t="s">
        <v>898</v>
      </c>
      <c r="F148" s="41"/>
      <c r="G148" s="41"/>
      <c r="H148" s="41"/>
      <c r="I148" s="41"/>
      <c r="J148" s="42"/>
    </row>
    <row r="149" spans="1:16" ht="120" x14ac:dyDescent="0.25">
      <c r="A149" s="33" t="s">
        <v>177</v>
      </c>
      <c r="B149" s="40"/>
      <c r="C149" s="41"/>
      <c r="D149" s="41"/>
      <c r="E149" s="35" t="s">
        <v>611</v>
      </c>
      <c r="F149" s="41"/>
      <c r="G149" s="41"/>
      <c r="H149" s="41"/>
      <c r="I149" s="41"/>
      <c r="J149" s="42"/>
    </row>
    <row r="150" spans="1:16" x14ac:dyDescent="0.25">
      <c r="A150" s="33" t="s">
        <v>168</v>
      </c>
      <c r="B150" s="33">
        <v>35</v>
      </c>
      <c r="C150" s="34" t="s">
        <v>619</v>
      </c>
      <c r="D150" s="33" t="s">
        <v>181</v>
      </c>
      <c r="E150" s="35" t="s">
        <v>620</v>
      </c>
      <c r="F150" s="36" t="s">
        <v>250</v>
      </c>
      <c r="G150" s="37">
        <v>114</v>
      </c>
      <c r="H150" s="38">
        <v>0</v>
      </c>
      <c r="I150" s="38">
        <f>ROUND(G150*H150,P4)</f>
        <v>0</v>
      </c>
      <c r="J150" s="33"/>
      <c r="O150" s="39">
        <f>I150*0.21</f>
        <v>0</v>
      </c>
      <c r="P150">
        <v>3</v>
      </c>
    </row>
    <row r="151" spans="1:16" ht="45" x14ac:dyDescent="0.25">
      <c r="A151" s="33" t="s">
        <v>173</v>
      </c>
      <c r="B151" s="40"/>
      <c r="C151" s="41"/>
      <c r="D151" s="41"/>
      <c r="E151" s="35" t="s">
        <v>621</v>
      </c>
      <c r="F151" s="41"/>
      <c r="G151" s="41"/>
      <c r="H151" s="41"/>
      <c r="I151" s="41"/>
      <c r="J151" s="42"/>
    </row>
    <row r="152" spans="1:16" x14ac:dyDescent="0.25">
      <c r="A152" s="33" t="s">
        <v>175</v>
      </c>
      <c r="B152" s="40"/>
      <c r="C152" s="41"/>
      <c r="D152" s="41"/>
      <c r="E152" s="43" t="s">
        <v>892</v>
      </c>
      <c r="F152" s="41"/>
      <c r="G152" s="41"/>
      <c r="H152" s="41"/>
      <c r="I152" s="41"/>
      <c r="J152" s="42"/>
    </row>
    <row r="153" spans="1:16" ht="120" x14ac:dyDescent="0.25">
      <c r="A153" s="33" t="s">
        <v>177</v>
      </c>
      <c r="B153" s="40"/>
      <c r="C153" s="41"/>
      <c r="D153" s="41"/>
      <c r="E153" s="35" t="s">
        <v>622</v>
      </c>
      <c r="F153" s="41"/>
      <c r="G153" s="41"/>
      <c r="H153" s="41"/>
      <c r="I153" s="41"/>
      <c r="J153" s="42"/>
    </row>
    <row r="154" spans="1:16" x14ac:dyDescent="0.25">
      <c r="A154" s="33" t="s">
        <v>168</v>
      </c>
      <c r="B154" s="33">
        <v>36</v>
      </c>
      <c r="C154" s="34" t="s">
        <v>623</v>
      </c>
      <c r="D154" s="33" t="s">
        <v>181</v>
      </c>
      <c r="E154" s="35" t="s">
        <v>624</v>
      </c>
      <c r="F154" s="36" t="s">
        <v>250</v>
      </c>
      <c r="G154" s="37">
        <v>50</v>
      </c>
      <c r="H154" s="38">
        <v>0</v>
      </c>
      <c r="I154" s="38">
        <f>ROUND(G154*H154,P4)</f>
        <v>0</v>
      </c>
      <c r="J154" s="33"/>
      <c r="O154" s="39">
        <f>I154*0.21</f>
        <v>0</v>
      </c>
      <c r="P154">
        <v>3</v>
      </c>
    </row>
    <row r="155" spans="1:16" ht="75" x14ac:dyDescent="0.25">
      <c r="A155" s="33" t="s">
        <v>173</v>
      </c>
      <c r="B155" s="40"/>
      <c r="C155" s="41"/>
      <c r="D155" s="41"/>
      <c r="E155" s="35" t="s">
        <v>625</v>
      </c>
      <c r="F155" s="41"/>
      <c r="G155" s="41"/>
      <c r="H155" s="41"/>
      <c r="I155" s="41"/>
      <c r="J155" s="42"/>
    </row>
    <row r="156" spans="1:16" x14ac:dyDescent="0.25">
      <c r="A156" s="33" t="s">
        <v>175</v>
      </c>
      <c r="B156" s="40"/>
      <c r="C156" s="41"/>
      <c r="D156" s="41"/>
      <c r="E156" s="43" t="s">
        <v>668</v>
      </c>
      <c r="F156" s="41"/>
      <c r="G156" s="41"/>
      <c r="H156" s="41"/>
      <c r="I156" s="41"/>
      <c r="J156" s="42"/>
    </row>
    <row r="157" spans="1:16" ht="120" x14ac:dyDescent="0.25">
      <c r="A157" s="33" t="s">
        <v>177</v>
      </c>
      <c r="B157" s="40"/>
      <c r="C157" s="41"/>
      <c r="D157" s="41"/>
      <c r="E157" s="35" t="s">
        <v>258</v>
      </c>
      <c r="F157" s="41"/>
      <c r="G157" s="41"/>
      <c r="H157" s="41"/>
      <c r="I157" s="41"/>
      <c r="J157" s="42"/>
    </row>
    <row r="158" spans="1:16" x14ac:dyDescent="0.25">
      <c r="A158" s="33" t="s">
        <v>168</v>
      </c>
      <c r="B158" s="33">
        <v>37</v>
      </c>
      <c r="C158" s="34" t="s">
        <v>254</v>
      </c>
      <c r="D158" s="33" t="s">
        <v>181</v>
      </c>
      <c r="E158" s="35" t="s">
        <v>255</v>
      </c>
      <c r="F158" s="36" t="s">
        <v>250</v>
      </c>
      <c r="G158" s="37">
        <v>700</v>
      </c>
      <c r="H158" s="38">
        <v>0</v>
      </c>
      <c r="I158" s="38">
        <f>ROUND(G158*H158,P4)</f>
        <v>0</v>
      </c>
      <c r="J158" s="33"/>
      <c r="O158" s="39">
        <f>I158*0.21</f>
        <v>0</v>
      </c>
      <c r="P158">
        <v>3</v>
      </c>
    </row>
    <row r="159" spans="1:16" ht="30" x14ac:dyDescent="0.25">
      <c r="A159" s="33" t="s">
        <v>173</v>
      </c>
      <c r="B159" s="40"/>
      <c r="C159" s="41"/>
      <c r="D159" s="41"/>
      <c r="E159" s="35" t="s">
        <v>627</v>
      </c>
      <c r="F159" s="41"/>
      <c r="G159" s="41"/>
      <c r="H159" s="41"/>
      <c r="I159" s="41"/>
      <c r="J159" s="42"/>
    </row>
    <row r="160" spans="1:16" x14ac:dyDescent="0.25">
      <c r="A160" s="33" t="s">
        <v>175</v>
      </c>
      <c r="B160" s="40"/>
      <c r="C160" s="41"/>
      <c r="D160" s="41"/>
      <c r="E160" s="43" t="s">
        <v>899</v>
      </c>
      <c r="F160" s="41"/>
      <c r="G160" s="41"/>
      <c r="H160" s="41"/>
      <c r="I160" s="41"/>
      <c r="J160" s="42"/>
    </row>
    <row r="161" spans="1:16" ht="120" x14ac:dyDescent="0.25">
      <c r="A161" s="33" t="s">
        <v>177</v>
      </c>
      <c r="B161" s="40"/>
      <c r="C161" s="41"/>
      <c r="D161" s="41"/>
      <c r="E161" s="35" t="s">
        <v>258</v>
      </c>
      <c r="F161" s="41"/>
      <c r="G161" s="41"/>
      <c r="H161" s="41"/>
      <c r="I161" s="41"/>
      <c r="J161" s="42"/>
    </row>
    <row r="162" spans="1:16" x14ac:dyDescent="0.25">
      <c r="A162" s="33" t="s">
        <v>168</v>
      </c>
      <c r="B162" s="33">
        <v>38</v>
      </c>
      <c r="C162" s="34" t="s">
        <v>634</v>
      </c>
      <c r="D162" s="33" t="s">
        <v>181</v>
      </c>
      <c r="E162" s="35" t="s">
        <v>635</v>
      </c>
      <c r="F162" s="36" t="s">
        <v>242</v>
      </c>
      <c r="G162" s="37">
        <v>12</v>
      </c>
      <c r="H162" s="38">
        <v>0</v>
      </c>
      <c r="I162" s="38">
        <f>ROUND(G162*H162,P4)</f>
        <v>0</v>
      </c>
      <c r="J162" s="33"/>
      <c r="O162" s="39">
        <f>I162*0.21</f>
        <v>0</v>
      </c>
      <c r="P162">
        <v>3</v>
      </c>
    </row>
    <row r="163" spans="1:16" ht="120" x14ac:dyDescent="0.25">
      <c r="A163" s="33" t="s">
        <v>173</v>
      </c>
      <c r="B163" s="40"/>
      <c r="C163" s="41"/>
      <c r="D163" s="41"/>
      <c r="E163" s="35" t="s">
        <v>900</v>
      </c>
      <c r="F163" s="41"/>
      <c r="G163" s="41"/>
      <c r="H163" s="41"/>
      <c r="I163" s="41"/>
      <c r="J163" s="42"/>
    </row>
    <row r="164" spans="1:16" x14ac:dyDescent="0.25">
      <c r="A164" s="33" t="s">
        <v>175</v>
      </c>
      <c r="B164" s="40"/>
      <c r="C164" s="41"/>
      <c r="D164" s="41"/>
      <c r="E164" s="43" t="s">
        <v>901</v>
      </c>
      <c r="F164" s="41"/>
      <c r="G164" s="41"/>
      <c r="H164" s="41"/>
      <c r="I164" s="41"/>
      <c r="J164" s="42"/>
    </row>
    <row r="165" spans="1:16" ht="195" x14ac:dyDescent="0.25">
      <c r="A165" s="33" t="s">
        <v>177</v>
      </c>
      <c r="B165" s="40"/>
      <c r="C165" s="41"/>
      <c r="D165" s="41"/>
      <c r="E165" s="35" t="s">
        <v>262</v>
      </c>
      <c r="F165" s="41"/>
      <c r="G165" s="41"/>
      <c r="H165" s="41"/>
      <c r="I165" s="41"/>
      <c r="J165" s="42"/>
    </row>
    <row r="166" spans="1:16" x14ac:dyDescent="0.25">
      <c r="A166" s="33" t="s">
        <v>168</v>
      </c>
      <c r="B166" s="33">
        <v>39</v>
      </c>
      <c r="C166" s="34" t="s">
        <v>638</v>
      </c>
      <c r="D166" s="33" t="s">
        <v>181</v>
      </c>
      <c r="E166" s="35" t="s">
        <v>639</v>
      </c>
      <c r="F166" s="36" t="s">
        <v>250</v>
      </c>
      <c r="G166" s="37">
        <v>330</v>
      </c>
      <c r="H166" s="38">
        <v>0</v>
      </c>
      <c r="I166" s="38">
        <f>ROUND(G166*H166,P4)</f>
        <v>0</v>
      </c>
      <c r="J166" s="33"/>
      <c r="O166" s="39">
        <f>I166*0.21</f>
        <v>0</v>
      </c>
      <c r="P166">
        <v>3</v>
      </c>
    </row>
    <row r="167" spans="1:16" ht="75" x14ac:dyDescent="0.25">
      <c r="A167" s="33" t="s">
        <v>173</v>
      </c>
      <c r="B167" s="40"/>
      <c r="C167" s="41"/>
      <c r="D167" s="41"/>
      <c r="E167" s="35" t="s">
        <v>902</v>
      </c>
      <c r="F167" s="41"/>
      <c r="G167" s="41"/>
      <c r="H167" s="41"/>
      <c r="I167" s="41"/>
      <c r="J167" s="42"/>
    </row>
    <row r="168" spans="1:16" x14ac:dyDescent="0.25">
      <c r="A168" s="33" t="s">
        <v>175</v>
      </c>
      <c r="B168" s="40"/>
      <c r="C168" s="41"/>
      <c r="D168" s="41"/>
      <c r="E168" s="43" t="s">
        <v>903</v>
      </c>
      <c r="F168" s="41"/>
      <c r="G168" s="41"/>
      <c r="H168" s="41"/>
      <c r="I168" s="41"/>
      <c r="J168" s="42"/>
    </row>
    <row r="169" spans="1:16" ht="195" x14ac:dyDescent="0.25">
      <c r="A169" s="33" t="s">
        <v>177</v>
      </c>
      <c r="B169" s="40"/>
      <c r="C169" s="41"/>
      <c r="D169" s="41"/>
      <c r="E169" s="35" t="s">
        <v>262</v>
      </c>
      <c r="F169" s="41"/>
      <c r="G169" s="41"/>
      <c r="H169" s="41"/>
      <c r="I169" s="41"/>
      <c r="J169" s="42"/>
    </row>
    <row r="170" spans="1:16" x14ac:dyDescent="0.25">
      <c r="A170" s="33" t="s">
        <v>168</v>
      </c>
      <c r="B170" s="33">
        <v>40</v>
      </c>
      <c r="C170" s="34" t="s">
        <v>642</v>
      </c>
      <c r="D170" s="33" t="s">
        <v>181</v>
      </c>
      <c r="E170" s="35" t="s">
        <v>643</v>
      </c>
      <c r="F170" s="36" t="s">
        <v>250</v>
      </c>
      <c r="G170" s="37">
        <v>363</v>
      </c>
      <c r="H170" s="38">
        <v>0</v>
      </c>
      <c r="I170" s="38">
        <f>ROUND(G170*H170,P4)</f>
        <v>0</v>
      </c>
      <c r="J170" s="33"/>
      <c r="O170" s="39">
        <f>I170*0.21</f>
        <v>0</v>
      </c>
      <c r="P170">
        <v>3</v>
      </c>
    </row>
    <row r="171" spans="1:16" ht="75" x14ac:dyDescent="0.25">
      <c r="A171" s="33" t="s">
        <v>173</v>
      </c>
      <c r="B171" s="40"/>
      <c r="C171" s="41"/>
      <c r="D171" s="41"/>
      <c r="E171" s="35" t="s">
        <v>904</v>
      </c>
      <c r="F171" s="41"/>
      <c r="G171" s="41"/>
      <c r="H171" s="41"/>
      <c r="I171" s="41"/>
      <c r="J171" s="42"/>
    </row>
    <row r="172" spans="1:16" x14ac:dyDescent="0.25">
      <c r="A172" s="33" t="s">
        <v>175</v>
      </c>
      <c r="B172" s="40"/>
      <c r="C172" s="41"/>
      <c r="D172" s="41"/>
      <c r="E172" s="43" t="s">
        <v>905</v>
      </c>
      <c r="F172" s="41"/>
      <c r="G172" s="41"/>
      <c r="H172" s="41"/>
      <c r="I172" s="41"/>
      <c r="J172" s="42"/>
    </row>
    <row r="173" spans="1:16" ht="195" x14ac:dyDescent="0.25">
      <c r="A173" s="33" t="s">
        <v>177</v>
      </c>
      <c r="B173" s="40"/>
      <c r="C173" s="41"/>
      <c r="D173" s="41"/>
      <c r="E173" s="35" t="s">
        <v>262</v>
      </c>
      <c r="F173" s="41"/>
      <c r="G173" s="41"/>
      <c r="H173" s="41"/>
      <c r="I173" s="41"/>
      <c r="J173" s="42"/>
    </row>
    <row r="174" spans="1:16" ht="30" x14ac:dyDescent="0.25">
      <c r="A174" s="33" t="s">
        <v>168</v>
      </c>
      <c r="B174" s="33">
        <v>41</v>
      </c>
      <c r="C174" s="34" t="s">
        <v>646</v>
      </c>
      <c r="D174" s="33" t="s">
        <v>181</v>
      </c>
      <c r="E174" s="35" t="s">
        <v>647</v>
      </c>
      <c r="F174" s="36" t="s">
        <v>250</v>
      </c>
      <c r="G174" s="37">
        <v>50</v>
      </c>
      <c r="H174" s="38">
        <v>0</v>
      </c>
      <c r="I174" s="38">
        <f>ROUND(G174*H174,P4)</f>
        <v>0</v>
      </c>
      <c r="J174" s="33"/>
      <c r="O174" s="39">
        <f>I174*0.21</f>
        <v>0</v>
      </c>
      <c r="P174">
        <v>3</v>
      </c>
    </row>
    <row r="175" spans="1:16" ht="45" x14ac:dyDescent="0.25">
      <c r="A175" s="33" t="s">
        <v>173</v>
      </c>
      <c r="B175" s="40"/>
      <c r="C175" s="41"/>
      <c r="D175" s="41"/>
      <c r="E175" s="35" t="s">
        <v>648</v>
      </c>
      <c r="F175" s="41"/>
      <c r="G175" s="41"/>
      <c r="H175" s="41"/>
      <c r="I175" s="41"/>
      <c r="J175" s="42"/>
    </row>
    <row r="176" spans="1:16" x14ac:dyDescent="0.25">
      <c r="A176" s="33" t="s">
        <v>175</v>
      </c>
      <c r="B176" s="40"/>
      <c r="C176" s="41"/>
      <c r="D176" s="41"/>
      <c r="E176" s="43" t="s">
        <v>668</v>
      </c>
      <c r="F176" s="41"/>
      <c r="G176" s="41"/>
      <c r="H176" s="41"/>
      <c r="I176" s="41"/>
      <c r="J176" s="42"/>
    </row>
    <row r="177" spans="1:16" ht="195" x14ac:dyDescent="0.25">
      <c r="A177" s="33" t="s">
        <v>177</v>
      </c>
      <c r="B177" s="40"/>
      <c r="C177" s="41"/>
      <c r="D177" s="41"/>
      <c r="E177" s="35" t="s">
        <v>262</v>
      </c>
      <c r="F177" s="41"/>
      <c r="G177" s="41"/>
      <c r="H177" s="41"/>
      <c r="I177" s="41"/>
      <c r="J177" s="42"/>
    </row>
    <row r="178" spans="1:16" x14ac:dyDescent="0.25">
      <c r="A178" s="33" t="s">
        <v>168</v>
      </c>
      <c r="B178" s="33">
        <v>42</v>
      </c>
      <c r="C178" s="34" t="s">
        <v>649</v>
      </c>
      <c r="D178" s="33" t="s">
        <v>650</v>
      </c>
      <c r="E178" s="35" t="s">
        <v>651</v>
      </c>
      <c r="F178" s="36" t="s">
        <v>616</v>
      </c>
      <c r="G178" s="37">
        <v>38.64</v>
      </c>
      <c r="H178" s="38">
        <v>0</v>
      </c>
      <c r="I178" s="38">
        <f>ROUND(G178*H178,P4)</f>
        <v>0</v>
      </c>
      <c r="J178" s="33"/>
      <c r="O178" s="39">
        <f>I178*0.21</f>
        <v>0</v>
      </c>
      <c r="P178">
        <v>3</v>
      </c>
    </row>
    <row r="179" spans="1:16" ht="60" x14ac:dyDescent="0.25">
      <c r="A179" s="33" t="s">
        <v>173</v>
      </c>
      <c r="B179" s="40"/>
      <c r="C179" s="41"/>
      <c r="D179" s="41"/>
      <c r="E179" s="35" t="s">
        <v>617</v>
      </c>
      <c r="F179" s="41"/>
      <c r="G179" s="41"/>
      <c r="H179" s="41"/>
      <c r="I179" s="41"/>
      <c r="J179" s="42"/>
    </row>
    <row r="180" spans="1:16" x14ac:dyDescent="0.25">
      <c r="A180" s="33" t="s">
        <v>175</v>
      </c>
      <c r="B180" s="40"/>
      <c r="C180" s="41"/>
      <c r="D180" s="41"/>
      <c r="E180" s="43" t="s">
        <v>898</v>
      </c>
      <c r="F180" s="41"/>
      <c r="G180" s="41"/>
      <c r="H180" s="41"/>
      <c r="I180" s="41"/>
      <c r="J180" s="42"/>
    </row>
    <row r="181" spans="1:16" ht="120" x14ac:dyDescent="0.25">
      <c r="A181" s="33" t="s">
        <v>177</v>
      </c>
      <c r="B181" s="40"/>
      <c r="C181" s="41"/>
      <c r="D181" s="41"/>
      <c r="E181" s="35" t="s">
        <v>611</v>
      </c>
      <c r="F181" s="41"/>
      <c r="G181" s="41"/>
      <c r="H181" s="41"/>
      <c r="I181" s="41"/>
      <c r="J181" s="42"/>
    </row>
    <row r="182" spans="1:16" x14ac:dyDescent="0.25">
      <c r="A182" s="33" t="s">
        <v>168</v>
      </c>
      <c r="B182" s="33">
        <v>43</v>
      </c>
      <c r="C182" s="34" t="s">
        <v>272</v>
      </c>
      <c r="D182" s="33" t="s">
        <v>181</v>
      </c>
      <c r="E182" s="35" t="s">
        <v>273</v>
      </c>
      <c r="F182" s="36" t="s">
        <v>274</v>
      </c>
      <c r="G182" s="37">
        <v>100</v>
      </c>
      <c r="H182" s="38">
        <v>0</v>
      </c>
      <c r="I182" s="38">
        <f>ROUND(G182*H182,P4)</f>
        <v>0</v>
      </c>
      <c r="J182" s="33"/>
      <c r="O182" s="39">
        <f>I182*0.21</f>
        <v>0</v>
      </c>
      <c r="P182">
        <v>3</v>
      </c>
    </row>
    <row r="183" spans="1:16" ht="60" x14ac:dyDescent="0.25">
      <c r="A183" s="33" t="s">
        <v>173</v>
      </c>
      <c r="B183" s="40"/>
      <c r="C183" s="41"/>
      <c r="D183" s="41"/>
      <c r="E183" s="35" t="s">
        <v>906</v>
      </c>
      <c r="F183" s="41"/>
      <c r="G183" s="41"/>
      <c r="H183" s="41"/>
      <c r="I183" s="41"/>
      <c r="J183" s="42"/>
    </row>
    <row r="184" spans="1:16" x14ac:dyDescent="0.25">
      <c r="A184" s="33" t="s">
        <v>175</v>
      </c>
      <c r="B184" s="40"/>
      <c r="C184" s="41"/>
      <c r="D184" s="41"/>
      <c r="E184" s="43" t="s">
        <v>692</v>
      </c>
      <c r="F184" s="41"/>
      <c r="G184" s="41"/>
      <c r="H184" s="41"/>
      <c r="I184" s="41"/>
      <c r="J184" s="42"/>
    </row>
    <row r="185" spans="1:16" ht="105" x14ac:dyDescent="0.25">
      <c r="A185" s="33" t="s">
        <v>177</v>
      </c>
      <c r="B185" s="40"/>
      <c r="C185" s="41"/>
      <c r="D185" s="41"/>
      <c r="E185" s="35" t="s">
        <v>277</v>
      </c>
      <c r="F185" s="41"/>
      <c r="G185" s="41"/>
      <c r="H185" s="41"/>
      <c r="I185" s="41"/>
      <c r="J185" s="42"/>
    </row>
    <row r="186" spans="1:16" x14ac:dyDescent="0.25">
      <c r="A186" s="33" t="s">
        <v>168</v>
      </c>
      <c r="B186" s="33">
        <v>44</v>
      </c>
      <c r="C186" s="34" t="s">
        <v>661</v>
      </c>
      <c r="D186" s="33" t="s">
        <v>181</v>
      </c>
      <c r="E186" s="35" t="s">
        <v>662</v>
      </c>
      <c r="F186" s="36" t="s">
        <v>250</v>
      </c>
      <c r="G186" s="37">
        <v>100</v>
      </c>
      <c r="H186" s="38">
        <v>0</v>
      </c>
      <c r="I186" s="38">
        <f>ROUND(G186*H186,P4)</f>
        <v>0</v>
      </c>
      <c r="J186" s="33"/>
      <c r="O186" s="39">
        <f>I186*0.21</f>
        <v>0</v>
      </c>
      <c r="P186">
        <v>3</v>
      </c>
    </row>
    <row r="187" spans="1:16" ht="75" x14ac:dyDescent="0.25">
      <c r="A187" s="33" t="s">
        <v>173</v>
      </c>
      <c r="B187" s="40"/>
      <c r="C187" s="41"/>
      <c r="D187" s="41"/>
      <c r="E187" s="35" t="s">
        <v>907</v>
      </c>
      <c r="F187" s="41"/>
      <c r="G187" s="41"/>
      <c r="H187" s="41"/>
      <c r="I187" s="41"/>
      <c r="J187" s="42"/>
    </row>
    <row r="188" spans="1:16" x14ac:dyDescent="0.25">
      <c r="A188" s="33" t="s">
        <v>175</v>
      </c>
      <c r="B188" s="40"/>
      <c r="C188" s="41"/>
      <c r="D188" s="41"/>
      <c r="E188" s="43" t="s">
        <v>692</v>
      </c>
      <c r="F188" s="41"/>
      <c r="G188" s="41"/>
      <c r="H188" s="41"/>
      <c r="I188" s="41"/>
      <c r="J188" s="42"/>
    </row>
    <row r="189" spans="1:16" ht="225" x14ac:dyDescent="0.25">
      <c r="A189" s="33" t="s">
        <v>177</v>
      </c>
      <c r="B189" s="40"/>
      <c r="C189" s="41"/>
      <c r="D189" s="41"/>
      <c r="E189" s="35" t="s">
        <v>656</v>
      </c>
      <c r="F189" s="41"/>
      <c r="G189" s="41"/>
      <c r="H189" s="41"/>
      <c r="I189" s="41"/>
      <c r="J189" s="42"/>
    </row>
    <row r="190" spans="1:16" x14ac:dyDescent="0.25">
      <c r="A190" s="33" t="s">
        <v>168</v>
      </c>
      <c r="B190" s="33">
        <v>45</v>
      </c>
      <c r="C190" s="34" t="s">
        <v>669</v>
      </c>
      <c r="D190" s="33" t="s">
        <v>181</v>
      </c>
      <c r="E190" s="35" t="s">
        <v>670</v>
      </c>
      <c r="F190" s="36" t="s">
        <v>274</v>
      </c>
      <c r="G190" s="37">
        <v>250</v>
      </c>
      <c r="H190" s="38">
        <v>0</v>
      </c>
      <c r="I190" s="38">
        <f>ROUND(G190*H190,P4)</f>
        <v>0</v>
      </c>
      <c r="J190" s="33"/>
      <c r="O190" s="39">
        <f>I190*0.21</f>
        <v>0</v>
      </c>
      <c r="P190">
        <v>3</v>
      </c>
    </row>
    <row r="191" spans="1:16" x14ac:dyDescent="0.25">
      <c r="A191" s="33" t="s">
        <v>173</v>
      </c>
      <c r="B191" s="40"/>
      <c r="C191" s="41"/>
      <c r="D191" s="41"/>
      <c r="E191" s="35" t="s">
        <v>671</v>
      </c>
      <c r="F191" s="41"/>
      <c r="G191" s="41"/>
      <c r="H191" s="41"/>
      <c r="I191" s="41"/>
      <c r="J191" s="42"/>
    </row>
    <row r="192" spans="1:16" x14ac:dyDescent="0.25">
      <c r="A192" s="33" t="s">
        <v>175</v>
      </c>
      <c r="B192" s="40"/>
      <c r="C192" s="41"/>
      <c r="D192" s="41"/>
      <c r="E192" s="43" t="s">
        <v>874</v>
      </c>
      <c r="F192" s="41"/>
      <c r="G192" s="41"/>
      <c r="H192" s="41"/>
      <c r="I192" s="41"/>
      <c r="J192" s="42"/>
    </row>
    <row r="193" spans="1:16" ht="75" x14ac:dyDescent="0.25">
      <c r="A193" s="33" t="s">
        <v>177</v>
      </c>
      <c r="B193" s="40"/>
      <c r="C193" s="41"/>
      <c r="D193" s="41"/>
      <c r="E193" s="35" t="s">
        <v>673</v>
      </c>
      <c r="F193" s="41"/>
      <c r="G193" s="41"/>
      <c r="H193" s="41"/>
      <c r="I193" s="41"/>
      <c r="J193" s="42"/>
    </row>
    <row r="194" spans="1:16" x14ac:dyDescent="0.25">
      <c r="A194" s="27" t="s">
        <v>165</v>
      </c>
      <c r="B194" s="28"/>
      <c r="C194" s="29" t="s">
        <v>674</v>
      </c>
      <c r="D194" s="30"/>
      <c r="E194" s="27" t="s">
        <v>675</v>
      </c>
      <c r="F194" s="30"/>
      <c r="G194" s="30"/>
      <c r="H194" s="30"/>
      <c r="I194" s="31">
        <f>SUMIFS(I195:I198,A195:A198,"P")</f>
        <v>0</v>
      </c>
      <c r="J194" s="32"/>
    </row>
    <row r="195" spans="1:16" x14ac:dyDescent="0.25">
      <c r="A195" s="33" t="s">
        <v>168</v>
      </c>
      <c r="B195" s="33">
        <v>46</v>
      </c>
      <c r="C195" s="34" t="s">
        <v>689</v>
      </c>
      <c r="D195" s="33" t="s">
        <v>181</v>
      </c>
      <c r="E195" s="35" t="s">
        <v>690</v>
      </c>
      <c r="F195" s="36" t="s">
        <v>190</v>
      </c>
      <c r="G195" s="37">
        <v>2</v>
      </c>
      <c r="H195" s="38">
        <v>0</v>
      </c>
      <c r="I195" s="38">
        <f>ROUND(G195*H195,P4)</f>
        <v>0</v>
      </c>
      <c r="J195" s="33"/>
      <c r="O195" s="39">
        <f>I195*0.21</f>
        <v>0</v>
      </c>
      <c r="P195">
        <v>3</v>
      </c>
    </row>
    <row r="196" spans="1:16" x14ac:dyDescent="0.25">
      <c r="A196" s="33" t="s">
        <v>173</v>
      </c>
      <c r="B196" s="40"/>
      <c r="C196" s="41"/>
      <c r="D196" s="41"/>
      <c r="E196" s="35" t="s">
        <v>691</v>
      </c>
      <c r="F196" s="41"/>
      <c r="G196" s="41"/>
      <c r="H196" s="41"/>
      <c r="I196" s="41"/>
      <c r="J196" s="42"/>
    </row>
    <row r="197" spans="1:16" x14ac:dyDescent="0.25">
      <c r="A197" s="33" t="s">
        <v>175</v>
      </c>
      <c r="B197" s="40"/>
      <c r="C197" s="41"/>
      <c r="D197" s="41"/>
      <c r="E197" s="43" t="s">
        <v>805</v>
      </c>
      <c r="F197" s="41"/>
      <c r="G197" s="41"/>
      <c r="H197" s="41"/>
      <c r="I197" s="41"/>
      <c r="J197" s="42"/>
    </row>
    <row r="198" spans="1:16" ht="75" x14ac:dyDescent="0.25">
      <c r="A198" s="33" t="s">
        <v>177</v>
      </c>
      <c r="B198" s="40"/>
      <c r="C198" s="41"/>
      <c r="D198" s="41"/>
      <c r="E198" s="35" t="s">
        <v>693</v>
      </c>
      <c r="F198" s="41"/>
      <c r="G198" s="41"/>
      <c r="H198" s="41"/>
      <c r="I198" s="41"/>
      <c r="J198" s="42"/>
    </row>
    <row r="199" spans="1:16" x14ac:dyDescent="0.25">
      <c r="A199" s="27" t="s">
        <v>165</v>
      </c>
      <c r="B199" s="28"/>
      <c r="C199" s="29" t="s">
        <v>278</v>
      </c>
      <c r="D199" s="30"/>
      <c r="E199" s="27" t="s">
        <v>279</v>
      </c>
      <c r="F199" s="30"/>
      <c r="G199" s="30"/>
      <c r="H199" s="30"/>
      <c r="I199" s="31">
        <f>SUMIFS(I200:I227,A200:A227,"P")</f>
        <v>0</v>
      </c>
      <c r="J199" s="32"/>
    </row>
    <row r="200" spans="1:16" x14ac:dyDescent="0.25">
      <c r="A200" s="33" t="s">
        <v>168</v>
      </c>
      <c r="B200" s="33">
        <v>47</v>
      </c>
      <c r="C200" s="34" t="s">
        <v>280</v>
      </c>
      <c r="D200" s="33" t="s">
        <v>181</v>
      </c>
      <c r="E200" s="35" t="s">
        <v>281</v>
      </c>
      <c r="F200" s="36" t="s">
        <v>190</v>
      </c>
      <c r="G200" s="37">
        <v>5</v>
      </c>
      <c r="H200" s="38">
        <v>0</v>
      </c>
      <c r="I200" s="38">
        <f>ROUND(G200*H200,P4)</f>
        <v>0</v>
      </c>
      <c r="J200" s="33"/>
      <c r="O200" s="39">
        <f>I200*0.21</f>
        <v>0</v>
      </c>
      <c r="P200">
        <v>3</v>
      </c>
    </row>
    <row r="201" spans="1:16" x14ac:dyDescent="0.25">
      <c r="A201" s="33" t="s">
        <v>173</v>
      </c>
      <c r="B201" s="40"/>
      <c r="C201" s="41"/>
      <c r="D201" s="41"/>
      <c r="E201" s="44" t="s">
        <v>181</v>
      </c>
      <c r="F201" s="41"/>
      <c r="G201" s="41"/>
      <c r="H201" s="41"/>
      <c r="I201" s="41"/>
      <c r="J201" s="42"/>
    </row>
    <row r="202" spans="1:16" x14ac:dyDescent="0.25">
      <c r="A202" s="33" t="s">
        <v>175</v>
      </c>
      <c r="B202" s="40"/>
      <c r="C202" s="41"/>
      <c r="D202" s="41"/>
      <c r="E202" s="43" t="s">
        <v>333</v>
      </c>
      <c r="F202" s="41"/>
      <c r="G202" s="41"/>
      <c r="H202" s="41"/>
      <c r="I202" s="41"/>
      <c r="J202" s="42"/>
    </row>
    <row r="203" spans="1:16" ht="90" x14ac:dyDescent="0.25">
      <c r="A203" s="33" t="s">
        <v>177</v>
      </c>
      <c r="B203" s="40"/>
      <c r="C203" s="41"/>
      <c r="D203" s="41"/>
      <c r="E203" s="35" t="s">
        <v>284</v>
      </c>
      <c r="F203" s="41"/>
      <c r="G203" s="41"/>
      <c r="H203" s="41"/>
      <c r="I203" s="41"/>
      <c r="J203" s="42"/>
    </row>
    <row r="204" spans="1:16" ht="30" x14ac:dyDescent="0.25">
      <c r="A204" s="33" t="s">
        <v>168</v>
      </c>
      <c r="B204" s="33">
        <v>48</v>
      </c>
      <c r="C204" s="34" t="s">
        <v>285</v>
      </c>
      <c r="D204" s="33" t="s">
        <v>181</v>
      </c>
      <c r="E204" s="35" t="s">
        <v>286</v>
      </c>
      <c r="F204" s="36" t="s">
        <v>250</v>
      </c>
      <c r="G204" s="37">
        <v>20</v>
      </c>
      <c r="H204" s="38">
        <v>0</v>
      </c>
      <c r="I204" s="38">
        <f>ROUND(G204*H204,P4)</f>
        <v>0</v>
      </c>
      <c r="J204" s="33"/>
      <c r="O204" s="39">
        <f>I204*0.21</f>
        <v>0</v>
      </c>
      <c r="P204">
        <v>3</v>
      </c>
    </row>
    <row r="205" spans="1:16" x14ac:dyDescent="0.25">
      <c r="A205" s="33" t="s">
        <v>173</v>
      </c>
      <c r="B205" s="40"/>
      <c r="C205" s="41"/>
      <c r="D205" s="41"/>
      <c r="E205" s="35" t="s">
        <v>717</v>
      </c>
      <c r="F205" s="41"/>
      <c r="G205" s="41"/>
      <c r="H205" s="41"/>
      <c r="I205" s="41"/>
      <c r="J205" s="42"/>
    </row>
    <row r="206" spans="1:16" x14ac:dyDescent="0.25">
      <c r="A206" s="33" t="s">
        <v>175</v>
      </c>
      <c r="B206" s="40"/>
      <c r="C206" s="41"/>
      <c r="D206" s="41"/>
      <c r="E206" s="43" t="s">
        <v>908</v>
      </c>
      <c r="F206" s="41"/>
      <c r="G206" s="41"/>
      <c r="H206" s="41"/>
      <c r="I206" s="41"/>
      <c r="J206" s="42"/>
    </row>
    <row r="207" spans="1:16" ht="105" x14ac:dyDescent="0.25">
      <c r="A207" s="33" t="s">
        <v>177</v>
      </c>
      <c r="B207" s="40"/>
      <c r="C207" s="41"/>
      <c r="D207" s="41"/>
      <c r="E207" s="35" t="s">
        <v>289</v>
      </c>
      <c r="F207" s="41"/>
      <c r="G207" s="41"/>
      <c r="H207" s="41"/>
      <c r="I207" s="41"/>
      <c r="J207" s="42"/>
    </row>
    <row r="208" spans="1:16" x14ac:dyDescent="0.25">
      <c r="A208" s="33" t="s">
        <v>168</v>
      </c>
      <c r="B208" s="33">
        <v>49</v>
      </c>
      <c r="C208" s="34" t="s">
        <v>290</v>
      </c>
      <c r="D208" s="33" t="s">
        <v>181</v>
      </c>
      <c r="E208" s="35" t="s">
        <v>291</v>
      </c>
      <c r="F208" s="36" t="s">
        <v>250</v>
      </c>
      <c r="G208" s="37">
        <v>10</v>
      </c>
      <c r="H208" s="38">
        <v>0</v>
      </c>
      <c r="I208" s="38">
        <f>ROUND(G208*H208,P4)</f>
        <v>0</v>
      </c>
      <c r="J208" s="33"/>
      <c r="O208" s="39">
        <f>I208*0.21</f>
        <v>0</v>
      </c>
      <c r="P208">
        <v>3</v>
      </c>
    </row>
    <row r="209" spans="1:16" x14ac:dyDescent="0.25">
      <c r="A209" s="33" t="s">
        <v>173</v>
      </c>
      <c r="B209" s="40"/>
      <c r="C209" s="41"/>
      <c r="D209" s="41"/>
      <c r="E209" s="35" t="s">
        <v>719</v>
      </c>
      <c r="F209" s="41"/>
      <c r="G209" s="41"/>
      <c r="H209" s="41"/>
      <c r="I209" s="41"/>
      <c r="J209" s="42"/>
    </row>
    <row r="210" spans="1:16" x14ac:dyDescent="0.25">
      <c r="A210" s="33" t="s">
        <v>175</v>
      </c>
      <c r="B210" s="40"/>
      <c r="C210" s="41"/>
      <c r="D210" s="41"/>
      <c r="E210" s="43" t="s">
        <v>325</v>
      </c>
      <c r="F210" s="41"/>
      <c r="G210" s="41"/>
      <c r="H210" s="41"/>
      <c r="I210" s="41"/>
      <c r="J210" s="42"/>
    </row>
    <row r="211" spans="1:16" ht="105" x14ac:dyDescent="0.25">
      <c r="A211" s="33" t="s">
        <v>177</v>
      </c>
      <c r="B211" s="40"/>
      <c r="C211" s="41"/>
      <c r="D211" s="41"/>
      <c r="E211" s="35" t="s">
        <v>289</v>
      </c>
      <c r="F211" s="41"/>
      <c r="G211" s="41"/>
      <c r="H211" s="41"/>
      <c r="I211" s="41"/>
      <c r="J211" s="42"/>
    </row>
    <row r="212" spans="1:16" ht="30" x14ac:dyDescent="0.25">
      <c r="A212" s="33" t="s">
        <v>168</v>
      </c>
      <c r="B212" s="33">
        <v>50</v>
      </c>
      <c r="C212" s="34" t="s">
        <v>723</v>
      </c>
      <c r="D212" s="33" t="s">
        <v>181</v>
      </c>
      <c r="E212" s="35" t="s">
        <v>724</v>
      </c>
      <c r="F212" s="36" t="s">
        <v>274</v>
      </c>
      <c r="G212" s="37">
        <v>25</v>
      </c>
      <c r="H212" s="38">
        <v>0</v>
      </c>
      <c r="I212" s="38">
        <f>ROUND(G212*H212,P4)</f>
        <v>0</v>
      </c>
      <c r="J212" s="33"/>
      <c r="O212" s="39">
        <f>I212*0.21</f>
        <v>0</v>
      </c>
      <c r="P212">
        <v>3</v>
      </c>
    </row>
    <row r="213" spans="1:16" ht="135" x14ac:dyDescent="0.25">
      <c r="A213" s="33" t="s">
        <v>173</v>
      </c>
      <c r="B213" s="40"/>
      <c r="C213" s="41"/>
      <c r="D213" s="41"/>
      <c r="E213" s="35" t="s">
        <v>725</v>
      </c>
      <c r="F213" s="41"/>
      <c r="G213" s="41"/>
      <c r="H213" s="41"/>
      <c r="I213" s="41"/>
      <c r="J213" s="42"/>
    </row>
    <row r="214" spans="1:16" x14ac:dyDescent="0.25">
      <c r="A214" s="33" t="s">
        <v>175</v>
      </c>
      <c r="B214" s="40"/>
      <c r="C214" s="41"/>
      <c r="D214" s="41"/>
      <c r="E214" s="43" t="s">
        <v>708</v>
      </c>
      <c r="F214" s="41"/>
      <c r="G214" s="41"/>
      <c r="H214" s="41"/>
      <c r="I214" s="41"/>
      <c r="J214" s="42"/>
    </row>
    <row r="215" spans="1:16" ht="90" x14ac:dyDescent="0.25">
      <c r="A215" s="33" t="s">
        <v>177</v>
      </c>
      <c r="B215" s="40"/>
      <c r="C215" s="41"/>
      <c r="D215" s="41"/>
      <c r="E215" s="35" t="s">
        <v>727</v>
      </c>
      <c r="F215" s="41"/>
      <c r="G215" s="41"/>
      <c r="H215" s="41"/>
      <c r="I215" s="41"/>
      <c r="J215" s="42"/>
    </row>
    <row r="216" spans="1:16" x14ac:dyDescent="0.25">
      <c r="A216" s="33" t="s">
        <v>168</v>
      </c>
      <c r="B216" s="33">
        <v>51</v>
      </c>
      <c r="C216" s="34" t="s">
        <v>728</v>
      </c>
      <c r="D216" s="33" t="s">
        <v>181</v>
      </c>
      <c r="E216" s="35" t="s">
        <v>729</v>
      </c>
      <c r="F216" s="36" t="s">
        <v>274</v>
      </c>
      <c r="G216" s="37">
        <v>10</v>
      </c>
      <c r="H216" s="38">
        <v>0</v>
      </c>
      <c r="I216" s="38">
        <f>ROUND(G216*H216,P4)</f>
        <v>0</v>
      </c>
      <c r="J216" s="33"/>
      <c r="O216" s="39">
        <f>I216*0.21</f>
        <v>0</v>
      </c>
      <c r="P216">
        <v>3</v>
      </c>
    </row>
    <row r="217" spans="1:16" ht="60" x14ac:dyDescent="0.25">
      <c r="A217" s="33" t="s">
        <v>173</v>
      </c>
      <c r="B217" s="40"/>
      <c r="C217" s="41"/>
      <c r="D217" s="41"/>
      <c r="E217" s="35" t="s">
        <v>730</v>
      </c>
      <c r="F217" s="41"/>
      <c r="G217" s="41"/>
      <c r="H217" s="41"/>
      <c r="I217" s="41"/>
      <c r="J217" s="42"/>
    </row>
    <row r="218" spans="1:16" x14ac:dyDescent="0.25">
      <c r="A218" s="33" t="s">
        <v>175</v>
      </c>
      <c r="B218" s="40"/>
      <c r="C218" s="41"/>
      <c r="D218" s="41"/>
      <c r="E218" s="43" t="s">
        <v>325</v>
      </c>
      <c r="F218" s="41"/>
      <c r="G218" s="41"/>
      <c r="H218" s="41"/>
      <c r="I218" s="41"/>
      <c r="J218" s="42"/>
    </row>
    <row r="219" spans="1:16" ht="75" x14ac:dyDescent="0.25">
      <c r="A219" s="33" t="s">
        <v>177</v>
      </c>
      <c r="B219" s="40"/>
      <c r="C219" s="41"/>
      <c r="D219" s="41"/>
      <c r="E219" s="35" t="s">
        <v>731</v>
      </c>
      <c r="F219" s="41"/>
      <c r="G219" s="41"/>
      <c r="H219" s="41"/>
      <c r="I219" s="41"/>
      <c r="J219" s="42"/>
    </row>
    <row r="220" spans="1:16" x14ac:dyDescent="0.25">
      <c r="A220" s="33" t="s">
        <v>168</v>
      </c>
      <c r="B220" s="33">
        <v>52</v>
      </c>
      <c r="C220" s="34" t="s">
        <v>732</v>
      </c>
      <c r="D220" s="33" t="s">
        <v>181</v>
      </c>
      <c r="E220" s="35" t="s">
        <v>733</v>
      </c>
      <c r="F220" s="36" t="s">
        <v>274</v>
      </c>
      <c r="G220" s="37">
        <v>100</v>
      </c>
      <c r="H220" s="38">
        <v>0</v>
      </c>
      <c r="I220" s="38">
        <f>ROUND(G220*H220,P4)</f>
        <v>0</v>
      </c>
      <c r="J220" s="33"/>
      <c r="O220" s="39">
        <f>I220*0.21</f>
        <v>0</v>
      </c>
      <c r="P220">
        <v>3</v>
      </c>
    </row>
    <row r="221" spans="1:16" ht="30" x14ac:dyDescent="0.25">
      <c r="A221" s="33" t="s">
        <v>173</v>
      </c>
      <c r="B221" s="40"/>
      <c r="C221" s="41"/>
      <c r="D221" s="41"/>
      <c r="E221" s="35" t="s">
        <v>734</v>
      </c>
      <c r="F221" s="41"/>
      <c r="G221" s="41"/>
      <c r="H221" s="41"/>
      <c r="I221" s="41"/>
      <c r="J221" s="42"/>
    </row>
    <row r="222" spans="1:16" x14ac:dyDescent="0.25">
      <c r="A222" s="33" t="s">
        <v>175</v>
      </c>
      <c r="B222" s="40"/>
      <c r="C222" s="41"/>
      <c r="D222" s="41"/>
      <c r="E222" s="43" t="s">
        <v>692</v>
      </c>
      <c r="F222" s="41"/>
      <c r="G222" s="41"/>
      <c r="H222" s="41"/>
      <c r="I222" s="41"/>
      <c r="J222" s="42"/>
    </row>
    <row r="223" spans="1:16" ht="75" x14ac:dyDescent="0.25">
      <c r="A223" s="33" t="s">
        <v>177</v>
      </c>
      <c r="B223" s="40"/>
      <c r="C223" s="41"/>
      <c r="D223" s="41"/>
      <c r="E223" s="35" t="s">
        <v>736</v>
      </c>
      <c r="F223" s="41"/>
      <c r="G223" s="41"/>
      <c r="H223" s="41"/>
      <c r="I223" s="41"/>
      <c r="J223" s="42"/>
    </row>
    <row r="224" spans="1:16" x14ac:dyDescent="0.25">
      <c r="A224" s="33" t="s">
        <v>168</v>
      </c>
      <c r="B224" s="33">
        <v>53</v>
      </c>
      <c r="C224" s="34" t="s">
        <v>737</v>
      </c>
      <c r="D224" s="33" t="s">
        <v>181</v>
      </c>
      <c r="E224" s="35" t="s">
        <v>738</v>
      </c>
      <c r="F224" s="36" t="s">
        <v>250</v>
      </c>
      <c r="G224" s="37">
        <v>5</v>
      </c>
      <c r="H224" s="38">
        <v>0</v>
      </c>
      <c r="I224" s="38">
        <f>ROUND(G224*H224,P4)</f>
        <v>0</v>
      </c>
      <c r="J224" s="33"/>
      <c r="O224" s="39">
        <f>I224*0.21</f>
        <v>0</v>
      </c>
      <c r="P224">
        <v>3</v>
      </c>
    </row>
    <row r="225" spans="1:10" x14ac:dyDescent="0.25">
      <c r="A225" s="33" t="s">
        <v>173</v>
      </c>
      <c r="B225" s="40"/>
      <c r="C225" s="41"/>
      <c r="D225" s="41"/>
      <c r="E225" s="35" t="s">
        <v>739</v>
      </c>
      <c r="F225" s="41"/>
      <c r="G225" s="41"/>
      <c r="H225" s="41"/>
      <c r="I225" s="41"/>
      <c r="J225" s="42"/>
    </row>
    <row r="226" spans="1:10" x14ac:dyDescent="0.25">
      <c r="A226" s="33" t="s">
        <v>175</v>
      </c>
      <c r="B226" s="40"/>
      <c r="C226" s="41"/>
      <c r="D226" s="41"/>
      <c r="E226" s="43" t="s">
        <v>333</v>
      </c>
      <c r="F226" s="41"/>
      <c r="G226" s="41"/>
      <c r="H226" s="41"/>
      <c r="I226" s="41"/>
      <c r="J226" s="42"/>
    </row>
    <row r="227" spans="1:10" ht="75" x14ac:dyDescent="0.25">
      <c r="A227" s="33" t="s">
        <v>177</v>
      </c>
      <c r="B227" s="45"/>
      <c r="C227" s="46"/>
      <c r="D227" s="46"/>
      <c r="E227" s="35" t="s">
        <v>740</v>
      </c>
      <c r="F227" s="46"/>
      <c r="G227" s="46"/>
      <c r="H227" s="46"/>
      <c r="I227" s="46"/>
      <c r="J227" s="47"/>
    </row>
  </sheetData>
  <mergeCells count="13">
    <mergeCell ref="E7:E8"/>
    <mergeCell ref="F7:F8"/>
    <mergeCell ref="G7:G8"/>
    <mergeCell ref="H7:I7"/>
    <mergeCell ref="J7:J8"/>
    <mergeCell ref="C3:D3"/>
    <mergeCell ref="C4:D4"/>
    <mergeCell ref="C5:D5"/>
    <mergeCell ref="C6:D6"/>
    <mergeCell ref="A7:A8"/>
    <mergeCell ref="B7:B8"/>
    <mergeCell ref="C7:C8"/>
    <mergeCell ref="D7:D8"/>
  </mergeCells>
  <pageMargins left="0.7" right="0.7" top="0.75" bottom="0.75" header="0.3" footer="0.3"/>
  <pageSetup fitToHeight="0"/>
  <headerFooter>
    <oddFooter>&amp;C_x000D_&amp;1#&amp;"Calibri"&amp;10&amp;K000000 Mott MacDonald Restricted</oddFooter>
  </headerFooter>
  <drawing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pageSetUpPr fitToPage="1"/>
  </sheetPr>
  <dimension ref="A1:P197"/>
  <sheetViews>
    <sheetView topLeftCell="B1" workbookViewId="0"/>
  </sheetViews>
  <sheetFormatPr defaultRowHeight="15" x14ac:dyDescent="0.25"/>
  <cols>
    <col min="1" max="1" width="9.140625" hidden="1"/>
    <col min="2" max="2" width="16.140625" customWidth="1"/>
    <col min="3" max="3" width="9.7109375" customWidth="1"/>
    <col min="4" max="4" width="13" customWidth="1"/>
    <col min="5" max="5" width="64.85546875" customWidth="1"/>
    <col min="6" max="6" width="13" customWidth="1"/>
    <col min="7" max="9" width="16.140625" customWidth="1"/>
    <col min="10" max="10" width="14.85546875" bestFit="1" customWidth="1"/>
    <col min="15" max="16" width="9.140625" hidden="1"/>
  </cols>
  <sheetData>
    <row r="1" spans="1:16" x14ac:dyDescent="0.25">
      <c r="A1" s="1" t="s">
        <v>0</v>
      </c>
      <c r="B1" s="11"/>
      <c r="C1" s="12"/>
      <c r="D1" s="12"/>
      <c r="E1" s="13" t="s">
        <v>1</v>
      </c>
      <c r="F1" s="12"/>
      <c r="G1" s="12"/>
      <c r="H1" s="12"/>
      <c r="I1" s="12"/>
      <c r="J1" s="14"/>
      <c r="P1">
        <v>3</v>
      </c>
    </row>
    <row r="2" spans="1:16" ht="20.25" x14ac:dyDescent="0.25">
      <c r="A2" s="1"/>
      <c r="B2" s="15"/>
      <c r="C2" s="16"/>
      <c r="D2" s="16"/>
      <c r="E2" s="17" t="s">
        <v>142</v>
      </c>
      <c r="F2" s="16"/>
      <c r="G2" s="16"/>
      <c r="H2" s="16"/>
      <c r="I2" s="16"/>
      <c r="J2" s="18"/>
    </row>
    <row r="3" spans="1:16" x14ac:dyDescent="0.25">
      <c r="A3" s="3" t="s">
        <v>143</v>
      </c>
      <c r="B3" s="19" t="s">
        <v>144</v>
      </c>
      <c r="C3" s="73" t="s">
        <v>145</v>
      </c>
      <c r="D3" s="74"/>
      <c r="E3" s="20" t="s">
        <v>146</v>
      </c>
      <c r="F3" s="16"/>
      <c r="G3" s="16"/>
      <c r="H3" s="21" t="s">
        <v>909</v>
      </c>
      <c r="I3" s="22">
        <f>SUMIFS(I10:I197,A10:A197,"SD")</f>
        <v>0</v>
      </c>
      <c r="J3" s="18"/>
      <c r="O3">
        <v>0</v>
      </c>
      <c r="P3">
        <v>2</v>
      </c>
    </row>
    <row r="4" spans="1:16" x14ac:dyDescent="0.25">
      <c r="A4" s="3" t="s">
        <v>148</v>
      </c>
      <c r="B4" s="19" t="s">
        <v>149</v>
      </c>
      <c r="C4" s="73" t="s">
        <v>11</v>
      </c>
      <c r="D4" s="74"/>
      <c r="E4" s="20" t="s">
        <v>12</v>
      </c>
      <c r="F4" s="16"/>
      <c r="G4" s="16"/>
      <c r="H4" s="16"/>
      <c r="I4" s="16"/>
      <c r="J4" s="18"/>
      <c r="O4">
        <v>0.15</v>
      </c>
      <c r="P4">
        <v>2</v>
      </c>
    </row>
    <row r="5" spans="1:16" x14ac:dyDescent="0.25">
      <c r="A5" s="3" t="s">
        <v>150</v>
      </c>
      <c r="B5" s="19" t="s">
        <v>149</v>
      </c>
      <c r="C5" s="73" t="s">
        <v>468</v>
      </c>
      <c r="D5" s="74"/>
      <c r="E5" s="20" t="s">
        <v>28</v>
      </c>
      <c r="F5" s="16"/>
      <c r="G5" s="16"/>
      <c r="H5" s="16"/>
      <c r="I5" s="16"/>
      <c r="J5" s="18"/>
      <c r="O5">
        <v>0.21</v>
      </c>
    </row>
    <row r="6" spans="1:16" x14ac:dyDescent="0.25">
      <c r="A6" s="3" t="s">
        <v>152</v>
      </c>
      <c r="B6" s="19" t="s">
        <v>153</v>
      </c>
      <c r="C6" s="73" t="s">
        <v>909</v>
      </c>
      <c r="D6" s="74"/>
      <c r="E6" s="20" t="s">
        <v>34</v>
      </c>
      <c r="F6" s="16"/>
      <c r="G6" s="16"/>
      <c r="H6" s="16"/>
      <c r="I6" s="16"/>
      <c r="J6" s="18"/>
    </row>
    <row r="7" spans="1:16" x14ac:dyDescent="0.25">
      <c r="A7" s="75" t="s">
        <v>154</v>
      </c>
      <c r="B7" s="76" t="s">
        <v>155</v>
      </c>
      <c r="C7" s="77" t="s">
        <v>156</v>
      </c>
      <c r="D7" s="77" t="s">
        <v>157</v>
      </c>
      <c r="E7" s="77" t="s">
        <v>158</v>
      </c>
      <c r="F7" s="77" t="s">
        <v>159</v>
      </c>
      <c r="G7" s="77" t="s">
        <v>160</v>
      </c>
      <c r="H7" s="77" t="s">
        <v>161</v>
      </c>
      <c r="I7" s="77"/>
      <c r="J7" s="78" t="s">
        <v>162</v>
      </c>
    </row>
    <row r="8" spans="1:16" x14ac:dyDescent="0.25">
      <c r="A8" s="75"/>
      <c r="B8" s="76"/>
      <c r="C8" s="77"/>
      <c r="D8" s="77"/>
      <c r="E8" s="77"/>
      <c r="F8" s="77"/>
      <c r="G8" s="77"/>
      <c r="H8" s="6" t="s">
        <v>163</v>
      </c>
      <c r="I8" s="6" t="s">
        <v>164</v>
      </c>
      <c r="J8" s="78"/>
    </row>
    <row r="9" spans="1:16" x14ac:dyDescent="0.25">
      <c r="A9" s="25">
        <v>0</v>
      </c>
      <c r="B9" s="23">
        <v>1</v>
      </c>
      <c r="C9" s="26">
        <v>2</v>
      </c>
      <c r="D9" s="6">
        <v>3</v>
      </c>
      <c r="E9" s="26">
        <v>4</v>
      </c>
      <c r="F9" s="6">
        <v>5</v>
      </c>
      <c r="G9" s="6">
        <v>6</v>
      </c>
      <c r="H9" s="6">
        <v>7</v>
      </c>
      <c r="I9" s="26">
        <v>8</v>
      </c>
      <c r="J9" s="24">
        <v>9</v>
      </c>
    </row>
    <row r="10" spans="1:16" x14ac:dyDescent="0.25">
      <c r="A10" s="27" t="s">
        <v>165</v>
      </c>
      <c r="B10" s="28"/>
      <c r="C10" s="29" t="s">
        <v>166</v>
      </c>
      <c r="D10" s="30"/>
      <c r="E10" s="27" t="s">
        <v>167</v>
      </c>
      <c r="F10" s="30"/>
      <c r="G10" s="30"/>
      <c r="H10" s="30"/>
      <c r="I10" s="31">
        <f>SUMIFS(I11:I18,A11:A18,"P")</f>
        <v>0</v>
      </c>
      <c r="J10" s="32"/>
    </row>
    <row r="11" spans="1:16" ht="30" x14ac:dyDescent="0.25">
      <c r="A11" s="33" t="s">
        <v>168</v>
      </c>
      <c r="B11" s="33">
        <v>1</v>
      </c>
      <c r="C11" s="34" t="s">
        <v>296</v>
      </c>
      <c r="D11" s="33" t="s">
        <v>196</v>
      </c>
      <c r="E11" s="35" t="s">
        <v>297</v>
      </c>
      <c r="F11" s="36" t="s">
        <v>298</v>
      </c>
      <c r="G11" s="37">
        <v>1496</v>
      </c>
      <c r="H11" s="38">
        <v>0</v>
      </c>
      <c r="I11" s="38">
        <f>ROUND(G11*H11,P4)</f>
        <v>0</v>
      </c>
      <c r="J11" s="33"/>
      <c r="O11" s="39">
        <f>I11*0.21</f>
        <v>0</v>
      </c>
      <c r="P11">
        <v>3</v>
      </c>
    </row>
    <row r="12" spans="1:16" ht="270" x14ac:dyDescent="0.25">
      <c r="A12" s="33" t="s">
        <v>173</v>
      </c>
      <c r="B12" s="40"/>
      <c r="C12" s="41"/>
      <c r="D12" s="41"/>
      <c r="E12" s="35" t="s">
        <v>910</v>
      </c>
      <c r="F12" s="41"/>
      <c r="G12" s="41"/>
      <c r="H12" s="41"/>
      <c r="I12" s="41"/>
      <c r="J12" s="42"/>
    </row>
    <row r="13" spans="1:16" x14ac:dyDescent="0.25">
      <c r="A13" s="33" t="s">
        <v>175</v>
      </c>
      <c r="B13" s="40"/>
      <c r="C13" s="41"/>
      <c r="D13" s="41"/>
      <c r="E13" s="43" t="s">
        <v>911</v>
      </c>
      <c r="F13" s="41"/>
      <c r="G13" s="41"/>
      <c r="H13" s="41"/>
      <c r="I13" s="41"/>
      <c r="J13" s="42"/>
    </row>
    <row r="14" spans="1:16" ht="75" x14ac:dyDescent="0.25">
      <c r="A14" s="33" t="s">
        <v>177</v>
      </c>
      <c r="B14" s="40"/>
      <c r="C14" s="41"/>
      <c r="D14" s="41"/>
      <c r="E14" s="35" t="s">
        <v>383</v>
      </c>
      <c r="F14" s="41"/>
      <c r="G14" s="41"/>
      <c r="H14" s="41"/>
      <c r="I14" s="41"/>
      <c r="J14" s="42"/>
    </row>
    <row r="15" spans="1:16" x14ac:dyDescent="0.25">
      <c r="A15" s="33" t="s">
        <v>168</v>
      </c>
      <c r="B15" s="33">
        <v>2</v>
      </c>
      <c r="C15" s="34" t="s">
        <v>473</v>
      </c>
      <c r="D15" s="33" t="s">
        <v>170</v>
      </c>
      <c r="E15" s="35" t="s">
        <v>474</v>
      </c>
      <c r="F15" s="36" t="s">
        <v>298</v>
      </c>
      <c r="G15" s="37">
        <v>675</v>
      </c>
      <c r="H15" s="38">
        <v>0</v>
      </c>
      <c r="I15" s="38">
        <f>ROUND(G15*H15,P4)</f>
        <v>0</v>
      </c>
      <c r="J15" s="33"/>
      <c r="O15" s="39">
        <f>I15*0.21</f>
        <v>0</v>
      </c>
      <c r="P15">
        <v>3</v>
      </c>
    </row>
    <row r="16" spans="1:16" ht="120" x14ac:dyDescent="0.25">
      <c r="A16" s="33" t="s">
        <v>173</v>
      </c>
      <c r="B16" s="40"/>
      <c r="C16" s="41"/>
      <c r="D16" s="41"/>
      <c r="E16" s="35" t="s">
        <v>912</v>
      </c>
      <c r="F16" s="41"/>
      <c r="G16" s="41"/>
      <c r="H16" s="41"/>
      <c r="I16" s="41"/>
      <c r="J16" s="42"/>
    </row>
    <row r="17" spans="1:16" x14ac:dyDescent="0.25">
      <c r="A17" s="33" t="s">
        <v>175</v>
      </c>
      <c r="B17" s="40"/>
      <c r="C17" s="41"/>
      <c r="D17" s="41"/>
      <c r="E17" s="43" t="s">
        <v>913</v>
      </c>
      <c r="F17" s="41"/>
      <c r="G17" s="41"/>
      <c r="H17" s="41"/>
      <c r="I17" s="41"/>
      <c r="J17" s="42"/>
    </row>
    <row r="18" spans="1:16" ht="75" x14ac:dyDescent="0.25">
      <c r="A18" s="33" t="s">
        <v>177</v>
      </c>
      <c r="B18" s="40"/>
      <c r="C18" s="41"/>
      <c r="D18" s="41"/>
      <c r="E18" s="35" t="s">
        <v>301</v>
      </c>
      <c r="F18" s="41"/>
      <c r="G18" s="41"/>
      <c r="H18" s="41"/>
      <c r="I18" s="41"/>
      <c r="J18" s="42"/>
    </row>
    <row r="19" spans="1:16" x14ac:dyDescent="0.25">
      <c r="A19" s="27" t="s">
        <v>165</v>
      </c>
      <c r="B19" s="28"/>
      <c r="C19" s="29" t="s">
        <v>11</v>
      </c>
      <c r="D19" s="30"/>
      <c r="E19" s="27" t="s">
        <v>239</v>
      </c>
      <c r="F19" s="30"/>
      <c r="G19" s="30"/>
      <c r="H19" s="30"/>
      <c r="I19" s="31">
        <f>SUMIFS(I20:I83,A20:A83,"P")</f>
        <v>0</v>
      </c>
      <c r="J19" s="32"/>
    </row>
    <row r="20" spans="1:16" x14ac:dyDescent="0.25">
      <c r="A20" s="33" t="s">
        <v>168</v>
      </c>
      <c r="B20" s="33">
        <v>3</v>
      </c>
      <c r="C20" s="34" t="s">
        <v>477</v>
      </c>
      <c r="D20" s="33" t="s">
        <v>170</v>
      </c>
      <c r="E20" s="35" t="s">
        <v>478</v>
      </c>
      <c r="F20" s="36" t="s">
        <v>242</v>
      </c>
      <c r="G20" s="37">
        <v>7.5</v>
      </c>
      <c r="H20" s="38">
        <v>0</v>
      </c>
      <c r="I20" s="38">
        <f>ROUND(G20*H20,P4)</f>
        <v>0</v>
      </c>
      <c r="J20" s="33"/>
      <c r="O20" s="39">
        <f>I20*0.21</f>
        <v>0</v>
      </c>
      <c r="P20">
        <v>3</v>
      </c>
    </row>
    <row r="21" spans="1:16" ht="120" x14ac:dyDescent="0.25">
      <c r="A21" s="33" t="s">
        <v>173</v>
      </c>
      <c r="B21" s="40"/>
      <c r="C21" s="41"/>
      <c r="D21" s="41"/>
      <c r="E21" s="35" t="s">
        <v>914</v>
      </c>
      <c r="F21" s="41"/>
      <c r="G21" s="41"/>
      <c r="H21" s="41"/>
      <c r="I21" s="41"/>
      <c r="J21" s="42"/>
    </row>
    <row r="22" spans="1:16" x14ac:dyDescent="0.25">
      <c r="A22" s="33" t="s">
        <v>175</v>
      </c>
      <c r="B22" s="40"/>
      <c r="C22" s="41"/>
      <c r="D22" s="41"/>
      <c r="E22" s="43" t="s">
        <v>867</v>
      </c>
      <c r="F22" s="41"/>
      <c r="G22" s="41"/>
      <c r="H22" s="41"/>
      <c r="I22" s="41"/>
      <c r="J22" s="42"/>
    </row>
    <row r="23" spans="1:16" ht="120" x14ac:dyDescent="0.25">
      <c r="A23" s="33" t="s">
        <v>177</v>
      </c>
      <c r="B23" s="40"/>
      <c r="C23" s="41"/>
      <c r="D23" s="41"/>
      <c r="E23" s="35" t="s">
        <v>481</v>
      </c>
      <c r="F23" s="41"/>
      <c r="G23" s="41"/>
      <c r="H23" s="41"/>
      <c r="I23" s="41"/>
      <c r="J23" s="42"/>
    </row>
    <row r="24" spans="1:16" ht="30" x14ac:dyDescent="0.25">
      <c r="A24" s="33" t="s">
        <v>168</v>
      </c>
      <c r="B24" s="33">
        <v>4</v>
      </c>
      <c r="C24" s="34" t="s">
        <v>492</v>
      </c>
      <c r="D24" s="33" t="s">
        <v>170</v>
      </c>
      <c r="E24" s="35" t="s">
        <v>493</v>
      </c>
      <c r="F24" s="36" t="s">
        <v>242</v>
      </c>
      <c r="G24" s="37">
        <v>150</v>
      </c>
      <c r="H24" s="38">
        <v>0</v>
      </c>
      <c r="I24" s="38">
        <f>ROUND(G24*H24,P4)</f>
        <v>0</v>
      </c>
      <c r="J24" s="33"/>
      <c r="O24" s="39">
        <f>I24*0.21</f>
        <v>0</v>
      </c>
      <c r="P24">
        <v>3</v>
      </c>
    </row>
    <row r="25" spans="1:16" ht="75" x14ac:dyDescent="0.25">
      <c r="A25" s="33" t="s">
        <v>173</v>
      </c>
      <c r="B25" s="40"/>
      <c r="C25" s="41"/>
      <c r="D25" s="41"/>
      <c r="E25" s="35" t="s">
        <v>915</v>
      </c>
      <c r="F25" s="41"/>
      <c r="G25" s="41"/>
      <c r="H25" s="41"/>
      <c r="I25" s="41"/>
      <c r="J25" s="42"/>
    </row>
    <row r="26" spans="1:16" x14ac:dyDescent="0.25">
      <c r="A26" s="33" t="s">
        <v>175</v>
      </c>
      <c r="B26" s="40"/>
      <c r="C26" s="41"/>
      <c r="D26" s="41"/>
      <c r="E26" s="43" t="s">
        <v>495</v>
      </c>
      <c r="F26" s="41"/>
      <c r="G26" s="41"/>
      <c r="H26" s="41"/>
      <c r="I26" s="41"/>
      <c r="J26" s="42"/>
    </row>
    <row r="27" spans="1:16" ht="120" x14ac:dyDescent="0.25">
      <c r="A27" s="33" t="s">
        <v>177</v>
      </c>
      <c r="B27" s="40"/>
      <c r="C27" s="41"/>
      <c r="D27" s="41"/>
      <c r="E27" s="35" t="s">
        <v>481</v>
      </c>
      <c r="F27" s="41"/>
      <c r="G27" s="41"/>
      <c r="H27" s="41"/>
      <c r="I27" s="41"/>
      <c r="J27" s="42"/>
    </row>
    <row r="28" spans="1:16" ht="30" x14ac:dyDescent="0.25">
      <c r="A28" s="33" t="s">
        <v>168</v>
      </c>
      <c r="B28" s="33">
        <v>5</v>
      </c>
      <c r="C28" s="34" t="s">
        <v>492</v>
      </c>
      <c r="D28" s="33" t="s">
        <v>916</v>
      </c>
      <c r="E28" s="35" t="s">
        <v>493</v>
      </c>
      <c r="F28" s="36" t="s">
        <v>242</v>
      </c>
      <c r="G28" s="37">
        <v>70.5</v>
      </c>
      <c r="H28" s="38">
        <v>0</v>
      </c>
      <c r="I28" s="38">
        <f>ROUND(G28*H28,P4)</f>
        <v>0</v>
      </c>
      <c r="J28" s="33"/>
      <c r="O28" s="39">
        <f>I28*0.21</f>
        <v>0</v>
      </c>
      <c r="P28">
        <v>3</v>
      </c>
    </row>
    <row r="29" spans="1:16" ht="90" x14ac:dyDescent="0.25">
      <c r="A29" s="33" t="s">
        <v>173</v>
      </c>
      <c r="B29" s="40"/>
      <c r="C29" s="41"/>
      <c r="D29" s="41"/>
      <c r="E29" s="35" t="s">
        <v>917</v>
      </c>
      <c r="F29" s="41"/>
      <c r="G29" s="41"/>
      <c r="H29" s="41"/>
      <c r="I29" s="41"/>
      <c r="J29" s="42"/>
    </row>
    <row r="30" spans="1:16" x14ac:dyDescent="0.25">
      <c r="A30" s="33" t="s">
        <v>175</v>
      </c>
      <c r="B30" s="40"/>
      <c r="C30" s="41"/>
      <c r="D30" s="41"/>
      <c r="E30" s="43" t="s">
        <v>918</v>
      </c>
      <c r="F30" s="41"/>
      <c r="G30" s="41"/>
      <c r="H30" s="41"/>
      <c r="I30" s="41"/>
      <c r="J30" s="42"/>
    </row>
    <row r="31" spans="1:16" ht="120" x14ac:dyDescent="0.25">
      <c r="A31" s="33" t="s">
        <v>177</v>
      </c>
      <c r="B31" s="40"/>
      <c r="C31" s="41"/>
      <c r="D31" s="41"/>
      <c r="E31" s="35" t="s">
        <v>481</v>
      </c>
      <c r="F31" s="41"/>
      <c r="G31" s="41"/>
      <c r="H31" s="41"/>
      <c r="I31" s="41"/>
      <c r="J31" s="42"/>
    </row>
    <row r="32" spans="1:16" x14ac:dyDescent="0.25">
      <c r="A32" s="33" t="s">
        <v>168</v>
      </c>
      <c r="B32" s="33">
        <v>6</v>
      </c>
      <c r="C32" s="34" t="s">
        <v>240</v>
      </c>
      <c r="D32" s="33" t="s">
        <v>196</v>
      </c>
      <c r="E32" s="35" t="s">
        <v>241</v>
      </c>
      <c r="F32" s="36" t="s">
        <v>242</v>
      </c>
      <c r="G32" s="37">
        <v>188</v>
      </c>
      <c r="H32" s="38">
        <v>0</v>
      </c>
      <c r="I32" s="38">
        <f>ROUND(G32*H32,P4)</f>
        <v>0</v>
      </c>
      <c r="J32" s="33"/>
      <c r="O32" s="39">
        <f>I32*0.21</f>
        <v>0</v>
      </c>
      <c r="P32">
        <v>3</v>
      </c>
    </row>
    <row r="33" spans="1:16" ht="135" x14ac:dyDescent="0.25">
      <c r="A33" s="33" t="s">
        <v>173</v>
      </c>
      <c r="B33" s="40"/>
      <c r="C33" s="41"/>
      <c r="D33" s="41"/>
      <c r="E33" s="35" t="s">
        <v>919</v>
      </c>
      <c r="F33" s="41"/>
      <c r="G33" s="41"/>
      <c r="H33" s="41"/>
      <c r="I33" s="41"/>
      <c r="J33" s="42"/>
    </row>
    <row r="34" spans="1:16" x14ac:dyDescent="0.25">
      <c r="A34" s="33" t="s">
        <v>175</v>
      </c>
      <c r="B34" s="40"/>
      <c r="C34" s="41"/>
      <c r="D34" s="41"/>
      <c r="E34" s="43" t="s">
        <v>920</v>
      </c>
      <c r="F34" s="41"/>
      <c r="G34" s="41"/>
      <c r="H34" s="41"/>
      <c r="I34" s="41"/>
      <c r="J34" s="42"/>
    </row>
    <row r="35" spans="1:16" ht="75" x14ac:dyDescent="0.25">
      <c r="A35" s="33" t="s">
        <v>177</v>
      </c>
      <c r="B35" s="40"/>
      <c r="C35" s="41"/>
      <c r="D35" s="41"/>
      <c r="E35" s="35" t="s">
        <v>502</v>
      </c>
      <c r="F35" s="41"/>
      <c r="G35" s="41"/>
      <c r="H35" s="41"/>
      <c r="I35" s="41"/>
      <c r="J35" s="42"/>
    </row>
    <row r="36" spans="1:16" x14ac:dyDescent="0.25">
      <c r="A36" s="33" t="s">
        <v>168</v>
      </c>
      <c r="B36" s="33">
        <v>7</v>
      </c>
      <c r="C36" s="34" t="s">
        <v>240</v>
      </c>
      <c r="D36" s="33" t="s">
        <v>199</v>
      </c>
      <c r="E36" s="35" t="s">
        <v>241</v>
      </c>
      <c r="F36" s="36" t="s">
        <v>242</v>
      </c>
      <c r="G36" s="37">
        <v>522</v>
      </c>
      <c r="H36" s="38">
        <v>0</v>
      </c>
      <c r="I36" s="38">
        <f>ROUND(G36*H36,P4)</f>
        <v>0</v>
      </c>
      <c r="J36" s="33"/>
      <c r="O36" s="39">
        <f>I36*0.21</f>
        <v>0</v>
      </c>
      <c r="P36">
        <v>3</v>
      </c>
    </row>
    <row r="37" spans="1:16" ht="90" x14ac:dyDescent="0.25">
      <c r="A37" s="33" t="s">
        <v>173</v>
      </c>
      <c r="B37" s="40"/>
      <c r="C37" s="41"/>
      <c r="D37" s="41"/>
      <c r="E37" s="35" t="s">
        <v>921</v>
      </c>
      <c r="F37" s="41"/>
      <c r="G37" s="41"/>
      <c r="H37" s="41"/>
      <c r="I37" s="41"/>
      <c r="J37" s="42"/>
    </row>
    <row r="38" spans="1:16" x14ac:dyDescent="0.25">
      <c r="A38" s="33" t="s">
        <v>175</v>
      </c>
      <c r="B38" s="40"/>
      <c r="C38" s="41"/>
      <c r="D38" s="41"/>
      <c r="E38" s="43" t="s">
        <v>922</v>
      </c>
      <c r="F38" s="41"/>
      <c r="G38" s="41"/>
      <c r="H38" s="41"/>
      <c r="I38" s="41"/>
      <c r="J38" s="42"/>
    </row>
    <row r="39" spans="1:16" ht="120" x14ac:dyDescent="0.25">
      <c r="A39" s="33" t="s">
        <v>177</v>
      </c>
      <c r="B39" s="40"/>
      <c r="C39" s="41"/>
      <c r="D39" s="41"/>
      <c r="E39" s="35" t="s">
        <v>481</v>
      </c>
      <c r="F39" s="41"/>
      <c r="G39" s="41"/>
      <c r="H39" s="41"/>
      <c r="I39" s="41"/>
      <c r="J39" s="42"/>
    </row>
    <row r="40" spans="1:16" x14ac:dyDescent="0.25">
      <c r="A40" s="33" t="s">
        <v>168</v>
      </c>
      <c r="B40" s="33">
        <v>8</v>
      </c>
      <c r="C40" s="34" t="s">
        <v>240</v>
      </c>
      <c r="D40" s="33" t="s">
        <v>201</v>
      </c>
      <c r="E40" s="35" t="s">
        <v>241</v>
      </c>
      <c r="F40" s="36" t="s">
        <v>242</v>
      </c>
      <c r="G40" s="37">
        <v>147</v>
      </c>
      <c r="H40" s="38">
        <v>0</v>
      </c>
      <c r="I40" s="38">
        <f>ROUND(G40*H40,P4)</f>
        <v>0</v>
      </c>
      <c r="J40" s="33"/>
      <c r="O40" s="39">
        <f>I40*0.21</f>
        <v>0</v>
      </c>
      <c r="P40">
        <v>3</v>
      </c>
    </row>
    <row r="41" spans="1:16" ht="180" x14ac:dyDescent="0.25">
      <c r="A41" s="33" t="s">
        <v>173</v>
      </c>
      <c r="B41" s="40"/>
      <c r="C41" s="41"/>
      <c r="D41" s="41"/>
      <c r="E41" s="35" t="s">
        <v>923</v>
      </c>
      <c r="F41" s="41"/>
      <c r="G41" s="41"/>
      <c r="H41" s="41"/>
      <c r="I41" s="41"/>
      <c r="J41" s="42"/>
    </row>
    <row r="42" spans="1:16" x14ac:dyDescent="0.25">
      <c r="A42" s="33" t="s">
        <v>175</v>
      </c>
      <c r="B42" s="40"/>
      <c r="C42" s="41"/>
      <c r="D42" s="41"/>
      <c r="E42" s="43" t="s">
        <v>924</v>
      </c>
      <c r="F42" s="41"/>
      <c r="G42" s="41"/>
      <c r="H42" s="41"/>
      <c r="I42" s="41"/>
      <c r="J42" s="42"/>
    </row>
    <row r="43" spans="1:16" ht="120" x14ac:dyDescent="0.25">
      <c r="A43" s="33" t="s">
        <v>177</v>
      </c>
      <c r="B43" s="40"/>
      <c r="C43" s="41"/>
      <c r="D43" s="41"/>
      <c r="E43" s="35" t="s">
        <v>481</v>
      </c>
      <c r="F43" s="41"/>
      <c r="G43" s="41"/>
      <c r="H43" s="41"/>
      <c r="I43" s="41"/>
      <c r="J43" s="42"/>
    </row>
    <row r="44" spans="1:16" x14ac:dyDescent="0.25">
      <c r="A44" s="33" t="s">
        <v>168</v>
      </c>
      <c r="B44" s="33">
        <v>9</v>
      </c>
      <c r="C44" s="34" t="s">
        <v>516</v>
      </c>
      <c r="D44" s="33" t="s">
        <v>170</v>
      </c>
      <c r="E44" s="35" t="s">
        <v>517</v>
      </c>
      <c r="F44" s="36" t="s">
        <v>242</v>
      </c>
      <c r="G44" s="37">
        <v>360</v>
      </c>
      <c r="H44" s="38">
        <v>0</v>
      </c>
      <c r="I44" s="38">
        <f>ROUND(G44*H44,P4)</f>
        <v>0</v>
      </c>
      <c r="J44" s="33"/>
      <c r="O44" s="39">
        <f>I44*0.21</f>
        <v>0</v>
      </c>
      <c r="P44">
        <v>3</v>
      </c>
    </row>
    <row r="45" spans="1:16" ht="60" x14ac:dyDescent="0.25">
      <c r="A45" s="33" t="s">
        <v>173</v>
      </c>
      <c r="B45" s="40"/>
      <c r="C45" s="41"/>
      <c r="D45" s="41"/>
      <c r="E45" s="35" t="s">
        <v>925</v>
      </c>
      <c r="F45" s="41"/>
      <c r="G45" s="41"/>
      <c r="H45" s="41"/>
      <c r="I45" s="41"/>
      <c r="J45" s="42"/>
    </row>
    <row r="46" spans="1:16" x14ac:dyDescent="0.25">
      <c r="A46" s="33" t="s">
        <v>175</v>
      </c>
      <c r="B46" s="40"/>
      <c r="C46" s="41"/>
      <c r="D46" s="41"/>
      <c r="E46" s="43" t="s">
        <v>926</v>
      </c>
      <c r="F46" s="41"/>
      <c r="G46" s="41"/>
      <c r="H46" s="41"/>
      <c r="I46" s="41"/>
      <c r="J46" s="42"/>
    </row>
    <row r="47" spans="1:16" ht="75" x14ac:dyDescent="0.25">
      <c r="A47" s="33" t="s">
        <v>177</v>
      </c>
      <c r="B47" s="40"/>
      <c r="C47" s="41"/>
      <c r="D47" s="41"/>
      <c r="E47" s="35" t="s">
        <v>520</v>
      </c>
      <c r="F47" s="41"/>
      <c r="G47" s="41"/>
      <c r="H47" s="41"/>
      <c r="I47" s="41"/>
      <c r="J47" s="42"/>
    </row>
    <row r="48" spans="1:16" x14ac:dyDescent="0.25">
      <c r="A48" s="33" t="s">
        <v>168</v>
      </c>
      <c r="B48" s="33">
        <v>10</v>
      </c>
      <c r="C48" s="34" t="s">
        <v>521</v>
      </c>
      <c r="D48" s="33" t="s">
        <v>181</v>
      </c>
      <c r="E48" s="35" t="s">
        <v>522</v>
      </c>
      <c r="F48" s="36" t="s">
        <v>242</v>
      </c>
      <c r="G48" s="37">
        <v>360</v>
      </c>
      <c r="H48" s="38">
        <v>0</v>
      </c>
      <c r="I48" s="38">
        <f>ROUND(G48*H48,P4)</f>
        <v>0</v>
      </c>
      <c r="J48" s="33"/>
      <c r="O48" s="39">
        <f>I48*0.21</f>
        <v>0</v>
      </c>
      <c r="P48">
        <v>3</v>
      </c>
    </row>
    <row r="49" spans="1:16" x14ac:dyDescent="0.25">
      <c r="A49" s="33" t="s">
        <v>173</v>
      </c>
      <c r="B49" s="40"/>
      <c r="C49" s="41"/>
      <c r="D49" s="41"/>
      <c r="E49" s="35" t="s">
        <v>523</v>
      </c>
      <c r="F49" s="41"/>
      <c r="G49" s="41"/>
      <c r="H49" s="41"/>
      <c r="I49" s="41"/>
      <c r="J49" s="42"/>
    </row>
    <row r="50" spans="1:16" x14ac:dyDescent="0.25">
      <c r="A50" s="33" t="s">
        <v>175</v>
      </c>
      <c r="B50" s="40"/>
      <c r="C50" s="41"/>
      <c r="D50" s="41"/>
      <c r="E50" s="43" t="s">
        <v>927</v>
      </c>
      <c r="F50" s="41"/>
      <c r="G50" s="41"/>
      <c r="H50" s="41"/>
      <c r="I50" s="41"/>
      <c r="J50" s="42"/>
    </row>
    <row r="51" spans="1:16" ht="60" x14ac:dyDescent="0.25">
      <c r="A51" s="33" t="s">
        <v>177</v>
      </c>
      <c r="B51" s="40"/>
      <c r="C51" s="41"/>
      <c r="D51" s="41"/>
      <c r="E51" s="35" t="s">
        <v>525</v>
      </c>
      <c r="F51" s="41"/>
      <c r="G51" s="41"/>
      <c r="H51" s="41"/>
      <c r="I51" s="41"/>
      <c r="J51" s="42"/>
    </row>
    <row r="52" spans="1:16" x14ac:dyDescent="0.25">
      <c r="A52" s="33" t="s">
        <v>168</v>
      </c>
      <c r="B52" s="33">
        <v>11</v>
      </c>
      <c r="C52" s="34" t="s">
        <v>526</v>
      </c>
      <c r="D52" s="33" t="s">
        <v>170</v>
      </c>
      <c r="E52" s="35" t="s">
        <v>527</v>
      </c>
      <c r="F52" s="36" t="s">
        <v>242</v>
      </c>
      <c r="G52" s="37">
        <v>50</v>
      </c>
      <c r="H52" s="38">
        <v>0</v>
      </c>
      <c r="I52" s="38">
        <f>ROUND(G52*H52,P4)</f>
        <v>0</v>
      </c>
      <c r="J52" s="33"/>
      <c r="O52" s="39">
        <f>I52*0.21</f>
        <v>0</v>
      </c>
      <c r="P52">
        <v>3</v>
      </c>
    </row>
    <row r="53" spans="1:16" ht="75" x14ac:dyDescent="0.25">
      <c r="A53" s="33" t="s">
        <v>173</v>
      </c>
      <c r="B53" s="40"/>
      <c r="C53" s="41"/>
      <c r="D53" s="41"/>
      <c r="E53" s="35" t="s">
        <v>528</v>
      </c>
      <c r="F53" s="41"/>
      <c r="G53" s="41"/>
      <c r="H53" s="41"/>
      <c r="I53" s="41"/>
      <c r="J53" s="42"/>
    </row>
    <row r="54" spans="1:16" x14ac:dyDescent="0.25">
      <c r="A54" s="33" t="s">
        <v>175</v>
      </c>
      <c r="B54" s="40"/>
      <c r="C54" s="41"/>
      <c r="D54" s="41"/>
      <c r="E54" s="43" t="s">
        <v>668</v>
      </c>
      <c r="F54" s="41"/>
      <c r="G54" s="41"/>
      <c r="H54" s="41"/>
      <c r="I54" s="41"/>
      <c r="J54" s="42"/>
    </row>
    <row r="55" spans="1:16" ht="409.5" x14ac:dyDescent="0.25">
      <c r="A55" s="33" t="s">
        <v>177</v>
      </c>
      <c r="B55" s="40"/>
      <c r="C55" s="41"/>
      <c r="D55" s="41"/>
      <c r="E55" s="35" t="s">
        <v>529</v>
      </c>
      <c r="F55" s="41"/>
      <c r="G55" s="41"/>
      <c r="H55" s="41"/>
      <c r="I55" s="41"/>
      <c r="J55" s="42"/>
    </row>
    <row r="56" spans="1:16" x14ac:dyDescent="0.25">
      <c r="A56" s="33" t="s">
        <v>168</v>
      </c>
      <c r="B56" s="33">
        <v>12</v>
      </c>
      <c r="C56" s="34" t="s">
        <v>530</v>
      </c>
      <c r="D56" s="33" t="s">
        <v>170</v>
      </c>
      <c r="E56" s="35" t="s">
        <v>928</v>
      </c>
      <c r="F56" s="36" t="s">
        <v>242</v>
      </c>
      <c r="G56" s="37">
        <v>235</v>
      </c>
      <c r="H56" s="38">
        <v>0</v>
      </c>
      <c r="I56" s="38">
        <f>ROUND(G56*H56,P4)</f>
        <v>0</v>
      </c>
      <c r="J56" s="33"/>
      <c r="O56" s="39">
        <f>I56*0.21</f>
        <v>0</v>
      </c>
      <c r="P56">
        <v>3</v>
      </c>
    </row>
    <row r="57" spans="1:16" ht="240" x14ac:dyDescent="0.25">
      <c r="A57" s="33" t="s">
        <v>173</v>
      </c>
      <c r="B57" s="40"/>
      <c r="C57" s="41"/>
      <c r="D57" s="41"/>
      <c r="E57" s="35" t="s">
        <v>929</v>
      </c>
      <c r="F57" s="41"/>
      <c r="G57" s="41"/>
      <c r="H57" s="41"/>
      <c r="I57" s="41"/>
      <c r="J57" s="42"/>
    </row>
    <row r="58" spans="1:16" x14ac:dyDescent="0.25">
      <c r="A58" s="33" t="s">
        <v>175</v>
      </c>
      <c r="B58" s="40"/>
      <c r="C58" s="41"/>
      <c r="D58" s="41"/>
      <c r="E58" s="43" t="s">
        <v>930</v>
      </c>
      <c r="F58" s="41"/>
      <c r="G58" s="41"/>
      <c r="H58" s="41"/>
      <c r="I58" s="41"/>
      <c r="J58" s="42"/>
    </row>
    <row r="59" spans="1:16" ht="409.5" x14ac:dyDescent="0.25">
      <c r="A59" s="33" t="s">
        <v>177</v>
      </c>
      <c r="B59" s="40"/>
      <c r="C59" s="41"/>
      <c r="D59" s="41"/>
      <c r="E59" s="35" t="s">
        <v>534</v>
      </c>
      <c r="F59" s="41"/>
      <c r="G59" s="41"/>
      <c r="H59" s="41"/>
      <c r="I59" s="41"/>
      <c r="J59" s="42"/>
    </row>
    <row r="60" spans="1:16" x14ac:dyDescent="0.25">
      <c r="A60" s="33" t="s">
        <v>168</v>
      </c>
      <c r="B60" s="33">
        <v>13</v>
      </c>
      <c r="C60" s="34" t="s">
        <v>538</v>
      </c>
      <c r="D60" s="33" t="s">
        <v>170</v>
      </c>
      <c r="E60" s="35" t="s">
        <v>539</v>
      </c>
      <c r="F60" s="36" t="s">
        <v>242</v>
      </c>
      <c r="G60" s="37">
        <v>450</v>
      </c>
      <c r="H60" s="38">
        <v>0</v>
      </c>
      <c r="I60" s="38">
        <f>ROUND(G60*H60,P4)</f>
        <v>0</v>
      </c>
      <c r="J60" s="33"/>
      <c r="O60" s="39">
        <f>I60*0.21</f>
        <v>0</v>
      </c>
      <c r="P60">
        <v>3</v>
      </c>
    </row>
    <row r="61" spans="1:16" x14ac:dyDescent="0.25">
      <c r="A61" s="33" t="s">
        <v>173</v>
      </c>
      <c r="B61" s="40"/>
      <c r="C61" s="41"/>
      <c r="D61" s="41"/>
      <c r="E61" s="35" t="s">
        <v>931</v>
      </c>
      <c r="F61" s="41"/>
      <c r="G61" s="41"/>
      <c r="H61" s="41"/>
      <c r="I61" s="41"/>
      <c r="J61" s="42"/>
    </row>
    <row r="62" spans="1:16" x14ac:dyDescent="0.25">
      <c r="A62" s="33" t="s">
        <v>175</v>
      </c>
      <c r="B62" s="40"/>
      <c r="C62" s="41"/>
      <c r="D62" s="41"/>
      <c r="E62" s="43" t="s">
        <v>932</v>
      </c>
      <c r="F62" s="41"/>
      <c r="G62" s="41"/>
      <c r="H62" s="41"/>
      <c r="I62" s="41"/>
      <c r="J62" s="42"/>
    </row>
    <row r="63" spans="1:16" ht="409.5" x14ac:dyDescent="0.25">
      <c r="A63" s="33" t="s">
        <v>177</v>
      </c>
      <c r="B63" s="40"/>
      <c r="C63" s="41"/>
      <c r="D63" s="41"/>
      <c r="E63" s="35" t="s">
        <v>542</v>
      </c>
      <c r="F63" s="41"/>
      <c r="G63" s="41"/>
      <c r="H63" s="41"/>
      <c r="I63" s="41"/>
      <c r="J63" s="42"/>
    </row>
    <row r="64" spans="1:16" x14ac:dyDescent="0.25">
      <c r="A64" s="33" t="s">
        <v>168</v>
      </c>
      <c r="B64" s="33">
        <v>14</v>
      </c>
      <c r="C64" s="34" t="s">
        <v>543</v>
      </c>
      <c r="D64" s="33" t="s">
        <v>170</v>
      </c>
      <c r="E64" s="35" t="s">
        <v>544</v>
      </c>
      <c r="F64" s="36" t="s">
        <v>274</v>
      </c>
      <c r="G64" s="37">
        <v>1800</v>
      </c>
      <c r="H64" s="38">
        <v>0</v>
      </c>
      <c r="I64" s="38">
        <f>ROUND(G64*H64,P4)</f>
        <v>0</v>
      </c>
      <c r="J64" s="33"/>
      <c r="O64" s="39">
        <f>I64*0.21</f>
        <v>0</v>
      </c>
      <c r="P64">
        <v>3</v>
      </c>
    </row>
    <row r="65" spans="1:16" ht="150" x14ac:dyDescent="0.25">
      <c r="A65" s="33" t="s">
        <v>173</v>
      </c>
      <c r="B65" s="40"/>
      <c r="C65" s="41"/>
      <c r="D65" s="41"/>
      <c r="E65" s="35" t="s">
        <v>933</v>
      </c>
      <c r="F65" s="41"/>
      <c r="G65" s="41"/>
      <c r="H65" s="41"/>
      <c r="I65" s="41"/>
      <c r="J65" s="42"/>
    </row>
    <row r="66" spans="1:16" x14ac:dyDescent="0.25">
      <c r="A66" s="33" t="s">
        <v>175</v>
      </c>
      <c r="B66" s="40"/>
      <c r="C66" s="41"/>
      <c r="D66" s="41"/>
      <c r="E66" s="43" t="s">
        <v>934</v>
      </c>
      <c r="F66" s="41"/>
      <c r="G66" s="41"/>
      <c r="H66" s="41"/>
      <c r="I66" s="41"/>
      <c r="J66" s="42"/>
    </row>
    <row r="67" spans="1:16" ht="120" x14ac:dyDescent="0.25">
      <c r="A67" s="33" t="s">
        <v>177</v>
      </c>
      <c r="B67" s="40"/>
      <c r="C67" s="41"/>
      <c r="D67" s="41"/>
      <c r="E67" s="35" t="s">
        <v>547</v>
      </c>
      <c r="F67" s="41"/>
      <c r="G67" s="41"/>
      <c r="H67" s="41"/>
      <c r="I67" s="41"/>
      <c r="J67" s="42"/>
    </row>
    <row r="68" spans="1:16" x14ac:dyDescent="0.25">
      <c r="A68" s="33" t="s">
        <v>168</v>
      </c>
      <c r="B68" s="33">
        <v>15</v>
      </c>
      <c r="C68" s="34" t="s">
        <v>396</v>
      </c>
      <c r="D68" s="33" t="s">
        <v>181</v>
      </c>
      <c r="E68" s="35" t="s">
        <v>553</v>
      </c>
      <c r="F68" s="36" t="s">
        <v>242</v>
      </c>
      <c r="G68" s="37">
        <v>360</v>
      </c>
      <c r="H68" s="38">
        <v>0</v>
      </c>
      <c r="I68" s="38">
        <f>ROUND(G68*H68,P4)</f>
        <v>0</v>
      </c>
      <c r="J68" s="33"/>
      <c r="O68" s="39">
        <f>I68*0.21</f>
        <v>0</v>
      </c>
      <c r="P68">
        <v>3</v>
      </c>
    </row>
    <row r="69" spans="1:16" x14ac:dyDescent="0.25">
      <c r="A69" s="33" t="s">
        <v>173</v>
      </c>
      <c r="B69" s="40"/>
      <c r="C69" s="41"/>
      <c r="D69" s="41"/>
      <c r="E69" s="35" t="s">
        <v>935</v>
      </c>
      <c r="F69" s="41"/>
      <c r="G69" s="41"/>
      <c r="H69" s="41"/>
      <c r="I69" s="41"/>
      <c r="J69" s="42"/>
    </row>
    <row r="70" spans="1:16" x14ac:dyDescent="0.25">
      <c r="A70" s="33" t="s">
        <v>175</v>
      </c>
      <c r="B70" s="40"/>
      <c r="C70" s="41"/>
      <c r="D70" s="41"/>
      <c r="E70" s="43" t="s">
        <v>927</v>
      </c>
      <c r="F70" s="41"/>
      <c r="G70" s="41"/>
      <c r="H70" s="41"/>
      <c r="I70" s="41"/>
      <c r="J70" s="42"/>
    </row>
    <row r="71" spans="1:16" ht="285" x14ac:dyDescent="0.25">
      <c r="A71" s="33" t="s">
        <v>177</v>
      </c>
      <c r="B71" s="40"/>
      <c r="C71" s="41"/>
      <c r="D71" s="41"/>
      <c r="E71" s="35" t="s">
        <v>556</v>
      </c>
      <c r="F71" s="41"/>
      <c r="G71" s="41"/>
      <c r="H71" s="41"/>
      <c r="I71" s="41"/>
      <c r="J71" s="42"/>
    </row>
    <row r="72" spans="1:16" x14ac:dyDescent="0.25">
      <c r="A72" s="33" t="s">
        <v>168</v>
      </c>
      <c r="B72" s="33">
        <v>16</v>
      </c>
      <c r="C72" s="34" t="s">
        <v>566</v>
      </c>
      <c r="D72" s="33" t="s">
        <v>181</v>
      </c>
      <c r="E72" s="35" t="s">
        <v>567</v>
      </c>
      <c r="F72" s="36" t="s">
        <v>242</v>
      </c>
      <c r="G72" s="37">
        <v>250</v>
      </c>
      <c r="H72" s="38">
        <v>0</v>
      </c>
      <c r="I72" s="38">
        <f>ROUND(G72*H72,P4)</f>
        <v>0</v>
      </c>
      <c r="J72" s="33"/>
      <c r="O72" s="39">
        <f>I72*0.21</f>
        <v>0</v>
      </c>
      <c r="P72">
        <v>3</v>
      </c>
    </row>
    <row r="73" spans="1:16" ht="30" x14ac:dyDescent="0.25">
      <c r="A73" s="33" t="s">
        <v>173</v>
      </c>
      <c r="B73" s="40"/>
      <c r="C73" s="41"/>
      <c r="D73" s="41"/>
      <c r="E73" s="35" t="s">
        <v>568</v>
      </c>
      <c r="F73" s="41"/>
      <c r="G73" s="41"/>
      <c r="H73" s="41"/>
      <c r="I73" s="41"/>
      <c r="J73" s="42"/>
    </row>
    <row r="74" spans="1:16" x14ac:dyDescent="0.25">
      <c r="A74" s="33" t="s">
        <v>175</v>
      </c>
      <c r="B74" s="40"/>
      <c r="C74" s="41"/>
      <c r="D74" s="41"/>
      <c r="E74" s="43" t="s">
        <v>874</v>
      </c>
      <c r="F74" s="41"/>
      <c r="G74" s="41"/>
      <c r="H74" s="41"/>
      <c r="I74" s="41"/>
      <c r="J74" s="42"/>
    </row>
    <row r="75" spans="1:16" ht="375" x14ac:dyDescent="0.25">
      <c r="A75" s="33" t="s">
        <v>177</v>
      </c>
      <c r="B75" s="40"/>
      <c r="C75" s="41"/>
      <c r="D75" s="41"/>
      <c r="E75" s="35" t="s">
        <v>569</v>
      </c>
      <c r="F75" s="41"/>
      <c r="G75" s="41"/>
      <c r="H75" s="41"/>
      <c r="I75" s="41"/>
      <c r="J75" s="42"/>
    </row>
    <row r="76" spans="1:16" x14ac:dyDescent="0.25">
      <c r="A76" s="33" t="s">
        <v>168</v>
      </c>
      <c r="B76" s="33">
        <v>17</v>
      </c>
      <c r="C76" s="34" t="s">
        <v>575</v>
      </c>
      <c r="D76" s="33" t="s">
        <v>181</v>
      </c>
      <c r="E76" s="35" t="s">
        <v>576</v>
      </c>
      <c r="F76" s="36" t="s">
        <v>250</v>
      </c>
      <c r="G76" s="37">
        <v>2400</v>
      </c>
      <c r="H76" s="38">
        <v>0</v>
      </c>
      <c r="I76" s="38">
        <f>ROUND(G76*H76,P4)</f>
        <v>0</v>
      </c>
      <c r="J76" s="33"/>
      <c r="O76" s="39">
        <f>I76*0.21</f>
        <v>0</v>
      </c>
      <c r="P76">
        <v>3</v>
      </c>
    </row>
    <row r="77" spans="1:16" x14ac:dyDescent="0.25">
      <c r="A77" s="33" t="s">
        <v>173</v>
      </c>
      <c r="B77" s="40"/>
      <c r="C77" s="41"/>
      <c r="D77" s="41"/>
      <c r="E77" s="35" t="s">
        <v>936</v>
      </c>
      <c r="F77" s="41"/>
      <c r="G77" s="41"/>
      <c r="H77" s="41"/>
      <c r="I77" s="41"/>
      <c r="J77" s="42"/>
    </row>
    <row r="78" spans="1:16" x14ac:dyDescent="0.25">
      <c r="A78" s="33" t="s">
        <v>175</v>
      </c>
      <c r="B78" s="40"/>
      <c r="C78" s="41"/>
      <c r="D78" s="41"/>
      <c r="E78" s="43" t="s">
        <v>937</v>
      </c>
      <c r="F78" s="41"/>
      <c r="G78" s="41"/>
      <c r="H78" s="41"/>
      <c r="I78" s="41"/>
      <c r="J78" s="42"/>
    </row>
    <row r="79" spans="1:16" ht="75" x14ac:dyDescent="0.25">
      <c r="A79" s="33" t="s">
        <v>177</v>
      </c>
      <c r="B79" s="40"/>
      <c r="C79" s="41"/>
      <c r="D79" s="41"/>
      <c r="E79" s="35" t="s">
        <v>579</v>
      </c>
      <c r="F79" s="41"/>
      <c r="G79" s="41"/>
      <c r="H79" s="41"/>
      <c r="I79" s="41"/>
      <c r="J79" s="42"/>
    </row>
    <row r="80" spans="1:16" x14ac:dyDescent="0.25">
      <c r="A80" s="33" t="s">
        <v>168</v>
      </c>
      <c r="B80" s="33">
        <v>18</v>
      </c>
      <c r="C80" s="34" t="s">
        <v>580</v>
      </c>
      <c r="D80" s="33" t="s">
        <v>181</v>
      </c>
      <c r="E80" s="35" t="s">
        <v>581</v>
      </c>
      <c r="F80" s="36" t="s">
        <v>242</v>
      </c>
      <c r="G80" s="37">
        <v>360</v>
      </c>
      <c r="H80" s="38">
        <v>0</v>
      </c>
      <c r="I80" s="38">
        <f>ROUND(G80*H80,P4)</f>
        <v>0</v>
      </c>
      <c r="J80" s="33"/>
      <c r="O80" s="39">
        <f>I80*0.21</f>
        <v>0</v>
      </c>
      <c r="P80">
        <v>3</v>
      </c>
    </row>
    <row r="81" spans="1:16" ht="30" x14ac:dyDescent="0.25">
      <c r="A81" s="33" t="s">
        <v>173</v>
      </c>
      <c r="B81" s="40"/>
      <c r="C81" s="41"/>
      <c r="D81" s="41"/>
      <c r="E81" s="35" t="s">
        <v>582</v>
      </c>
      <c r="F81" s="41"/>
      <c r="G81" s="41"/>
      <c r="H81" s="41"/>
      <c r="I81" s="41"/>
      <c r="J81" s="42"/>
    </row>
    <row r="82" spans="1:16" x14ac:dyDescent="0.25">
      <c r="A82" s="33" t="s">
        <v>175</v>
      </c>
      <c r="B82" s="40"/>
      <c r="C82" s="41"/>
      <c r="D82" s="41"/>
      <c r="E82" s="43" t="s">
        <v>927</v>
      </c>
      <c r="F82" s="41"/>
      <c r="G82" s="41"/>
      <c r="H82" s="41"/>
      <c r="I82" s="41"/>
      <c r="J82" s="42"/>
    </row>
    <row r="83" spans="1:16" ht="120" x14ac:dyDescent="0.25">
      <c r="A83" s="33" t="s">
        <v>177</v>
      </c>
      <c r="B83" s="40"/>
      <c r="C83" s="41"/>
      <c r="D83" s="41"/>
      <c r="E83" s="35" t="s">
        <v>583</v>
      </c>
      <c r="F83" s="41"/>
      <c r="G83" s="41"/>
      <c r="H83" s="41"/>
      <c r="I83" s="41"/>
      <c r="J83" s="42"/>
    </row>
    <row r="84" spans="1:16" x14ac:dyDescent="0.25">
      <c r="A84" s="27" t="s">
        <v>165</v>
      </c>
      <c r="B84" s="28"/>
      <c r="C84" s="29" t="s">
        <v>246</v>
      </c>
      <c r="D84" s="30"/>
      <c r="E84" s="27" t="s">
        <v>247</v>
      </c>
      <c r="F84" s="30"/>
      <c r="G84" s="30"/>
      <c r="H84" s="30"/>
      <c r="I84" s="31">
        <f>SUMIFS(I85:I152,A85:A152,"P")</f>
        <v>0</v>
      </c>
      <c r="J84" s="32"/>
    </row>
    <row r="85" spans="1:16" x14ac:dyDescent="0.25">
      <c r="A85" s="33" t="s">
        <v>168</v>
      </c>
      <c r="B85" s="33">
        <v>19</v>
      </c>
      <c r="C85" s="34" t="s">
        <v>938</v>
      </c>
      <c r="D85" s="33" t="s">
        <v>181</v>
      </c>
      <c r="E85" s="35" t="s">
        <v>939</v>
      </c>
      <c r="F85" s="36" t="s">
        <v>250</v>
      </c>
      <c r="G85" s="37">
        <v>470</v>
      </c>
      <c r="H85" s="38">
        <v>0</v>
      </c>
      <c r="I85" s="38">
        <f>ROUND(G85*H85,P4)</f>
        <v>0</v>
      </c>
      <c r="J85" s="33"/>
      <c r="O85" s="39">
        <f>I85*0.21</f>
        <v>0</v>
      </c>
      <c r="P85">
        <v>3</v>
      </c>
    </row>
    <row r="86" spans="1:16" x14ac:dyDescent="0.25">
      <c r="A86" s="33" t="s">
        <v>173</v>
      </c>
      <c r="B86" s="40"/>
      <c r="C86" s="41"/>
      <c r="D86" s="41"/>
      <c r="E86" s="35" t="s">
        <v>940</v>
      </c>
      <c r="F86" s="41"/>
      <c r="G86" s="41"/>
      <c r="H86" s="41"/>
      <c r="I86" s="41"/>
      <c r="J86" s="42"/>
    </row>
    <row r="87" spans="1:16" x14ac:dyDescent="0.25">
      <c r="A87" s="33" t="s">
        <v>175</v>
      </c>
      <c r="B87" s="40"/>
      <c r="C87" s="41"/>
      <c r="D87" s="41"/>
      <c r="E87" s="43" t="s">
        <v>941</v>
      </c>
      <c r="F87" s="41"/>
      <c r="G87" s="41"/>
      <c r="H87" s="41"/>
      <c r="I87" s="41"/>
      <c r="J87" s="42"/>
    </row>
    <row r="88" spans="1:16" ht="165" x14ac:dyDescent="0.25">
      <c r="A88" s="33" t="s">
        <v>177</v>
      </c>
      <c r="B88" s="40"/>
      <c r="C88" s="41"/>
      <c r="D88" s="41"/>
      <c r="E88" s="35" t="s">
        <v>942</v>
      </c>
      <c r="F88" s="41"/>
      <c r="G88" s="41"/>
      <c r="H88" s="41"/>
      <c r="I88" s="41"/>
      <c r="J88" s="42"/>
    </row>
    <row r="89" spans="1:16" x14ac:dyDescent="0.25">
      <c r="A89" s="33" t="s">
        <v>168</v>
      </c>
      <c r="B89" s="33">
        <v>20</v>
      </c>
      <c r="C89" s="34" t="s">
        <v>598</v>
      </c>
      <c r="D89" s="33" t="s">
        <v>11</v>
      </c>
      <c r="E89" s="35" t="s">
        <v>599</v>
      </c>
      <c r="F89" s="36" t="s">
        <v>250</v>
      </c>
      <c r="G89" s="37">
        <v>50</v>
      </c>
      <c r="H89" s="38">
        <v>0</v>
      </c>
      <c r="I89" s="38">
        <f>ROUND(G89*H89,P4)</f>
        <v>0</v>
      </c>
      <c r="J89" s="33"/>
      <c r="O89" s="39">
        <f>I89*0.21</f>
        <v>0</v>
      </c>
      <c r="P89">
        <v>3</v>
      </c>
    </row>
    <row r="90" spans="1:16" ht="60" x14ac:dyDescent="0.25">
      <c r="A90" s="33" t="s">
        <v>173</v>
      </c>
      <c r="B90" s="40"/>
      <c r="C90" s="41"/>
      <c r="D90" s="41"/>
      <c r="E90" s="35" t="s">
        <v>602</v>
      </c>
      <c r="F90" s="41"/>
      <c r="G90" s="41"/>
      <c r="H90" s="41"/>
      <c r="I90" s="41"/>
      <c r="J90" s="42"/>
    </row>
    <row r="91" spans="1:16" x14ac:dyDescent="0.25">
      <c r="A91" s="33" t="s">
        <v>175</v>
      </c>
      <c r="B91" s="40"/>
      <c r="C91" s="41"/>
      <c r="D91" s="41"/>
      <c r="E91" s="43" t="s">
        <v>668</v>
      </c>
      <c r="F91" s="41"/>
      <c r="G91" s="41"/>
      <c r="H91" s="41"/>
      <c r="I91" s="41"/>
      <c r="J91" s="42"/>
    </row>
    <row r="92" spans="1:16" ht="90" x14ac:dyDescent="0.25">
      <c r="A92" s="33" t="s">
        <v>177</v>
      </c>
      <c r="B92" s="40"/>
      <c r="C92" s="41"/>
      <c r="D92" s="41"/>
      <c r="E92" s="35" t="s">
        <v>597</v>
      </c>
      <c r="F92" s="41"/>
      <c r="G92" s="41"/>
      <c r="H92" s="41"/>
      <c r="I92" s="41"/>
      <c r="J92" s="42"/>
    </row>
    <row r="93" spans="1:16" x14ac:dyDescent="0.25">
      <c r="A93" s="33" t="s">
        <v>168</v>
      </c>
      <c r="B93" s="33">
        <v>21</v>
      </c>
      <c r="C93" s="34" t="s">
        <v>598</v>
      </c>
      <c r="D93" s="33" t="s">
        <v>123</v>
      </c>
      <c r="E93" s="35" t="s">
        <v>599</v>
      </c>
      <c r="F93" s="36" t="s">
        <v>250</v>
      </c>
      <c r="G93" s="37">
        <v>50</v>
      </c>
      <c r="H93" s="38">
        <v>0</v>
      </c>
      <c r="I93" s="38">
        <f>ROUND(G93*H93,P4)</f>
        <v>0</v>
      </c>
      <c r="J93" s="33"/>
      <c r="O93" s="39">
        <f>I93*0.21</f>
        <v>0</v>
      </c>
      <c r="P93">
        <v>3</v>
      </c>
    </row>
    <row r="94" spans="1:16" ht="45" x14ac:dyDescent="0.25">
      <c r="A94" s="33" t="s">
        <v>173</v>
      </c>
      <c r="B94" s="40"/>
      <c r="C94" s="41"/>
      <c r="D94" s="41"/>
      <c r="E94" s="35" t="s">
        <v>603</v>
      </c>
      <c r="F94" s="41"/>
      <c r="G94" s="41"/>
      <c r="H94" s="41"/>
      <c r="I94" s="41"/>
      <c r="J94" s="42"/>
    </row>
    <row r="95" spans="1:16" x14ac:dyDescent="0.25">
      <c r="A95" s="33" t="s">
        <v>175</v>
      </c>
      <c r="B95" s="40"/>
      <c r="C95" s="41"/>
      <c r="D95" s="41"/>
      <c r="E95" s="43" t="s">
        <v>668</v>
      </c>
      <c r="F95" s="41"/>
      <c r="G95" s="41"/>
      <c r="H95" s="41"/>
      <c r="I95" s="41"/>
      <c r="J95" s="42"/>
    </row>
    <row r="96" spans="1:16" ht="90" x14ac:dyDescent="0.25">
      <c r="A96" s="33" t="s">
        <v>177</v>
      </c>
      <c r="B96" s="40"/>
      <c r="C96" s="41"/>
      <c r="D96" s="41"/>
      <c r="E96" s="35" t="s">
        <v>597</v>
      </c>
      <c r="F96" s="41"/>
      <c r="G96" s="41"/>
      <c r="H96" s="41"/>
      <c r="I96" s="41"/>
      <c r="J96" s="42"/>
    </row>
    <row r="97" spans="1:16" x14ac:dyDescent="0.25">
      <c r="A97" s="33" t="s">
        <v>168</v>
      </c>
      <c r="B97" s="33">
        <v>22</v>
      </c>
      <c r="C97" s="34" t="s">
        <v>943</v>
      </c>
      <c r="D97" s="33" t="s">
        <v>181</v>
      </c>
      <c r="E97" s="35" t="s">
        <v>944</v>
      </c>
      <c r="F97" s="36" t="s">
        <v>250</v>
      </c>
      <c r="G97" s="37">
        <v>470</v>
      </c>
      <c r="H97" s="38">
        <v>0</v>
      </c>
      <c r="I97" s="38">
        <f>ROUND(G97*H97,P4)</f>
        <v>0</v>
      </c>
      <c r="J97" s="33"/>
      <c r="O97" s="39">
        <f>I97*0.21</f>
        <v>0</v>
      </c>
      <c r="P97">
        <v>3</v>
      </c>
    </row>
    <row r="98" spans="1:16" ht="45" x14ac:dyDescent="0.25">
      <c r="A98" s="33" t="s">
        <v>173</v>
      </c>
      <c r="B98" s="40"/>
      <c r="C98" s="41"/>
      <c r="D98" s="41"/>
      <c r="E98" s="35" t="s">
        <v>945</v>
      </c>
      <c r="F98" s="41"/>
      <c r="G98" s="41"/>
      <c r="H98" s="41"/>
      <c r="I98" s="41"/>
      <c r="J98" s="42"/>
    </row>
    <row r="99" spans="1:16" x14ac:dyDescent="0.25">
      <c r="A99" s="33" t="s">
        <v>175</v>
      </c>
      <c r="B99" s="40"/>
      <c r="C99" s="41"/>
      <c r="D99" s="41"/>
      <c r="E99" s="43" t="s">
        <v>946</v>
      </c>
      <c r="F99" s="41"/>
      <c r="G99" s="41"/>
      <c r="H99" s="41"/>
      <c r="I99" s="41"/>
      <c r="J99" s="42"/>
    </row>
    <row r="100" spans="1:16" ht="90" x14ac:dyDescent="0.25">
      <c r="A100" s="33" t="s">
        <v>177</v>
      </c>
      <c r="B100" s="40"/>
      <c r="C100" s="41"/>
      <c r="D100" s="41"/>
      <c r="E100" s="35" t="s">
        <v>597</v>
      </c>
      <c r="F100" s="41"/>
      <c r="G100" s="41"/>
      <c r="H100" s="41"/>
      <c r="I100" s="41"/>
      <c r="J100" s="42"/>
    </row>
    <row r="101" spans="1:16" x14ac:dyDescent="0.25">
      <c r="A101" s="33" t="s">
        <v>168</v>
      </c>
      <c r="B101" s="33">
        <v>23</v>
      </c>
      <c r="C101" s="34" t="s">
        <v>619</v>
      </c>
      <c r="D101" s="33" t="s">
        <v>181</v>
      </c>
      <c r="E101" s="35" t="s">
        <v>620</v>
      </c>
      <c r="F101" s="36" t="s">
        <v>250</v>
      </c>
      <c r="G101" s="37">
        <v>400</v>
      </c>
      <c r="H101" s="38">
        <v>0</v>
      </c>
      <c r="I101" s="38">
        <f>ROUND(G101*H101,P4)</f>
        <v>0</v>
      </c>
      <c r="J101" s="33"/>
      <c r="O101" s="39">
        <f>I101*0.21</f>
        <v>0</v>
      </c>
      <c r="P101">
        <v>3</v>
      </c>
    </row>
    <row r="102" spans="1:16" ht="45" x14ac:dyDescent="0.25">
      <c r="A102" s="33" t="s">
        <v>173</v>
      </c>
      <c r="B102" s="40"/>
      <c r="C102" s="41"/>
      <c r="D102" s="41"/>
      <c r="E102" s="35" t="s">
        <v>621</v>
      </c>
      <c r="F102" s="41"/>
      <c r="G102" s="41"/>
      <c r="H102" s="41"/>
      <c r="I102" s="41"/>
      <c r="J102" s="42"/>
    </row>
    <row r="103" spans="1:16" x14ac:dyDescent="0.25">
      <c r="A103" s="33" t="s">
        <v>175</v>
      </c>
      <c r="B103" s="40"/>
      <c r="C103" s="41"/>
      <c r="D103" s="41"/>
      <c r="E103" s="43" t="s">
        <v>947</v>
      </c>
      <c r="F103" s="41"/>
      <c r="G103" s="41"/>
      <c r="H103" s="41"/>
      <c r="I103" s="41"/>
      <c r="J103" s="42"/>
    </row>
    <row r="104" spans="1:16" ht="120" x14ac:dyDescent="0.25">
      <c r="A104" s="33" t="s">
        <v>177</v>
      </c>
      <c r="B104" s="40"/>
      <c r="C104" s="41"/>
      <c r="D104" s="41"/>
      <c r="E104" s="35" t="s">
        <v>622</v>
      </c>
      <c r="F104" s="41"/>
      <c r="G104" s="41"/>
      <c r="H104" s="41"/>
      <c r="I104" s="41"/>
      <c r="J104" s="42"/>
    </row>
    <row r="105" spans="1:16" x14ac:dyDescent="0.25">
      <c r="A105" s="33" t="s">
        <v>168</v>
      </c>
      <c r="B105" s="33">
        <v>24</v>
      </c>
      <c r="C105" s="34" t="s">
        <v>623</v>
      </c>
      <c r="D105" s="33"/>
      <c r="E105" s="35" t="s">
        <v>624</v>
      </c>
      <c r="F105" s="36" t="s">
        <v>250</v>
      </c>
      <c r="G105" s="37">
        <v>460</v>
      </c>
      <c r="H105" s="38">
        <v>0</v>
      </c>
      <c r="I105" s="38">
        <f>ROUND(G105*H105,P4)</f>
        <v>0</v>
      </c>
      <c r="J105" s="33"/>
      <c r="O105" s="39">
        <f>I105*0.21</f>
        <v>0</v>
      </c>
      <c r="P105">
        <v>3</v>
      </c>
    </row>
    <row r="106" spans="1:16" ht="75" x14ac:dyDescent="0.25">
      <c r="A106" s="33" t="s">
        <v>173</v>
      </c>
      <c r="B106" s="40"/>
      <c r="C106" s="41"/>
      <c r="D106" s="41"/>
      <c r="E106" s="35" t="s">
        <v>948</v>
      </c>
      <c r="F106" s="41"/>
      <c r="G106" s="41"/>
      <c r="H106" s="41"/>
      <c r="I106" s="41"/>
      <c r="J106" s="42"/>
    </row>
    <row r="107" spans="1:16" x14ac:dyDescent="0.25">
      <c r="A107" s="33" t="s">
        <v>175</v>
      </c>
      <c r="B107" s="40"/>
      <c r="C107" s="41"/>
      <c r="D107" s="41"/>
      <c r="E107" s="43" t="s">
        <v>949</v>
      </c>
      <c r="F107" s="41"/>
      <c r="G107" s="41"/>
      <c r="H107" s="41"/>
      <c r="I107" s="41"/>
      <c r="J107" s="42"/>
    </row>
    <row r="108" spans="1:16" ht="120" x14ac:dyDescent="0.25">
      <c r="A108" s="33" t="s">
        <v>177</v>
      </c>
      <c r="B108" s="40"/>
      <c r="C108" s="41"/>
      <c r="D108" s="41"/>
      <c r="E108" s="35" t="s">
        <v>258</v>
      </c>
      <c r="F108" s="41"/>
      <c r="G108" s="41"/>
      <c r="H108" s="41"/>
      <c r="I108" s="41"/>
      <c r="J108" s="42"/>
    </row>
    <row r="109" spans="1:16" x14ac:dyDescent="0.25">
      <c r="A109" s="33" t="s">
        <v>168</v>
      </c>
      <c r="B109" s="33">
        <v>25</v>
      </c>
      <c r="C109" s="34" t="s">
        <v>254</v>
      </c>
      <c r="D109" s="33" t="s">
        <v>11</v>
      </c>
      <c r="E109" s="35" t="s">
        <v>255</v>
      </c>
      <c r="F109" s="36" t="s">
        <v>250</v>
      </c>
      <c r="G109" s="37">
        <v>4000</v>
      </c>
      <c r="H109" s="38">
        <v>0</v>
      </c>
      <c r="I109" s="38">
        <f>ROUND(G109*H109,P4)</f>
        <v>0</v>
      </c>
      <c r="J109" s="33"/>
      <c r="O109" s="39">
        <f>I109*0.21</f>
        <v>0</v>
      </c>
      <c r="P109">
        <v>3</v>
      </c>
    </row>
    <row r="110" spans="1:16" ht="30" x14ac:dyDescent="0.25">
      <c r="A110" s="33" t="s">
        <v>173</v>
      </c>
      <c r="B110" s="40"/>
      <c r="C110" s="41"/>
      <c r="D110" s="41"/>
      <c r="E110" s="35" t="s">
        <v>950</v>
      </c>
      <c r="F110" s="41"/>
      <c r="G110" s="41"/>
      <c r="H110" s="41"/>
      <c r="I110" s="41"/>
      <c r="J110" s="42"/>
    </row>
    <row r="111" spans="1:16" x14ac:dyDescent="0.25">
      <c r="A111" s="33" t="s">
        <v>175</v>
      </c>
      <c r="B111" s="40"/>
      <c r="C111" s="41"/>
      <c r="D111" s="41"/>
      <c r="E111" s="43" t="s">
        <v>735</v>
      </c>
      <c r="F111" s="41"/>
      <c r="G111" s="41"/>
      <c r="H111" s="41"/>
      <c r="I111" s="41"/>
      <c r="J111" s="42"/>
    </row>
    <row r="112" spans="1:16" ht="120" x14ac:dyDescent="0.25">
      <c r="A112" s="33" t="s">
        <v>177</v>
      </c>
      <c r="B112" s="40"/>
      <c r="C112" s="41"/>
      <c r="D112" s="41"/>
      <c r="E112" s="35" t="s">
        <v>258</v>
      </c>
      <c r="F112" s="41"/>
      <c r="G112" s="41"/>
      <c r="H112" s="41"/>
      <c r="I112" s="41"/>
      <c r="J112" s="42"/>
    </row>
    <row r="113" spans="1:16" x14ac:dyDescent="0.25">
      <c r="A113" s="33" t="s">
        <v>168</v>
      </c>
      <c r="B113" s="33">
        <v>26</v>
      </c>
      <c r="C113" s="34" t="s">
        <v>254</v>
      </c>
      <c r="D113" s="33" t="s">
        <v>123</v>
      </c>
      <c r="E113" s="35" t="s">
        <v>255</v>
      </c>
      <c r="F113" s="36" t="s">
        <v>250</v>
      </c>
      <c r="G113" s="37">
        <v>10000</v>
      </c>
      <c r="H113" s="38">
        <v>0</v>
      </c>
      <c r="I113" s="38">
        <f>ROUND(G113*H113,P4)</f>
        <v>0</v>
      </c>
      <c r="J113" s="33"/>
      <c r="O113" s="39">
        <f>I113*0.21</f>
        <v>0</v>
      </c>
      <c r="P113">
        <v>3</v>
      </c>
    </row>
    <row r="114" spans="1:16" ht="45" x14ac:dyDescent="0.25">
      <c r="A114" s="33" t="s">
        <v>173</v>
      </c>
      <c r="B114" s="40"/>
      <c r="C114" s="41"/>
      <c r="D114" s="41"/>
      <c r="E114" s="35" t="s">
        <v>951</v>
      </c>
      <c r="F114" s="41"/>
      <c r="G114" s="41"/>
      <c r="H114" s="41"/>
      <c r="I114" s="41"/>
      <c r="J114" s="42"/>
    </row>
    <row r="115" spans="1:16" x14ac:dyDescent="0.25">
      <c r="A115" s="33" t="s">
        <v>175</v>
      </c>
      <c r="B115" s="40"/>
      <c r="C115" s="41"/>
      <c r="D115" s="41"/>
      <c r="E115" s="43" t="s">
        <v>952</v>
      </c>
      <c r="F115" s="41"/>
      <c r="G115" s="41"/>
      <c r="H115" s="41"/>
      <c r="I115" s="41"/>
      <c r="J115" s="42"/>
    </row>
    <row r="116" spans="1:16" ht="120" x14ac:dyDescent="0.25">
      <c r="A116" s="33" t="s">
        <v>177</v>
      </c>
      <c r="B116" s="40"/>
      <c r="C116" s="41"/>
      <c r="D116" s="41"/>
      <c r="E116" s="35" t="s">
        <v>258</v>
      </c>
      <c r="F116" s="41"/>
      <c r="G116" s="41"/>
      <c r="H116" s="41"/>
      <c r="I116" s="41"/>
      <c r="J116" s="42"/>
    </row>
    <row r="117" spans="1:16" x14ac:dyDescent="0.25">
      <c r="A117" s="33" t="s">
        <v>168</v>
      </c>
      <c r="B117" s="33">
        <v>27</v>
      </c>
      <c r="C117" s="34" t="s">
        <v>254</v>
      </c>
      <c r="D117" s="33" t="s">
        <v>327</v>
      </c>
      <c r="E117" s="35" t="s">
        <v>255</v>
      </c>
      <c r="F117" s="36" t="s">
        <v>250</v>
      </c>
      <c r="G117" s="37">
        <v>2940</v>
      </c>
      <c r="H117" s="38">
        <v>0</v>
      </c>
      <c r="I117" s="38">
        <f>ROUND(G117*H117,P4)</f>
        <v>0</v>
      </c>
      <c r="J117" s="33"/>
      <c r="O117" s="39">
        <f>I117*0.21</f>
        <v>0</v>
      </c>
      <c r="P117">
        <v>3</v>
      </c>
    </row>
    <row r="118" spans="1:16" x14ac:dyDescent="0.25">
      <c r="A118" s="33" t="s">
        <v>173</v>
      </c>
      <c r="B118" s="40"/>
      <c r="C118" s="41"/>
      <c r="D118" s="41"/>
      <c r="E118" s="35" t="s">
        <v>953</v>
      </c>
      <c r="F118" s="41"/>
      <c r="G118" s="41"/>
      <c r="H118" s="41"/>
      <c r="I118" s="41"/>
      <c r="J118" s="42"/>
    </row>
    <row r="119" spans="1:16" x14ac:dyDescent="0.25">
      <c r="A119" s="33" t="s">
        <v>175</v>
      </c>
      <c r="B119" s="40"/>
      <c r="C119" s="41"/>
      <c r="D119" s="41"/>
      <c r="E119" s="43" t="s">
        <v>954</v>
      </c>
      <c r="F119" s="41"/>
      <c r="G119" s="41"/>
      <c r="H119" s="41"/>
      <c r="I119" s="41"/>
      <c r="J119" s="42"/>
    </row>
    <row r="120" spans="1:16" ht="120" x14ac:dyDescent="0.25">
      <c r="A120" s="33" t="s">
        <v>177</v>
      </c>
      <c r="B120" s="40"/>
      <c r="C120" s="41"/>
      <c r="D120" s="41"/>
      <c r="E120" s="35" t="s">
        <v>258</v>
      </c>
      <c r="F120" s="41"/>
      <c r="G120" s="41"/>
      <c r="H120" s="41"/>
      <c r="I120" s="41"/>
      <c r="J120" s="42"/>
    </row>
    <row r="121" spans="1:16" x14ac:dyDescent="0.25">
      <c r="A121" s="33" t="s">
        <v>168</v>
      </c>
      <c r="B121" s="33">
        <v>28</v>
      </c>
      <c r="C121" s="34" t="s">
        <v>629</v>
      </c>
      <c r="D121" s="33" t="s">
        <v>181</v>
      </c>
      <c r="E121" s="35" t="s">
        <v>630</v>
      </c>
      <c r="F121" s="36" t="s">
        <v>250</v>
      </c>
      <c r="G121" s="37">
        <v>460</v>
      </c>
      <c r="H121" s="38">
        <v>0</v>
      </c>
      <c r="I121" s="38">
        <f>ROUND(G121*H121,P4)</f>
        <v>0</v>
      </c>
      <c r="J121" s="33"/>
      <c r="O121" s="39">
        <f>I121*0.21</f>
        <v>0</v>
      </c>
      <c r="P121">
        <v>3</v>
      </c>
    </row>
    <row r="122" spans="1:16" ht="180" x14ac:dyDescent="0.25">
      <c r="A122" s="33" t="s">
        <v>173</v>
      </c>
      <c r="B122" s="40"/>
      <c r="C122" s="41"/>
      <c r="D122" s="41"/>
      <c r="E122" s="35" t="s">
        <v>955</v>
      </c>
      <c r="F122" s="41"/>
      <c r="G122" s="41"/>
      <c r="H122" s="41"/>
      <c r="I122" s="41"/>
      <c r="J122" s="42"/>
    </row>
    <row r="123" spans="1:16" x14ac:dyDescent="0.25">
      <c r="A123" s="33" t="s">
        <v>175</v>
      </c>
      <c r="B123" s="40"/>
      <c r="C123" s="41"/>
      <c r="D123" s="41"/>
      <c r="E123" s="43" t="s">
        <v>949</v>
      </c>
      <c r="F123" s="41"/>
      <c r="G123" s="41"/>
      <c r="H123" s="41"/>
      <c r="I123" s="41"/>
      <c r="J123" s="42"/>
    </row>
    <row r="124" spans="1:16" ht="105" x14ac:dyDescent="0.25">
      <c r="A124" s="33" t="s">
        <v>177</v>
      </c>
      <c r="B124" s="40"/>
      <c r="C124" s="41"/>
      <c r="D124" s="41"/>
      <c r="E124" s="35" t="s">
        <v>633</v>
      </c>
      <c r="F124" s="41"/>
      <c r="G124" s="41"/>
      <c r="H124" s="41"/>
      <c r="I124" s="41"/>
      <c r="J124" s="42"/>
    </row>
    <row r="125" spans="1:16" x14ac:dyDescent="0.25">
      <c r="A125" s="33" t="s">
        <v>168</v>
      </c>
      <c r="B125" s="33">
        <v>29</v>
      </c>
      <c r="C125" s="34" t="s">
        <v>831</v>
      </c>
      <c r="D125" s="33"/>
      <c r="E125" s="35" t="s">
        <v>832</v>
      </c>
      <c r="F125" s="36" t="s">
        <v>250</v>
      </c>
      <c r="G125" s="37">
        <v>4700</v>
      </c>
      <c r="H125" s="38">
        <v>0</v>
      </c>
      <c r="I125" s="38">
        <f>ROUND(G125*H125,P4)</f>
        <v>0</v>
      </c>
      <c r="J125" s="33"/>
      <c r="O125" s="39">
        <f>I125*0.21</f>
        <v>0</v>
      </c>
      <c r="P125">
        <v>3</v>
      </c>
    </row>
    <row r="126" spans="1:16" ht="90" x14ac:dyDescent="0.25">
      <c r="A126" s="33" t="s">
        <v>173</v>
      </c>
      <c r="B126" s="40"/>
      <c r="C126" s="41"/>
      <c r="D126" s="41"/>
      <c r="E126" s="35" t="s">
        <v>956</v>
      </c>
      <c r="F126" s="41"/>
      <c r="G126" s="41"/>
      <c r="H126" s="41"/>
      <c r="I126" s="41"/>
      <c r="J126" s="42"/>
    </row>
    <row r="127" spans="1:16" x14ac:dyDescent="0.25">
      <c r="A127" s="33" t="s">
        <v>175</v>
      </c>
      <c r="B127" s="40"/>
      <c r="C127" s="41"/>
      <c r="D127" s="41"/>
      <c r="E127" s="43" t="s">
        <v>957</v>
      </c>
      <c r="F127" s="41"/>
      <c r="G127" s="41"/>
      <c r="H127" s="41"/>
      <c r="I127" s="41"/>
      <c r="J127" s="42"/>
    </row>
    <row r="128" spans="1:16" ht="195" x14ac:dyDescent="0.25">
      <c r="A128" s="33" t="s">
        <v>177</v>
      </c>
      <c r="B128" s="40"/>
      <c r="C128" s="41"/>
      <c r="D128" s="41"/>
      <c r="E128" s="35" t="s">
        <v>262</v>
      </c>
      <c r="F128" s="41"/>
      <c r="G128" s="41"/>
      <c r="H128" s="41"/>
      <c r="I128" s="41"/>
      <c r="J128" s="42"/>
    </row>
    <row r="129" spans="1:16" x14ac:dyDescent="0.25">
      <c r="A129" s="33" t="s">
        <v>168</v>
      </c>
      <c r="B129" s="33">
        <v>30</v>
      </c>
      <c r="C129" s="34" t="s">
        <v>263</v>
      </c>
      <c r="D129" s="33" t="s">
        <v>181</v>
      </c>
      <c r="E129" s="35" t="s">
        <v>264</v>
      </c>
      <c r="F129" s="36" t="s">
        <v>250</v>
      </c>
      <c r="G129" s="37">
        <v>5170</v>
      </c>
      <c r="H129" s="38">
        <v>0</v>
      </c>
      <c r="I129" s="38">
        <f>ROUND(G129*H129,P4)</f>
        <v>0</v>
      </c>
      <c r="J129" s="33"/>
      <c r="O129" s="39">
        <f>I129*0.21</f>
        <v>0</v>
      </c>
      <c r="P129">
        <v>3</v>
      </c>
    </row>
    <row r="130" spans="1:16" ht="45" x14ac:dyDescent="0.25">
      <c r="A130" s="33" t="s">
        <v>173</v>
      </c>
      <c r="B130" s="40"/>
      <c r="C130" s="41"/>
      <c r="D130" s="41"/>
      <c r="E130" s="35" t="s">
        <v>958</v>
      </c>
      <c r="F130" s="41"/>
      <c r="G130" s="41"/>
      <c r="H130" s="41"/>
      <c r="I130" s="41"/>
      <c r="J130" s="42"/>
    </row>
    <row r="131" spans="1:16" x14ac:dyDescent="0.25">
      <c r="A131" s="33" t="s">
        <v>175</v>
      </c>
      <c r="B131" s="40"/>
      <c r="C131" s="41"/>
      <c r="D131" s="41"/>
      <c r="E131" s="43" t="s">
        <v>959</v>
      </c>
      <c r="F131" s="41"/>
      <c r="G131" s="41"/>
      <c r="H131" s="41"/>
      <c r="I131" s="41"/>
      <c r="J131" s="42"/>
    </row>
    <row r="132" spans="1:16" ht="195" x14ac:dyDescent="0.25">
      <c r="A132" s="33" t="s">
        <v>177</v>
      </c>
      <c r="B132" s="40"/>
      <c r="C132" s="41"/>
      <c r="D132" s="41"/>
      <c r="E132" s="35" t="s">
        <v>262</v>
      </c>
      <c r="F132" s="41"/>
      <c r="G132" s="41"/>
      <c r="H132" s="41"/>
      <c r="I132" s="41"/>
      <c r="J132" s="42"/>
    </row>
    <row r="133" spans="1:16" x14ac:dyDescent="0.25">
      <c r="A133" s="33" t="s">
        <v>168</v>
      </c>
      <c r="B133" s="33">
        <v>31</v>
      </c>
      <c r="C133" s="34" t="s">
        <v>835</v>
      </c>
      <c r="D133" s="33" t="s">
        <v>181</v>
      </c>
      <c r="E133" s="35" t="s">
        <v>836</v>
      </c>
      <c r="F133" s="36" t="s">
        <v>250</v>
      </c>
      <c r="G133" s="37">
        <v>2940</v>
      </c>
      <c r="H133" s="38">
        <v>0</v>
      </c>
      <c r="I133" s="38">
        <f>ROUND(G133*H133,P4)</f>
        <v>0</v>
      </c>
      <c r="J133" s="33"/>
      <c r="O133" s="39">
        <f>I133*0.21</f>
        <v>0</v>
      </c>
      <c r="P133">
        <v>3</v>
      </c>
    </row>
    <row r="134" spans="1:16" ht="60" x14ac:dyDescent="0.25">
      <c r="A134" s="33" t="s">
        <v>173</v>
      </c>
      <c r="B134" s="40"/>
      <c r="C134" s="41"/>
      <c r="D134" s="41"/>
      <c r="E134" s="35" t="s">
        <v>960</v>
      </c>
      <c r="F134" s="41"/>
      <c r="G134" s="41"/>
      <c r="H134" s="41"/>
      <c r="I134" s="41"/>
      <c r="J134" s="42"/>
    </row>
    <row r="135" spans="1:16" x14ac:dyDescent="0.25">
      <c r="A135" s="33" t="s">
        <v>175</v>
      </c>
      <c r="B135" s="40"/>
      <c r="C135" s="41"/>
      <c r="D135" s="41"/>
      <c r="E135" s="43" t="s">
        <v>954</v>
      </c>
      <c r="F135" s="41"/>
      <c r="G135" s="41"/>
      <c r="H135" s="41"/>
      <c r="I135" s="41"/>
      <c r="J135" s="42"/>
    </row>
    <row r="136" spans="1:16" ht="195" x14ac:dyDescent="0.25">
      <c r="A136" s="33" t="s">
        <v>177</v>
      </c>
      <c r="B136" s="40"/>
      <c r="C136" s="41"/>
      <c r="D136" s="41"/>
      <c r="E136" s="35" t="s">
        <v>262</v>
      </c>
      <c r="F136" s="41"/>
      <c r="G136" s="41"/>
      <c r="H136" s="41"/>
      <c r="I136" s="41"/>
      <c r="J136" s="42"/>
    </row>
    <row r="137" spans="1:16" ht="30" x14ac:dyDescent="0.25">
      <c r="A137" s="33" t="s">
        <v>168</v>
      </c>
      <c r="B137" s="33">
        <v>32</v>
      </c>
      <c r="C137" s="34" t="s">
        <v>961</v>
      </c>
      <c r="D137" s="33"/>
      <c r="E137" s="35" t="s">
        <v>962</v>
      </c>
      <c r="F137" s="36" t="s">
        <v>250</v>
      </c>
      <c r="G137" s="37">
        <v>5687</v>
      </c>
      <c r="H137" s="38">
        <v>0</v>
      </c>
      <c r="I137" s="38">
        <f>ROUND(G137*H137,P4)</f>
        <v>0</v>
      </c>
      <c r="J137" s="33"/>
      <c r="O137" s="39">
        <f>I137*0.21</f>
        <v>0</v>
      </c>
      <c r="P137">
        <v>3</v>
      </c>
    </row>
    <row r="138" spans="1:16" ht="45" x14ac:dyDescent="0.25">
      <c r="A138" s="33" t="s">
        <v>173</v>
      </c>
      <c r="B138" s="40"/>
      <c r="C138" s="41"/>
      <c r="D138" s="41"/>
      <c r="E138" s="35" t="s">
        <v>963</v>
      </c>
      <c r="F138" s="41"/>
      <c r="G138" s="41"/>
      <c r="H138" s="41"/>
      <c r="I138" s="41"/>
      <c r="J138" s="42"/>
    </row>
    <row r="139" spans="1:16" x14ac:dyDescent="0.25">
      <c r="A139" s="33" t="s">
        <v>175</v>
      </c>
      <c r="B139" s="40"/>
      <c r="C139" s="41"/>
      <c r="D139" s="41"/>
      <c r="E139" s="43" t="s">
        <v>964</v>
      </c>
      <c r="F139" s="41"/>
      <c r="G139" s="41"/>
      <c r="H139" s="41"/>
      <c r="I139" s="41"/>
      <c r="J139" s="42"/>
    </row>
    <row r="140" spans="1:16" ht="195" x14ac:dyDescent="0.25">
      <c r="A140" s="33" t="s">
        <v>177</v>
      </c>
      <c r="B140" s="40"/>
      <c r="C140" s="41"/>
      <c r="D140" s="41"/>
      <c r="E140" s="35" t="s">
        <v>262</v>
      </c>
      <c r="F140" s="41"/>
      <c r="G140" s="41"/>
      <c r="H140" s="41"/>
      <c r="I140" s="41"/>
      <c r="J140" s="42"/>
    </row>
    <row r="141" spans="1:16" ht="30" x14ac:dyDescent="0.25">
      <c r="A141" s="33" t="s">
        <v>168</v>
      </c>
      <c r="B141" s="33">
        <v>33</v>
      </c>
      <c r="C141" s="34" t="s">
        <v>646</v>
      </c>
      <c r="D141" s="33" t="s">
        <v>181</v>
      </c>
      <c r="E141" s="35" t="s">
        <v>647</v>
      </c>
      <c r="F141" s="36" t="s">
        <v>250</v>
      </c>
      <c r="G141" s="37">
        <v>50</v>
      </c>
      <c r="H141" s="38">
        <v>0</v>
      </c>
      <c r="I141" s="38">
        <f>ROUND(G141*H141,P4)</f>
        <v>0</v>
      </c>
      <c r="J141" s="33"/>
      <c r="O141" s="39">
        <f>I141*0.21</f>
        <v>0</v>
      </c>
      <c r="P141">
        <v>3</v>
      </c>
    </row>
    <row r="142" spans="1:16" ht="30" x14ac:dyDescent="0.25">
      <c r="A142" s="33" t="s">
        <v>173</v>
      </c>
      <c r="B142" s="40"/>
      <c r="C142" s="41"/>
      <c r="D142" s="41"/>
      <c r="E142" s="35" t="s">
        <v>965</v>
      </c>
      <c r="F142" s="41"/>
      <c r="G142" s="41"/>
      <c r="H142" s="41"/>
      <c r="I142" s="41"/>
      <c r="J142" s="42"/>
    </row>
    <row r="143" spans="1:16" x14ac:dyDescent="0.25">
      <c r="A143" s="33" t="s">
        <v>175</v>
      </c>
      <c r="B143" s="40"/>
      <c r="C143" s="41"/>
      <c r="D143" s="41"/>
      <c r="E143" s="43" t="s">
        <v>668</v>
      </c>
      <c r="F143" s="41"/>
      <c r="G143" s="41"/>
      <c r="H143" s="41"/>
      <c r="I143" s="41"/>
      <c r="J143" s="42"/>
    </row>
    <row r="144" spans="1:16" ht="195" x14ac:dyDescent="0.25">
      <c r="A144" s="33" t="s">
        <v>177</v>
      </c>
      <c r="B144" s="40"/>
      <c r="C144" s="41"/>
      <c r="D144" s="41"/>
      <c r="E144" s="35" t="s">
        <v>262</v>
      </c>
      <c r="F144" s="41"/>
      <c r="G144" s="41"/>
      <c r="H144" s="41"/>
      <c r="I144" s="41"/>
      <c r="J144" s="42"/>
    </row>
    <row r="145" spans="1:16" x14ac:dyDescent="0.25">
      <c r="A145" s="33" t="s">
        <v>168</v>
      </c>
      <c r="B145" s="33">
        <v>34</v>
      </c>
      <c r="C145" s="34" t="s">
        <v>272</v>
      </c>
      <c r="D145" s="33" t="s">
        <v>181</v>
      </c>
      <c r="E145" s="35" t="s">
        <v>273</v>
      </c>
      <c r="F145" s="36" t="s">
        <v>274</v>
      </c>
      <c r="G145" s="37">
        <v>500</v>
      </c>
      <c r="H145" s="38">
        <v>0</v>
      </c>
      <c r="I145" s="38">
        <f>ROUND(G145*H145,P4)</f>
        <v>0</v>
      </c>
      <c r="J145" s="33"/>
      <c r="O145" s="39">
        <f>I145*0.21</f>
        <v>0</v>
      </c>
      <c r="P145">
        <v>3</v>
      </c>
    </row>
    <row r="146" spans="1:16" ht="60" x14ac:dyDescent="0.25">
      <c r="A146" s="33" t="s">
        <v>173</v>
      </c>
      <c r="B146" s="40"/>
      <c r="C146" s="41"/>
      <c r="D146" s="41"/>
      <c r="E146" s="35" t="s">
        <v>906</v>
      </c>
      <c r="F146" s="41"/>
      <c r="G146" s="41"/>
      <c r="H146" s="41"/>
      <c r="I146" s="41"/>
      <c r="J146" s="42"/>
    </row>
    <row r="147" spans="1:16" x14ac:dyDescent="0.25">
      <c r="A147" s="33" t="s">
        <v>175</v>
      </c>
      <c r="B147" s="40"/>
      <c r="C147" s="41"/>
      <c r="D147" s="41"/>
      <c r="E147" s="43" t="s">
        <v>451</v>
      </c>
      <c r="F147" s="41"/>
      <c r="G147" s="41"/>
      <c r="H147" s="41"/>
      <c r="I147" s="41"/>
      <c r="J147" s="42"/>
    </row>
    <row r="148" spans="1:16" ht="105" x14ac:dyDescent="0.25">
      <c r="A148" s="33" t="s">
        <v>177</v>
      </c>
      <c r="B148" s="40"/>
      <c r="C148" s="41"/>
      <c r="D148" s="41"/>
      <c r="E148" s="35" t="s">
        <v>277</v>
      </c>
      <c r="F148" s="41"/>
      <c r="G148" s="41"/>
      <c r="H148" s="41"/>
      <c r="I148" s="41"/>
      <c r="J148" s="42"/>
    </row>
    <row r="149" spans="1:16" x14ac:dyDescent="0.25">
      <c r="A149" s="33" t="s">
        <v>168</v>
      </c>
      <c r="B149" s="33">
        <v>35</v>
      </c>
      <c r="C149" s="34" t="s">
        <v>669</v>
      </c>
      <c r="D149" s="33" t="s">
        <v>181</v>
      </c>
      <c r="E149" s="35" t="s">
        <v>670</v>
      </c>
      <c r="F149" s="36" t="s">
        <v>274</v>
      </c>
      <c r="G149" s="37">
        <v>2000</v>
      </c>
      <c r="H149" s="38">
        <v>0</v>
      </c>
      <c r="I149" s="38">
        <f>ROUND(G149*H149,P4)</f>
        <v>0</v>
      </c>
      <c r="J149" s="33"/>
      <c r="O149" s="39">
        <f>I149*0.21</f>
        <v>0</v>
      </c>
      <c r="P149">
        <v>3</v>
      </c>
    </row>
    <row r="150" spans="1:16" x14ac:dyDescent="0.25">
      <c r="A150" s="33" t="s">
        <v>173</v>
      </c>
      <c r="B150" s="40"/>
      <c r="C150" s="41"/>
      <c r="D150" s="41"/>
      <c r="E150" s="35" t="s">
        <v>671</v>
      </c>
      <c r="F150" s="41"/>
      <c r="G150" s="41"/>
      <c r="H150" s="41"/>
      <c r="I150" s="41"/>
      <c r="J150" s="42"/>
    </row>
    <row r="151" spans="1:16" x14ac:dyDescent="0.25">
      <c r="A151" s="33" t="s">
        <v>175</v>
      </c>
      <c r="B151" s="40"/>
      <c r="C151" s="41"/>
      <c r="D151" s="41"/>
      <c r="E151" s="43" t="s">
        <v>288</v>
      </c>
      <c r="F151" s="41"/>
      <c r="G151" s="41"/>
      <c r="H151" s="41"/>
      <c r="I151" s="41"/>
      <c r="J151" s="42"/>
    </row>
    <row r="152" spans="1:16" ht="75" x14ac:dyDescent="0.25">
      <c r="A152" s="33" t="s">
        <v>177</v>
      </c>
      <c r="B152" s="40"/>
      <c r="C152" s="41"/>
      <c r="D152" s="41"/>
      <c r="E152" s="35" t="s">
        <v>673</v>
      </c>
      <c r="F152" s="41"/>
      <c r="G152" s="41"/>
      <c r="H152" s="41"/>
      <c r="I152" s="41"/>
      <c r="J152" s="42"/>
    </row>
    <row r="153" spans="1:16" x14ac:dyDescent="0.25">
      <c r="A153" s="27" t="s">
        <v>165</v>
      </c>
      <c r="B153" s="28"/>
      <c r="C153" s="29" t="s">
        <v>278</v>
      </c>
      <c r="D153" s="30"/>
      <c r="E153" s="27" t="s">
        <v>279</v>
      </c>
      <c r="F153" s="30"/>
      <c r="G153" s="30"/>
      <c r="H153" s="30"/>
      <c r="I153" s="31">
        <f>SUMIFS(I154:I197,A154:A197,"P")</f>
        <v>0</v>
      </c>
      <c r="J153" s="32"/>
    </row>
    <row r="154" spans="1:16" x14ac:dyDescent="0.25">
      <c r="A154" s="33" t="s">
        <v>168</v>
      </c>
      <c r="B154" s="33">
        <v>36</v>
      </c>
      <c r="C154" s="34" t="s">
        <v>280</v>
      </c>
      <c r="D154" s="33" t="s">
        <v>181</v>
      </c>
      <c r="E154" s="35" t="s">
        <v>281</v>
      </c>
      <c r="F154" s="36" t="s">
        <v>190</v>
      </c>
      <c r="G154" s="37">
        <v>25</v>
      </c>
      <c r="H154" s="38">
        <v>0</v>
      </c>
      <c r="I154" s="38">
        <f>ROUND(G154*H154,P4)</f>
        <v>0</v>
      </c>
      <c r="J154" s="33"/>
      <c r="O154" s="39">
        <f>I154*0.21</f>
        <v>0</v>
      </c>
      <c r="P154">
        <v>3</v>
      </c>
    </row>
    <row r="155" spans="1:16" x14ac:dyDescent="0.25">
      <c r="A155" s="33" t="s">
        <v>173</v>
      </c>
      <c r="B155" s="40"/>
      <c r="C155" s="41"/>
      <c r="D155" s="41"/>
      <c r="E155" s="44" t="s">
        <v>181</v>
      </c>
      <c r="F155" s="41"/>
      <c r="G155" s="41"/>
      <c r="H155" s="41"/>
      <c r="I155" s="41"/>
      <c r="J155" s="42"/>
    </row>
    <row r="156" spans="1:16" x14ac:dyDescent="0.25">
      <c r="A156" s="33" t="s">
        <v>175</v>
      </c>
      <c r="B156" s="40"/>
      <c r="C156" s="41"/>
      <c r="D156" s="41"/>
      <c r="E156" s="43" t="s">
        <v>708</v>
      </c>
      <c r="F156" s="41"/>
      <c r="G156" s="41"/>
      <c r="H156" s="41"/>
      <c r="I156" s="41"/>
      <c r="J156" s="42"/>
    </row>
    <row r="157" spans="1:16" ht="90" x14ac:dyDescent="0.25">
      <c r="A157" s="33" t="s">
        <v>177</v>
      </c>
      <c r="B157" s="40"/>
      <c r="C157" s="41"/>
      <c r="D157" s="41"/>
      <c r="E157" s="35" t="s">
        <v>284</v>
      </c>
      <c r="F157" s="41"/>
      <c r="G157" s="41"/>
      <c r="H157" s="41"/>
      <c r="I157" s="41"/>
      <c r="J157" s="42"/>
    </row>
    <row r="158" spans="1:16" ht="30" x14ac:dyDescent="0.25">
      <c r="A158" s="33" t="s">
        <v>168</v>
      </c>
      <c r="B158" s="33">
        <v>37</v>
      </c>
      <c r="C158" s="34" t="s">
        <v>280</v>
      </c>
      <c r="D158" s="33" t="s">
        <v>170</v>
      </c>
      <c r="E158" s="35" t="s">
        <v>698</v>
      </c>
      <c r="F158" s="36" t="s">
        <v>190</v>
      </c>
      <c r="G158" s="37">
        <v>25</v>
      </c>
      <c r="H158" s="38">
        <v>0</v>
      </c>
      <c r="I158" s="38">
        <f>ROUND(G158*H158,P4)</f>
        <v>0</v>
      </c>
      <c r="J158" s="33"/>
      <c r="O158" s="39">
        <f>I158*0.21</f>
        <v>0</v>
      </c>
      <c r="P158">
        <v>3</v>
      </c>
    </row>
    <row r="159" spans="1:16" x14ac:dyDescent="0.25">
      <c r="A159" s="33" t="s">
        <v>173</v>
      </c>
      <c r="B159" s="40"/>
      <c r="C159" s="41"/>
      <c r="D159" s="41"/>
      <c r="E159" s="35" t="s">
        <v>699</v>
      </c>
      <c r="F159" s="41"/>
      <c r="G159" s="41"/>
      <c r="H159" s="41"/>
      <c r="I159" s="41"/>
      <c r="J159" s="42"/>
    </row>
    <row r="160" spans="1:16" x14ac:dyDescent="0.25">
      <c r="A160" s="33" t="s">
        <v>175</v>
      </c>
      <c r="B160" s="40"/>
      <c r="C160" s="41"/>
      <c r="D160" s="41"/>
      <c r="E160" s="43" t="s">
        <v>708</v>
      </c>
      <c r="F160" s="41"/>
      <c r="G160" s="41"/>
      <c r="H160" s="41"/>
      <c r="I160" s="41"/>
      <c r="J160" s="42"/>
    </row>
    <row r="161" spans="1:16" ht="90" x14ac:dyDescent="0.25">
      <c r="A161" s="33" t="s">
        <v>177</v>
      </c>
      <c r="B161" s="40"/>
      <c r="C161" s="41"/>
      <c r="D161" s="41"/>
      <c r="E161" s="35" t="s">
        <v>284</v>
      </c>
      <c r="F161" s="41"/>
      <c r="G161" s="41"/>
      <c r="H161" s="41"/>
      <c r="I161" s="41"/>
      <c r="J161" s="42"/>
    </row>
    <row r="162" spans="1:16" ht="30" x14ac:dyDescent="0.25">
      <c r="A162" s="33" t="s">
        <v>168</v>
      </c>
      <c r="B162" s="33">
        <v>38</v>
      </c>
      <c r="C162" s="34" t="s">
        <v>706</v>
      </c>
      <c r="D162" s="33" t="s">
        <v>181</v>
      </c>
      <c r="E162" s="35" t="s">
        <v>707</v>
      </c>
      <c r="F162" s="36" t="s">
        <v>190</v>
      </c>
      <c r="G162" s="37">
        <v>8</v>
      </c>
      <c r="H162" s="38">
        <v>0</v>
      </c>
      <c r="I162" s="38">
        <f>ROUND(G162*H162,P4)</f>
        <v>0</v>
      </c>
      <c r="J162" s="33"/>
      <c r="O162" s="39">
        <f>I162*0.21</f>
        <v>0</v>
      </c>
      <c r="P162">
        <v>3</v>
      </c>
    </row>
    <row r="163" spans="1:16" x14ac:dyDescent="0.25">
      <c r="A163" s="33" t="s">
        <v>173</v>
      </c>
      <c r="B163" s="40"/>
      <c r="C163" s="41"/>
      <c r="D163" s="41"/>
      <c r="E163" s="44" t="s">
        <v>181</v>
      </c>
      <c r="F163" s="41"/>
      <c r="G163" s="41"/>
      <c r="H163" s="41"/>
      <c r="I163" s="41"/>
      <c r="J163" s="42"/>
    </row>
    <row r="164" spans="1:16" x14ac:dyDescent="0.25">
      <c r="A164" s="33" t="s">
        <v>175</v>
      </c>
      <c r="B164" s="40"/>
      <c r="C164" s="41"/>
      <c r="D164" s="41"/>
      <c r="E164" s="43" t="s">
        <v>966</v>
      </c>
      <c r="F164" s="41"/>
      <c r="G164" s="41"/>
      <c r="H164" s="41"/>
      <c r="I164" s="41"/>
      <c r="J164" s="42"/>
    </row>
    <row r="165" spans="1:16" ht="60" x14ac:dyDescent="0.25">
      <c r="A165" s="33" t="s">
        <v>177</v>
      </c>
      <c r="B165" s="40"/>
      <c r="C165" s="41"/>
      <c r="D165" s="41"/>
      <c r="E165" s="35" t="s">
        <v>709</v>
      </c>
      <c r="F165" s="41"/>
      <c r="G165" s="41"/>
      <c r="H165" s="41"/>
      <c r="I165" s="41"/>
      <c r="J165" s="42"/>
    </row>
    <row r="166" spans="1:16" ht="30" x14ac:dyDescent="0.25">
      <c r="A166" s="33" t="s">
        <v>168</v>
      </c>
      <c r="B166" s="33">
        <v>39</v>
      </c>
      <c r="C166" s="34" t="s">
        <v>967</v>
      </c>
      <c r="D166" s="33" t="s">
        <v>181</v>
      </c>
      <c r="E166" s="35" t="s">
        <v>968</v>
      </c>
      <c r="F166" s="36" t="s">
        <v>190</v>
      </c>
      <c r="G166" s="37">
        <v>3</v>
      </c>
      <c r="H166" s="38">
        <v>0</v>
      </c>
      <c r="I166" s="38">
        <f>ROUND(G166*H166,P4)</f>
        <v>0</v>
      </c>
      <c r="J166" s="33"/>
      <c r="O166" s="39">
        <f>I166*0.21</f>
        <v>0</v>
      </c>
      <c r="P166">
        <v>3</v>
      </c>
    </row>
    <row r="167" spans="1:16" x14ac:dyDescent="0.25">
      <c r="A167" s="33" t="s">
        <v>173</v>
      </c>
      <c r="B167" s="40"/>
      <c r="C167" s="41"/>
      <c r="D167" s="41"/>
      <c r="E167" s="44" t="s">
        <v>181</v>
      </c>
      <c r="F167" s="41"/>
      <c r="G167" s="41"/>
      <c r="H167" s="41"/>
      <c r="I167" s="41"/>
      <c r="J167" s="42"/>
    </row>
    <row r="168" spans="1:16" x14ac:dyDescent="0.25">
      <c r="A168" s="33" t="s">
        <v>175</v>
      </c>
      <c r="B168" s="40"/>
      <c r="C168" s="41"/>
      <c r="D168" s="41"/>
      <c r="E168" s="43" t="s">
        <v>969</v>
      </c>
      <c r="F168" s="41"/>
      <c r="G168" s="41"/>
      <c r="H168" s="41"/>
      <c r="I168" s="41"/>
      <c r="J168" s="42"/>
    </row>
    <row r="169" spans="1:16" ht="75" x14ac:dyDescent="0.25">
      <c r="A169" s="33" t="s">
        <v>177</v>
      </c>
      <c r="B169" s="40"/>
      <c r="C169" s="41"/>
      <c r="D169" s="41"/>
      <c r="E169" s="35" t="s">
        <v>970</v>
      </c>
      <c r="F169" s="41"/>
      <c r="G169" s="41"/>
      <c r="H169" s="41"/>
      <c r="I169" s="41"/>
      <c r="J169" s="42"/>
    </row>
    <row r="170" spans="1:16" x14ac:dyDescent="0.25">
      <c r="A170" s="33" t="s">
        <v>168</v>
      </c>
      <c r="B170" s="33">
        <v>40</v>
      </c>
      <c r="C170" s="34" t="s">
        <v>710</v>
      </c>
      <c r="D170" s="33" t="s">
        <v>181</v>
      </c>
      <c r="E170" s="35" t="s">
        <v>711</v>
      </c>
      <c r="F170" s="36" t="s">
        <v>250</v>
      </c>
      <c r="G170" s="37">
        <v>25</v>
      </c>
      <c r="H170" s="38">
        <v>0</v>
      </c>
      <c r="I170" s="38">
        <f>ROUND(G170*H170,P4)</f>
        <v>0</v>
      </c>
      <c r="J170" s="33"/>
      <c r="O170" s="39">
        <f>I170*0.21</f>
        <v>0</v>
      </c>
      <c r="P170">
        <v>3</v>
      </c>
    </row>
    <row r="171" spans="1:16" x14ac:dyDescent="0.25">
      <c r="A171" s="33" t="s">
        <v>173</v>
      </c>
      <c r="B171" s="40"/>
      <c r="C171" s="41"/>
      <c r="D171" s="41"/>
      <c r="E171" s="35" t="s">
        <v>971</v>
      </c>
      <c r="F171" s="41"/>
      <c r="G171" s="41"/>
      <c r="H171" s="41"/>
      <c r="I171" s="41"/>
      <c r="J171" s="42"/>
    </row>
    <row r="172" spans="1:16" x14ac:dyDescent="0.25">
      <c r="A172" s="33" t="s">
        <v>175</v>
      </c>
      <c r="B172" s="40"/>
      <c r="C172" s="41"/>
      <c r="D172" s="41"/>
      <c r="E172" s="43" t="s">
        <v>972</v>
      </c>
      <c r="F172" s="41"/>
      <c r="G172" s="41"/>
      <c r="H172" s="41"/>
      <c r="I172" s="41"/>
      <c r="J172" s="42"/>
    </row>
    <row r="173" spans="1:16" ht="60" x14ac:dyDescent="0.25">
      <c r="A173" s="33" t="s">
        <v>177</v>
      </c>
      <c r="B173" s="40"/>
      <c r="C173" s="41"/>
      <c r="D173" s="41"/>
      <c r="E173" s="35" t="s">
        <v>709</v>
      </c>
      <c r="F173" s="41"/>
      <c r="G173" s="41"/>
      <c r="H173" s="41"/>
      <c r="I173" s="41"/>
      <c r="J173" s="42"/>
    </row>
    <row r="174" spans="1:16" ht="30" x14ac:dyDescent="0.25">
      <c r="A174" s="33" t="s">
        <v>168</v>
      </c>
      <c r="B174" s="33">
        <v>41</v>
      </c>
      <c r="C174" s="34" t="s">
        <v>973</v>
      </c>
      <c r="D174" s="33" t="s">
        <v>181</v>
      </c>
      <c r="E174" s="35" t="s">
        <v>974</v>
      </c>
      <c r="F174" s="36" t="s">
        <v>190</v>
      </c>
      <c r="G174" s="37">
        <v>7</v>
      </c>
      <c r="H174" s="38">
        <v>0</v>
      </c>
      <c r="I174" s="38">
        <f>ROUND(G174*H174,P4)</f>
        <v>0</v>
      </c>
      <c r="J174" s="33"/>
      <c r="O174" s="39">
        <f>I174*0.21</f>
        <v>0</v>
      </c>
      <c r="P174">
        <v>3</v>
      </c>
    </row>
    <row r="175" spans="1:16" x14ac:dyDescent="0.25">
      <c r="A175" s="33" t="s">
        <v>173</v>
      </c>
      <c r="B175" s="40"/>
      <c r="C175" s="41"/>
      <c r="D175" s="41"/>
      <c r="E175" s="44" t="s">
        <v>181</v>
      </c>
      <c r="F175" s="41"/>
      <c r="G175" s="41"/>
      <c r="H175" s="41"/>
      <c r="I175" s="41"/>
      <c r="J175" s="42"/>
    </row>
    <row r="176" spans="1:16" x14ac:dyDescent="0.25">
      <c r="A176" s="33" t="s">
        <v>175</v>
      </c>
      <c r="B176" s="40"/>
      <c r="C176" s="41"/>
      <c r="D176" s="41"/>
      <c r="E176" s="43" t="s">
        <v>975</v>
      </c>
      <c r="F176" s="41"/>
      <c r="G176" s="41"/>
      <c r="H176" s="41"/>
      <c r="I176" s="41"/>
      <c r="J176" s="42"/>
    </row>
    <row r="177" spans="1:16" ht="90" x14ac:dyDescent="0.25">
      <c r="A177" s="33" t="s">
        <v>177</v>
      </c>
      <c r="B177" s="40"/>
      <c r="C177" s="41"/>
      <c r="D177" s="41"/>
      <c r="E177" s="35" t="s">
        <v>716</v>
      </c>
      <c r="F177" s="41"/>
      <c r="G177" s="41"/>
      <c r="H177" s="41"/>
      <c r="I177" s="41"/>
      <c r="J177" s="42"/>
    </row>
    <row r="178" spans="1:16" x14ac:dyDescent="0.25">
      <c r="A178" s="33" t="s">
        <v>168</v>
      </c>
      <c r="B178" s="33">
        <v>42</v>
      </c>
      <c r="C178" s="34" t="s">
        <v>976</v>
      </c>
      <c r="D178" s="33" t="s">
        <v>181</v>
      </c>
      <c r="E178" s="35" t="s">
        <v>977</v>
      </c>
      <c r="F178" s="36" t="s">
        <v>190</v>
      </c>
      <c r="G178" s="37">
        <v>3</v>
      </c>
      <c r="H178" s="38">
        <v>0</v>
      </c>
      <c r="I178" s="38">
        <f>ROUND(G178*H178,P4)</f>
        <v>0</v>
      </c>
      <c r="J178" s="33"/>
      <c r="O178" s="39">
        <f>I178*0.21</f>
        <v>0</v>
      </c>
      <c r="P178">
        <v>3</v>
      </c>
    </row>
    <row r="179" spans="1:16" x14ac:dyDescent="0.25">
      <c r="A179" s="33" t="s">
        <v>173</v>
      </c>
      <c r="B179" s="40"/>
      <c r="C179" s="41"/>
      <c r="D179" s="41"/>
      <c r="E179" s="44" t="s">
        <v>181</v>
      </c>
      <c r="F179" s="41"/>
      <c r="G179" s="41"/>
      <c r="H179" s="41"/>
      <c r="I179" s="41"/>
      <c r="J179" s="42"/>
    </row>
    <row r="180" spans="1:16" x14ac:dyDescent="0.25">
      <c r="A180" s="33" t="s">
        <v>175</v>
      </c>
      <c r="B180" s="40"/>
      <c r="C180" s="41"/>
      <c r="D180" s="41"/>
      <c r="E180" s="43" t="s">
        <v>969</v>
      </c>
      <c r="F180" s="41"/>
      <c r="G180" s="41"/>
      <c r="H180" s="41"/>
      <c r="I180" s="41"/>
      <c r="J180" s="42"/>
    </row>
    <row r="181" spans="1:16" ht="75" x14ac:dyDescent="0.25">
      <c r="A181" s="33" t="s">
        <v>177</v>
      </c>
      <c r="B181" s="40"/>
      <c r="C181" s="41"/>
      <c r="D181" s="41"/>
      <c r="E181" s="35" t="s">
        <v>970</v>
      </c>
      <c r="F181" s="41"/>
      <c r="G181" s="41"/>
      <c r="H181" s="41"/>
      <c r="I181" s="41"/>
      <c r="J181" s="42"/>
    </row>
    <row r="182" spans="1:16" x14ac:dyDescent="0.25">
      <c r="A182" s="33" t="s">
        <v>168</v>
      </c>
      <c r="B182" s="33">
        <v>43</v>
      </c>
      <c r="C182" s="34" t="s">
        <v>714</v>
      </c>
      <c r="D182" s="33" t="s">
        <v>170</v>
      </c>
      <c r="E182" s="35" t="s">
        <v>715</v>
      </c>
      <c r="F182" s="36" t="s">
        <v>190</v>
      </c>
      <c r="G182" s="37">
        <v>4</v>
      </c>
      <c r="H182" s="38">
        <v>0</v>
      </c>
      <c r="I182" s="38">
        <f>ROUND(G182*H182,P4)</f>
        <v>0</v>
      </c>
      <c r="J182" s="33"/>
      <c r="O182" s="39">
        <f>I182*0.21</f>
        <v>0</v>
      </c>
      <c r="P182">
        <v>3</v>
      </c>
    </row>
    <row r="183" spans="1:16" x14ac:dyDescent="0.25">
      <c r="A183" s="33" t="s">
        <v>173</v>
      </c>
      <c r="B183" s="40"/>
      <c r="C183" s="41"/>
      <c r="D183" s="41"/>
      <c r="E183" s="35" t="s">
        <v>978</v>
      </c>
      <c r="F183" s="41"/>
      <c r="G183" s="41"/>
      <c r="H183" s="41"/>
      <c r="I183" s="41"/>
      <c r="J183" s="42"/>
    </row>
    <row r="184" spans="1:16" x14ac:dyDescent="0.25">
      <c r="A184" s="33" t="s">
        <v>175</v>
      </c>
      <c r="B184" s="40"/>
      <c r="C184" s="41"/>
      <c r="D184" s="41"/>
      <c r="E184" s="43" t="s">
        <v>367</v>
      </c>
      <c r="F184" s="41"/>
      <c r="G184" s="41"/>
      <c r="H184" s="41"/>
      <c r="I184" s="41"/>
      <c r="J184" s="42"/>
    </row>
    <row r="185" spans="1:16" ht="90" x14ac:dyDescent="0.25">
      <c r="A185" s="33" t="s">
        <v>177</v>
      </c>
      <c r="B185" s="40"/>
      <c r="C185" s="41"/>
      <c r="D185" s="41"/>
      <c r="E185" s="35" t="s">
        <v>716</v>
      </c>
      <c r="F185" s="41"/>
      <c r="G185" s="41"/>
      <c r="H185" s="41"/>
      <c r="I185" s="41"/>
      <c r="J185" s="42"/>
    </row>
    <row r="186" spans="1:16" ht="30" x14ac:dyDescent="0.25">
      <c r="A186" s="33" t="s">
        <v>168</v>
      </c>
      <c r="B186" s="33">
        <v>44</v>
      </c>
      <c r="C186" s="34" t="s">
        <v>285</v>
      </c>
      <c r="D186" s="33" t="s">
        <v>181</v>
      </c>
      <c r="E186" s="35" t="s">
        <v>286</v>
      </c>
      <c r="F186" s="36" t="s">
        <v>250</v>
      </c>
      <c r="G186" s="37">
        <v>1500</v>
      </c>
      <c r="H186" s="38">
        <v>0</v>
      </c>
      <c r="I186" s="38">
        <f>ROUND(G186*H186,P4)</f>
        <v>0</v>
      </c>
      <c r="J186" s="33"/>
      <c r="O186" s="39">
        <f>I186*0.21</f>
        <v>0</v>
      </c>
      <c r="P186">
        <v>3</v>
      </c>
    </row>
    <row r="187" spans="1:16" x14ac:dyDescent="0.25">
      <c r="A187" s="33" t="s">
        <v>173</v>
      </c>
      <c r="B187" s="40"/>
      <c r="C187" s="41"/>
      <c r="D187" s="41"/>
      <c r="E187" s="35" t="s">
        <v>717</v>
      </c>
      <c r="F187" s="41"/>
      <c r="G187" s="41"/>
      <c r="H187" s="41"/>
      <c r="I187" s="41"/>
      <c r="J187" s="42"/>
    </row>
    <row r="188" spans="1:16" x14ac:dyDescent="0.25">
      <c r="A188" s="33" t="s">
        <v>175</v>
      </c>
      <c r="B188" s="40"/>
      <c r="C188" s="41"/>
      <c r="D188" s="41"/>
      <c r="E188" s="43" t="s">
        <v>979</v>
      </c>
      <c r="F188" s="41"/>
      <c r="G188" s="41"/>
      <c r="H188" s="41"/>
      <c r="I188" s="41"/>
      <c r="J188" s="42"/>
    </row>
    <row r="189" spans="1:16" ht="105" x14ac:dyDescent="0.25">
      <c r="A189" s="33" t="s">
        <v>177</v>
      </c>
      <c r="B189" s="40"/>
      <c r="C189" s="41"/>
      <c r="D189" s="41"/>
      <c r="E189" s="35" t="s">
        <v>289</v>
      </c>
      <c r="F189" s="41"/>
      <c r="G189" s="41"/>
      <c r="H189" s="41"/>
      <c r="I189" s="41"/>
      <c r="J189" s="42"/>
    </row>
    <row r="190" spans="1:16" x14ac:dyDescent="0.25">
      <c r="A190" s="33" t="s">
        <v>168</v>
      </c>
      <c r="B190" s="33">
        <v>45</v>
      </c>
      <c r="C190" s="34" t="s">
        <v>290</v>
      </c>
      <c r="D190" s="33" t="s">
        <v>181</v>
      </c>
      <c r="E190" s="35" t="s">
        <v>291</v>
      </c>
      <c r="F190" s="36" t="s">
        <v>250</v>
      </c>
      <c r="G190" s="37">
        <v>750</v>
      </c>
      <c r="H190" s="38">
        <v>0</v>
      </c>
      <c r="I190" s="38">
        <f>ROUND(G190*H190,P4)</f>
        <v>0</v>
      </c>
      <c r="J190" s="33"/>
      <c r="O190" s="39">
        <f>I190*0.21</f>
        <v>0</v>
      </c>
      <c r="P190">
        <v>3</v>
      </c>
    </row>
    <row r="191" spans="1:16" x14ac:dyDescent="0.25">
      <c r="A191" s="33" t="s">
        <v>173</v>
      </c>
      <c r="B191" s="40"/>
      <c r="C191" s="41"/>
      <c r="D191" s="41"/>
      <c r="E191" s="35" t="s">
        <v>719</v>
      </c>
      <c r="F191" s="41"/>
      <c r="G191" s="41"/>
      <c r="H191" s="41"/>
      <c r="I191" s="41"/>
      <c r="J191" s="42"/>
    </row>
    <row r="192" spans="1:16" x14ac:dyDescent="0.25">
      <c r="A192" s="33" t="s">
        <v>175</v>
      </c>
      <c r="B192" s="40"/>
      <c r="C192" s="41"/>
      <c r="D192" s="41"/>
      <c r="E192" s="43" t="s">
        <v>980</v>
      </c>
      <c r="F192" s="41"/>
      <c r="G192" s="41"/>
      <c r="H192" s="41"/>
      <c r="I192" s="41"/>
      <c r="J192" s="42"/>
    </row>
    <row r="193" spans="1:16" ht="105" x14ac:dyDescent="0.25">
      <c r="A193" s="33" t="s">
        <v>177</v>
      </c>
      <c r="B193" s="40"/>
      <c r="C193" s="41"/>
      <c r="D193" s="41"/>
      <c r="E193" s="35" t="s">
        <v>289</v>
      </c>
      <c r="F193" s="41"/>
      <c r="G193" s="41"/>
      <c r="H193" s="41"/>
      <c r="I193" s="41"/>
      <c r="J193" s="42"/>
    </row>
    <row r="194" spans="1:16" x14ac:dyDescent="0.25">
      <c r="A194" s="33" t="s">
        <v>168</v>
      </c>
      <c r="B194" s="33">
        <v>46</v>
      </c>
      <c r="C194" s="34" t="s">
        <v>732</v>
      </c>
      <c r="D194" s="33" t="s">
        <v>181</v>
      </c>
      <c r="E194" s="35" t="s">
        <v>733</v>
      </c>
      <c r="F194" s="36" t="s">
        <v>274</v>
      </c>
      <c r="G194" s="37">
        <v>2000</v>
      </c>
      <c r="H194" s="38">
        <v>0</v>
      </c>
      <c r="I194" s="38">
        <f>ROUND(G194*H194,P4)</f>
        <v>0</v>
      </c>
      <c r="J194" s="33"/>
      <c r="O194" s="39">
        <f>I194*0.21</f>
        <v>0</v>
      </c>
      <c r="P194">
        <v>3</v>
      </c>
    </row>
    <row r="195" spans="1:16" ht="30" x14ac:dyDescent="0.25">
      <c r="A195" s="33" t="s">
        <v>173</v>
      </c>
      <c r="B195" s="40"/>
      <c r="C195" s="41"/>
      <c r="D195" s="41"/>
      <c r="E195" s="35" t="s">
        <v>734</v>
      </c>
      <c r="F195" s="41"/>
      <c r="G195" s="41"/>
      <c r="H195" s="41"/>
      <c r="I195" s="41"/>
      <c r="J195" s="42"/>
    </row>
    <row r="196" spans="1:16" x14ac:dyDescent="0.25">
      <c r="A196" s="33" t="s">
        <v>175</v>
      </c>
      <c r="B196" s="40"/>
      <c r="C196" s="41"/>
      <c r="D196" s="41"/>
      <c r="E196" s="43" t="s">
        <v>288</v>
      </c>
      <c r="F196" s="41"/>
      <c r="G196" s="41"/>
      <c r="H196" s="41"/>
      <c r="I196" s="41"/>
      <c r="J196" s="42"/>
    </row>
    <row r="197" spans="1:16" ht="75" x14ac:dyDescent="0.25">
      <c r="A197" s="33" t="s">
        <v>177</v>
      </c>
      <c r="B197" s="45"/>
      <c r="C197" s="46"/>
      <c r="D197" s="46"/>
      <c r="E197" s="35" t="s">
        <v>736</v>
      </c>
      <c r="F197" s="46"/>
      <c r="G197" s="46"/>
      <c r="H197" s="46"/>
      <c r="I197" s="46"/>
      <c r="J197" s="47"/>
    </row>
  </sheetData>
  <mergeCells count="13">
    <mergeCell ref="E7:E8"/>
    <mergeCell ref="F7:F8"/>
    <mergeCell ref="G7:G8"/>
    <mergeCell ref="H7:I7"/>
    <mergeCell ref="J7:J8"/>
    <mergeCell ref="C3:D3"/>
    <mergeCell ref="C4:D4"/>
    <mergeCell ref="C5:D5"/>
    <mergeCell ref="C6:D6"/>
    <mergeCell ref="A7:A8"/>
    <mergeCell ref="B7:B8"/>
    <mergeCell ref="C7:C8"/>
    <mergeCell ref="D7:D8"/>
  </mergeCells>
  <pageMargins left="0.7" right="0.7" top="0.75" bottom="0.75" header="0.3" footer="0.3"/>
  <pageSetup fitToHeight="0"/>
  <headerFooter>
    <oddFooter>&amp;C_x000D_&amp;1#&amp;"Calibri"&amp;10&amp;K000000 Mott MacDonald Restricted</oddFooter>
  </headerFooter>
  <drawing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pageSetUpPr fitToPage="1"/>
  </sheetPr>
  <dimension ref="A1:P318"/>
  <sheetViews>
    <sheetView topLeftCell="B1" workbookViewId="0"/>
  </sheetViews>
  <sheetFormatPr defaultRowHeight="15" x14ac:dyDescent="0.25"/>
  <cols>
    <col min="1" max="1" width="9.140625" hidden="1"/>
    <col min="2" max="2" width="16.140625" customWidth="1"/>
    <col min="3" max="3" width="9.7109375" customWidth="1"/>
    <col min="4" max="4" width="13" customWidth="1"/>
    <col min="5" max="5" width="64.85546875" customWidth="1"/>
    <col min="6" max="6" width="13" customWidth="1"/>
    <col min="7" max="9" width="16.140625" customWidth="1"/>
    <col min="10" max="10" width="14.85546875" bestFit="1" customWidth="1"/>
    <col min="15" max="16" width="9.140625" hidden="1"/>
  </cols>
  <sheetData>
    <row r="1" spans="1:16" x14ac:dyDescent="0.25">
      <c r="A1" s="1" t="s">
        <v>0</v>
      </c>
      <c r="B1" s="11"/>
      <c r="C1" s="12"/>
      <c r="D1" s="12"/>
      <c r="E1" s="13" t="s">
        <v>1</v>
      </c>
      <c r="F1" s="12"/>
      <c r="G1" s="12"/>
      <c r="H1" s="12"/>
      <c r="I1" s="12"/>
      <c r="J1" s="14"/>
      <c r="P1">
        <v>3</v>
      </c>
    </row>
    <row r="2" spans="1:16" ht="20.25" x14ac:dyDescent="0.25">
      <c r="A2" s="1"/>
      <c r="B2" s="15"/>
      <c r="C2" s="16"/>
      <c r="D2" s="16"/>
      <c r="E2" s="17" t="s">
        <v>142</v>
      </c>
      <c r="F2" s="16"/>
      <c r="G2" s="16"/>
      <c r="H2" s="16"/>
      <c r="I2" s="16"/>
      <c r="J2" s="18"/>
    </row>
    <row r="3" spans="1:16" x14ac:dyDescent="0.25">
      <c r="A3" s="3" t="s">
        <v>143</v>
      </c>
      <c r="B3" s="19" t="s">
        <v>144</v>
      </c>
      <c r="C3" s="73" t="s">
        <v>145</v>
      </c>
      <c r="D3" s="74"/>
      <c r="E3" s="20" t="s">
        <v>146</v>
      </c>
      <c r="F3" s="16"/>
      <c r="G3" s="16"/>
      <c r="H3" s="21" t="s">
        <v>981</v>
      </c>
      <c r="I3" s="22">
        <f>SUMIFS(I10:I318,A10:A318,"SD")</f>
        <v>0</v>
      </c>
      <c r="J3" s="18"/>
      <c r="O3">
        <v>0</v>
      </c>
      <c r="P3">
        <v>2</v>
      </c>
    </row>
    <row r="4" spans="1:16" x14ac:dyDescent="0.25">
      <c r="A4" s="3" t="s">
        <v>148</v>
      </c>
      <c r="B4" s="19" t="s">
        <v>149</v>
      </c>
      <c r="C4" s="73" t="s">
        <v>11</v>
      </c>
      <c r="D4" s="74"/>
      <c r="E4" s="20" t="s">
        <v>12</v>
      </c>
      <c r="F4" s="16"/>
      <c r="G4" s="16"/>
      <c r="H4" s="16"/>
      <c r="I4" s="16"/>
      <c r="J4" s="18"/>
      <c r="O4">
        <v>0.15</v>
      </c>
      <c r="P4">
        <v>2</v>
      </c>
    </row>
    <row r="5" spans="1:16" x14ac:dyDescent="0.25">
      <c r="A5" s="3" t="s">
        <v>150</v>
      </c>
      <c r="B5" s="19" t="s">
        <v>149</v>
      </c>
      <c r="C5" s="73" t="s">
        <v>468</v>
      </c>
      <c r="D5" s="74"/>
      <c r="E5" s="20" t="s">
        <v>28</v>
      </c>
      <c r="F5" s="16"/>
      <c r="G5" s="16"/>
      <c r="H5" s="16"/>
      <c r="I5" s="16"/>
      <c r="J5" s="18"/>
      <c r="O5">
        <v>0.21</v>
      </c>
    </row>
    <row r="6" spans="1:16" x14ac:dyDescent="0.25">
      <c r="A6" s="3" t="s">
        <v>152</v>
      </c>
      <c r="B6" s="19" t="s">
        <v>153</v>
      </c>
      <c r="C6" s="73" t="s">
        <v>981</v>
      </c>
      <c r="D6" s="74"/>
      <c r="E6" s="20" t="s">
        <v>36</v>
      </c>
      <c r="F6" s="16"/>
      <c r="G6" s="16"/>
      <c r="H6" s="16"/>
      <c r="I6" s="16"/>
      <c r="J6" s="18"/>
    </row>
    <row r="7" spans="1:16" x14ac:dyDescent="0.25">
      <c r="A7" s="75" t="s">
        <v>154</v>
      </c>
      <c r="B7" s="76" t="s">
        <v>155</v>
      </c>
      <c r="C7" s="77" t="s">
        <v>156</v>
      </c>
      <c r="D7" s="77" t="s">
        <v>157</v>
      </c>
      <c r="E7" s="77" t="s">
        <v>158</v>
      </c>
      <c r="F7" s="77" t="s">
        <v>159</v>
      </c>
      <c r="G7" s="77" t="s">
        <v>160</v>
      </c>
      <c r="H7" s="77" t="s">
        <v>161</v>
      </c>
      <c r="I7" s="77"/>
      <c r="J7" s="78" t="s">
        <v>162</v>
      </c>
    </row>
    <row r="8" spans="1:16" x14ac:dyDescent="0.25">
      <c r="A8" s="75"/>
      <c r="B8" s="76"/>
      <c r="C8" s="77"/>
      <c r="D8" s="77"/>
      <c r="E8" s="77"/>
      <c r="F8" s="77"/>
      <c r="G8" s="77"/>
      <c r="H8" s="6" t="s">
        <v>163</v>
      </c>
      <c r="I8" s="6" t="s">
        <v>164</v>
      </c>
      <c r="J8" s="78"/>
    </row>
    <row r="9" spans="1:16" x14ac:dyDescent="0.25">
      <c r="A9" s="25">
        <v>0</v>
      </c>
      <c r="B9" s="23">
        <v>1</v>
      </c>
      <c r="C9" s="26">
        <v>2</v>
      </c>
      <c r="D9" s="6">
        <v>3</v>
      </c>
      <c r="E9" s="26">
        <v>4</v>
      </c>
      <c r="F9" s="6">
        <v>5</v>
      </c>
      <c r="G9" s="6">
        <v>6</v>
      </c>
      <c r="H9" s="6">
        <v>7</v>
      </c>
      <c r="I9" s="26">
        <v>8</v>
      </c>
      <c r="J9" s="24">
        <v>9</v>
      </c>
    </row>
    <row r="10" spans="1:16" x14ac:dyDescent="0.25">
      <c r="A10" s="27" t="s">
        <v>165</v>
      </c>
      <c r="B10" s="28"/>
      <c r="C10" s="29" t="s">
        <v>166</v>
      </c>
      <c r="D10" s="30"/>
      <c r="E10" s="27" t="s">
        <v>167</v>
      </c>
      <c r="F10" s="30"/>
      <c r="G10" s="30"/>
      <c r="H10" s="30"/>
      <c r="I10" s="31">
        <f>SUMIFS(I11:I22,A11:A22,"P")</f>
        <v>0</v>
      </c>
      <c r="J10" s="32"/>
    </row>
    <row r="11" spans="1:16" ht="30" x14ac:dyDescent="0.25">
      <c r="A11" s="33" t="s">
        <v>168</v>
      </c>
      <c r="B11" s="33">
        <v>1</v>
      </c>
      <c r="C11" s="34" t="s">
        <v>296</v>
      </c>
      <c r="D11" s="33" t="s">
        <v>196</v>
      </c>
      <c r="E11" s="35" t="s">
        <v>297</v>
      </c>
      <c r="F11" s="36" t="s">
        <v>298</v>
      </c>
      <c r="G11" s="37">
        <v>1588.5</v>
      </c>
      <c r="H11" s="38">
        <v>0</v>
      </c>
      <c r="I11" s="38">
        <f>ROUND(G11*H11,P4)</f>
        <v>0</v>
      </c>
      <c r="J11" s="33"/>
      <c r="O11" s="39">
        <f>I11*0.21</f>
        <v>0</v>
      </c>
      <c r="P11">
        <v>3</v>
      </c>
    </row>
    <row r="12" spans="1:16" ht="360" x14ac:dyDescent="0.25">
      <c r="A12" s="33" t="s">
        <v>173</v>
      </c>
      <c r="B12" s="40"/>
      <c r="C12" s="41"/>
      <c r="D12" s="41"/>
      <c r="E12" s="35" t="s">
        <v>982</v>
      </c>
      <c r="F12" s="41"/>
      <c r="G12" s="41"/>
      <c r="H12" s="41"/>
      <c r="I12" s="41"/>
      <c r="J12" s="42"/>
    </row>
    <row r="13" spans="1:16" x14ac:dyDescent="0.25">
      <c r="A13" s="33" t="s">
        <v>175</v>
      </c>
      <c r="B13" s="40"/>
      <c r="C13" s="41"/>
      <c r="D13" s="41"/>
      <c r="E13" s="43" t="s">
        <v>983</v>
      </c>
      <c r="F13" s="41"/>
      <c r="G13" s="41"/>
      <c r="H13" s="41"/>
      <c r="I13" s="41"/>
      <c r="J13" s="42"/>
    </row>
    <row r="14" spans="1:16" ht="75" x14ac:dyDescent="0.25">
      <c r="A14" s="33" t="s">
        <v>177</v>
      </c>
      <c r="B14" s="40"/>
      <c r="C14" s="41"/>
      <c r="D14" s="41"/>
      <c r="E14" s="35" t="s">
        <v>383</v>
      </c>
      <c r="F14" s="41"/>
      <c r="G14" s="41"/>
      <c r="H14" s="41"/>
      <c r="I14" s="41"/>
      <c r="J14" s="42"/>
    </row>
    <row r="15" spans="1:16" ht="30" x14ac:dyDescent="0.25">
      <c r="A15" s="33" t="s">
        <v>168</v>
      </c>
      <c r="B15" s="33">
        <v>2</v>
      </c>
      <c r="C15" s="34" t="s">
        <v>296</v>
      </c>
      <c r="D15" s="33" t="s">
        <v>199</v>
      </c>
      <c r="E15" s="35" t="s">
        <v>297</v>
      </c>
      <c r="F15" s="36" t="s">
        <v>298</v>
      </c>
      <c r="G15" s="37">
        <v>2898</v>
      </c>
      <c r="H15" s="38">
        <v>0</v>
      </c>
      <c r="I15" s="38">
        <f>ROUND(G15*H15,P4)</f>
        <v>0</v>
      </c>
      <c r="J15" s="33"/>
      <c r="O15" s="39">
        <f>I15*0.21</f>
        <v>0</v>
      </c>
      <c r="P15">
        <v>3</v>
      </c>
    </row>
    <row r="16" spans="1:16" ht="210" x14ac:dyDescent="0.25">
      <c r="A16" s="33" t="s">
        <v>173</v>
      </c>
      <c r="B16" s="40"/>
      <c r="C16" s="41"/>
      <c r="D16" s="41"/>
      <c r="E16" s="35" t="s">
        <v>984</v>
      </c>
      <c r="F16" s="41"/>
      <c r="G16" s="41"/>
      <c r="H16" s="41"/>
      <c r="I16" s="41"/>
      <c r="J16" s="42"/>
    </row>
    <row r="17" spans="1:16" x14ac:dyDescent="0.25">
      <c r="A17" s="33" t="s">
        <v>175</v>
      </c>
      <c r="B17" s="40"/>
      <c r="C17" s="41"/>
      <c r="D17" s="41"/>
      <c r="E17" s="43" t="s">
        <v>985</v>
      </c>
      <c r="F17" s="41"/>
      <c r="G17" s="41"/>
      <c r="H17" s="41"/>
      <c r="I17" s="41"/>
      <c r="J17" s="42"/>
    </row>
    <row r="18" spans="1:16" ht="75" x14ac:dyDescent="0.25">
      <c r="A18" s="33" t="s">
        <v>177</v>
      </c>
      <c r="B18" s="40"/>
      <c r="C18" s="41"/>
      <c r="D18" s="41"/>
      <c r="E18" s="35" t="s">
        <v>301</v>
      </c>
      <c r="F18" s="41"/>
      <c r="G18" s="41"/>
      <c r="H18" s="41"/>
      <c r="I18" s="41"/>
      <c r="J18" s="42"/>
    </row>
    <row r="19" spans="1:16" x14ac:dyDescent="0.25">
      <c r="A19" s="33" t="s">
        <v>168</v>
      </c>
      <c r="B19" s="33">
        <v>3</v>
      </c>
      <c r="C19" s="34" t="s">
        <v>473</v>
      </c>
      <c r="D19" s="33" t="s">
        <v>170</v>
      </c>
      <c r="E19" s="35" t="s">
        <v>474</v>
      </c>
      <c r="F19" s="36" t="s">
        <v>298</v>
      </c>
      <c r="G19" s="37">
        <v>232.5</v>
      </c>
      <c r="H19" s="38">
        <v>0</v>
      </c>
      <c r="I19" s="38">
        <f>ROUND(G19*H19,P4)</f>
        <v>0</v>
      </c>
      <c r="J19" s="33"/>
      <c r="O19" s="39">
        <f>I19*0.21</f>
        <v>0</v>
      </c>
      <c r="P19">
        <v>3</v>
      </c>
    </row>
    <row r="20" spans="1:16" ht="210" x14ac:dyDescent="0.25">
      <c r="A20" s="33" t="s">
        <v>173</v>
      </c>
      <c r="B20" s="40"/>
      <c r="C20" s="41"/>
      <c r="D20" s="41"/>
      <c r="E20" s="35" t="s">
        <v>986</v>
      </c>
      <c r="F20" s="41"/>
      <c r="G20" s="41"/>
      <c r="H20" s="41"/>
      <c r="I20" s="41"/>
      <c r="J20" s="42"/>
    </row>
    <row r="21" spans="1:16" x14ac:dyDescent="0.25">
      <c r="A21" s="33" t="s">
        <v>175</v>
      </c>
      <c r="B21" s="40"/>
      <c r="C21" s="41"/>
      <c r="D21" s="41"/>
      <c r="E21" s="43" t="s">
        <v>987</v>
      </c>
      <c r="F21" s="41"/>
      <c r="G21" s="41"/>
      <c r="H21" s="41"/>
      <c r="I21" s="41"/>
      <c r="J21" s="42"/>
    </row>
    <row r="22" spans="1:16" ht="75" x14ac:dyDescent="0.25">
      <c r="A22" s="33" t="s">
        <v>177</v>
      </c>
      <c r="B22" s="40"/>
      <c r="C22" s="41"/>
      <c r="D22" s="41"/>
      <c r="E22" s="35" t="s">
        <v>301</v>
      </c>
      <c r="F22" s="41"/>
      <c r="G22" s="41"/>
      <c r="H22" s="41"/>
      <c r="I22" s="41"/>
      <c r="J22" s="42"/>
    </row>
    <row r="23" spans="1:16" x14ac:dyDescent="0.25">
      <c r="A23" s="27" t="s">
        <v>165</v>
      </c>
      <c r="B23" s="28"/>
      <c r="C23" s="29" t="s">
        <v>11</v>
      </c>
      <c r="D23" s="30"/>
      <c r="E23" s="27" t="s">
        <v>239</v>
      </c>
      <c r="F23" s="30"/>
      <c r="G23" s="30"/>
      <c r="H23" s="30"/>
      <c r="I23" s="31">
        <f>SUMIFS(I24:I131,A24:A131,"P")</f>
        <v>0</v>
      </c>
      <c r="J23" s="32"/>
    </row>
    <row r="24" spans="1:16" x14ac:dyDescent="0.25">
      <c r="A24" s="33" t="s">
        <v>168</v>
      </c>
      <c r="B24" s="33">
        <v>4</v>
      </c>
      <c r="C24" s="34" t="s">
        <v>477</v>
      </c>
      <c r="D24" s="33" t="s">
        <v>170</v>
      </c>
      <c r="E24" s="35" t="s">
        <v>478</v>
      </c>
      <c r="F24" s="36" t="s">
        <v>242</v>
      </c>
      <c r="G24" s="37">
        <v>2.25</v>
      </c>
      <c r="H24" s="38">
        <v>0</v>
      </c>
      <c r="I24" s="38">
        <f>ROUND(G24*H24,P4)</f>
        <v>0</v>
      </c>
      <c r="J24" s="33"/>
      <c r="O24" s="39">
        <f>I24*0.21</f>
        <v>0</v>
      </c>
      <c r="P24">
        <v>3</v>
      </c>
    </row>
    <row r="25" spans="1:16" ht="75" x14ac:dyDescent="0.25">
      <c r="A25" s="33" t="s">
        <v>173</v>
      </c>
      <c r="B25" s="40"/>
      <c r="C25" s="41"/>
      <c r="D25" s="41"/>
      <c r="E25" s="35" t="s">
        <v>988</v>
      </c>
      <c r="F25" s="41"/>
      <c r="G25" s="41"/>
      <c r="H25" s="41"/>
      <c r="I25" s="41"/>
      <c r="J25" s="42"/>
    </row>
    <row r="26" spans="1:16" x14ac:dyDescent="0.25">
      <c r="A26" s="33" t="s">
        <v>175</v>
      </c>
      <c r="B26" s="40"/>
      <c r="C26" s="41"/>
      <c r="D26" s="41"/>
      <c r="E26" s="43" t="s">
        <v>989</v>
      </c>
      <c r="F26" s="41"/>
      <c r="G26" s="41"/>
      <c r="H26" s="41"/>
      <c r="I26" s="41"/>
      <c r="J26" s="42"/>
    </row>
    <row r="27" spans="1:16" ht="120" x14ac:dyDescent="0.25">
      <c r="A27" s="33" t="s">
        <v>177</v>
      </c>
      <c r="B27" s="40"/>
      <c r="C27" s="41"/>
      <c r="D27" s="41"/>
      <c r="E27" s="35" t="s">
        <v>481</v>
      </c>
      <c r="F27" s="41"/>
      <c r="G27" s="41"/>
      <c r="H27" s="41"/>
      <c r="I27" s="41"/>
      <c r="J27" s="42"/>
    </row>
    <row r="28" spans="1:16" x14ac:dyDescent="0.25">
      <c r="A28" s="33" t="s">
        <v>168</v>
      </c>
      <c r="B28" s="33">
        <v>5</v>
      </c>
      <c r="C28" s="34" t="s">
        <v>990</v>
      </c>
      <c r="D28" s="33" t="s">
        <v>170</v>
      </c>
      <c r="E28" s="35" t="s">
        <v>991</v>
      </c>
      <c r="F28" s="36" t="s">
        <v>242</v>
      </c>
      <c r="G28" s="37">
        <v>115</v>
      </c>
      <c r="H28" s="38">
        <v>0</v>
      </c>
      <c r="I28" s="38">
        <f>ROUND(G28*H28,P4)</f>
        <v>0</v>
      </c>
      <c r="J28" s="33"/>
      <c r="O28" s="39">
        <f>I28*0.21</f>
        <v>0</v>
      </c>
      <c r="P28">
        <v>3</v>
      </c>
    </row>
    <row r="29" spans="1:16" ht="45" x14ac:dyDescent="0.25">
      <c r="A29" s="33" t="s">
        <v>173</v>
      </c>
      <c r="B29" s="40"/>
      <c r="C29" s="41"/>
      <c r="D29" s="41"/>
      <c r="E29" s="35" t="s">
        <v>992</v>
      </c>
      <c r="F29" s="41"/>
      <c r="G29" s="41"/>
      <c r="H29" s="41"/>
      <c r="I29" s="41"/>
      <c r="J29" s="42"/>
    </row>
    <row r="30" spans="1:16" x14ac:dyDescent="0.25">
      <c r="A30" s="33" t="s">
        <v>175</v>
      </c>
      <c r="B30" s="40"/>
      <c r="C30" s="41"/>
      <c r="D30" s="41"/>
      <c r="E30" s="43" t="s">
        <v>993</v>
      </c>
      <c r="F30" s="41"/>
      <c r="G30" s="41"/>
      <c r="H30" s="41"/>
      <c r="I30" s="41"/>
      <c r="J30" s="42"/>
    </row>
    <row r="31" spans="1:16" ht="75" x14ac:dyDescent="0.25">
      <c r="A31" s="33" t="s">
        <v>177</v>
      </c>
      <c r="B31" s="40"/>
      <c r="C31" s="41"/>
      <c r="D31" s="41"/>
      <c r="E31" s="35" t="s">
        <v>245</v>
      </c>
      <c r="F31" s="41"/>
      <c r="G31" s="41"/>
      <c r="H31" s="41"/>
      <c r="I31" s="41"/>
      <c r="J31" s="42"/>
    </row>
    <row r="32" spans="1:16" x14ac:dyDescent="0.25">
      <c r="A32" s="33" t="s">
        <v>168</v>
      </c>
      <c r="B32" s="33">
        <v>6</v>
      </c>
      <c r="C32" s="34" t="s">
        <v>482</v>
      </c>
      <c r="D32" s="33" t="s">
        <v>196</v>
      </c>
      <c r="E32" s="35" t="s">
        <v>483</v>
      </c>
      <c r="F32" s="36" t="s">
        <v>242</v>
      </c>
      <c r="G32" s="37">
        <v>6</v>
      </c>
      <c r="H32" s="38">
        <v>0</v>
      </c>
      <c r="I32" s="38">
        <f>ROUND(G32*H32,P4)</f>
        <v>0</v>
      </c>
      <c r="J32" s="33"/>
      <c r="O32" s="39">
        <f>I32*0.21</f>
        <v>0</v>
      </c>
      <c r="P32">
        <v>3</v>
      </c>
    </row>
    <row r="33" spans="1:16" ht="210" x14ac:dyDescent="0.25">
      <c r="A33" s="33" t="s">
        <v>173</v>
      </c>
      <c r="B33" s="40"/>
      <c r="C33" s="41"/>
      <c r="D33" s="41"/>
      <c r="E33" s="35" t="s">
        <v>994</v>
      </c>
      <c r="F33" s="41"/>
      <c r="G33" s="41"/>
      <c r="H33" s="41"/>
      <c r="I33" s="41"/>
      <c r="J33" s="42"/>
    </row>
    <row r="34" spans="1:16" x14ac:dyDescent="0.25">
      <c r="A34" s="33" t="s">
        <v>175</v>
      </c>
      <c r="B34" s="40"/>
      <c r="C34" s="41"/>
      <c r="D34" s="41"/>
      <c r="E34" s="43" t="s">
        <v>849</v>
      </c>
      <c r="F34" s="41"/>
      <c r="G34" s="41"/>
      <c r="H34" s="41"/>
      <c r="I34" s="41"/>
      <c r="J34" s="42"/>
    </row>
    <row r="35" spans="1:16" ht="135" x14ac:dyDescent="0.25">
      <c r="A35" s="33" t="s">
        <v>177</v>
      </c>
      <c r="B35" s="40"/>
      <c r="C35" s="41"/>
      <c r="D35" s="41"/>
      <c r="E35" s="35" t="s">
        <v>486</v>
      </c>
      <c r="F35" s="41"/>
      <c r="G35" s="41"/>
      <c r="H35" s="41"/>
      <c r="I35" s="41"/>
      <c r="J35" s="42"/>
    </row>
    <row r="36" spans="1:16" x14ac:dyDescent="0.25">
      <c r="A36" s="33" t="s">
        <v>168</v>
      </c>
      <c r="B36" s="33">
        <v>7</v>
      </c>
      <c r="C36" s="34" t="s">
        <v>482</v>
      </c>
      <c r="D36" s="33" t="s">
        <v>199</v>
      </c>
      <c r="E36" s="35" t="s">
        <v>483</v>
      </c>
      <c r="F36" s="36" t="s">
        <v>242</v>
      </c>
      <c r="G36" s="37">
        <v>50</v>
      </c>
      <c r="H36" s="38">
        <v>0</v>
      </c>
      <c r="I36" s="38">
        <f>ROUND(G36*H36,P4)</f>
        <v>0</v>
      </c>
      <c r="J36" s="33"/>
      <c r="O36" s="39">
        <f>I36*0.21</f>
        <v>0</v>
      </c>
      <c r="P36">
        <v>3</v>
      </c>
    </row>
    <row r="37" spans="1:16" ht="60" x14ac:dyDescent="0.25">
      <c r="A37" s="33" t="s">
        <v>173</v>
      </c>
      <c r="B37" s="40"/>
      <c r="C37" s="41"/>
      <c r="D37" s="41"/>
      <c r="E37" s="35" t="s">
        <v>995</v>
      </c>
      <c r="F37" s="41"/>
      <c r="G37" s="41"/>
      <c r="H37" s="41"/>
      <c r="I37" s="41"/>
      <c r="J37" s="42"/>
    </row>
    <row r="38" spans="1:16" x14ac:dyDescent="0.25">
      <c r="A38" s="33" t="s">
        <v>175</v>
      </c>
      <c r="B38" s="40"/>
      <c r="C38" s="41"/>
      <c r="D38" s="41"/>
      <c r="E38" s="43" t="s">
        <v>996</v>
      </c>
      <c r="F38" s="41"/>
      <c r="G38" s="41"/>
      <c r="H38" s="41"/>
      <c r="I38" s="41"/>
      <c r="J38" s="42"/>
    </row>
    <row r="39" spans="1:16" ht="135" x14ac:dyDescent="0.25">
      <c r="A39" s="33" t="s">
        <v>177</v>
      </c>
      <c r="B39" s="40"/>
      <c r="C39" s="41"/>
      <c r="D39" s="41"/>
      <c r="E39" s="35" t="s">
        <v>486</v>
      </c>
      <c r="F39" s="41"/>
      <c r="G39" s="41"/>
      <c r="H39" s="41"/>
      <c r="I39" s="41"/>
      <c r="J39" s="42"/>
    </row>
    <row r="40" spans="1:16" ht="30" x14ac:dyDescent="0.25">
      <c r="A40" s="33" t="s">
        <v>168</v>
      </c>
      <c r="B40" s="33">
        <v>8</v>
      </c>
      <c r="C40" s="34" t="s">
        <v>492</v>
      </c>
      <c r="D40" s="33" t="s">
        <v>196</v>
      </c>
      <c r="E40" s="35" t="s">
        <v>493</v>
      </c>
      <c r="F40" s="36" t="s">
        <v>242</v>
      </c>
      <c r="G40" s="37">
        <v>15</v>
      </c>
      <c r="H40" s="38">
        <v>0</v>
      </c>
      <c r="I40" s="38">
        <f>ROUND(G40*H40,P4)</f>
        <v>0</v>
      </c>
      <c r="J40" s="33"/>
      <c r="O40" s="39">
        <f>I40*0.21</f>
        <v>0</v>
      </c>
      <c r="P40">
        <v>3</v>
      </c>
    </row>
    <row r="41" spans="1:16" ht="30" x14ac:dyDescent="0.25">
      <c r="A41" s="33" t="s">
        <v>173</v>
      </c>
      <c r="B41" s="40"/>
      <c r="C41" s="41"/>
      <c r="D41" s="41"/>
      <c r="E41" s="35" t="s">
        <v>997</v>
      </c>
      <c r="F41" s="41"/>
      <c r="G41" s="41"/>
      <c r="H41" s="41"/>
      <c r="I41" s="41"/>
      <c r="J41" s="42"/>
    </row>
    <row r="42" spans="1:16" x14ac:dyDescent="0.25">
      <c r="A42" s="33" t="s">
        <v>175</v>
      </c>
      <c r="B42" s="40"/>
      <c r="C42" s="41"/>
      <c r="D42" s="41"/>
      <c r="E42" s="43" t="s">
        <v>781</v>
      </c>
      <c r="F42" s="41"/>
      <c r="G42" s="41"/>
      <c r="H42" s="41"/>
      <c r="I42" s="41"/>
      <c r="J42" s="42"/>
    </row>
    <row r="43" spans="1:16" ht="120" x14ac:dyDescent="0.25">
      <c r="A43" s="33" t="s">
        <v>177</v>
      </c>
      <c r="B43" s="40"/>
      <c r="C43" s="41"/>
      <c r="D43" s="41"/>
      <c r="E43" s="35" t="s">
        <v>481</v>
      </c>
      <c r="F43" s="41"/>
      <c r="G43" s="41"/>
      <c r="H43" s="41"/>
      <c r="I43" s="41"/>
      <c r="J43" s="42"/>
    </row>
    <row r="44" spans="1:16" ht="30" x14ac:dyDescent="0.25">
      <c r="A44" s="33" t="s">
        <v>168</v>
      </c>
      <c r="B44" s="33">
        <v>9</v>
      </c>
      <c r="C44" s="34" t="s">
        <v>492</v>
      </c>
      <c r="D44" s="33" t="s">
        <v>199</v>
      </c>
      <c r="E44" s="35" t="s">
        <v>493</v>
      </c>
      <c r="F44" s="36" t="s">
        <v>242</v>
      </c>
      <c r="G44" s="37">
        <v>30</v>
      </c>
      <c r="H44" s="38">
        <v>0</v>
      </c>
      <c r="I44" s="38">
        <f>ROUND(G44*H44,P4)</f>
        <v>0</v>
      </c>
      <c r="J44" s="33"/>
      <c r="O44" s="39">
        <f>I44*0.21</f>
        <v>0</v>
      </c>
      <c r="P44">
        <v>3</v>
      </c>
    </row>
    <row r="45" spans="1:16" ht="30" x14ac:dyDescent="0.25">
      <c r="A45" s="33" t="s">
        <v>173</v>
      </c>
      <c r="B45" s="40"/>
      <c r="C45" s="41"/>
      <c r="D45" s="41"/>
      <c r="E45" s="35" t="s">
        <v>998</v>
      </c>
      <c r="F45" s="41"/>
      <c r="G45" s="41"/>
      <c r="H45" s="41"/>
      <c r="I45" s="41"/>
      <c r="J45" s="42"/>
    </row>
    <row r="46" spans="1:16" x14ac:dyDescent="0.25">
      <c r="A46" s="33" t="s">
        <v>175</v>
      </c>
      <c r="B46" s="40"/>
      <c r="C46" s="41"/>
      <c r="D46" s="41"/>
      <c r="E46" s="43" t="s">
        <v>999</v>
      </c>
      <c r="F46" s="41"/>
      <c r="G46" s="41"/>
      <c r="H46" s="41"/>
      <c r="I46" s="41"/>
      <c r="J46" s="42"/>
    </row>
    <row r="47" spans="1:16" ht="120" x14ac:dyDescent="0.25">
      <c r="A47" s="33" t="s">
        <v>177</v>
      </c>
      <c r="B47" s="40"/>
      <c r="C47" s="41"/>
      <c r="D47" s="41"/>
      <c r="E47" s="35" t="s">
        <v>481</v>
      </c>
      <c r="F47" s="41"/>
      <c r="G47" s="41"/>
      <c r="H47" s="41"/>
      <c r="I47" s="41"/>
      <c r="J47" s="42"/>
    </row>
    <row r="48" spans="1:16" x14ac:dyDescent="0.25">
      <c r="A48" s="33" t="s">
        <v>168</v>
      </c>
      <c r="B48" s="33">
        <v>10</v>
      </c>
      <c r="C48" s="34" t="s">
        <v>496</v>
      </c>
      <c r="D48" s="33" t="s">
        <v>196</v>
      </c>
      <c r="E48" s="35" t="s">
        <v>497</v>
      </c>
      <c r="F48" s="36" t="s">
        <v>242</v>
      </c>
      <c r="G48" s="37">
        <v>375</v>
      </c>
      <c r="H48" s="38">
        <v>0</v>
      </c>
      <c r="I48" s="38">
        <f>ROUND(G48*H48,P4)</f>
        <v>0</v>
      </c>
      <c r="J48" s="33"/>
      <c r="O48" s="39">
        <f>I48*0.21</f>
        <v>0</v>
      </c>
      <c r="P48">
        <v>3</v>
      </c>
    </row>
    <row r="49" spans="1:16" ht="300" x14ac:dyDescent="0.25">
      <c r="A49" s="33" t="s">
        <v>173</v>
      </c>
      <c r="B49" s="40"/>
      <c r="C49" s="41"/>
      <c r="D49" s="41"/>
      <c r="E49" s="35" t="s">
        <v>1000</v>
      </c>
      <c r="F49" s="41"/>
      <c r="G49" s="41"/>
      <c r="H49" s="41"/>
      <c r="I49" s="41"/>
      <c r="J49" s="42"/>
    </row>
    <row r="50" spans="1:16" x14ac:dyDescent="0.25">
      <c r="A50" s="33" t="s">
        <v>175</v>
      </c>
      <c r="B50" s="40"/>
      <c r="C50" s="41"/>
      <c r="D50" s="41"/>
      <c r="E50" s="43" t="s">
        <v>1001</v>
      </c>
      <c r="F50" s="41"/>
      <c r="G50" s="41"/>
      <c r="H50" s="41"/>
      <c r="I50" s="41"/>
      <c r="J50" s="42"/>
    </row>
    <row r="51" spans="1:16" ht="120" x14ac:dyDescent="0.25">
      <c r="A51" s="33" t="s">
        <v>177</v>
      </c>
      <c r="B51" s="40"/>
      <c r="C51" s="41"/>
      <c r="D51" s="41"/>
      <c r="E51" s="35" t="s">
        <v>481</v>
      </c>
      <c r="F51" s="41"/>
      <c r="G51" s="41"/>
      <c r="H51" s="41"/>
      <c r="I51" s="41"/>
      <c r="J51" s="42"/>
    </row>
    <row r="52" spans="1:16" x14ac:dyDescent="0.25">
      <c r="A52" s="33" t="s">
        <v>168</v>
      </c>
      <c r="B52" s="33">
        <v>11</v>
      </c>
      <c r="C52" s="34" t="s">
        <v>496</v>
      </c>
      <c r="D52" s="33" t="s">
        <v>199</v>
      </c>
      <c r="E52" s="35" t="s">
        <v>497</v>
      </c>
      <c r="F52" s="36" t="s">
        <v>242</v>
      </c>
      <c r="G52" s="37">
        <v>425</v>
      </c>
      <c r="H52" s="38">
        <v>0</v>
      </c>
      <c r="I52" s="38">
        <f>ROUND(G52*H52,P4)</f>
        <v>0</v>
      </c>
      <c r="J52" s="33"/>
      <c r="O52" s="39">
        <f>I52*0.21</f>
        <v>0</v>
      </c>
      <c r="P52">
        <v>3</v>
      </c>
    </row>
    <row r="53" spans="1:16" ht="90" x14ac:dyDescent="0.25">
      <c r="A53" s="33" t="s">
        <v>173</v>
      </c>
      <c r="B53" s="40"/>
      <c r="C53" s="41"/>
      <c r="D53" s="41"/>
      <c r="E53" s="35" t="s">
        <v>1002</v>
      </c>
      <c r="F53" s="41"/>
      <c r="G53" s="41"/>
      <c r="H53" s="41"/>
      <c r="I53" s="41"/>
      <c r="J53" s="42"/>
    </row>
    <row r="54" spans="1:16" x14ac:dyDescent="0.25">
      <c r="A54" s="33" t="s">
        <v>175</v>
      </c>
      <c r="B54" s="40"/>
      <c r="C54" s="41"/>
      <c r="D54" s="41"/>
      <c r="E54" s="43" t="s">
        <v>1003</v>
      </c>
      <c r="F54" s="41"/>
      <c r="G54" s="41"/>
      <c r="H54" s="41"/>
      <c r="I54" s="41"/>
      <c r="J54" s="42"/>
    </row>
    <row r="55" spans="1:16" ht="75" x14ac:dyDescent="0.25">
      <c r="A55" s="33" t="s">
        <v>177</v>
      </c>
      <c r="B55" s="40"/>
      <c r="C55" s="41"/>
      <c r="D55" s="41"/>
      <c r="E55" s="35" t="s">
        <v>502</v>
      </c>
      <c r="F55" s="41"/>
      <c r="G55" s="41"/>
      <c r="H55" s="41"/>
      <c r="I55" s="41"/>
      <c r="J55" s="42"/>
    </row>
    <row r="56" spans="1:16" ht="30" x14ac:dyDescent="0.25">
      <c r="A56" s="33" t="s">
        <v>168</v>
      </c>
      <c r="B56" s="33">
        <v>12</v>
      </c>
      <c r="C56" s="34" t="s">
        <v>503</v>
      </c>
      <c r="D56" s="33" t="s">
        <v>196</v>
      </c>
      <c r="E56" s="35" t="s">
        <v>504</v>
      </c>
      <c r="F56" s="36" t="s">
        <v>274</v>
      </c>
      <c r="G56" s="37">
        <v>50</v>
      </c>
      <c r="H56" s="38">
        <v>0</v>
      </c>
      <c r="I56" s="38">
        <f>ROUND(G56*H56,P4)</f>
        <v>0</v>
      </c>
      <c r="J56" s="33"/>
      <c r="O56" s="39">
        <f>I56*0.21</f>
        <v>0</v>
      </c>
      <c r="P56">
        <v>3</v>
      </c>
    </row>
    <row r="57" spans="1:16" ht="195" x14ac:dyDescent="0.25">
      <c r="A57" s="33" t="s">
        <v>173</v>
      </c>
      <c r="B57" s="40"/>
      <c r="C57" s="41"/>
      <c r="D57" s="41"/>
      <c r="E57" s="35" t="s">
        <v>1004</v>
      </c>
      <c r="F57" s="41"/>
      <c r="G57" s="41"/>
      <c r="H57" s="41"/>
      <c r="I57" s="41"/>
      <c r="J57" s="42"/>
    </row>
    <row r="58" spans="1:16" x14ac:dyDescent="0.25">
      <c r="A58" s="33" t="s">
        <v>175</v>
      </c>
      <c r="B58" s="40"/>
      <c r="C58" s="41"/>
      <c r="D58" s="41"/>
      <c r="E58" s="43" t="s">
        <v>668</v>
      </c>
      <c r="F58" s="41"/>
      <c r="G58" s="41"/>
      <c r="H58" s="41"/>
      <c r="I58" s="41"/>
      <c r="J58" s="42"/>
    </row>
    <row r="59" spans="1:16" ht="120" x14ac:dyDescent="0.25">
      <c r="A59" s="33" t="s">
        <v>177</v>
      </c>
      <c r="B59" s="40"/>
      <c r="C59" s="41"/>
      <c r="D59" s="41"/>
      <c r="E59" s="35" t="s">
        <v>481</v>
      </c>
      <c r="F59" s="41"/>
      <c r="G59" s="41"/>
      <c r="H59" s="41"/>
      <c r="I59" s="41"/>
      <c r="J59" s="42"/>
    </row>
    <row r="60" spans="1:16" ht="30" x14ac:dyDescent="0.25">
      <c r="A60" s="33" t="s">
        <v>168</v>
      </c>
      <c r="B60" s="33">
        <v>13</v>
      </c>
      <c r="C60" s="34" t="s">
        <v>503</v>
      </c>
      <c r="D60" s="33" t="s">
        <v>199</v>
      </c>
      <c r="E60" s="35" t="s">
        <v>504</v>
      </c>
      <c r="F60" s="36" t="s">
        <v>274</v>
      </c>
      <c r="G60" s="37">
        <v>22</v>
      </c>
      <c r="H60" s="38">
        <v>0</v>
      </c>
      <c r="I60" s="38">
        <f>ROUND(G60*H60,P4)</f>
        <v>0</v>
      </c>
      <c r="J60" s="33"/>
      <c r="O60" s="39">
        <f>I60*0.21</f>
        <v>0</v>
      </c>
      <c r="P60">
        <v>3</v>
      </c>
    </row>
    <row r="61" spans="1:16" ht="30" x14ac:dyDescent="0.25">
      <c r="A61" s="33" t="s">
        <v>173</v>
      </c>
      <c r="B61" s="40"/>
      <c r="C61" s="41"/>
      <c r="D61" s="41"/>
      <c r="E61" s="35" t="s">
        <v>1005</v>
      </c>
      <c r="F61" s="41"/>
      <c r="G61" s="41"/>
      <c r="H61" s="41"/>
      <c r="I61" s="41"/>
      <c r="J61" s="42"/>
    </row>
    <row r="62" spans="1:16" x14ac:dyDescent="0.25">
      <c r="A62" s="33" t="s">
        <v>175</v>
      </c>
      <c r="B62" s="40"/>
      <c r="C62" s="41"/>
      <c r="D62" s="41"/>
      <c r="E62" s="43" t="s">
        <v>1006</v>
      </c>
      <c r="F62" s="41"/>
      <c r="G62" s="41"/>
      <c r="H62" s="41"/>
      <c r="I62" s="41"/>
      <c r="J62" s="42"/>
    </row>
    <row r="63" spans="1:16" ht="120" x14ac:dyDescent="0.25">
      <c r="A63" s="33" t="s">
        <v>177</v>
      </c>
      <c r="B63" s="40"/>
      <c r="C63" s="41"/>
      <c r="D63" s="41"/>
      <c r="E63" s="35" t="s">
        <v>481</v>
      </c>
      <c r="F63" s="41"/>
      <c r="G63" s="41"/>
      <c r="H63" s="41"/>
      <c r="I63" s="41"/>
      <c r="J63" s="42"/>
    </row>
    <row r="64" spans="1:16" ht="30" x14ac:dyDescent="0.25">
      <c r="A64" s="33" t="s">
        <v>168</v>
      </c>
      <c r="B64" s="33">
        <v>14</v>
      </c>
      <c r="C64" s="34" t="s">
        <v>506</v>
      </c>
      <c r="D64" s="33" t="s">
        <v>507</v>
      </c>
      <c r="E64" s="35" t="s">
        <v>508</v>
      </c>
      <c r="F64" s="36" t="s">
        <v>250</v>
      </c>
      <c r="G64" s="37">
        <v>1000</v>
      </c>
      <c r="H64" s="38">
        <v>0</v>
      </c>
      <c r="I64" s="38">
        <f>ROUND(G64*H64,P4)</f>
        <v>0</v>
      </c>
      <c r="J64" s="33"/>
      <c r="O64" s="39">
        <f>I64*0.21</f>
        <v>0</v>
      </c>
      <c r="P64">
        <v>3</v>
      </c>
    </row>
    <row r="65" spans="1:16" ht="105" x14ac:dyDescent="0.25">
      <c r="A65" s="33" t="s">
        <v>173</v>
      </c>
      <c r="B65" s="40"/>
      <c r="C65" s="41"/>
      <c r="D65" s="41"/>
      <c r="E65" s="35" t="s">
        <v>1007</v>
      </c>
      <c r="F65" s="41"/>
      <c r="G65" s="41"/>
      <c r="H65" s="41"/>
      <c r="I65" s="41"/>
      <c r="J65" s="42"/>
    </row>
    <row r="66" spans="1:16" x14ac:dyDescent="0.25">
      <c r="A66" s="33" t="s">
        <v>175</v>
      </c>
      <c r="B66" s="40"/>
      <c r="C66" s="41"/>
      <c r="D66" s="41"/>
      <c r="E66" s="43" t="s">
        <v>626</v>
      </c>
      <c r="F66" s="41"/>
      <c r="G66" s="41"/>
      <c r="H66" s="41"/>
      <c r="I66" s="41"/>
      <c r="J66" s="42"/>
    </row>
    <row r="67" spans="1:16" x14ac:dyDescent="0.25">
      <c r="A67" s="33" t="s">
        <v>177</v>
      </c>
      <c r="B67" s="40"/>
      <c r="C67" s="41"/>
      <c r="D67" s="41"/>
      <c r="E67" s="35" t="s">
        <v>511</v>
      </c>
      <c r="F67" s="41"/>
      <c r="G67" s="41"/>
      <c r="H67" s="41"/>
      <c r="I67" s="41"/>
      <c r="J67" s="42"/>
    </row>
    <row r="68" spans="1:16" x14ac:dyDescent="0.25">
      <c r="A68" s="33" t="s">
        <v>168</v>
      </c>
      <c r="B68" s="33">
        <v>15</v>
      </c>
      <c r="C68" s="34" t="s">
        <v>240</v>
      </c>
      <c r="D68" s="33" t="s">
        <v>196</v>
      </c>
      <c r="E68" s="35" t="s">
        <v>241</v>
      </c>
      <c r="F68" s="36" t="s">
        <v>242</v>
      </c>
      <c r="G68" s="37">
        <v>92</v>
      </c>
      <c r="H68" s="38">
        <v>0</v>
      </c>
      <c r="I68" s="38">
        <f>ROUND(G68*H68,P4)</f>
        <v>0</v>
      </c>
      <c r="J68" s="33"/>
      <c r="O68" s="39">
        <f>I68*0.21</f>
        <v>0</v>
      </c>
      <c r="P68">
        <v>3</v>
      </c>
    </row>
    <row r="69" spans="1:16" ht="105" x14ac:dyDescent="0.25">
      <c r="A69" s="33" t="s">
        <v>173</v>
      </c>
      <c r="B69" s="40"/>
      <c r="C69" s="41"/>
      <c r="D69" s="41"/>
      <c r="E69" s="35" t="s">
        <v>1008</v>
      </c>
      <c r="F69" s="41"/>
      <c r="G69" s="41"/>
      <c r="H69" s="41"/>
      <c r="I69" s="41"/>
      <c r="J69" s="42"/>
    </row>
    <row r="70" spans="1:16" x14ac:dyDescent="0.25">
      <c r="A70" s="33" t="s">
        <v>175</v>
      </c>
      <c r="B70" s="40"/>
      <c r="C70" s="41"/>
      <c r="D70" s="41"/>
      <c r="E70" s="43" t="s">
        <v>1009</v>
      </c>
      <c r="F70" s="41"/>
      <c r="G70" s="41"/>
      <c r="H70" s="41"/>
      <c r="I70" s="41"/>
      <c r="J70" s="42"/>
    </row>
    <row r="71" spans="1:16" ht="75" x14ac:dyDescent="0.25">
      <c r="A71" s="33" t="s">
        <v>177</v>
      </c>
      <c r="B71" s="40"/>
      <c r="C71" s="41"/>
      <c r="D71" s="41"/>
      <c r="E71" s="35" t="s">
        <v>502</v>
      </c>
      <c r="F71" s="41"/>
      <c r="G71" s="41"/>
      <c r="H71" s="41"/>
      <c r="I71" s="41"/>
      <c r="J71" s="42"/>
    </row>
    <row r="72" spans="1:16" x14ac:dyDescent="0.25">
      <c r="A72" s="33" t="s">
        <v>168</v>
      </c>
      <c r="B72" s="33">
        <v>16</v>
      </c>
      <c r="C72" s="34" t="s">
        <v>240</v>
      </c>
      <c r="D72" s="33" t="s">
        <v>199</v>
      </c>
      <c r="E72" s="35" t="s">
        <v>241</v>
      </c>
      <c r="F72" s="36" t="s">
        <v>242</v>
      </c>
      <c r="G72" s="37">
        <v>300</v>
      </c>
      <c r="H72" s="38">
        <v>0</v>
      </c>
      <c r="I72" s="38">
        <f>ROUND(G72*H72,P4)</f>
        <v>0</v>
      </c>
      <c r="J72" s="33"/>
      <c r="O72" s="39">
        <f>I72*0.21</f>
        <v>0</v>
      </c>
      <c r="P72">
        <v>3</v>
      </c>
    </row>
    <row r="73" spans="1:16" ht="165" x14ac:dyDescent="0.25">
      <c r="A73" s="33" t="s">
        <v>173</v>
      </c>
      <c r="B73" s="40"/>
      <c r="C73" s="41"/>
      <c r="D73" s="41"/>
      <c r="E73" s="35" t="s">
        <v>1010</v>
      </c>
      <c r="F73" s="41"/>
      <c r="G73" s="41"/>
      <c r="H73" s="41"/>
      <c r="I73" s="41"/>
      <c r="J73" s="42"/>
    </row>
    <row r="74" spans="1:16" x14ac:dyDescent="0.25">
      <c r="A74" s="33" t="s">
        <v>175</v>
      </c>
      <c r="B74" s="40"/>
      <c r="C74" s="41"/>
      <c r="D74" s="41"/>
      <c r="E74" s="43" t="s">
        <v>660</v>
      </c>
      <c r="F74" s="41"/>
      <c r="G74" s="41"/>
      <c r="H74" s="41"/>
      <c r="I74" s="41"/>
      <c r="J74" s="42"/>
    </row>
    <row r="75" spans="1:16" ht="120" x14ac:dyDescent="0.25">
      <c r="A75" s="33" t="s">
        <v>177</v>
      </c>
      <c r="B75" s="40"/>
      <c r="C75" s="41"/>
      <c r="D75" s="41"/>
      <c r="E75" s="35" t="s">
        <v>481</v>
      </c>
      <c r="F75" s="41"/>
      <c r="G75" s="41"/>
      <c r="H75" s="41"/>
      <c r="I75" s="41"/>
      <c r="J75" s="42"/>
    </row>
    <row r="76" spans="1:16" x14ac:dyDescent="0.25">
      <c r="A76" s="33" t="s">
        <v>168</v>
      </c>
      <c r="B76" s="33">
        <v>17</v>
      </c>
      <c r="C76" s="34" t="s">
        <v>516</v>
      </c>
      <c r="D76" s="33" t="s">
        <v>170</v>
      </c>
      <c r="E76" s="35" t="s">
        <v>517</v>
      </c>
      <c r="F76" s="36" t="s">
        <v>242</v>
      </c>
      <c r="G76" s="37">
        <v>97.5</v>
      </c>
      <c r="H76" s="38">
        <v>0</v>
      </c>
      <c r="I76" s="38">
        <f>ROUND(G76*H76,P4)</f>
        <v>0</v>
      </c>
      <c r="J76" s="33"/>
      <c r="O76" s="39">
        <f>I76*0.21</f>
        <v>0</v>
      </c>
      <c r="P76">
        <v>3</v>
      </c>
    </row>
    <row r="77" spans="1:16" ht="60" x14ac:dyDescent="0.25">
      <c r="A77" s="33" t="s">
        <v>173</v>
      </c>
      <c r="B77" s="40"/>
      <c r="C77" s="41"/>
      <c r="D77" s="41"/>
      <c r="E77" s="35" t="s">
        <v>1011</v>
      </c>
      <c r="F77" s="41"/>
      <c r="G77" s="41"/>
      <c r="H77" s="41"/>
      <c r="I77" s="41"/>
      <c r="J77" s="42"/>
    </row>
    <row r="78" spans="1:16" x14ac:dyDescent="0.25">
      <c r="A78" s="33" t="s">
        <v>175</v>
      </c>
      <c r="B78" s="40"/>
      <c r="C78" s="41"/>
      <c r="D78" s="41"/>
      <c r="E78" s="43" t="s">
        <v>1012</v>
      </c>
      <c r="F78" s="41"/>
      <c r="G78" s="41"/>
      <c r="H78" s="41"/>
      <c r="I78" s="41"/>
      <c r="J78" s="42"/>
    </row>
    <row r="79" spans="1:16" ht="75" x14ac:dyDescent="0.25">
      <c r="A79" s="33" t="s">
        <v>177</v>
      </c>
      <c r="B79" s="40"/>
      <c r="C79" s="41"/>
      <c r="D79" s="41"/>
      <c r="E79" s="35" t="s">
        <v>520</v>
      </c>
      <c r="F79" s="41"/>
      <c r="G79" s="41"/>
      <c r="H79" s="41"/>
      <c r="I79" s="41"/>
      <c r="J79" s="42"/>
    </row>
    <row r="80" spans="1:16" x14ac:dyDescent="0.25">
      <c r="A80" s="33" t="s">
        <v>168</v>
      </c>
      <c r="B80" s="33">
        <v>18</v>
      </c>
      <c r="C80" s="34" t="s">
        <v>521</v>
      </c>
      <c r="D80" s="33" t="s">
        <v>181</v>
      </c>
      <c r="E80" s="35" t="s">
        <v>522</v>
      </c>
      <c r="F80" s="36" t="s">
        <v>242</v>
      </c>
      <c r="G80" s="37">
        <v>97.5</v>
      </c>
      <c r="H80" s="38">
        <v>0</v>
      </c>
      <c r="I80" s="38">
        <f>ROUND(G80*H80,P4)</f>
        <v>0</v>
      </c>
      <c r="J80" s="33"/>
      <c r="O80" s="39">
        <f>I80*0.21</f>
        <v>0</v>
      </c>
      <c r="P80">
        <v>3</v>
      </c>
    </row>
    <row r="81" spans="1:16" x14ac:dyDescent="0.25">
      <c r="A81" s="33" t="s">
        <v>173</v>
      </c>
      <c r="B81" s="40"/>
      <c r="C81" s="41"/>
      <c r="D81" s="41"/>
      <c r="E81" s="35" t="s">
        <v>523</v>
      </c>
      <c r="F81" s="41"/>
      <c r="G81" s="41"/>
      <c r="H81" s="41"/>
      <c r="I81" s="41"/>
      <c r="J81" s="42"/>
    </row>
    <row r="82" spans="1:16" x14ac:dyDescent="0.25">
      <c r="A82" s="33" t="s">
        <v>175</v>
      </c>
      <c r="B82" s="40"/>
      <c r="C82" s="41"/>
      <c r="D82" s="41"/>
      <c r="E82" s="43" t="s">
        <v>480</v>
      </c>
      <c r="F82" s="41"/>
      <c r="G82" s="41"/>
      <c r="H82" s="41"/>
      <c r="I82" s="41"/>
      <c r="J82" s="42"/>
    </row>
    <row r="83" spans="1:16" ht="60" x14ac:dyDescent="0.25">
      <c r="A83" s="33" t="s">
        <v>177</v>
      </c>
      <c r="B83" s="40"/>
      <c r="C83" s="41"/>
      <c r="D83" s="41"/>
      <c r="E83" s="35" t="s">
        <v>525</v>
      </c>
      <c r="F83" s="41"/>
      <c r="G83" s="41"/>
      <c r="H83" s="41"/>
      <c r="I83" s="41"/>
      <c r="J83" s="42"/>
    </row>
    <row r="84" spans="1:16" x14ac:dyDescent="0.25">
      <c r="A84" s="33" t="s">
        <v>168</v>
      </c>
      <c r="B84" s="33">
        <v>19</v>
      </c>
      <c r="C84" s="34" t="s">
        <v>526</v>
      </c>
      <c r="D84" s="33" t="s">
        <v>170</v>
      </c>
      <c r="E84" s="35" t="s">
        <v>527</v>
      </c>
      <c r="F84" s="36" t="s">
        <v>242</v>
      </c>
      <c r="G84" s="37">
        <v>500</v>
      </c>
      <c r="H84" s="38">
        <v>0</v>
      </c>
      <c r="I84" s="38">
        <f>ROUND(G84*H84,P4)</f>
        <v>0</v>
      </c>
      <c r="J84" s="33"/>
      <c r="O84" s="39">
        <f>I84*0.21</f>
        <v>0</v>
      </c>
      <c r="P84">
        <v>3</v>
      </c>
    </row>
    <row r="85" spans="1:16" ht="75" x14ac:dyDescent="0.25">
      <c r="A85" s="33" t="s">
        <v>173</v>
      </c>
      <c r="B85" s="40"/>
      <c r="C85" s="41"/>
      <c r="D85" s="41"/>
      <c r="E85" s="35" t="s">
        <v>528</v>
      </c>
      <c r="F85" s="41"/>
      <c r="G85" s="41"/>
      <c r="H85" s="41"/>
      <c r="I85" s="41"/>
      <c r="J85" s="42"/>
    </row>
    <row r="86" spans="1:16" x14ac:dyDescent="0.25">
      <c r="A86" s="33" t="s">
        <v>175</v>
      </c>
      <c r="B86" s="40"/>
      <c r="C86" s="41"/>
      <c r="D86" s="41"/>
      <c r="E86" s="43" t="s">
        <v>451</v>
      </c>
      <c r="F86" s="41"/>
      <c r="G86" s="41"/>
      <c r="H86" s="41"/>
      <c r="I86" s="41"/>
      <c r="J86" s="42"/>
    </row>
    <row r="87" spans="1:16" ht="409.5" x14ac:dyDescent="0.25">
      <c r="A87" s="33" t="s">
        <v>177</v>
      </c>
      <c r="B87" s="40"/>
      <c r="C87" s="41"/>
      <c r="D87" s="41"/>
      <c r="E87" s="35" t="s">
        <v>529</v>
      </c>
      <c r="F87" s="41"/>
      <c r="G87" s="41"/>
      <c r="H87" s="41"/>
      <c r="I87" s="41"/>
      <c r="J87" s="42"/>
    </row>
    <row r="88" spans="1:16" x14ac:dyDescent="0.25">
      <c r="A88" s="33" t="s">
        <v>168</v>
      </c>
      <c r="B88" s="33">
        <v>20</v>
      </c>
      <c r="C88" s="34" t="s">
        <v>530</v>
      </c>
      <c r="D88" s="33" t="s">
        <v>196</v>
      </c>
      <c r="E88" s="35" t="s">
        <v>531</v>
      </c>
      <c r="F88" s="36" t="s">
        <v>242</v>
      </c>
      <c r="G88" s="37">
        <v>1250</v>
      </c>
      <c r="H88" s="38">
        <v>0</v>
      </c>
      <c r="I88" s="38">
        <f>ROUND(G88*H88,P4)</f>
        <v>0</v>
      </c>
      <c r="J88" s="33"/>
      <c r="O88" s="39">
        <f>I88*0.21</f>
        <v>0</v>
      </c>
      <c r="P88">
        <v>3</v>
      </c>
    </row>
    <row r="89" spans="1:16" ht="225" x14ac:dyDescent="0.25">
      <c r="A89" s="33" t="s">
        <v>173</v>
      </c>
      <c r="B89" s="40"/>
      <c r="C89" s="41"/>
      <c r="D89" s="41"/>
      <c r="E89" s="35" t="s">
        <v>1013</v>
      </c>
      <c r="F89" s="41"/>
      <c r="G89" s="41"/>
      <c r="H89" s="41"/>
      <c r="I89" s="41"/>
      <c r="J89" s="42"/>
    </row>
    <row r="90" spans="1:16" x14ac:dyDescent="0.25">
      <c r="A90" s="33" t="s">
        <v>175</v>
      </c>
      <c r="B90" s="40"/>
      <c r="C90" s="41"/>
      <c r="D90" s="41"/>
      <c r="E90" s="43" t="s">
        <v>1014</v>
      </c>
      <c r="F90" s="41"/>
      <c r="G90" s="41"/>
      <c r="H90" s="41"/>
      <c r="I90" s="41"/>
      <c r="J90" s="42"/>
    </row>
    <row r="91" spans="1:16" ht="409.5" x14ac:dyDescent="0.25">
      <c r="A91" s="33" t="s">
        <v>177</v>
      </c>
      <c r="B91" s="40"/>
      <c r="C91" s="41"/>
      <c r="D91" s="41"/>
      <c r="E91" s="35" t="s">
        <v>529</v>
      </c>
      <c r="F91" s="41"/>
      <c r="G91" s="41"/>
      <c r="H91" s="41"/>
      <c r="I91" s="41"/>
      <c r="J91" s="42"/>
    </row>
    <row r="92" spans="1:16" x14ac:dyDescent="0.25">
      <c r="A92" s="33" t="s">
        <v>168</v>
      </c>
      <c r="B92" s="33">
        <v>21</v>
      </c>
      <c r="C92" s="34" t="s">
        <v>530</v>
      </c>
      <c r="D92" s="33" t="s">
        <v>199</v>
      </c>
      <c r="E92" s="35" t="s">
        <v>531</v>
      </c>
      <c r="F92" s="36" t="s">
        <v>242</v>
      </c>
      <c r="G92" s="37">
        <v>1380</v>
      </c>
      <c r="H92" s="38">
        <v>0</v>
      </c>
      <c r="I92" s="38">
        <f>ROUND(G92*H92,P4)</f>
        <v>0</v>
      </c>
      <c r="J92" s="33"/>
      <c r="O92" s="39">
        <f>I92*0.21</f>
        <v>0</v>
      </c>
      <c r="P92">
        <v>3</v>
      </c>
    </row>
    <row r="93" spans="1:16" ht="60" x14ac:dyDescent="0.25">
      <c r="A93" s="33" t="s">
        <v>173</v>
      </c>
      <c r="B93" s="40"/>
      <c r="C93" s="41"/>
      <c r="D93" s="41"/>
      <c r="E93" s="35" t="s">
        <v>1015</v>
      </c>
      <c r="F93" s="41"/>
      <c r="G93" s="41"/>
      <c r="H93" s="41"/>
      <c r="I93" s="41"/>
      <c r="J93" s="42"/>
    </row>
    <row r="94" spans="1:16" x14ac:dyDescent="0.25">
      <c r="A94" s="33" t="s">
        <v>175</v>
      </c>
      <c r="B94" s="40"/>
      <c r="C94" s="41"/>
      <c r="D94" s="41"/>
      <c r="E94" s="43" t="s">
        <v>1016</v>
      </c>
      <c r="F94" s="41"/>
      <c r="G94" s="41"/>
      <c r="H94" s="41"/>
      <c r="I94" s="41"/>
      <c r="J94" s="42"/>
    </row>
    <row r="95" spans="1:16" ht="409.5" x14ac:dyDescent="0.25">
      <c r="A95" s="33" t="s">
        <v>177</v>
      </c>
      <c r="B95" s="40"/>
      <c r="C95" s="41"/>
      <c r="D95" s="41"/>
      <c r="E95" s="35" t="s">
        <v>537</v>
      </c>
      <c r="F95" s="41"/>
      <c r="G95" s="41"/>
      <c r="H95" s="41"/>
      <c r="I95" s="41"/>
      <c r="J95" s="42"/>
    </row>
    <row r="96" spans="1:16" x14ac:dyDescent="0.25">
      <c r="A96" s="33" t="s">
        <v>168</v>
      </c>
      <c r="B96" s="33">
        <v>22</v>
      </c>
      <c r="C96" s="34" t="s">
        <v>538</v>
      </c>
      <c r="D96" s="33" t="s">
        <v>170</v>
      </c>
      <c r="E96" s="35" t="s">
        <v>539</v>
      </c>
      <c r="F96" s="36" t="s">
        <v>242</v>
      </c>
      <c r="G96" s="37">
        <v>1347.5</v>
      </c>
      <c r="H96" s="38">
        <v>0</v>
      </c>
      <c r="I96" s="38">
        <f>ROUND(G96*H96,P4)</f>
        <v>0</v>
      </c>
      <c r="J96" s="33"/>
      <c r="O96" s="39">
        <f>I96*0.21</f>
        <v>0</v>
      </c>
      <c r="P96">
        <v>3</v>
      </c>
    </row>
    <row r="97" spans="1:16" x14ac:dyDescent="0.25">
      <c r="A97" s="33" t="s">
        <v>173</v>
      </c>
      <c r="B97" s="40"/>
      <c r="C97" s="41"/>
      <c r="D97" s="41"/>
      <c r="E97" s="35" t="s">
        <v>1017</v>
      </c>
      <c r="F97" s="41"/>
      <c r="G97" s="41"/>
      <c r="H97" s="41"/>
      <c r="I97" s="41"/>
      <c r="J97" s="42"/>
    </row>
    <row r="98" spans="1:16" x14ac:dyDescent="0.25">
      <c r="A98" s="33" t="s">
        <v>175</v>
      </c>
      <c r="B98" s="40"/>
      <c r="C98" s="41"/>
      <c r="D98" s="41"/>
      <c r="E98" s="43" t="s">
        <v>1018</v>
      </c>
      <c r="F98" s="41"/>
      <c r="G98" s="41"/>
      <c r="H98" s="41"/>
      <c r="I98" s="41"/>
      <c r="J98" s="42"/>
    </row>
    <row r="99" spans="1:16" ht="409.5" x14ac:dyDescent="0.25">
      <c r="A99" s="33" t="s">
        <v>177</v>
      </c>
      <c r="B99" s="40"/>
      <c r="C99" s="41"/>
      <c r="D99" s="41"/>
      <c r="E99" s="35" t="s">
        <v>542</v>
      </c>
      <c r="F99" s="41"/>
      <c r="G99" s="41"/>
      <c r="H99" s="41"/>
      <c r="I99" s="41"/>
      <c r="J99" s="42"/>
    </row>
    <row r="100" spans="1:16" x14ac:dyDescent="0.25">
      <c r="A100" s="33" t="s">
        <v>168</v>
      </c>
      <c r="B100" s="33">
        <v>23</v>
      </c>
      <c r="C100" s="34" t="s">
        <v>543</v>
      </c>
      <c r="D100" s="33" t="s">
        <v>170</v>
      </c>
      <c r="E100" s="35" t="s">
        <v>544</v>
      </c>
      <c r="F100" s="36" t="s">
        <v>274</v>
      </c>
      <c r="G100" s="37">
        <v>500</v>
      </c>
      <c r="H100" s="38">
        <v>0</v>
      </c>
      <c r="I100" s="38">
        <f>ROUND(G100*H100,P4)</f>
        <v>0</v>
      </c>
      <c r="J100" s="33"/>
      <c r="O100" s="39">
        <f>I100*0.21</f>
        <v>0</v>
      </c>
      <c r="P100">
        <v>3</v>
      </c>
    </row>
    <row r="101" spans="1:16" ht="150" x14ac:dyDescent="0.25">
      <c r="A101" s="33" t="s">
        <v>173</v>
      </c>
      <c r="B101" s="40"/>
      <c r="C101" s="41"/>
      <c r="D101" s="41"/>
      <c r="E101" s="35" t="s">
        <v>1019</v>
      </c>
      <c r="F101" s="41"/>
      <c r="G101" s="41"/>
      <c r="H101" s="41"/>
      <c r="I101" s="41"/>
      <c r="J101" s="42"/>
    </row>
    <row r="102" spans="1:16" x14ac:dyDescent="0.25">
      <c r="A102" s="33" t="s">
        <v>175</v>
      </c>
      <c r="B102" s="40"/>
      <c r="C102" s="41"/>
      <c r="D102" s="41"/>
      <c r="E102" s="43" t="s">
        <v>451</v>
      </c>
      <c r="F102" s="41"/>
      <c r="G102" s="41"/>
      <c r="H102" s="41"/>
      <c r="I102" s="41"/>
      <c r="J102" s="42"/>
    </row>
    <row r="103" spans="1:16" ht="120" x14ac:dyDescent="0.25">
      <c r="A103" s="33" t="s">
        <v>177</v>
      </c>
      <c r="B103" s="40"/>
      <c r="C103" s="41"/>
      <c r="D103" s="41"/>
      <c r="E103" s="35" t="s">
        <v>547</v>
      </c>
      <c r="F103" s="41"/>
      <c r="G103" s="41"/>
      <c r="H103" s="41"/>
      <c r="I103" s="41"/>
      <c r="J103" s="42"/>
    </row>
    <row r="104" spans="1:16" x14ac:dyDescent="0.25">
      <c r="A104" s="33" t="s">
        <v>168</v>
      </c>
      <c r="B104" s="33">
        <v>24</v>
      </c>
      <c r="C104" s="34" t="s">
        <v>396</v>
      </c>
      <c r="D104" s="33"/>
      <c r="E104" s="35" t="s">
        <v>553</v>
      </c>
      <c r="F104" s="36" t="s">
        <v>242</v>
      </c>
      <c r="G104" s="37">
        <v>2852.5</v>
      </c>
      <c r="H104" s="38">
        <v>0</v>
      </c>
      <c r="I104" s="38">
        <f>ROUND(G104*H104,P4)</f>
        <v>0</v>
      </c>
      <c r="J104" s="33"/>
      <c r="O104" s="39">
        <f>I104*0.21</f>
        <v>0</v>
      </c>
      <c r="P104">
        <v>3</v>
      </c>
    </row>
    <row r="105" spans="1:16" ht="30" x14ac:dyDescent="0.25">
      <c r="A105" s="33" t="s">
        <v>173</v>
      </c>
      <c r="B105" s="40"/>
      <c r="C105" s="41"/>
      <c r="D105" s="41"/>
      <c r="E105" s="35" t="s">
        <v>888</v>
      </c>
      <c r="F105" s="41"/>
      <c r="G105" s="41"/>
      <c r="H105" s="41"/>
      <c r="I105" s="41"/>
      <c r="J105" s="42"/>
    </row>
    <row r="106" spans="1:16" x14ac:dyDescent="0.25">
      <c r="A106" s="33" t="s">
        <v>175</v>
      </c>
      <c r="B106" s="40"/>
      <c r="C106" s="41"/>
      <c r="D106" s="41"/>
      <c r="E106" s="43" t="s">
        <v>1020</v>
      </c>
      <c r="F106" s="41"/>
      <c r="G106" s="41"/>
      <c r="H106" s="41"/>
      <c r="I106" s="41"/>
      <c r="J106" s="42"/>
    </row>
    <row r="107" spans="1:16" ht="285" x14ac:dyDescent="0.25">
      <c r="A107" s="33" t="s">
        <v>177</v>
      </c>
      <c r="B107" s="40"/>
      <c r="C107" s="41"/>
      <c r="D107" s="41"/>
      <c r="E107" s="35" t="s">
        <v>556</v>
      </c>
      <c r="F107" s="41"/>
      <c r="G107" s="41"/>
      <c r="H107" s="41"/>
      <c r="I107" s="41"/>
      <c r="J107" s="42"/>
    </row>
    <row r="108" spans="1:16" ht="30" x14ac:dyDescent="0.25">
      <c r="A108" s="33" t="s">
        <v>168</v>
      </c>
      <c r="B108" s="33">
        <v>25</v>
      </c>
      <c r="C108" s="34" t="s">
        <v>557</v>
      </c>
      <c r="D108" s="33" t="s">
        <v>181</v>
      </c>
      <c r="E108" s="35" t="s">
        <v>558</v>
      </c>
      <c r="F108" s="36" t="s">
        <v>242</v>
      </c>
      <c r="G108" s="37">
        <v>1250</v>
      </c>
      <c r="H108" s="38">
        <v>0</v>
      </c>
      <c r="I108" s="38">
        <f>ROUND(G108*H108,P4)</f>
        <v>0</v>
      </c>
      <c r="J108" s="33"/>
      <c r="O108" s="39">
        <f>I108*0.21</f>
        <v>0</v>
      </c>
      <c r="P108">
        <v>3</v>
      </c>
    </row>
    <row r="109" spans="1:16" ht="360" x14ac:dyDescent="0.25">
      <c r="A109" s="33" t="s">
        <v>173</v>
      </c>
      <c r="B109" s="40"/>
      <c r="C109" s="41"/>
      <c r="D109" s="41"/>
      <c r="E109" s="35" t="s">
        <v>1021</v>
      </c>
      <c r="F109" s="41"/>
      <c r="G109" s="41"/>
      <c r="H109" s="41"/>
      <c r="I109" s="41"/>
      <c r="J109" s="42"/>
    </row>
    <row r="110" spans="1:16" x14ac:dyDescent="0.25">
      <c r="A110" s="33" t="s">
        <v>175</v>
      </c>
      <c r="B110" s="40"/>
      <c r="C110" s="41"/>
      <c r="D110" s="41"/>
      <c r="E110" s="43" t="s">
        <v>1014</v>
      </c>
      <c r="F110" s="41"/>
      <c r="G110" s="41"/>
      <c r="H110" s="41"/>
      <c r="I110" s="41"/>
      <c r="J110" s="42"/>
    </row>
    <row r="111" spans="1:16" ht="285" x14ac:dyDescent="0.25">
      <c r="A111" s="33" t="s">
        <v>177</v>
      </c>
      <c r="B111" s="40"/>
      <c r="C111" s="41"/>
      <c r="D111" s="41"/>
      <c r="E111" s="35" t="s">
        <v>556</v>
      </c>
      <c r="F111" s="41"/>
      <c r="G111" s="41"/>
      <c r="H111" s="41"/>
      <c r="I111" s="41"/>
      <c r="J111" s="42"/>
    </row>
    <row r="112" spans="1:16" ht="30" x14ac:dyDescent="0.25">
      <c r="A112" s="33" t="s">
        <v>168</v>
      </c>
      <c r="B112" s="33">
        <v>26</v>
      </c>
      <c r="C112" s="34" t="s">
        <v>561</v>
      </c>
      <c r="D112" s="33" t="s">
        <v>170</v>
      </c>
      <c r="E112" s="35" t="s">
        <v>562</v>
      </c>
      <c r="F112" s="36" t="s">
        <v>242</v>
      </c>
      <c r="G112" s="37">
        <v>52.5</v>
      </c>
      <c r="H112" s="38">
        <v>0</v>
      </c>
      <c r="I112" s="38">
        <f>ROUND(G112*H112,P4)</f>
        <v>0</v>
      </c>
      <c r="J112" s="33"/>
      <c r="O112" s="39">
        <f>I112*0.21</f>
        <v>0</v>
      </c>
      <c r="P112">
        <v>3</v>
      </c>
    </row>
    <row r="113" spans="1:16" ht="135" x14ac:dyDescent="0.25">
      <c r="A113" s="33" t="s">
        <v>173</v>
      </c>
      <c r="B113" s="40"/>
      <c r="C113" s="41"/>
      <c r="D113" s="41"/>
      <c r="E113" s="35" t="s">
        <v>1022</v>
      </c>
      <c r="F113" s="41"/>
      <c r="G113" s="41"/>
      <c r="H113" s="41"/>
      <c r="I113" s="41"/>
      <c r="J113" s="42"/>
    </row>
    <row r="114" spans="1:16" x14ac:dyDescent="0.25">
      <c r="A114" s="33" t="s">
        <v>175</v>
      </c>
      <c r="B114" s="40"/>
      <c r="C114" s="41"/>
      <c r="D114" s="41"/>
      <c r="E114" s="43" t="s">
        <v>1023</v>
      </c>
      <c r="F114" s="41"/>
      <c r="G114" s="41"/>
      <c r="H114" s="41"/>
      <c r="I114" s="41"/>
      <c r="J114" s="42"/>
    </row>
    <row r="115" spans="1:16" ht="360" x14ac:dyDescent="0.25">
      <c r="A115" s="33" t="s">
        <v>177</v>
      </c>
      <c r="B115" s="40"/>
      <c r="C115" s="41"/>
      <c r="D115" s="41"/>
      <c r="E115" s="35" t="s">
        <v>565</v>
      </c>
      <c r="F115" s="41"/>
      <c r="G115" s="41"/>
      <c r="H115" s="41"/>
      <c r="I115" s="41"/>
      <c r="J115" s="42"/>
    </row>
    <row r="116" spans="1:16" x14ac:dyDescent="0.25">
      <c r="A116" s="33" t="s">
        <v>168</v>
      </c>
      <c r="B116" s="33">
        <v>27</v>
      </c>
      <c r="C116" s="34" t="s">
        <v>566</v>
      </c>
      <c r="D116" s="33" t="s">
        <v>181</v>
      </c>
      <c r="E116" s="35" t="s">
        <v>567</v>
      </c>
      <c r="F116" s="36" t="s">
        <v>242</v>
      </c>
      <c r="G116" s="37">
        <v>850</v>
      </c>
      <c r="H116" s="38">
        <v>0</v>
      </c>
      <c r="I116" s="38">
        <f>ROUND(G116*H116,P4)</f>
        <v>0</v>
      </c>
      <c r="J116" s="33"/>
      <c r="O116" s="39">
        <f>I116*0.21</f>
        <v>0</v>
      </c>
      <c r="P116">
        <v>3</v>
      </c>
    </row>
    <row r="117" spans="1:16" ht="30" x14ac:dyDescent="0.25">
      <c r="A117" s="33" t="s">
        <v>173</v>
      </c>
      <c r="B117" s="40"/>
      <c r="C117" s="41"/>
      <c r="D117" s="41"/>
      <c r="E117" s="35" t="s">
        <v>568</v>
      </c>
      <c r="F117" s="41"/>
      <c r="G117" s="41"/>
      <c r="H117" s="41"/>
      <c r="I117" s="41"/>
      <c r="J117" s="42"/>
    </row>
    <row r="118" spans="1:16" x14ac:dyDescent="0.25">
      <c r="A118" s="33" t="s">
        <v>175</v>
      </c>
      <c r="B118" s="40"/>
      <c r="C118" s="41"/>
      <c r="D118" s="41"/>
      <c r="E118" s="43" t="s">
        <v>726</v>
      </c>
      <c r="F118" s="41"/>
      <c r="G118" s="41"/>
      <c r="H118" s="41"/>
      <c r="I118" s="41"/>
      <c r="J118" s="42"/>
    </row>
    <row r="119" spans="1:16" ht="375" x14ac:dyDescent="0.25">
      <c r="A119" s="33" t="s">
        <v>177</v>
      </c>
      <c r="B119" s="40"/>
      <c r="C119" s="41"/>
      <c r="D119" s="41"/>
      <c r="E119" s="35" t="s">
        <v>569</v>
      </c>
      <c r="F119" s="41"/>
      <c r="G119" s="41"/>
      <c r="H119" s="41"/>
      <c r="I119" s="41"/>
      <c r="J119" s="42"/>
    </row>
    <row r="120" spans="1:16" x14ac:dyDescent="0.25">
      <c r="A120" s="33" t="s">
        <v>168</v>
      </c>
      <c r="B120" s="33">
        <v>28</v>
      </c>
      <c r="C120" s="34" t="s">
        <v>570</v>
      </c>
      <c r="D120" s="33" t="s">
        <v>181</v>
      </c>
      <c r="E120" s="35" t="s">
        <v>571</v>
      </c>
      <c r="F120" s="36" t="s">
        <v>250</v>
      </c>
      <c r="G120" s="37">
        <v>4000</v>
      </c>
      <c r="H120" s="38">
        <v>0</v>
      </c>
      <c r="I120" s="38">
        <f>ROUND(G120*H120,P4)</f>
        <v>0</v>
      </c>
      <c r="J120" s="33"/>
      <c r="O120" s="39">
        <f>I120*0.21</f>
        <v>0</v>
      </c>
      <c r="P120">
        <v>3</v>
      </c>
    </row>
    <row r="121" spans="1:16" ht="60" x14ac:dyDescent="0.25">
      <c r="A121" s="33" t="s">
        <v>173</v>
      </c>
      <c r="B121" s="40"/>
      <c r="C121" s="41"/>
      <c r="D121" s="41"/>
      <c r="E121" s="35" t="s">
        <v>1024</v>
      </c>
      <c r="F121" s="41"/>
      <c r="G121" s="41"/>
      <c r="H121" s="41"/>
      <c r="I121" s="41"/>
      <c r="J121" s="42"/>
    </row>
    <row r="122" spans="1:16" x14ac:dyDescent="0.25">
      <c r="A122" s="33" t="s">
        <v>175</v>
      </c>
      <c r="B122" s="40"/>
      <c r="C122" s="41"/>
      <c r="D122" s="41"/>
      <c r="E122" s="43" t="s">
        <v>735</v>
      </c>
      <c r="F122" s="41"/>
      <c r="G122" s="41"/>
      <c r="H122" s="41"/>
      <c r="I122" s="41"/>
      <c r="J122" s="42"/>
    </row>
    <row r="123" spans="1:16" ht="75" x14ac:dyDescent="0.25">
      <c r="A123" s="33" t="s">
        <v>177</v>
      </c>
      <c r="B123" s="40"/>
      <c r="C123" s="41"/>
      <c r="D123" s="41"/>
      <c r="E123" s="35" t="s">
        <v>574</v>
      </c>
      <c r="F123" s="41"/>
      <c r="G123" s="41"/>
      <c r="H123" s="41"/>
      <c r="I123" s="41"/>
      <c r="J123" s="42"/>
    </row>
    <row r="124" spans="1:16" x14ac:dyDescent="0.25">
      <c r="A124" s="33" t="s">
        <v>168</v>
      </c>
      <c r="B124" s="33">
        <v>29</v>
      </c>
      <c r="C124" s="34" t="s">
        <v>575</v>
      </c>
      <c r="D124" s="33" t="s">
        <v>181</v>
      </c>
      <c r="E124" s="35" t="s">
        <v>576</v>
      </c>
      <c r="F124" s="36" t="s">
        <v>250</v>
      </c>
      <c r="G124" s="37">
        <v>1000</v>
      </c>
      <c r="H124" s="38">
        <v>0</v>
      </c>
      <c r="I124" s="38">
        <f>ROUND(G124*H124,P4)</f>
        <v>0</v>
      </c>
      <c r="J124" s="33"/>
      <c r="O124" s="39">
        <f>I124*0.21</f>
        <v>0</v>
      </c>
      <c r="P124">
        <v>3</v>
      </c>
    </row>
    <row r="125" spans="1:16" ht="60" x14ac:dyDescent="0.25">
      <c r="A125" s="33" t="s">
        <v>173</v>
      </c>
      <c r="B125" s="40"/>
      <c r="C125" s="41"/>
      <c r="D125" s="41"/>
      <c r="E125" s="35" t="s">
        <v>1025</v>
      </c>
      <c r="F125" s="41"/>
      <c r="G125" s="41"/>
      <c r="H125" s="41"/>
      <c r="I125" s="41"/>
      <c r="J125" s="42"/>
    </row>
    <row r="126" spans="1:16" x14ac:dyDescent="0.25">
      <c r="A126" s="33" t="s">
        <v>175</v>
      </c>
      <c r="B126" s="40"/>
      <c r="C126" s="41"/>
      <c r="D126" s="41"/>
      <c r="E126" s="43" t="s">
        <v>626</v>
      </c>
      <c r="F126" s="41"/>
      <c r="G126" s="41"/>
      <c r="H126" s="41"/>
      <c r="I126" s="41"/>
      <c r="J126" s="42"/>
    </row>
    <row r="127" spans="1:16" ht="75" x14ac:dyDescent="0.25">
      <c r="A127" s="33" t="s">
        <v>177</v>
      </c>
      <c r="B127" s="40"/>
      <c r="C127" s="41"/>
      <c r="D127" s="41"/>
      <c r="E127" s="35" t="s">
        <v>579</v>
      </c>
      <c r="F127" s="41"/>
      <c r="G127" s="41"/>
      <c r="H127" s="41"/>
      <c r="I127" s="41"/>
      <c r="J127" s="42"/>
    </row>
    <row r="128" spans="1:16" x14ac:dyDescent="0.25">
      <c r="A128" s="33" t="s">
        <v>168</v>
      </c>
      <c r="B128" s="33">
        <v>30</v>
      </c>
      <c r="C128" s="34" t="s">
        <v>580</v>
      </c>
      <c r="D128" s="33" t="s">
        <v>181</v>
      </c>
      <c r="E128" s="35" t="s">
        <v>581</v>
      </c>
      <c r="F128" s="36" t="s">
        <v>242</v>
      </c>
      <c r="G128" s="37">
        <v>97.5</v>
      </c>
      <c r="H128" s="38">
        <v>0</v>
      </c>
      <c r="I128" s="38">
        <f>ROUND(G128*H128,P4)</f>
        <v>0</v>
      </c>
      <c r="J128" s="33"/>
      <c r="O128" s="39">
        <f>I128*0.21</f>
        <v>0</v>
      </c>
      <c r="P128">
        <v>3</v>
      </c>
    </row>
    <row r="129" spans="1:16" ht="30" x14ac:dyDescent="0.25">
      <c r="A129" s="33" t="s">
        <v>173</v>
      </c>
      <c r="B129" s="40"/>
      <c r="C129" s="41"/>
      <c r="D129" s="41"/>
      <c r="E129" s="35" t="s">
        <v>582</v>
      </c>
      <c r="F129" s="41"/>
      <c r="G129" s="41"/>
      <c r="H129" s="41"/>
      <c r="I129" s="41"/>
      <c r="J129" s="42"/>
    </row>
    <row r="130" spans="1:16" x14ac:dyDescent="0.25">
      <c r="A130" s="33" t="s">
        <v>175</v>
      </c>
      <c r="B130" s="40"/>
      <c r="C130" s="41"/>
      <c r="D130" s="41"/>
      <c r="E130" s="43" t="s">
        <v>480</v>
      </c>
      <c r="F130" s="41"/>
      <c r="G130" s="41"/>
      <c r="H130" s="41"/>
      <c r="I130" s="41"/>
      <c r="J130" s="42"/>
    </row>
    <row r="131" spans="1:16" ht="120" x14ac:dyDescent="0.25">
      <c r="A131" s="33" t="s">
        <v>177</v>
      </c>
      <c r="B131" s="40"/>
      <c r="C131" s="41"/>
      <c r="D131" s="41"/>
      <c r="E131" s="35" t="s">
        <v>583</v>
      </c>
      <c r="F131" s="41"/>
      <c r="G131" s="41"/>
      <c r="H131" s="41"/>
      <c r="I131" s="41"/>
      <c r="J131" s="42"/>
    </row>
    <row r="132" spans="1:16" x14ac:dyDescent="0.25">
      <c r="A132" s="27" t="s">
        <v>165</v>
      </c>
      <c r="B132" s="28"/>
      <c r="C132" s="29" t="s">
        <v>123</v>
      </c>
      <c r="D132" s="30"/>
      <c r="E132" s="27" t="s">
        <v>311</v>
      </c>
      <c r="F132" s="30"/>
      <c r="G132" s="30"/>
      <c r="H132" s="30"/>
      <c r="I132" s="31">
        <f>SUMIFS(I133:I140,A133:A140,"P")</f>
        <v>0</v>
      </c>
      <c r="J132" s="32"/>
    </row>
    <row r="133" spans="1:16" x14ac:dyDescent="0.25">
      <c r="A133" s="33" t="s">
        <v>168</v>
      </c>
      <c r="B133" s="33">
        <v>31</v>
      </c>
      <c r="C133" s="34" t="s">
        <v>1026</v>
      </c>
      <c r="D133" s="33" t="s">
        <v>181</v>
      </c>
      <c r="E133" s="35" t="s">
        <v>1027</v>
      </c>
      <c r="F133" s="36" t="s">
        <v>274</v>
      </c>
      <c r="G133" s="37">
        <v>440</v>
      </c>
      <c r="H133" s="38">
        <v>0</v>
      </c>
      <c r="I133" s="38">
        <f>ROUND(G133*H133,P4)</f>
        <v>0</v>
      </c>
      <c r="J133" s="33"/>
      <c r="O133" s="39">
        <f>I133*0.21</f>
        <v>0</v>
      </c>
      <c r="P133">
        <v>3</v>
      </c>
    </row>
    <row r="134" spans="1:16" ht="60" x14ac:dyDescent="0.25">
      <c r="A134" s="33" t="s">
        <v>173</v>
      </c>
      <c r="B134" s="40"/>
      <c r="C134" s="41"/>
      <c r="D134" s="41"/>
      <c r="E134" s="35" t="s">
        <v>1028</v>
      </c>
      <c r="F134" s="41"/>
      <c r="G134" s="41"/>
      <c r="H134" s="41"/>
      <c r="I134" s="41"/>
      <c r="J134" s="42"/>
    </row>
    <row r="135" spans="1:16" x14ac:dyDescent="0.25">
      <c r="A135" s="33" t="s">
        <v>175</v>
      </c>
      <c r="B135" s="40"/>
      <c r="C135" s="41"/>
      <c r="D135" s="41"/>
      <c r="E135" s="43" t="s">
        <v>1029</v>
      </c>
      <c r="F135" s="41"/>
      <c r="G135" s="41"/>
      <c r="H135" s="41"/>
      <c r="I135" s="41"/>
      <c r="J135" s="42"/>
    </row>
    <row r="136" spans="1:16" ht="225" x14ac:dyDescent="0.25">
      <c r="A136" s="33" t="s">
        <v>177</v>
      </c>
      <c r="B136" s="40"/>
      <c r="C136" s="41"/>
      <c r="D136" s="41"/>
      <c r="E136" s="35" t="s">
        <v>588</v>
      </c>
      <c r="F136" s="41"/>
      <c r="G136" s="41"/>
      <c r="H136" s="41"/>
      <c r="I136" s="41"/>
      <c r="J136" s="42"/>
    </row>
    <row r="137" spans="1:16" x14ac:dyDescent="0.25">
      <c r="A137" s="33" t="s">
        <v>168</v>
      </c>
      <c r="B137" s="33">
        <v>32</v>
      </c>
      <c r="C137" s="34" t="s">
        <v>589</v>
      </c>
      <c r="D137" s="33" t="s">
        <v>181</v>
      </c>
      <c r="E137" s="35" t="s">
        <v>590</v>
      </c>
      <c r="F137" s="36" t="s">
        <v>250</v>
      </c>
      <c r="G137" s="37">
        <v>880</v>
      </c>
      <c r="H137" s="38">
        <v>0</v>
      </c>
      <c r="I137" s="38">
        <f>ROUND(G137*H137,P4)</f>
        <v>0</v>
      </c>
      <c r="J137" s="33"/>
      <c r="O137" s="39">
        <f>I137*0.21</f>
        <v>0</v>
      </c>
      <c r="P137">
        <v>3</v>
      </c>
    </row>
    <row r="138" spans="1:16" ht="60" x14ac:dyDescent="0.25">
      <c r="A138" s="33" t="s">
        <v>173</v>
      </c>
      <c r="B138" s="40"/>
      <c r="C138" s="41"/>
      <c r="D138" s="41"/>
      <c r="E138" s="35" t="s">
        <v>1030</v>
      </c>
      <c r="F138" s="41"/>
      <c r="G138" s="41"/>
      <c r="H138" s="41"/>
      <c r="I138" s="41"/>
      <c r="J138" s="42"/>
    </row>
    <row r="139" spans="1:16" x14ac:dyDescent="0.25">
      <c r="A139" s="33" t="s">
        <v>175</v>
      </c>
      <c r="B139" s="40"/>
      <c r="C139" s="41"/>
      <c r="D139" s="41"/>
      <c r="E139" s="43" t="s">
        <v>1031</v>
      </c>
      <c r="F139" s="41"/>
      <c r="G139" s="41"/>
      <c r="H139" s="41"/>
      <c r="I139" s="41"/>
      <c r="J139" s="42"/>
    </row>
    <row r="140" spans="1:16" ht="180" x14ac:dyDescent="0.25">
      <c r="A140" s="33" t="s">
        <v>177</v>
      </c>
      <c r="B140" s="40"/>
      <c r="C140" s="41"/>
      <c r="D140" s="41"/>
      <c r="E140" s="35" t="s">
        <v>326</v>
      </c>
      <c r="F140" s="41"/>
      <c r="G140" s="41"/>
      <c r="H140" s="41"/>
      <c r="I140" s="41"/>
      <c r="J140" s="42"/>
    </row>
    <row r="141" spans="1:16" x14ac:dyDescent="0.25">
      <c r="A141" s="27" t="s">
        <v>165</v>
      </c>
      <c r="B141" s="28"/>
      <c r="C141" s="29" t="s">
        <v>246</v>
      </c>
      <c r="D141" s="30"/>
      <c r="E141" s="27" t="s">
        <v>247</v>
      </c>
      <c r="F141" s="30"/>
      <c r="G141" s="30"/>
      <c r="H141" s="30"/>
      <c r="I141" s="31">
        <f>SUMIFS(I142:I233,A142:A233,"P")</f>
        <v>0</v>
      </c>
      <c r="J141" s="32"/>
    </row>
    <row r="142" spans="1:16" x14ac:dyDescent="0.25">
      <c r="A142" s="33" t="s">
        <v>168</v>
      </c>
      <c r="B142" s="33">
        <v>33</v>
      </c>
      <c r="C142" s="34" t="s">
        <v>1032</v>
      </c>
      <c r="D142" s="33" t="s">
        <v>181</v>
      </c>
      <c r="E142" s="35" t="s">
        <v>1033</v>
      </c>
      <c r="F142" s="36" t="s">
        <v>242</v>
      </c>
      <c r="G142" s="37">
        <v>50</v>
      </c>
      <c r="H142" s="38">
        <v>0</v>
      </c>
      <c r="I142" s="38">
        <f>ROUND(G142*H142,P4)</f>
        <v>0</v>
      </c>
      <c r="J142" s="33"/>
      <c r="O142" s="39">
        <f>I142*0.21</f>
        <v>0</v>
      </c>
      <c r="P142">
        <v>3</v>
      </c>
    </row>
    <row r="143" spans="1:16" ht="30" x14ac:dyDescent="0.25">
      <c r="A143" s="33" t="s">
        <v>173</v>
      </c>
      <c r="B143" s="40"/>
      <c r="C143" s="41"/>
      <c r="D143" s="41"/>
      <c r="E143" s="35" t="s">
        <v>1034</v>
      </c>
      <c r="F143" s="41"/>
      <c r="G143" s="41"/>
      <c r="H143" s="41"/>
      <c r="I143" s="41"/>
      <c r="J143" s="42"/>
    </row>
    <row r="144" spans="1:16" x14ac:dyDescent="0.25">
      <c r="A144" s="33" t="s">
        <v>175</v>
      </c>
      <c r="B144" s="40"/>
      <c r="C144" s="41"/>
      <c r="D144" s="41"/>
      <c r="E144" s="43" t="s">
        <v>668</v>
      </c>
      <c r="F144" s="41"/>
      <c r="G144" s="41"/>
      <c r="H144" s="41"/>
      <c r="I144" s="41"/>
      <c r="J144" s="42"/>
    </row>
    <row r="145" spans="1:16" ht="165" x14ac:dyDescent="0.25">
      <c r="A145" s="33" t="s">
        <v>177</v>
      </c>
      <c r="B145" s="40"/>
      <c r="C145" s="41"/>
      <c r="D145" s="41"/>
      <c r="E145" s="35" t="s">
        <v>942</v>
      </c>
      <c r="F145" s="41"/>
      <c r="G145" s="41"/>
      <c r="H145" s="41"/>
      <c r="I145" s="41"/>
      <c r="J145" s="42"/>
    </row>
    <row r="146" spans="1:16" x14ac:dyDescent="0.25">
      <c r="A146" s="33" t="s">
        <v>168</v>
      </c>
      <c r="B146" s="33">
        <v>34</v>
      </c>
      <c r="C146" s="34" t="s">
        <v>593</v>
      </c>
      <c r="D146" s="33" t="s">
        <v>11</v>
      </c>
      <c r="E146" s="35" t="s">
        <v>594</v>
      </c>
      <c r="F146" s="36" t="s">
        <v>242</v>
      </c>
      <c r="G146" s="37">
        <v>375</v>
      </c>
      <c r="H146" s="38">
        <v>0</v>
      </c>
      <c r="I146" s="38">
        <f>ROUND(G146*H146,P4)</f>
        <v>0</v>
      </c>
      <c r="J146" s="33"/>
      <c r="O146" s="39">
        <f>I146*0.21</f>
        <v>0</v>
      </c>
      <c r="P146">
        <v>3</v>
      </c>
    </row>
    <row r="147" spans="1:16" ht="60" x14ac:dyDescent="0.25">
      <c r="A147" s="33" t="s">
        <v>173</v>
      </c>
      <c r="B147" s="40"/>
      <c r="C147" s="41"/>
      <c r="D147" s="41"/>
      <c r="E147" s="35" t="s">
        <v>1035</v>
      </c>
      <c r="F147" s="41"/>
      <c r="G147" s="41"/>
      <c r="H147" s="41"/>
      <c r="I147" s="41"/>
      <c r="J147" s="42"/>
    </row>
    <row r="148" spans="1:16" x14ac:dyDescent="0.25">
      <c r="A148" s="33" t="s">
        <v>175</v>
      </c>
      <c r="B148" s="40"/>
      <c r="C148" s="41"/>
      <c r="D148" s="41"/>
      <c r="E148" s="43" t="s">
        <v>1036</v>
      </c>
      <c r="F148" s="41"/>
      <c r="G148" s="41"/>
      <c r="H148" s="41"/>
      <c r="I148" s="41"/>
      <c r="J148" s="42"/>
    </row>
    <row r="149" spans="1:16" ht="90" x14ac:dyDescent="0.25">
      <c r="A149" s="33" t="s">
        <v>177</v>
      </c>
      <c r="B149" s="40"/>
      <c r="C149" s="41"/>
      <c r="D149" s="41"/>
      <c r="E149" s="35" t="s">
        <v>597</v>
      </c>
      <c r="F149" s="41"/>
      <c r="G149" s="41"/>
      <c r="H149" s="41"/>
      <c r="I149" s="41"/>
      <c r="J149" s="42"/>
    </row>
    <row r="150" spans="1:16" x14ac:dyDescent="0.25">
      <c r="A150" s="33" t="s">
        <v>168</v>
      </c>
      <c r="B150" s="33">
        <v>35</v>
      </c>
      <c r="C150" s="34" t="s">
        <v>593</v>
      </c>
      <c r="D150" s="33" t="s">
        <v>123</v>
      </c>
      <c r="E150" s="35" t="s">
        <v>594</v>
      </c>
      <c r="F150" s="36" t="s">
        <v>242</v>
      </c>
      <c r="G150" s="37">
        <v>350</v>
      </c>
      <c r="H150" s="38">
        <v>0</v>
      </c>
      <c r="I150" s="38">
        <f>ROUND(G150*H150,P4)</f>
        <v>0</v>
      </c>
      <c r="J150" s="33"/>
      <c r="O150" s="39">
        <f>I150*0.21</f>
        <v>0</v>
      </c>
      <c r="P150">
        <v>3</v>
      </c>
    </row>
    <row r="151" spans="1:16" ht="30" x14ac:dyDescent="0.25">
      <c r="A151" s="33" t="s">
        <v>173</v>
      </c>
      <c r="B151" s="40"/>
      <c r="C151" s="41"/>
      <c r="D151" s="41"/>
      <c r="E151" s="35" t="s">
        <v>1037</v>
      </c>
      <c r="F151" s="41"/>
      <c r="G151" s="41"/>
      <c r="H151" s="41"/>
      <c r="I151" s="41"/>
      <c r="J151" s="42"/>
    </row>
    <row r="152" spans="1:16" x14ac:dyDescent="0.25">
      <c r="A152" s="33" t="s">
        <v>175</v>
      </c>
      <c r="B152" s="40"/>
      <c r="C152" s="41"/>
      <c r="D152" s="41"/>
      <c r="E152" s="43" t="s">
        <v>1038</v>
      </c>
      <c r="F152" s="41"/>
      <c r="G152" s="41"/>
      <c r="H152" s="41"/>
      <c r="I152" s="41"/>
      <c r="J152" s="42"/>
    </row>
    <row r="153" spans="1:16" ht="90" x14ac:dyDescent="0.25">
      <c r="A153" s="33" t="s">
        <v>177</v>
      </c>
      <c r="B153" s="40"/>
      <c r="C153" s="41"/>
      <c r="D153" s="41"/>
      <c r="E153" s="35" t="s">
        <v>597</v>
      </c>
      <c r="F153" s="41"/>
      <c r="G153" s="41"/>
      <c r="H153" s="41"/>
      <c r="I153" s="41"/>
      <c r="J153" s="42"/>
    </row>
    <row r="154" spans="1:16" x14ac:dyDescent="0.25">
      <c r="A154" s="33" t="s">
        <v>168</v>
      </c>
      <c r="B154" s="33">
        <v>36</v>
      </c>
      <c r="C154" s="34" t="s">
        <v>593</v>
      </c>
      <c r="D154" s="33" t="s">
        <v>327</v>
      </c>
      <c r="E154" s="35" t="s">
        <v>594</v>
      </c>
      <c r="F154" s="36" t="s">
        <v>242</v>
      </c>
      <c r="G154" s="37">
        <v>40</v>
      </c>
      <c r="H154" s="38">
        <v>0</v>
      </c>
      <c r="I154" s="38">
        <f>ROUND(G154*H154,P4)</f>
        <v>0</v>
      </c>
      <c r="J154" s="33"/>
      <c r="O154" s="39">
        <f>I154*0.21</f>
        <v>0</v>
      </c>
      <c r="P154">
        <v>3</v>
      </c>
    </row>
    <row r="155" spans="1:16" ht="30" x14ac:dyDescent="0.25">
      <c r="A155" s="33" t="s">
        <v>173</v>
      </c>
      <c r="B155" s="40"/>
      <c r="C155" s="41"/>
      <c r="D155" s="41"/>
      <c r="E155" s="35" t="s">
        <v>1039</v>
      </c>
      <c r="F155" s="41"/>
      <c r="G155" s="41"/>
      <c r="H155" s="41"/>
      <c r="I155" s="41"/>
      <c r="J155" s="42"/>
    </row>
    <row r="156" spans="1:16" x14ac:dyDescent="0.25">
      <c r="A156" s="33" t="s">
        <v>175</v>
      </c>
      <c r="B156" s="40"/>
      <c r="C156" s="41"/>
      <c r="D156" s="41"/>
      <c r="E156" s="43" t="s">
        <v>1040</v>
      </c>
      <c r="F156" s="41"/>
      <c r="G156" s="41"/>
      <c r="H156" s="41"/>
      <c r="I156" s="41"/>
      <c r="J156" s="42"/>
    </row>
    <row r="157" spans="1:16" ht="90" x14ac:dyDescent="0.25">
      <c r="A157" s="33" t="s">
        <v>177</v>
      </c>
      <c r="B157" s="40"/>
      <c r="C157" s="41"/>
      <c r="D157" s="41"/>
      <c r="E157" s="35" t="s">
        <v>597</v>
      </c>
      <c r="F157" s="41"/>
      <c r="G157" s="41"/>
      <c r="H157" s="41"/>
      <c r="I157" s="41"/>
      <c r="J157" s="42"/>
    </row>
    <row r="158" spans="1:16" x14ac:dyDescent="0.25">
      <c r="A158" s="33" t="s">
        <v>168</v>
      </c>
      <c r="B158" s="33">
        <v>37</v>
      </c>
      <c r="C158" s="34" t="s">
        <v>593</v>
      </c>
      <c r="D158" s="33" t="s">
        <v>340</v>
      </c>
      <c r="E158" s="35" t="s">
        <v>594</v>
      </c>
      <c r="F158" s="36" t="s">
        <v>242</v>
      </c>
      <c r="G158" s="37">
        <v>6</v>
      </c>
      <c r="H158" s="38">
        <v>0</v>
      </c>
      <c r="I158" s="38">
        <f>ROUND(G158*H158,P4)</f>
        <v>0</v>
      </c>
      <c r="J158" s="33"/>
      <c r="O158" s="39">
        <f>I158*0.21</f>
        <v>0</v>
      </c>
      <c r="P158">
        <v>3</v>
      </c>
    </row>
    <row r="159" spans="1:16" ht="45" x14ac:dyDescent="0.25">
      <c r="A159" s="33" t="s">
        <v>173</v>
      </c>
      <c r="B159" s="40"/>
      <c r="C159" s="41"/>
      <c r="D159" s="41"/>
      <c r="E159" s="35" t="s">
        <v>1041</v>
      </c>
      <c r="F159" s="41"/>
      <c r="G159" s="41"/>
      <c r="H159" s="41"/>
      <c r="I159" s="41"/>
      <c r="J159" s="42"/>
    </row>
    <row r="160" spans="1:16" x14ac:dyDescent="0.25">
      <c r="A160" s="33" t="s">
        <v>175</v>
      </c>
      <c r="B160" s="40"/>
      <c r="C160" s="41"/>
      <c r="D160" s="41"/>
      <c r="E160" s="43" t="s">
        <v>849</v>
      </c>
      <c r="F160" s="41"/>
      <c r="G160" s="41"/>
      <c r="H160" s="41"/>
      <c r="I160" s="41"/>
      <c r="J160" s="42"/>
    </row>
    <row r="161" spans="1:16" ht="90" x14ac:dyDescent="0.25">
      <c r="A161" s="33" t="s">
        <v>177</v>
      </c>
      <c r="B161" s="40"/>
      <c r="C161" s="41"/>
      <c r="D161" s="41"/>
      <c r="E161" s="35" t="s">
        <v>597</v>
      </c>
      <c r="F161" s="41"/>
      <c r="G161" s="41"/>
      <c r="H161" s="41"/>
      <c r="I161" s="41"/>
      <c r="J161" s="42"/>
    </row>
    <row r="162" spans="1:16" x14ac:dyDescent="0.25">
      <c r="A162" s="33" t="s">
        <v>168</v>
      </c>
      <c r="B162" s="33">
        <v>38</v>
      </c>
      <c r="C162" s="34" t="s">
        <v>598</v>
      </c>
      <c r="D162" s="33"/>
      <c r="E162" s="35" t="s">
        <v>599</v>
      </c>
      <c r="F162" s="36" t="s">
        <v>250</v>
      </c>
      <c r="G162" s="37">
        <v>100</v>
      </c>
      <c r="H162" s="38">
        <v>0</v>
      </c>
      <c r="I162" s="38">
        <f>ROUND(G162*H162,P4)</f>
        <v>0</v>
      </c>
      <c r="J162" s="33"/>
      <c r="O162" s="39">
        <f>I162*0.21</f>
        <v>0</v>
      </c>
      <c r="P162">
        <v>3</v>
      </c>
    </row>
    <row r="163" spans="1:16" ht="60" x14ac:dyDescent="0.25">
      <c r="A163" s="33" t="s">
        <v>173</v>
      </c>
      <c r="B163" s="40"/>
      <c r="C163" s="41"/>
      <c r="D163" s="41"/>
      <c r="E163" s="35" t="s">
        <v>602</v>
      </c>
      <c r="F163" s="41"/>
      <c r="G163" s="41"/>
      <c r="H163" s="41"/>
      <c r="I163" s="41"/>
      <c r="J163" s="42"/>
    </row>
    <row r="164" spans="1:16" x14ac:dyDescent="0.25">
      <c r="A164" s="33" t="s">
        <v>175</v>
      </c>
      <c r="B164" s="40"/>
      <c r="C164" s="41"/>
      <c r="D164" s="41"/>
      <c r="E164" s="43" t="s">
        <v>692</v>
      </c>
      <c r="F164" s="41"/>
      <c r="G164" s="41"/>
      <c r="H164" s="41"/>
      <c r="I164" s="41"/>
      <c r="J164" s="42"/>
    </row>
    <row r="165" spans="1:16" ht="90" x14ac:dyDescent="0.25">
      <c r="A165" s="33" t="s">
        <v>177</v>
      </c>
      <c r="B165" s="40"/>
      <c r="C165" s="41"/>
      <c r="D165" s="41"/>
      <c r="E165" s="35" t="s">
        <v>597</v>
      </c>
      <c r="F165" s="41"/>
      <c r="G165" s="41"/>
      <c r="H165" s="41"/>
      <c r="I165" s="41"/>
      <c r="J165" s="42"/>
    </row>
    <row r="166" spans="1:16" ht="30" x14ac:dyDescent="0.25">
      <c r="A166" s="33" t="s">
        <v>168</v>
      </c>
      <c r="B166" s="33">
        <v>39</v>
      </c>
      <c r="C166" s="34" t="s">
        <v>608</v>
      </c>
      <c r="D166" s="33" t="s">
        <v>11</v>
      </c>
      <c r="E166" s="35" t="s">
        <v>609</v>
      </c>
      <c r="F166" s="36" t="s">
        <v>242</v>
      </c>
      <c r="G166" s="37">
        <v>425</v>
      </c>
      <c r="H166" s="38">
        <v>0</v>
      </c>
      <c r="I166" s="38">
        <f>ROUND(G166*H166,P4)</f>
        <v>0</v>
      </c>
      <c r="J166" s="33"/>
      <c r="O166" s="39">
        <f>I166*0.21</f>
        <v>0</v>
      </c>
      <c r="P166">
        <v>3</v>
      </c>
    </row>
    <row r="167" spans="1:16" ht="135" x14ac:dyDescent="0.25">
      <c r="A167" s="33" t="s">
        <v>173</v>
      </c>
      <c r="B167" s="40"/>
      <c r="C167" s="41"/>
      <c r="D167" s="41"/>
      <c r="E167" s="35" t="s">
        <v>1042</v>
      </c>
      <c r="F167" s="41"/>
      <c r="G167" s="41"/>
      <c r="H167" s="41"/>
      <c r="I167" s="41"/>
      <c r="J167" s="42"/>
    </row>
    <row r="168" spans="1:16" x14ac:dyDescent="0.25">
      <c r="A168" s="33" t="s">
        <v>175</v>
      </c>
      <c r="B168" s="40"/>
      <c r="C168" s="41"/>
      <c r="D168" s="41"/>
      <c r="E168" s="43" t="s">
        <v>1003</v>
      </c>
      <c r="F168" s="41"/>
      <c r="G168" s="41"/>
      <c r="H168" s="41"/>
      <c r="I168" s="41"/>
      <c r="J168" s="42"/>
    </row>
    <row r="169" spans="1:16" ht="120" x14ac:dyDescent="0.25">
      <c r="A169" s="33" t="s">
        <v>177</v>
      </c>
      <c r="B169" s="40"/>
      <c r="C169" s="41"/>
      <c r="D169" s="41"/>
      <c r="E169" s="35" t="s">
        <v>611</v>
      </c>
      <c r="F169" s="41"/>
      <c r="G169" s="41"/>
      <c r="H169" s="41"/>
      <c r="I169" s="41"/>
      <c r="J169" s="42"/>
    </row>
    <row r="170" spans="1:16" ht="30" x14ac:dyDescent="0.25">
      <c r="A170" s="33" t="s">
        <v>168</v>
      </c>
      <c r="B170" s="33">
        <v>40</v>
      </c>
      <c r="C170" s="34" t="s">
        <v>608</v>
      </c>
      <c r="D170" s="33" t="s">
        <v>123</v>
      </c>
      <c r="E170" s="35" t="s">
        <v>609</v>
      </c>
      <c r="F170" s="36" t="s">
        <v>242</v>
      </c>
      <c r="G170" s="37">
        <v>85</v>
      </c>
      <c r="H170" s="38">
        <v>0</v>
      </c>
      <c r="I170" s="38">
        <f>ROUND(G170*H170,P4)</f>
        <v>0</v>
      </c>
      <c r="J170" s="33"/>
      <c r="O170" s="39">
        <f>I170*0.21</f>
        <v>0</v>
      </c>
      <c r="P170">
        <v>3</v>
      </c>
    </row>
    <row r="171" spans="1:16" ht="195" x14ac:dyDescent="0.25">
      <c r="A171" s="33" t="s">
        <v>173</v>
      </c>
      <c r="B171" s="40"/>
      <c r="C171" s="41"/>
      <c r="D171" s="41"/>
      <c r="E171" s="35" t="s">
        <v>1043</v>
      </c>
      <c r="F171" s="41"/>
      <c r="G171" s="41"/>
      <c r="H171" s="41"/>
      <c r="I171" s="41"/>
      <c r="J171" s="42"/>
    </row>
    <row r="172" spans="1:16" x14ac:dyDescent="0.25">
      <c r="A172" s="33" t="s">
        <v>175</v>
      </c>
      <c r="B172" s="40"/>
      <c r="C172" s="41"/>
      <c r="D172" s="41"/>
      <c r="E172" s="43" t="s">
        <v>1044</v>
      </c>
      <c r="F172" s="41"/>
      <c r="G172" s="41"/>
      <c r="H172" s="41"/>
      <c r="I172" s="41"/>
      <c r="J172" s="42"/>
    </row>
    <row r="173" spans="1:16" ht="120" x14ac:dyDescent="0.25">
      <c r="A173" s="33" t="s">
        <v>177</v>
      </c>
      <c r="B173" s="40"/>
      <c r="C173" s="41"/>
      <c r="D173" s="41"/>
      <c r="E173" s="35" t="s">
        <v>611</v>
      </c>
      <c r="F173" s="41"/>
      <c r="G173" s="41"/>
      <c r="H173" s="41"/>
      <c r="I173" s="41"/>
      <c r="J173" s="42"/>
    </row>
    <row r="174" spans="1:16" x14ac:dyDescent="0.25">
      <c r="A174" s="33" t="s">
        <v>168</v>
      </c>
      <c r="B174" s="33">
        <v>41</v>
      </c>
      <c r="C174" s="34" t="s">
        <v>608</v>
      </c>
      <c r="D174" s="33" t="s">
        <v>614</v>
      </c>
      <c r="E174" s="35" t="s">
        <v>615</v>
      </c>
      <c r="F174" s="36" t="s">
        <v>616</v>
      </c>
      <c r="G174" s="37">
        <v>78.2</v>
      </c>
      <c r="H174" s="38">
        <v>0</v>
      </c>
      <c r="I174" s="38">
        <f>ROUND(G174*H174,P4)</f>
        <v>0</v>
      </c>
      <c r="J174" s="33"/>
      <c r="O174" s="39">
        <f>I174*0.21</f>
        <v>0</v>
      </c>
      <c r="P174">
        <v>3</v>
      </c>
    </row>
    <row r="175" spans="1:16" ht="60" x14ac:dyDescent="0.25">
      <c r="A175" s="33" t="s">
        <v>173</v>
      </c>
      <c r="B175" s="40"/>
      <c r="C175" s="41"/>
      <c r="D175" s="41"/>
      <c r="E175" s="35" t="s">
        <v>617</v>
      </c>
      <c r="F175" s="41"/>
      <c r="G175" s="41"/>
      <c r="H175" s="41"/>
      <c r="I175" s="41"/>
      <c r="J175" s="42"/>
    </row>
    <row r="176" spans="1:16" x14ac:dyDescent="0.25">
      <c r="A176" s="33" t="s">
        <v>175</v>
      </c>
      <c r="B176" s="40"/>
      <c r="C176" s="41"/>
      <c r="D176" s="41"/>
      <c r="E176" s="43" t="s">
        <v>1045</v>
      </c>
      <c r="F176" s="41"/>
      <c r="G176" s="41"/>
      <c r="H176" s="41"/>
      <c r="I176" s="41"/>
      <c r="J176" s="42"/>
    </row>
    <row r="177" spans="1:16" ht="120" x14ac:dyDescent="0.25">
      <c r="A177" s="33" t="s">
        <v>177</v>
      </c>
      <c r="B177" s="40"/>
      <c r="C177" s="41"/>
      <c r="D177" s="41"/>
      <c r="E177" s="35" t="s">
        <v>611</v>
      </c>
      <c r="F177" s="41"/>
      <c r="G177" s="41"/>
      <c r="H177" s="41"/>
      <c r="I177" s="41"/>
      <c r="J177" s="42"/>
    </row>
    <row r="178" spans="1:16" x14ac:dyDescent="0.25">
      <c r="A178" s="33" t="s">
        <v>168</v>
      </c>
      <c r="B178" s="33">
        <v>42</v>
      </c>
      <c r="C178" s="34" t="s">
        <v>619</v>
      </c>
      <c r="D178" s="33" t="s">
        <v>181</v>
      </c>
      <c r="E178" s="35" t="s">
        <v>620</v>
      </c>
      <c r="F178" s="36" t="s">
        <v>250</v>
      </c>
      <c r="G178" s="37">
        <v>50</v>
      </c>
      <c r="H178" s="38">
        <v>0</v>
      </c>
      <c r="I178" s="38">
        <f>ROUND(G178*H178,P4)</f>
        <v>0</v>
      </c>
      <c r="J178" s="33"/>
      <c r="O178" s="39">
        <f>I178*0.21</f>
        <v>0</v>
      </c>
      <c r="P178">
        <v>3</v>
      </c>
    </row>
    <row r="179" spans="1:16" ht="45" x14ac:dyDescent="0.25">
      <c r="A179" s="33" t="s">
        <v>173</v>
      </c>
      <c r="B179" s="40"/>
      <c r="C179" s="41"/>
      <c r="D179" s="41"/>
      <c r="E179" s="35" t="s">
        <v>621</v>
      </c>
      <c r="F179" s="41"/>
      <c r="G179" s="41"/>
      <c r="H179" s="41"/>
      <c r="I179" s="41"/>
      <c r="J179" s="42"/>
    </row>
    <row r="180" spans="1:16" x14ac:dyDescent="0.25">
      <c r="A180" s="33" t="s">
        <v>175</v>
      </c>
      <c r="B180" s="40"/>
      <c r="C180" s="41"/>
      <c r="D180" s="41"/>
      <c r="E180" s="43" t="s">
        <v>668</v>
      </c>
      <c r="F180" s="41"/>
      <c r="G180" s="41"/>
      <c r="H180" s="41"/>
      <c r="I180" s="41"/>
      <c r="J180" s="42"/>
    </row>
    <row r="181" spans="1:16" ht="120" x14ac:dyDescent="0.25">
      <c r="A181" s="33" t="s">
        <v>177</v>
      </c>
      <c r="B181" s="40"/>
      <c r="C181" s="41"/>
      <c r="D181" s="41"/>
      <c r="E181" s="35" t="s">
        <v>622</v>
      </c>
      <c r="F181" s="41"/>
      <c r="G181" s="41"/>
      <c r="H181" s="41"/>
      <c r="I181" s="41"/>
      <c r="J181" s="42"/>
    </row>
    <row r="182" spans="1:16" x14ac:dyDescent="0.25">
      <c r="A182" s="33" t="s">
        <v>168</v>
      </c>
      <c r="B182" s="33">
        <v>43</v>
      </c>
      <c r="C182" s="34" t="s">
        <v>254</v>
      </c>
      <c r="D182" s="33"/>
      <c r="E182" s="35" t="s">
        <v>255</v>
      </c>
      <c r="F182" s="36" t="s">
        <v>250</v>
      </c>
      <c r="G182" s="37">
        <v>5000</v>
      </c>
      <c r="H182" s="38">
        <v>0</v>
      </c>
      <c r="I182" s="38">
        <f>ROUND(G182*H182,P4)</f>
        <v>0</v>
      </c>
      <c r="J182" s="33"/>
      <c r="O182" s="39">
        <f>I182*0.21</f>
        <v>0</v>
      </c>
      <c r="P182">
        <v>3</v>
      </c>
    </row>
    <row r="183" spans="1:16" ht="30" x14ac:dyDescent="0.25">
      <c r="A183" s="33" t="s">
        <v>173</v>
      </c>
      <c r="B183" s="40"/>
      <c r="C183" s="41"/>
      <c r="D183" s="41"/>
      <c r="E183" s="35" t="s">
        <v>1046</v>
      </c>
      <c r="F183" s="41"/>
      <c r="G183" s="41"/>
      <c r="H183" s="41"/>
      <c r="I183" s="41"/>
      <c r="J183" s="42"/>
    </row>
    <row r="184" spans="1:16" x14ac:dyDescent="0.25">
      <c r="A184" s="33" t="s">
        <v>175</v>
      </c>
      <c r="B184" s="40"/>
      <c r="C184" s="41"/>
      <c r="D184" s="41"/>
      <c r="E184" s="43" t="s">
        <v>1047</v>
      </c>
      <c r="F184" s="41"/>
      <c r="G184" s="41"/>
      <c r="H184" s="41"/>
      <c r="I184" s="41"/>
      <c r="J184" s="42"/>
    </row>
    <row r="185" spans="1:16" ht="120" x14ac:dyDescent="0.25">
      <c r="A185" s="33" t="s">
        <v>177</v>
      </c>
      <c r="B185" s="40"/>
      <c r="C185" s="41"/>
      <c r="D185" s="41"/>
      <c r="E185" s="35" t="s">
        <v>258</v>
      </c>
      <c r="F185" s="41"/>
      <c r="G185" s="41"/>
      <c r="H185" s="41"/>
      <c r="I185" s="41"/>
      <c r="J185" s="42"/>
    </row>
    <row r="186" spans="1:16" x14ac:dyDescent="0.25">
      <c r="A186" s="33" t="s">
        <v>168</v>
      </c>
      <c r="B186" s="33">
        <v>44</v>
      </c>
      <c r="C186" s="34" t="s">
        <v>629</v>
      </c>
      <c r="D186" s="33" t="s">
        <v>181</v>
      </c>
      <c r="E186" s="35" t="s">
        <v>630</v>
      </c>
      <c r="F186" s="36" t="s">
        <v>250</v>
      </c>
      <c r="G186" s="37">
        <v>1600</v>
      </c>
      <c r="H186" s="38">
        <v>0</v>
      </c>
      <c r="I186" s="38">
        <f>ROUND(G186*H186,P4)</f>
        <v>0</v>
      </c>
      <c r="J186" s="33"/>
      <c r="O186" s="39">
        <f>I186*0.21</f>
        <v>0</v>
      </c>
      <c r="P186">
        <v>3</v>
      </c>
    </row>
    <row r="187" spans="1:16" ht="195" x14ac:dyDescent="0.25">
      <c r="A187" s="33" t="s">
        <v>173</v>
      </c>
      <c r="B187" s="40"/>
      <c r="C187" s="41"/>
      <c r="D187" s="41"/>
      <c r="E187" s="35" t="s">
        <v>1048</v>
      </c>
      <c r="F187" s="41"/>
      <c r="G187" s="41"/>
      <c r="H187" s="41"/>
      <c r="I187" s="41"/>
      <c r="J187" s="42"/>
    </row>
    <row r="188" spans="1:16" x14ac:dyDescent="0.25">
      <c r="A188" s="33" t="s">
        <v>175</v>
      </c>
      <c r="B188" s="40"/>
      <c r="C188" s="41"/>
      <c r="D188" s="41"/>
      <c r="E188" s="43" t="s">
        <v>1049</v>
      </c>
      <c r="F188" s="41"/>
      <c r="G188" s="41"/>
      <c r="H188" s="41"/>
      <c r="I188" s="41"/>
      <c r="J188" s="42"/>
    </row>
    <row r="189" spans="1:16" ht="105" x14ac:dyDescent="0.25">
      <c r="A189" s="33" t="s">
        <v>177</v>
      </c>
      <c r="B189" s="40"/>
      <c r="C189" s="41"/>
      <c r="D189" s="41"/>
      <c r="E189" s="35" t="s">
        <v>633</v>
      </c>
      <c r="F189" s="41"/>
      <c r="G189" s="41"/>
      <c r="H189" s="41"/>
      <c r="I189" s="41"/>
      <c r="J189" s="42"/>
    </row>
    <row r="190" spans="1:16" x14ac:dyDescent="0.25">
      <c r="A190" s="33" t="s">
        <v>168</v>
      </c>
      <c r="B190" s="33">
        <v>45</v>
      </c>
      <c r="C190" s="34" t="s">
        <v>634</v>
      </c>
      <c r="D190" s="33"/>
      <c r="E190" s="35" t="s">
        <v>635</v>
      </c>
      <c r="F190" s="36" t="s">
        <v>242</v>
      </c>
      <c r="G190" s="37">
        <v>85</v>
      </c>
      <c r="H190" s="38">
        <v>0</v>
      </c>
      <c r="I190" s="38">
        <f>ROUND(G190*H190,P4)</f>
        <v>0</v>
      </c>
      <c r="J190" s="33"/>
      <c r="O190" s="39">
        <f>I190*0.21</f>
        <v>0</v>
      </c>
      <c r="P190">
        <v>3</v>
      </c>
    </row>
    <row r="191" spans="1:16" ht="120" x14ac:dyDescent="0.25">
      <c r="A191" s="33" t="s">
        <v>173</v>
      </c>
      <c r="B191" s="40"/>
      <c r="C191" s="41"/>
      <c r="D191" s="41"/>
      <c r="E191" s="35" t="s">
        <v>1050</v>
      </c>
      <c r="F191" s="41"/>
      <c r="G191" s="41"/>
      <c r="H191" s="41"/>
      <c r="I191" s="41"/>
      <c r="J191" s="42"/>
    </row>
    <row r="192" spans="1:16" x14ac:dyDescent="0.25">
      <c r="A192" s="33" t="s">
        <v>175</v>
      </c>
      <c r="B192" s="40"/>
      <c r="C192" s="41"/>
      <c r="D192" s="41"/>
      <c r="E192" s="43" t="s">
        <v>1051</v>
      </c>
      <c r="F192" s="41"/>
      <c r="G192" s="41"/>
      <c r="H192" s="41"/>
      <c r="I192" s="41"/>
      <c r="J192" s="42"/>
    </row>
    <row r="193" spans="1:16" ht="195" x14ac:dyDescent="0.25">
      <c r="A193" s="33" t="s">
        <v>177</v>
      </c>
      <c r="B193" s="40"/>
      <c r="C193" s="41"/>
      <c r="D193" s="41"/>
      <c r="E193" s="35" t="s">
        <v>262</v>
      </c>
      <c r="F193" s="41"/>
      <c r="G193" s="41"/>
      <c r="H193" s="41"/>
      <c r="I193" s="41"/>
      <c r="J193" s="42"/>
    </row>
    <row r="194" spans="1:16" x14ac:dyDescent="0.25">
      <c r="A194" s="33" t="s">
        <v>168</v>
      </c>
      <c r="B194" s="33">
        <v>46</v>
      </c>
      <c r="C194" s="34" t="s">
        <v>638</v>
      </c>
      <c r="D194" s="33" t="s">
        <v>181</v>
      </c>
      <c r="E194" s="35" t="s">
        <v>639</v>
      </c>
      <c r="F194" s="36" t="s">
        <v>250</v>
      </c>
      <c r="G194" s="37">
        <v>2200</v>
      </c>
      <c r="H194" s="38">
        <v>0</v>
      </c>
      <c r="I194" s="38">
        <f>ROUND(G194*H194,P4)</f>
        <v>0</v>
      </c>
      <c r="J194" s="33"/>
      <c r="O194" s="39">
        <f>I194*0.21</f>
        <v>0</v>
      </c>
      <c r="P194">
        <v>3</v>
      </c>
    </row>
    <row r="195" spans="1:16" ht="75" x14ac:dyDescent="0.25">
      <c r="A195" s="33" t="s">
        <v>173</v>
      </c>
      <c r="B195" s="40"/>
      <c r="C195" s="41"/>
      <c r="D195" s="41"/>
      <c r="E195" s="35" t="s">
        <v>1052</v>
      </c>
      <c r="F195" s="41"/>
      <c r="G195" s="41"/>
      <c r="H195" s="41"/>
      <c r="I195" s="41"/>
      <c r="J195" s="42"/>
    </row>
    <row r="196" spans="1:16" x14ac:dyDescent="0.25">
      <c r="A196" s="33" t="s">
        <v>175</v>
      </c>
      <c r="B196" s="40"/>
      <c r="C196" s="41"/>
      <c r="D196" s="41"/>
      <c r="E196" s="43" t="s">
        <v>1053</v>
      </c>
      <c r="F196" s="41"/>
      <c r="G196" s="41"/>
      <c r="H196" s="41"/>
      <c r="I196" s="41"/>
      <c r="J196" s="42"/>
    </row>
    <row r="197" spans="1:16" ht="195" x14ac:dyDescent="0.25">
      <c r="A197" s="33" t="s">
        <v>177</v>
      </c>
      <c r="B197" s="40"/>
      <c r="C197" s="41"/>
      <c r="D197" s="41"/>
      <c r="E197" s="35" t="s">
        <v>262</v>
      </c>
      <c r="F197" s="41"/>
      <c r="G197" s="41"/>
      <c r="H197" s="41"/>
      <c r="I197" s="41"/>
      <c r="J197" s="42"/>
    </row>
    <row r="198" spans="1:16" x14ac:dyDescent="0.25">
      <c r="A198" s="33" t="s">
        <v>168</v>
      </c>
      <c r="B198" s="33">
        <v>47</v>
      </c>
      <c r="C198" s="34" t="s">
        <v>642</v>
      </c>
      <c r="D198" s="33" t="s">
        <v>181</v>
      </c>
      <c r="E198" s="35" t="s">
        <v>643</v>
      </c>
      <c r="F198" s="36" t="s">
        <v>250</v>
      </c>
      <c r="G198" s="37">
        <v>2500</v>
      </c>
      <c r="H198" s="38">
        <v>0</v>
      </c>
      <c r="I198" s="38">
        <f>ROUND(G198*H198,P4)</f>
        <v>0</v>
      </c>
      <c r="J198" s="33"/>
      <c r="O198" s="39">
        <f>I198*0.21</f>
        <v>0</v>
      </c>
      <c r="P198">
        <v>3</v>
      </c>
    </row>
    <row r="199" spans="1:16" ht="75" x14ac:dyDescent="0.25">
      <c r="A199" s="33" t="s">
        <v>173</v>
      </c>
      <c r="B199" s="40"/>
      <c r="C199" s="41"/>
      <c r="D199" s="41"/>
      <c r="E199" s="35" t="s">
        <v>1054</v>
      </c>
      <c r="F199" s="41"/>
      <c r="G199" s="41"/>
      <c r="H199" s="41"/>
      <c r="I199" s="41"/>
      <c r="J199" s="42"/>
    </row>
    <row r="200" spans="1:16" x14ac:dyDescent="0.25">
      <c r="A200" s="33" t="s">
        <v>175</v>
      </c>
      <c r="B200" s="40"/>
      <c r="C200" s="41"/>
      <c r="D200" s="41"/>
      <c r="E200" s="43" t="s">
        <v>546</v>
      </c>
      <c r="F200" s="41"/>
      <c r="G200" s="41"/>
      <c r="H200" s="41"/>
      <c r="I200" s="41"/>
      <c r="J200" s="42"/>
    </row>
    <row r="201" spans="1:16" ht="195" x14ac:dyDescent="0.25">
      <c r="A201" s="33" t="s">
        <v>177</v>
      </c>
      <c r="B201" s="40"/>
      <c r="C201" s="41"/>
      <c r="D201" s="41"/>
      <c r="E201" s="35" t="s">
        <v>262</v>
      </c>
      <c r="F201" s="41"/>
      <c r="G201" s="41"/>
      <c r="H201" s="41"/>
      <c r="I201" s="41"/>
      <c r="J201" s="42"/>
    </row>
    <row r="202" spans="1:16" ht="30" x14ac:dyDescent="0.25">
      <c r="A202" s="33" t="s">
        <v>168</v>
      </c>
      <c r="B202" s="33">
        <v>48</v>
      </c>
      <c r="C202" s="34" t="s">
        <v>646</v>
      </c>
      <c r="D202" s="33" t="s">
        <v>181</v>
      </c>
      <c r="E202" s="35" t="s">
        <v>647</v>
      </c>
      <c r="F202" s="36" t="s">
        <v>250</v>
      </c>
      <c r="G202" s="37">
        <v>100</v>
      </c>
      <c r="H202" s="38">
        <v>0</v>
      </c>
      <c r="I202" s="38">
        <f>ROUND(G202*H202,P4)</f>
        <v>0</v>
      </c>
      <c r="J202" s="33"/>
      <c r="O202" s="39">
        <f>I202*0.21</f>
        <v>0</v>
      </c>
      <c r="P202">
        <v>3</v>
      </c>
    </row>
    <row r="203" spans="1:16" ht="30" x14ac:dyDescent="0.25">
      <c r="A203" s="33" t="s">
        <v>173</v>
      </c>
      <c r="B203" s="40"/>
      <c r="C203" s="41"/>
      <c r="D203" s="41"/>
      <c r="E203" s="35" t="s">
        <v>965</v>
      </c>
      <c r="F203" s="41"/>
      <c r="G203" s="41"/>
      <c r="H203" s="41"/>
      <c r="I203" s="41"/>
      <c r="J203" s="42"/>
    </row>
    <row r="204" spans="1:16" x14ac:dyDescent="0.25">
      <c r="A204" s="33" t="s">
        <v>175</v>
      </c>
      <c r="B204" s="40"/>
      <c r="C204" s="41"/>
      <c r="D204" s="41"/>
      <c r="E204" s="43" t="s">
        <v>692</v>
      </c>
      <c r="F204" s="41"/>
      <c r="G204" s="41"/>
      <c r="H204" s="41"/>
      <c r="I204" s="41"/>
      <c r="J204" s="42"/>
    </row>
    <row r="205" spans="1:16" ht="195" x14ac:dyDescent="0.25">
      <c r="A205" s="33" t="s">
        <v>177</v>
      </c>
      <c r="B205" s="40"/>
      <c r="C205" s="41"/>
      <c r="D205" s="41"/>
      <c r="E205" s="35" t="s">
        <v>262</v>
      </c>
      <c r="F205" s="41"/>
      <c r="G205" s="41"/>
      <c r="H205" s="41"/>
      <c r="I205" s="41"/>
      <c r="J205" s="42"/>
    </row>
    <row r="206" spans="1:16" x14ac:dyDescent="0.25">
      <c r="A206" s="33" t="s">
        <v>168</v>
      </c>
      <c r="B206" s="33">
        <v>49</v>
      </c>
      <c r="C206" s="34" t="s">
        <v>649</v>
      </c>
      <c r="D206" s="33" t="s">
        <v>650</v>
      </c>
      <c r="E206" s="35" t="s">
        <v>651</v>
      </c>
      <c r="F206" s="36" t="s">
        <v>616</v>
      </c>
      <c r="G206" s="37">
        <v>78.2</v>
      </c>
      <c r="H206" s="38">
        <v>0</v>
      </c>
      <c r="I206" s="38">
        <f>ROUND(G206*H206,P4)</f>
        <v>0</v>
      </c>
      <c r="J206" s="33"/>
      <c r="O206" s="39">
        <f>I206*0.21</f>
        <v>0</v>
      </c>
      <c r="P206">
        <v>3</v>
      </c>
    </row>
    <row r="207" spans="1:16" ht="60" x14ac:dyDescent="0.25">
      <c r="A207" s="33" t="s">
        <v>173</v>
      </c>
      <c r="B207" s="40"/>
      <c r="C207" s="41"/>
      <c r="D207" s="41"/>
      <c r="E207" s="35" t="s">
        <v>617</v>
      </c>
      <c r="F207" s="41"/>
      <c r="G207" s="41"/>
      <c r="H207" s="41"/>
      <c r="I207" s="41"/>
      <c r="J207" s="42"/>
    </row>
    <row r="208" spans="1:16" x14ac:dyDescent="0.25">
      <c r="A208" s="33" t="s">
        <v>175</v>
      </c>
      <c r="B208" s="40"/>
      <c r="C208" s="41"/>
      <c r="D208" s="41"/>
      <c r="E208" s="43" t="s">
        <v>1045</v>
      </c>
      <c r="F208" s="41"/>
      <c r="G208" s="41"/>
      <c r="H208" s="41"/>
      <c r="I208" s="41"/>
      <c r="J208" s="42"/>
    </row>
    <row r="209" spans="1:16" ht="120" x14ac:dyDescent="0.25">
      <c r="A209" s="33" t="s">
        <v>177</v>
      </c>
      <c r="B209" s="40"/>
      <c r="C209" s="41"/>
      <c r="D209" s="41"/>
      <c r="E209" s="35" t="s">
        <v>611</v>
      </c>
      <c r="F209" s="41"/>
      <c r="G209" s="41"/>
      <c r="H209" s="41"/>
      <c r="I209" s="41"/>
      <c r="J209" s="42"/>
    </row>
    <row r="210" spans="1:16" x14ac:dyDescent="0.25">
      <c r="A210" s="33" t="s">
        <v>168</v>
      </c>
      <c r="B210" s="33">
        <v>50</v>
      </c>
      <c r="C210" s="34" t="s">
        <v>1055</v>
      </c>
      <c r="D210" s="33" t="s">
        <v>181</v>
      </c>
      <c r="E210" s="35" t="s">
        <v>1056</v>
      </c>
      <c r="F210" s="36" t="s">
        <v>242</v>
      </c>
      <c r="G210" s="37">
        <v>50</v>
      </c>
      <c r="H210" s="38">
        <v>0</v>
      </c>
      <c r="I210" s="38">
        <f>ROUND(G210*H210,P4)</f>
        <v>0</v>
      </c>
      <c r="J210" s="33"/>
      <c r="O210" s="39">
        <f>I210*0.21</f>
        <v>0</v>
      </c>
      <c r="P210">
        <v>3</v>
      </c>
    </row>
    <row r="211" spans="1:16" ht="45" x14ac:dyDescent="0.25">
      <c r="A211" s="33" t="s">
        <v>173</v>
      </c>
      <c r="B211" s="40"/>
      <c r="C211" s="41"/>
      <c r="D211" s="41"/>
      <c r="E211" s="35" t="s">
        <v>1057</v>
      </c>
      <c r="F211" s="41"/>
      <c r="G211" s="41"/>
      <c r="H211" s="41"/>
      <c r="I211" s="41"/>
      <c r="J211" s="42"/>
    </row>
    <row r="212" spans="1:16" x14ac:dyDescent="0.25">
      <c r="A212" s="33" t="s">
        <v>175</v>
      </c>
      <c r="B212" s="40"/>
      <c r="C212" s="41"/>
      <c r="D212" s="41"/>
      <c r="E212" s="43" t="s">
        <v>668</v>
      </c>
      <c r="F212" s="41"/>
      <c r="G212" s="41"/>
      <c r="H212" s="41"/>
      <c r="I212" s="41"/>
      <c r="J212" s="42"/>
    </row>
    <row r="213" spans="1:16" ht="210" x14ac:dyDescent="0.25">
      <c r="A213" s="33" t="s">
        <v>177</v>
      </c>
      <c r="B213" s="40"/>
      <c r="C213" s="41"/>
      <c r="D213" s="41"/>
      <c r="E213" s="35" t="s">
        <v>1058</v>
      </c>
      <c r="F213" s="41"/>
      <c r="G213" s="41"/>
      <c r="H213" s="41"/>
      <c r="I213" s="41"/>
      <c r="J213" s="42"/>
    </row>
    <row r="214" spans="1:16" x14ac:dyDescent="0.25">
      <c r="A214" s="33" t="s">
        <v>168</v>
      </c>
      <c r="B214" s="33">
        <v>51</v>
      </c>
      <c r="C214" s="34" t="s">
        <v>1059</v>
      </c>
      <c r="D214" s="33" t="s">
        <v>181</v>
      </c>
      <c r="E214" s="35" t="s">
        <v>1060</v>
      </c>
      <c r="F214" s="36" t="s">
        <v>250</v>
      </c>
      <c r="G214" s="37">
        <v>232</v>
      </c>
      <c r="H214" s="38">
        <v>0</v>
      </c>
      <c r="I214" s="38">
        <f>ROUND(G214*H214,P4)</f>
        <v>0</v>
      </c>
      <c r="J214" s="33"/>
      <c r="O214" s="39">
        <f>I214*0.21</f>
        <v>0</v>
      </c>
      <c r="P214">
        <v>3</v>
      </c>
    </row>
    <row r="215" spans="1:16" ht="90" x14ac:dyDescent="0.25">
      <c r="A215" s="33" t="s">
        <v>173</v>
      </c>
      <c r="B215" s="40"/>
      <c r="C215" s="41"/>
      <c r="D215" s="41"/>
      <c r="E215" s="35" t="s">
        <v>1061</v>
      </c>
      <c r="F215" s="41"/>
      <c r="G215" s="41"/>
      <c r="H215" s="41"/>
      <c r="I215" s="41"/>
      <c r="J215" s="42"/>
    </row>
    <row r="216" spans="1:16" x14ac:dyDescent="0.25">
      <c r="A216" s="33" t="s">
        <v>175</v>
      </c>
      <c r="B216" s="40"/>
      <c r="C216" s="41"/>
      <c r="D216" s="41"/>
      <c r="E216" s="43" t="s">
        <v>1062</v>
      </c>
      <c r="F216" s="41"/>
      <c r="G216" s="41"/>
      <c r="H216" s="41"/>
      <c r="I216" s="41"/>
      <c r="J216" s="42"/>
    </row>
    <row r="217" spans="1:16" ht="225" x14ac:dyDescent="0.25">
      <c r="A217" s="33" t="s">
        <v>177</v>
      </c>
      <c r="B217" s="40"/>
      <c r="C217" s="41"/>
      <c r="D217" s="41"/>
      <c r="E217" s="35" t="s">
        <v>656</v>
      </c>
      <c r="F217" s="41"/>
      <c r="G217" s="41"/>
      <c r="H217" s="41"/>
      <c r="I217" s="41"/>
      <c r="J217" s="42"/>
    </row>
    <row r="218" spans="1:16" x14ac:dyDescent="0.25">
      <c r="A218" s="33" t="s">
        <v>168</v>
      </c>
      <c r="B218" s="33">
        <v>52</v>
      </c>
      <c r="C218" s="34" t="s">
        <v>661</v>
      </c>
      <c r="D218" s="33" t="s">
        <v>181</v>
      </c>
      <c r="E218" s="35" t="s">
        <v>662</v>
      </c>
      <c r="F218" s="36" t="s">
        <v>250</v>
      </c>
      <c r="G218" s="37">
        <v>100</v>
      </c>
      <c r="H218" s="38">
        <v>0</v>
      </c>
      <c r="I218" s="38">
        <f>ROUND(G218*H218,P4)</f>
        <v>0</v>
      </c>
      <c r="J218" s="33"/>
      <c r="O218" s="39">
        <f>I218*0.21</f>
        <v>0</v>
      </c>
      <c r="P218">
        <v>3</v>
      </c>
    </row>
    <row r="219" spans="1:16" ht="105" x14ac:dyDescent="0.25">
      <c r="A219" s="33" t="s">
        <v>173</v>
      </c>
      <c r="B219" s="40"/>
      <c r="C219" s="41"/>
      <c r="D219" s="41"/>
      <c r="E219" s="35" t="s">
        <v>1063</v>
      </c>
      <c r="F219" s="41"/>
      <c r="G219" s="41"/>
      <c r="H219" s="41"/>
      <c r="I219" s="41"/>
      <c r="J219" s="42"/>
    </row>
    <row r="220" spans="1:16" x14ac:dyDescent="0.25">
      <c r="A220" s="33" t="s">
        <v>175</v>
      </c>
      <c r="B220" s="40"/>
      <c r="C220" s="41"/>
      <c r="D220" s="41"/>
      <c r="E220" s="43" t="s">
        <v>692</v>
      </c>
      <c r="F220" s="41"/>
      <c r="G220" s="41"/>
      <c r="H220" s="41"/>
      <c r="I220" s="41"/>
      <c r="J220" s="42"/>
    </row>
    <row r="221" spans="1:16" ht="225" x14ac:dyDescent="0.25">
      <c r="A221" s="33" t="s">
        <v>177</v>
      </c>
      <c r="B221" s="40"/>
      <c r="C221" s="41"/>
      <c r="D221" s="41"/>
      <c r="E221" s="35" t="s">
        <v>656</v>
      </c>
      <c r="F221" s="41"/>
      <c r="G221" s="41"/>
      <c r="H221" s="41"/>
      <c r="I221" s="41"/>
      <c r="J221" s="42"/>
    </row>
    <row r="222" spans="1:16" x14ac:dyDescent="0.25">
      <c r="A222" s="33" t="s">
        <v>168</v>
      </c>
      <c r="B222" s="33">
        <v>53</v>
      </c>
      <c r="C222" s="34" t="s">
        <v>1064</v>
      </c>
      <c r="D222" s="33" t="s">
        <v>170</v>
      </c>
      <c r="E222" s="35" t="s">
        <v>1065</v>
      </c>
      <c r="F222" s="36" t="s">
        <v>250</v>
      </c>
      <c r="G222" s="37">
        <v>100</v>
      </c>
      <c r="H222" s="38">
        <v>0</v>
      </c>
      <c r="I222" s="38">
        <f>ROUND(G222*H222,P4)</f>
        <v>0</v>
      </c>
      <c r="J222" s="33"/>
      <c r="O222" s="39">
        <f>I222*0.21</f>
        <v>0</v>
      </c>
      <c r="P222">
        <v>3</v>
      </c>
    </row>
    <row r="223" spans="1:16" x14ac:dyDescent="0.25">
      <c r="A223" s="33" t="s">
        <v>173</v>
      </c>
      <c r="B223" s="40"/>
      <c r="C223" s="41"/>
      <c r="D223" s="41"/>
      <c r="E223" s="35" t="s">
        <v>1066</v>
      </c>
      <c r="F223" s="41"/>
      <c r="G223" s="41"/>
      <c r="H223" s="41"/>
      <c r="I223" s="41"/>
      <c r="J223" s="42"/>
    </row>
    <row r="224" spans="1:16" x14ac:dyDescent="0.25">
      <c r="A224" s="33" t="s">
        <v>175</v>
      </c>
      <c r="B224" s="40"/>
      <c r="C224" s="41"/>
      <c r="D224" s="41"/>
      <c r="E224" s="43" t="s">
        <v>692</v>
      </c>
      <c r="F224" s="41"/>
      <c r="G224" s="41"/>
      <c r="H224" s="41"/>
      <c r="I224" s="41"/>
      <c r="J224" s="42"/>
    </row>
    <row r="225" spans="1:16" ht="225" x14ac:dyDescent="0.25">
      <c r="A225" s="33" t="s">
        <v>177</v>
      </c>
      <c r="B225" s="40"/>
      <c r="C225" s="41"/>
      <c r="D225" s="41"/>
      <c r="E225" s="35" t="s">
        <v>656</v>
      </c>
      <c r="F225" s="41"/>
      <c r="G225" s="41"/>
      <c r="H225" s="41"/>
      <c r="I225" s="41"/>
      <c r="J225" s="42"/>
    </row>
    <row r="226" spans="1:16" ht="30" x14ac:dyDescent="0.25">
      <c r="A226" s="33" t="s">
        <v>168</v>
      </c>
      <c r="B226" s="33">
        <v>54</v>
      </c>
      <c r="C226" s="34" t="s">
        <v>665</v>
      </c>
      <c r="D226" s="33" t="s">
        <v>181</v>
      </c>
      <c r="E226" s="35" t="s">
        <v>666</v>
      </c>
      <c r="F226" s="36" t="s">
        <v>250</v>
      </c>
      <c r="G226" s="37">
        <v>200</v>
      </c>
      <c r="H226" s="38">
        <v>0</v>
      </c>
      <c r="I226" s="38">
        <f>ROUND(G226*H226,P4)</f>
        <v>0</v>
      </c>
      <c r="J226" s="33"/>
      <c r="O226" s="39">
        <f>I226*0.21</f>
        <v>0</v>
      </c>
      <c r="P226">
        <v>3</v>
      </c>
    </row>
    <row r="227" spans="1:16" x14ac:dyDescent="0.25">
      <c r="A227" s="33" t="s">
        <v>173</v>
      </c>
      <c r="B227" s="40"/>
      <c r="C227" s="41"/>
      <c r="D227" s="41"/>
      <c r="E227" s="35" t="s">
        <v>667</v>
      </c>
      <c r="F227" s="41"/>
      <c r="G227" s="41"/>
      <c r="H227" s="41"/>
      <c r="I227" s="41"/>
      <c r="J227" s="42"/>
    </row>
    <row r="228" spans="1:16" x14ac:dyDescent="0.25">
      <c r="A228" s="33" t="s">
        <v>175</v>
      </c>
      <c r="B228" s="40"/>
      <c r="C228" s="41"/>
      <c r="D228" s="41"/>
      <c r="E228" s="43" t="s">
        <v>309</v>
      </c>
      <c r="F228" s="41"/>
      <c r="G228" s="41"/>
      <c r="H228" s="41"/>
      <c r="I228" s="41"/>
      <c r="J228" s="42"/>
    </row>
    <row r="229" spans="1:16" ht="225" x14ac:dyDescent="0.25">
      <c r="A229" s="33" t="s">
        <v>177</v>
      </c>
      <c r="B229" s="40"/>
      <c r="C229" s="41"/>
      <c r="D229" s="41"/>
      <c r="E229" s="35" t="s">
        <v>656</v>
      </c>
      <c r="F229" s="41"/>
      <c r="G229" s="41"/>
      <c r="H229" s="41"/>
      <c r="I229" s="41"/>
      <c r="J229" s="42"/>
    </row>
    <row r="230" spans="1:16" x14ac:dyDescent="0.25">
      <c r="A230" s="33" t="s">
        <v>168</v>
      </c>
      <c r="B230" s="33">
        <v>55</v>
      </c>
      <c r="C230" s="34" t="s">
        <v>669</v>
      </c>
      <c r="D230" s="33" t="s">
        <v>181</v>
      </c>
      <c r="E230" s="35" t="s">
        <v>670</v>
      </c>
      <c r="F230" s="36" t="s">
        <v>274</v>
      </c>
      <c r="G230" s="37">
        <v>2500</v>
      </c>
      <c r="H230" s="38">
        <v>0</v>
      </c>
      <c r="I230" s="38">
        <f>ROUND(G230*H230,P4)</f>
        <v>0</v>
      </c>
      <c r="J230" s="33"/>
      <c r="O230" s="39">
        <f>I230*0.21</f>
        <v>0</v>
      </c>
      <c r="P230">
        <v>3</v>
      </c>
    </row>
    <row r="231" spans="1:16" x14ac:dyDescent="0.25">
      <c r="A231" s="33" t="s">
        <v>173</v>
      </c>
      <c r="B231" s="40"/>
      <c r="C231" s="41"/>
      <c r="D231" s="41"/>
      <c r="E231" s="35" t="s">
        <v>671</v>
      </c>
      <c r="F231" s="41"/>
      <c r="G231" s="41"/>
      <c r="H231" s="41"/>
      <c r="I231" s="41"/>
      <c r="J231" s="42"/>
    </row>
    <row r="232" spans="1:16" x14ac:dyDescent="0.25">
      <c r="A232" s="33" t="s">
        <v>175</v>
      </c>
      <c r="B232" s="40"/>
      <c r="C232" s="41"/>
      <c r="D232" s="41"/>
      <c r="E232" s="43" t="s">
        <v>546</v>
      </c>
      <c r="F232" s="41"/>
      <c r="G232" s="41"/>
      <c r="H232" s="41"/>
      <c r="I232" s="41"/>
      <c r="J232" s="42"/>
    </row>
    <row r="233" spans="1:16" ht="75" x14ac:dyDescent="0.25">
      <c r="A233" s="33" t="s">
        <v>177</v>
      </c>
      <c r="B233" s="40"/>
      <c r="C233" s="41"/>
      <c r="D233" s="41"/>
      <c r="E233" s="35" t="s">
        <v>673</v>
      </c>
      <c r="F233" s="41"/>
      <c r="G233" s="41"/>
      <c r="H233" s="41"/>
      <c r="I233" s="41"/>
      <c r="J233" s="42"/>
    </row>
    <row r="234" spans="1:16" x14ac:dyDescent="0.25">
      <c r="A234" s="27" t="s">
        <v>165</v>
      </c>
      <c r="B234" s="28"/>
      <c r="C234" s="29" t="s">
        <v>278</v>
      </c>
      <c r="D234" s="30"/>
      <c r="E234" s="27" t="s">
        <v>279</v>
      </c>
      <c r="F234" s="30"/>
      <c r="G234" s="30"/>
      <c r="H234" s="30"/>
      <c r="I234" s="31">
        <f>SUMIFS(I235:I318,A235:A318,"P")</f>
        <v>0</v>
      </c>
      <c r="J234" s="32"/>
    </row>
    <row r="235" spans="1:16" x14ac:dyDescent="0.25">
      <c r="A235" s="33" t="s">
        <v>168</v>
      </c>
      <c r="B235" s="33">
        <v>56</v>
      </c>
      <c r="C235" s="34" t="s">
        <v>280</v>
      </c>
      <c r="D235" s="33" t="s">
        <v>181</v>
      </c>
      <c r="E235" s="35" t="s">
        <v>281</v>
      </c>
      <c r="F235" s="36" t="s">
        <v>190</v>
      </c>
      <c r="G235" s="37">
        <v>4</v>
      </c>
      <c r="H235" s="38">
        <v>0</v>
      </c>
      <c r="I235" s="38">
        <f>ROUND(G235*H235,P4)</f>
        <v>0</v>
      </c>
      <c r="J235" s="33"/>
      <c r="O235" s="39">
        <f>I235*0.21</f>
        <v>0</v>
      </c>
      <c r="P235">
        <v>3</v>
      </c>
    </row>
    <row r="236" spans="1:16" x14ac:dyDescent="0.25">
      <c r="A236" s="33" t="s">
        <v>173</v>
      </c>
      <c r="B236" s="40"/>
      <c r="C236" s="41"/>
      <c r="D236" s="41"/>
      <c r="E236" s="35" t="s">
        <v>1067</v>
      </c>
      <c r="F236" s="41"/>
      <c r="G236" s="41"/>
      <c r="H236" s="41"/>
      <c r="I236" s="41"/>
      <c r="J236" s="42"/>
    </row>
    <row r="237" spans="1:16" x14ac:dyDescent="0.25">
      <c r="A237" s="33" t="s">
        <v>175</v>
      </c>
      <c r="B237" s="40"/>
      <c r="C237" s="41"/>
      <c r="D237" s="41"/>
      <c r="E237" s="43" t="s">
        <v>367</v>
      </c>
      <c r="F237" s="41"/>
      <c r="G237" s="41"/>
      <c r="H237" s="41"/>
      <c r="I237" s="41"/>
      <c r="J237" s="42"/>
    </row>
    <row r="238" spans="1:16" ht="90" x14ac:dyDescent="0.25">
      <c r="A238" s="33" t="s">
        <v>177</v>
      </c>
      <c r="B238" s="40"/>
      <c r="C238" s="41"/>
      <c r="D238" s="41"/>
      <c r="E238" s="35" t="s">
        <v>284</v>
      </c>
      <c r="F238" s="41"/>
      <c r="G238" s="41"/>
      <c r="H238" s="41"/>
      <c r="I238" s="41"/>
      <c r="J238" s="42"/>
    </row>
    <row r="239" spans="1:16" ht="30" x14ac:dyDescent="0.25">
      <c r="A239" s="33" t="s">
        <v>168</v>
      </c>
      <c r="B239" s="33">
        <v>57</v>
      </c>
      <c r="C239" s="34" t="s">
        <v>280</v>
      </c>
      <c r="D239" s="33" t="s">
        <v>170</v>
      </c>
      <c r="E239" s="35" t="s">
        <v>698</v>
      </c>
      <c r="F239" s="36" t="s">
        <v>190</v>
      </c>
      <c r="G239" s="37">
        <v>10</v>
      </c>
      <c r="H239" s="38">
        <v>0</v>
      </c>
      <c r="I239" s="38">
        <f>ROUND(G239*H239,P4)</f>
        <v>0</v>
      </c>
      <c r="J239" s="33"/>
      <c r="O239" s="39">
        <f>I239*0.21</f>
        <v>0</v>
      </c>
      <c r="P239">
        <v>3</v>
      </c>
    </row>
    <row r="240" spans="1:16" x14ac:dyDescent="0.25">
      <c r="A240" s="33" t="s">
        <v>173</v>
      </c>
      <c r="B240" s="40"/>
      <c r="C240" s="41"/>
      <c r="D240" s="41"/>
      <c r="E240" s="35" t="s">
        <v>699</v>
      </c>
      <c r="F240" s="41"/>
      <c r="G240" s="41"/>
      <c r="H240" s="41"/>
      <c r="I240" s="41"/>
      <c r="J240" s="42"/>
    </row>
    <row r="241" spans="1:16" x14ac:dyDescent="0.25">
      <c r="A241" s="33" t="s">
        <v>175</v>
      </c>
      <c r="B241" s="40"/>
      <c r="C241" s="41"/>
      <c r="D241" s="41"/>
      <c r="E241" s="43" t="s">
        <v>325</v>
      </c>
      <c r="F241" s="41"/>
      <c r="G241" s="41"/>
      <c r="H241" s="41"/>
      <c r="I241" s="41"/>
      <c r="J241" s="42"/>
    </row>
    <row r="242" spans="1:16" ht="90" x14ac:dyDescent="0.25">
      <c r="A242" s="33" t="s">
        <v>177</v>
      </c>
      <c r="B242" s="40"/>
      <c r="C242" s="41"/>
      <c r="D242" s="41"/>
      <c r="E242" s="35" t="s">
        <v>284</v>
      </c>
      <c r="F242" s="41"/>
      <c r="G242" s="41"/>
      <c r="H242" s="41"/>
      <c r="I242" s="41"/>
      <c r="J242" s="42"/>
    </row>
    <row r="243" spans="1:16" ht="30" x14ac:dyDescent="0.25">
      <c r="A243" s="33" t="s">
        <v>168</v>
      </c>
      <c r="B243" s="33">
        <v>58</v>
      </c>
      <c r="C243" s="34" t="s">
        <v>706</v>
      </c>
      <c r="D243" s="33" t="s">
        <v>181</v>
      </c>
      <c r="E243" s="35" t="s">
        <v>707</v>
      </c>
      <c r="F243" s="36" t="s">
        <v>190</v>
      </c>
      <c r="G243" s="37">
        <v>20</v>
      </c>
      <c r="H243" s="38">
        <v>0</v>
      </c>
      <c r="I243" s="38">
        <f>ROUND(G243*H243,P4)</f>
        <v>0</v>
      </c>
      <c r="J243" s="33"/>
      <c r="O243" s="39">
        <f>I243*0.21</f>
        <v>0</v>
      </c>
      <c r="P243">
        <v>3</v>
      </c>
    </row>
    <row r="244" spans="1:16" x14ac:dyDescent="0.25">
      <c r="A244" s="33" t="s">
        <v>173</v>
      </c>
      <c r="B244" s="40"/>
      <c r="C244" s="41"/>
      <c r="D244" s="41"/>
      <c r="E244" s="44" t="s">
        <v>181</v>
      </c>
      <c r="F244" s="41"/>
      <c r="G244" s="41"/>
      <c r="H244" s="41"/>
      <c r="I244" s="41"/>
      <c r="J244" s="42"/>
    </row>
    <row r="245" spans="1:16" x14ac:dyDescent="0.25">
      <c r="A245" s="33" t="s">
        <v>175</v>
      </c>
      <c r="B245" s="40"/>
      <c r="C245" s="41"/>
      <c r="D245" s="41"/>
      <c r="E245" s="43" t="s">
        <v>458</v>
      </c>
      <c r="F245" s="41"/>
      <c r="G245" s="41"/>
      <c r="H245" s="41"/>
      <c r="I245" s="41"/>
      <c r="J245" s="42"/>
    </row>
    <row r="246" spans="1:16" ht="60" x14ac:dyDescent="0.25">
      <c r="A246" s="33" t="s">
        <v>177</v>
      </c>
      <c r="B246" s="40"/>
      <c r="C246" s="41"/>
      <c r="D246" s="41"/>
      <c r="E246" s="35" t="s">
        <v>709</v>
      </c>
      <c r="F246" s="41"/>
      <c r="G246" s="41"/>
      <c r="H246" s="41"/>
      <c r="I246" s="41"/>
      <c r="J246" s="42"/>
    </row>
    <row r="247" spans="1:16" ht="30" x14ac:dyDescent="0.25">
      <c r="A247" s="33" t="s">
        <v>168</v>
      </c>
      <c r="B247" s="33">
        <v>59</v>
      </c>
      <c r="C247" s="34" t="s">
        <v>967</v>
      </c>
      <c r="D247" s="33" t="s">
        <v>181</v>
      </c>
      <c r="E247" s="35" t="s">
        <v>968</v>
      </c>
      <c r="F247" s="36" t="s">
        <v>190</v>
      </c>
      <c r="G247" s="37">
        <v>7</v>
      </c>
      <c r="H247" s="38">
        <v>0</v>
      </c>
      <c r="I247" s="38">
        <f>ROUND(G247*H247,P4)</f>
        <v>0</v>
      </c>
      <c r="J247" s="33"/>
      <c r="O247" s="39">
        <f>I247*0.21</f>
        <v>0</v>
      </c>
      <c r="P247">
        <v>3</v>
      </c>
    </row>
    <row r="248" spans="1:16" x14ac:dyDescent="0.25">
      <c r="A248" s="33" t="s">
        <v>173</v>
      </c>
      <c r="B248" s="40"/>
      <c r="C248" s="41"/>
      <c r="D248" s="41"/>
      <c r="E248" s="44" t="s">
        <v>181</v>
      </c>
      <c r="F248" s="41"/>
      <c r="G248" s="41"/>
      <c r="H248" s="41"/>
      <c r="I248" s="41"/>
      <c r="J248" s="42"/>
    </row>
    <row r="249" spans="1:16" x14ac:dyDescent="0.25">
      <c r="A249" s="33" t="s">
        <v>175</v>
      </c>
      <c r="B249" s="40"/>
      <c r="C249" s="41"/>
      <c r="D249" s="41"/>
      <c r="E249" s="43" t="s">
        <v>1068</v>
      </c>
      <c r="F249" s="41"/>
      <c r="G249" s="41"/>
      <c r="H249" s="41"/>
      <c r="I249" s="41"/>
      <c r="J249" s="42"/>
    </row>
    <row r="250" spans="1:16" ht="75" x14ac:dyDescent="0.25">
      <c r="A250" s="33" t="s">
        <v>177</v>
      </c>
      <c r="B250" s="40"/>
      <c r="C250" s="41"/>
      <c r="D250" s="41"/>
      <c r="E250" s="35" t="s">
        <v>970</v>
      </c>
      <c r="F250" s="41"/>
      <c r="G250" s="41"/>
      <c r="H250" s="41"/>
      <c r="I250" s="41"/>
      <c r="J250" s="42"/>
    </row>
    <row r="251" spans="1:16" x14ac:dyDescent="0.25">
      <c r="A251" s="33" t="s">
        <v>168</v>
      </c>
      <c r="B251" s="33">
        <v>60</v>
      </c>
      <c r="C251" s="34" t="s">
        <v>710</v>
      </c>
      <c r="D251" s="33" t="s">
        <v>181</v>
      </c>
      <c r="E251" s="35" t="s">
        <v>711</v>
      </c>
      <c r="F251" s="36" t="s">
        <v>250</v>
      </c>
      <c r="G251" s="37">
        <v>25</v>
      </c>
      <c r="H251" s="38">
        <v>0</v>
      </c>
      <c r="I251" s="38">
        <f>ROUND(G251*H251,P4)</f>
        <v>0</v>
      </c>
      <c r="J251" s="33"/>
      <c r="O251" s="39">
        <f>I251*0.21</f>
        <v>0</v>
      </c>
      <c r="P251">
        <v>3</v>
      </c>
    </row>
    <row r="252" spans="1:16" x14ac:dyDescent="0.25">
      <c r="A252" s="33" t="s">
        <v>173</v>
      </c>
      <c r="B252" s="40"/>
      <c r="C252" s="41"/>
      <c r="D252" s="41"/>
      <c r="E252" s="35" t="s">
        <v>1069</v>
      </c>
      <c r="F252" s="41"/>
      <c r="G252" s="41"/>
      <c r="H252" s="41"/>
      <c r="I252" s="41"/>
      <c r="J252" s="42"/>
    </row>
    <row r="253" spans="1:16" x14ac:dyDescent="0.25">
      <c r="A253" s="33" t="s">
        <v>175</v>
      </c>
      <c r="B253" s="40"/>
      <c r="C253" s="41"/>
      <c r="D253" s="41"/>
      <c r="E253" s="43" t="s">
        <v>972</v>
      </c>
      <c r="F253" s="41"/>
      <c r="G253" s="41"/>
      <c r="H253" s="41"/>
      <c r="I253" s="41"/>
      <c r="J253" s="42"/>
    </row>
    <row r="254" spans="1:16" ht="60" x14ac:dyDescent="0.25">
      <c r="A254" s="33" t="s">
        <v>177</v>
      </c>
      <c r="B254" s="40"/>
      <c r="C254" s="41"/>
      <c r="D254" s="41"/>
      <c r="E254" s="35" t="s">
        <v>709</v>
      </c>
      <c r="F254" s="41"/>
      <c r="G254" s="41"/>
      <c r="H254" s="41"/>
      <c r="I254" s="41"/>
      <c r="J254" s="42"/>
    </row>
    <row r="255" spans="1:16" ht="30" x14ac:dyDescent="0.25">
      <c r="A255" s="33" t="s">
        <v>168</v>
      </c>
      <c r="B255" s="33">
        <v>61</v>
      </c>
      <c r="C255" s="34" t="s">
        <v>973</v>
      </c>
      <c r="D255" s="33" t="s">
        <v>181</v>
      </c>
      <c r="E255" s="35" t="s">
        <v>974</v>
      </c>
      <c r="F255" s="36" t="s">
        <v>190</v>
      </c>
      <c r="G255" s="37">
        <v>20</v>
      </c>
      <c r="H255" s="38">
        <v>0</v>
      </c>
      <c r="I255" s="38">
        <f>ROUND(G255*H255,P4)</f>
        <v>0</v>
      </c>
      <c r="J255" s="33"/>
      <c r="O255" s="39">
        <f>I255*0.21</f>
        <v>0</v>
      </c>
      <c r="P255">
        <v>3</v>
      </c>
    </row>
    <row r="256" spans="1:16" x14ac:dyDescent="0.25">
      <c r="A256" s="33" t="s">
        <v>173</v>
      </c>
      <c r="B256" s="40"/>
      <c r="C256" s="41"/>
      <c r="D256" s="41"/>
      <c r="E256" s="44" t="s">
        <v>181</v>
      </c>
      <c r="F256" s="41"/>
      <c r="G256" s="41"/>
      <c r="H256" s="41"/>
      <c r="I256" s="41"/>
      <c r="J256" s="42"/>
    </row>
    <row r="257" spans="1:16" x14ac:dyDescent="0.25">
      <c r="A257" s="33" t="s">
        <v>175</v>
      </c>
      <c r="B257" s="40"/>
      <c r="C257" s="41"/>
      <c r="D257" s="41"/>
      <c r="E257" s="43" t="s">
        <v>458</v>
      </c>
      <c r="F257" s="41"/>
      <c r="G257" s="41"/>
      <c r="H257" s="41"/>
      <c r="I257" s="41"/>
      <c r="J257" s="42"/>
    </row>
    <row r="258" spans="1:16" ht="90" x14ac:dyDescent="0.25">
      <c r="A258" s="33" t="s">
        <v>177</v>
      </c>
      <c r="B258" s="40"/>
      <c r="C258" s="41"/>
      <c r="D258" s="41"/>
      <c r="E258" s="35" t="s">
        <v>716</v>
      </c>
      <c r="F258" s="41"/>
      <c r="G258" s="41"/>
      <c r="H258" s="41"/>
      <c r="I258" s="41"/>
      <c r="J258" s="42"/>
    </row>
    <row r="259" spans="1:16" x14ac:dyDescent="0.25">
      <c r="A259" s="33" t="s">
        <v>168</v>
      </c>
      <c r="B259" s="33">
        <v>62</v>
      </c>
      <c r="C259" s="34" t="s">
        <v>976</v>
      </c>
      <c r="D259" s="33" t="s">
        <v>181</v>
      </c>
      <c r="E259" s="35" t="s">
        <v>977</v>
      </c>
      <c r="F259" s="36" t="s">
        <v>190</v>
      </c>
      <c r="G259" s="37">
        <v>6</v>
      </c>
      <c r="H259" s="38">
        <v>0</v>
      </c>
      <c r="I259" s="38">
        <f>ROUND(G259*H259,P4)</f>
        <v>0</v>
      </c>
      <c r="J259" s="33"/>
      <c r="O259" s="39">
        <f>I259*0.21</f>
        <v>0</v>
      </c>
      <c r="P259">
        <v>3</v>
      </c>
    </row>
    <row r="260" spans="1:16" x14ac:dyDescent="0.25">
      <c r="A260" s="33" t="s">
        <v>173</v>
      </c>
      <c r="B260" s="40"/>
      <c r="C260" s="41"/>
      <c r="D260" s="41"/>
      <c r="E260" s="44" t="s">
        <v>181</v>
      </c>
      <c r="F260" s="41"/>
      <c r="G260" s="41"/>
      <c r="H260" s="41"/>
      <c r="I260" s="41"/>
      <c r="J260" s="42"/>
    </row>
    <row r="261" spans="1:16" x14ac:dyDescent="0.25">
      <c r="A261" s="33" t="s">
        <v>175</v>
      </c>
      <c r="B261" s="40"/>
      <c r="C261" s="41"/>
      <c r="D261" s="41"/>
      <c r="E261" s="43" t="s">
        <v>849</v>
      </c>
      <c r="F261" s="41"/>
      <c r="G261" s="41"/>
      <c r="H261" s="41"/>
      <c r="I261" s="41"/>
      <c r="J261" s="42"/>
    </row>
    <row r="262" spans="1:16" ht="75" x14ac:dyDescent="0.25">
      <c r="A262" s="33" t="s">
        <v>177</v>
      </c>
      <c r="B262" s="40"/>
      <c r="C262" s="41"/>
      <c r="D262" s="41"/>
      <c r="E262" s="35" t="s">
        <v>970</v>
      </c>
      <c r="F262" s="41"/>
      <c r="G262" s="41"/>
      <c r="H262" s="41"/>
      <c r="I262" s="41"/>
      <c r="J262" s="42"/>
    </row>
    <row r="263" spans="1:16" x14ac:dyDescent="0.25">
      <c r="A263" s="33" t="s">
        <v>168</v>
      </c>
      <c r="B263" s="33">
        <v>63</v>
      </c>
      <c r="C263" s="34" t="s">
        <v>714</v>
      </c>
      <c r="D263" s="33" t="s">
        <v>181</v>
      </c>
      <c r="E263" s="35" t="s">
        <v>715</v>
      </c>
      <c r="F263" s="36" t="s">
        <v>190</v>
      </c>
      <c r="G263" s="37">
        <v>4</v>
      </c>
      <c r="H263" s="38">
        <v>0</v>
      </c>
      <c r="I263" s="38">
        <f>ROUND(G263*H263,P4)</f>
        <v>0</v>
      </c>
      <c r="J263" s="33"/>
      <c r="O263" s="39">
        <f>I263*0.21</f>
        <v>0</v>
      </c>
      <c r="P263">
        <v>3</v>
      </c>
    </row>
    <row r="264" spans="1:16" x14ac:dyDescent="0.25">
      <c r="A264" s="33" t="s">
        <v>173</v>
      </c>
      <c r="B264" s="40"/>
      <c r="C264" s="41"/>
      <c r="D264" s="41"/>
      <c r="E264" s="44" t="s">
        <v>181</v>
      </c>
      <c r="F264" s="41"/>
      <c r="G264" s="41"/>
      <c r="H264" s="41"/>
      <c r="I264" s="41"/>
      <c r="J264" s="42"/>
    </row>
    <row r="265" spans="1:16" x14ac:dyDescent="0.25">
      <c r="A265" s="33" t="s">
        <v>175</v>
      </c>
      <c r="B265" s="40"/>
      <c r="C265" s="41"/>
      <c r="D265" s="41"/>
      <c r="E265" s="43" t="s">
        <v>367</v>
      </c>
      <c r="F265" s="41"/>
      <c r="G265" s="41"/>
      <c r="H265" s="41"/>
      <c r="I265" s="41"/>
      <c r="J265" s="42"/>
    </row>
    <row r="266" spans="1:16" ht="90" x14ac:dyDescent="0.25">
      <c r="A266" s="33" t="s">
        <v>177</v>
      </c>
      <c r="B266" s="40"/>
      <c r="C266" s="41"/>
      <c r="D266" s="41"/>
      <c r="E266" s="35" t="s">
        <v>716</v>
      </c>
      <c r="F266" s="41"/>
      <c r="G266" s="41"/>
      <c r="H266" s="41"/>
      <c r="I266" s="41"/>
      <c r="J266" s="42"/>
    </row>
    <row r="267" spans="1:16" ht="30" x14ac:dyDescent="0.25">
      <c r="A267" s="33" t="s">
        <v>168</v>
      </c>
      <c r="B267" s="33">
        <v>64</v>
      </c>
      <c r="C267" s="34" t="s">
        <v>285</v>
      </c>
      <c r="D267" s="33"/>
      <c r="E267" s="35" t="s">
        <v>286</v>
      </c>
      <c r="F267" s="36" t="s">
        <v>250</v>
      </c>
      <c r="G267" s="37">
        <v>700</v>
      </c>
      <c r="H267" s="38">
        <v>0</v>
      </c>
      <c r="I267" s="38">
        <f>ROUND(G267*H267,P4)</f>
        <v>0</v>
      </c>
      <c r="J267" s="33"/>
      <c r="O267" s="39">
        <f>I267*0.21</f>
        <v>0</v>
      </c>
      <c r="P267">
        <v>3</v>
      </c>
    </row>
    <row r="268" spans="1:16" x14ac:dyDescent="0.25">
      <c r="A268" s="33" t="s">
        <v>173</v>
      </c>
      <c r="B268" s="40"/>
      <c r="C268" s="41"/>
      <c r="D268" s="41"/>
      <c r="E268" s="35" t="s">
        <v>717</v>
      </c>
      <c r="F268" s="41"/>
      <c r="G268" s="41"/>
      <c r="H268" s="41"/>
      <c r="I268" s="41"/>
      <c r="J268" s="42"/>
    </row>
    <row r="269" spans="1:16" x14ac:dyDescent="0.25">
      <c r="A269" s="33" t="s">
        <v>175</v>
      </c>
      <c r="B269" s="40"/>
      <c r="C269" s="41"/>
      <c r="D269" s="41"/>
      <c r="E269" s="43" t="s">
        <v>899</v>
      </c>
      <c r="F269" s="41"/>
      <c r="G269" s="41"/>
      <c r="H269" s="41"/>
      <c r="I269" s="41"/>
      <c r="J269" s="42"/>
    </row>
    <row r="270" spans="1:16" ht="105" x14ac:dyDescent="0.25">
      <c r="A270" s="33" t="s">
        <v>177</v>
      </c>
      <c r="B270" s="40"/>
      <c r="C270" s="41"/>
      <c r="D270" s="41"/>
      <c r="E270" s="35" t="s">
        <v>289</v>
      </c>
      <c r="F270" s="41"/>
      <c r="G270" s="41"/>
      <c r="H270" s="41"/>
      <c r="I270" s="41"/>
      <c r="J270" s="42"/>
    </row>
    <row r="271" spans="1:16" x14ac:dyDescent="0.25">
      <c r="A271" s="33" t="s">
        <v>168</v>
      </c>
      <c r="B271" s="33">
        <v>65</v>
      </c>
      <c r="C271" s="34" t="s">
        <v>290</v>
      </c>
      <c r="D271" s="33" t="s">
        <v>181</v>
      </c>
      <c r="E271" s="35" t="s">
        <v>291</v>
      </c>
      <c r="F271" s="36" t="s">
        <v>250</v>
      </c>
      <c r="G271" s="37">
        <v>350</v>
      </c>
      <c r="H271" s="38">
        <v>0</v>
      </c>
      <c r="I271" s="38">
        <f>ROUND(G271*H271,P4)</f>
        <v>0</v>
      </c>
      <c r="J271" s="33"/>
      <c r="O271" s="39">
        <f>I271*0.21</f>
        <v>0</v>
      </c>
      <c r="P271">
        <v>3</v>
      </c>
    </row>
    <row r="272" spans="1:16" x14ac:dyDescent="0.25">
      <c r="A272" s="33" t="s">
        <v>173</v>
      </c>
      <c r="B272" s="40"/>
      <c r="C272" s="41"/>
      <c r="D272" s="41"/>
      <c r="E272" s="35" t="s">
        <v>719</v>
      </c>
      <c r="F272" s="41"/>
      <c r="G272" s="41"/>
      <c r="H272" s="41"/>
      <c r="I272" s="41"/>
      <c r="J272" s="42"/>
    </row>
    <row r="273" spans="1:16" x14ac:dyDescent="0.25">
      <c r="A273" s="33" t="s">
        <v>175</v>
      </c>
      <c r="B273" s="40"/>
      <c r="C273" s="41"/>
      <c r="D273" s="41"/>
      <c r="E273" s="43" t="s">
        <v>1038</v>
      </c>
      <c r="F273" s="41"/>
      <c r="G273" s="41"/>
      <c r="H273" s="41"/>
      <c r="I273" s="41"/>
      <c r="J273" s="42"/>
    </row>
    <row r="274" spans="1:16" ht="105" x14ac:dyDescent="0.25">
      <c r="A274" s="33" t="s">
        <v>177</v>
      </c>
      <c r="B274" s="40"/>
      <c r="C274" s="41"/>
      <c r="D274" s="41"/>
      <c r="E274" s="35" t="s">
        <v>289</v>
      </c>
      <c r="F274" s="41"/>
      <c r="G274" s="41"/>
      <c r="H274" s="41"/>
      <c r="I274" s="41"/>
      <c r="J274" s="42"/>
    </row>
    <row r="275" spans="1:16" x14ac:dyDescent="0.25">
      <c r="A275" s="33" t="s">
        <v>168</v>
      </c>
      <c r="B275" s="33">
        <v>66</v>
      </c>
      <c r="C275" s="34" t="s">
        <v>720</v>
      </c>
      <c r="D275" s="33" t="s">
        <v>181</v>
      </c>
      <c r="E275" s="35" t="s">
        <v>721</v>
      </c>
      <c r="F275" s="36" t="s">
        <v>190</v>
      </c>
      <c r="G275" s="37">
        <v>10</v>
      </c>
      <c r="H275" s="38">
        <v>0</v>
      </c>
      <c r="I275" s="38">
        <f>ROUND(G275*H275,P4)</f>
        <v>0</v>
      </c>
      <c r="J275" s="33"/>
      <c r="O275" s="39">
        <f>I275*0.21</f>
        <v>0</v>
      </c>
      <c r="P275">
        <v>3</v>
      </c>
    </row>
    <row r="276" spans="1:16" x14ac:dyDescent="0.25">
      <c r="A276" s="33" t="s">
        <v>173</v>
      </c>
      <c r="B276" s="40"/>
      <c r="C276" s="41"/>
      <c r="D276" s="41"/>
      <c r="E276" s="44" t="s">
        <v>181</v>
      </c>
      <c r="F276" s="41"/>
      <c r="G276" s="41"/>
      <c r="H276" s="41"/>
      <c r="I276" s="41"/>
      <c r="J276" s="42"/>
    </row>
    <row r="277" spans="1:16" x14ac:dyDescent="0.25">
      <c r="A277" s="33" t="s">
        <v>175</v>
      </c>
      <c r="B277" s="40"/>
      <c r="C277" s="41"/>
      <c r="D277" s="41"/>
      <c r="E277" s="43" t="s">
        <v>325</v>
      </c>
      <c r="F277" s="41"/>
      <c r="G277" s="41"/>
      <c r="H277" s="41"/>
      <c r="I277" s="41"/>
      <c r="J277" s="42"/>
    </row>
    <row r="278" spans="1:16" ht="75" x14ac:dyDescent="0.25">
      <c r="A278" s="33" t="s">
        <v>177</v>
      </c>
      <c r="B278" s="40"/>
      <c r="C278" s="41"/>
      <c r="D278" s="41"/>
      <c r="E278" s="35" t="s">
        <v>722</v>
      </c>
      <c r="F278" s="41"/>
      <c r="G278" s="41"/>
      <c r="H278" s="41"/>
      <c r="I278" s="41"/>
      <c r="J278" s="42"/>
    </row>
    <row r="279" spans="1:16" ht="30" x14ac:dyDescent="0.25">
      <c r="A279" s="33" t="s">
        <v>168</v>
      </c>
      <c r="B279" s="33">
        <v>67</v>
      </c>
      <c r="C279" s="34" t="s">
        <v>1070</v>
      </c>
      <c r="D279" s="33" t="s">
        <v>181</v>
      </c>
      <c r="E279" s="35" t="s">
        <v>1071</v>
      </c>
      <c r="F279" s="36" t="s">
        <v>190</v>
      </c>
      <c r="G279" s="37">
        <v>30</v>
      </c>
      <c r="H279" s="38">
        <v>0</v>
      </c>
      <c r="I279" s="38">
        <f>ROUND(G279*H279,P4)</f>
        <v>0</v>
      </c>
      <c r="J279" s="33"/>
      <c r="O279" s="39">
        <f>I279*0.21</f>
        <v>0</v>
      </c>
      <c r="P279">
        <v>3</v>
      </c>
    </row>
    <row r="280" spans="1:16" ht="225" x14ac:dyDescent="0.25">
      <c r="A280" s="33" t="s">
        <v>173</v>
      </c>
      <c r="B280" s="40"/>
      <c r="C280" s="41"/>
      <c r="D280" s="41"/>
      <c r="E280" s="35" t="s">
        <v>1072</v>
      </c>
      <c r="F280" s="41"/>
      <c r="G280" s="41"/>
      <c r="H280" s="41"/>
      <c r="I280" s="41"/>
      <c r="J280" s="42"/>
    </row>
    <row r="281" spans="1:16" x14ac:dyDescent="0.25">
      <c r="A281" s="33" t="s">
        <v>175</v>
      </c>
      <c r="B281" s="40"/>
      <c r="C281" s="41"/>
      <c r="D281" s="41"/>
      <c r="E281" s="43" t="s">
        <v>461</v>
      </c>
      <c r="F281" s="41"/>
      <c r="G281" s="41"/>
      <c r="H281" s="41"/>
      <c r="I281" s="41"/>
      <c r="J281" s="42"/>
    </row>
    <row r="282" spans="1:16" ht="60" x14ac:dyDescent="0.25">
      <c r="A282" s="33" t="s">
        <v>177</v>
      </c>
      <c r="B282" s="40"/>
      <c r="C282" s="41"/>
      <c r="D282" s="41"/>
      <c r="E282" s="35" t="s">
        <v>1073</v>
      </c>
      <c r="F282" s="41"/>
      <c r="G282" s="41"/>
      <c r="H282" s="41"/>
      <c r="I282" s="41"/>
      <c r="J282" s="42"/>
    </row>
    <row r="283" spans="1:16" ht="30" x14ac:dyDescent="0.25">
      <c r="A283" s="33" t="s">
        <v>168</v>
      </c>
      <c r="B283" s="33">
        <v>68</v>
      </c>
      <c r="C283" s="34" t="s">
        <v>723</v>
      </c>
      <c r="D283" s="33" t="s">
        <v>181</v>
      </c>
      <c r="E283" s="35" t="s">
        <v>724</v>
      </c>
      <c r="F283" s="36" t="s">
        <v>274</v>
      </c>
      <c r="G283" s="37">
        <v>100</v>
      </c>
      <c r="H283" s="38">
        <v>0</v>
      </c>
      <c r="I283" s="38">
        <f>ROUND(G283*H283,P4)</f>
        <v>0</v>
      </c>
      <c r="J283" s="33"/>
      <c r="O283" s="39">
        <f>I283*0.21</f>
        <v>0</v>
      </c>
      <c r="P283">
        <v>3</v>
      </c>
    </row>
    <row r="284" spans="1:16" ht="60" x14ac:dyDescent="0.25">
      <c r="A284" s="33" t="s">
        <v>173</v>
      </c>
      <c r="B284" s="40"/>
      <c r="C284" s="41"/>
      <c r="D284" s="41"/>
      <c r="E284" s="35" t="s">
        <v>1074</v>
      </c>
      <c r="F284" s="41"/>
      <c r="G284" s="41"/>
      <c r="H284" s="41"/>
      <c r="I284" s="41"/>
      <c r="J284" s="42"/>
    </row>
    <row r="285" spans="1:16" x14ac:dyDescent="0.25">
      <c r="A285" s="33" t="s">
        <v>175</v>
      </c>
      <c r="B285" s="40"/>
      <c r="C285" s="41"/>
      <c r="D285" s="41"/>
      <c r="E285" s="43" t="s">
        <v>692</v>
      </c>
      <c r="F285" s="41"/>
      <c r="G285" s="41"/>
      <c r="H285" s="41"/>
      <c r="I285" s="41"/>
      <c r="J285" s="42"/>
    </row>
    <row r="286" spans="1:16" ht="90" x14ac:dyDescent="0.25">
      <c r="A286" s="33" t="s">
        <v>177</v>
      </c>
      <c r="B286" s="40"/>
      <c r="C286" s="41"/>
      <c r="D286" s="41"/>
      <c r="E286" s="35" t="s">
        <v>727</v>
      </c>
      <c r="F286" s="41"/>
      <c r="G286" s="41"/>
      <c r="H286" s="41"/>
      <c r="I286" s="41"/>
      <c r="J286" s="42"/>
    </row>
    <row r="287" spans="1:16" ht="30" x14ac:dyDescent="0.25">
      <c r="A287" s="33" t="s">
        <v>168</v>
      </c>
      <c r="B287" s="33">
        <v>69</v>
      </c>
      <c r="C287" s="34" t="s">
        <v>782</v>
      </c>
      <c r="D287" s="33" t="s">
        <v>181</v>
      </c>
      <c r="E287" s="35" t="s">
        <v>783</v>
      </c>
      <c r="F287" s="36" t="s">
        <v>274</v>
      </c>
      <c r="G287" s="37">
        <v>210</v>
      </c>
      <c r="H287" s="38">
        <v>0</v>
      </c>
      <c r="I287" s="38">
        <f>ROUND(G287*H287,P4)</f>
        <v>0</v>
      </c>
      <c r="J287" s="33"/>
      <c r="O287" s="39">
        <f>I287*0.21</f>
        <v>0</v>
      </c>
      <c r="P287">
        <v>3</v>
      </c>
    </row>
    <row r="288" spans="1:16" ht="30" x14ac:dyDescent="0.25">
      <c r="A288" s="33" t="s">
        <v>173</v>
      </c>
      <c r="B288" s="40"/>
      <c r="C288" s="41"/>
      <c r="D288" s="41"/>
      <c r="E288" s="35" t="s">
        <v>1075</v>
      </c>
      <c r="F288" s="41"/>
      <c r="G288" s="41"/>
      <c r="H288" s="41"/>
      <c r="I288" s="41"/>
      <c r="J288" s="42"/>
    </row>
    <row r="289" spans="1:16" x14ac:dyDescent="0.25">
      <c r="A289" s="33" t="s">
        <v>175</v>
      </c>
      <c r="B289" s="40"/>
      <c r="C289" s="41"/>
      <c r="D289" s="41"/>
      <c r="E289" s="43" t="s">
        <v>1076</v>
      </c>
      <c r="F289" s="41"/>
      <c r="G289" s="41"/>
      <c r="H289" s="41"/>
      <c r="I289" s="41"/>
      <c r="J289" s="42"/>
    </row>
    <row r="290" spans="1:16" ht="90" x14ac:dyDescent="0.25">
      <c r="A290" s="33" t="s">
        <v>177</v>
      </c>
      <c r="B290" s="40"/>
      <c r="C290" s="41"/>
      <c r="D290" s="41"/>
      <c r="E290" s="35" t="s">
        <v>727</v>
      </c>
      <c r="F290" s="41"/>
      <c r="G290" s="41"/>
      <c r="H290" s="41"/>
      <c r="I290" s="41"/>
      <c r="J290" s="42"/>
    </row>
    <row r="291" spans="1:16" x14ac:dyDescent="0.25">
      <c r="A291" s="33" t="s">
        <v>168</v>
      </c>
      <c r="B291" s="33">
        <v>70</v>
      </c>
      <c r="C291" s="34" t="s">
        <v>1077</v>
      </c>
      <c r="D291" s="33" t="s">
        <v>181</v>
      </c>
      <c r="E291" s="35" t="s">
        <v>1078</v>
      </c>
      <c r="F291" s="36" t="s">
        <v>274</v>
      </c>
      <c r="G291" s="37">
        <v>200</v>
      </c>
      <c r="H291" s="38">
        <v>0</v>
      </c>
      <c r="I291" s="38">
        <f>ROUND(G291*H291,P4)</f>
        <v>0</v>
      </c>
      <c r="J291" s="33"/>
      <c r="O291" s="39">
        <f>I291*0.21</f>
        <v>0</v>
      </c>
      <c r="P291">
        <v>3</v>
      </c>
    </row>
    <row r="292" spans="1:16" x14ac:dyDescent="0.25">
      <c r="A292" s="33" t="s">
        <v>173</v>
      </c>
      <c r="B292" s="40"/>
      <c r="C292" s="41"/>
      <c r="D292" s="41"/>
      <c r="E292" s="35" t="s">
        <v>1079</v>
      </c>
      <c r="F292" s="41"/>
      <c r="G292" s="41"/>
      <c r="H292" s="41"/>
      <c r="I292" s="41"/>
      <c r="J292" s="42"/>
    </row>
    <row r="293" spans="1:16" x14ac:dyDescent="0.25">
      <c r="A293" s="33" t="s">
        <v>175</v>
      </c>
      <c r="B293" s="40"/>
      <c r="C293" s="41"/>
      <c r="D293" s="41"/>
      <c r="E293" s="43" t="s">
        <v>309</v>
      </c>
      <c r="F293" s="41"/>
      <c r="G293" s="41"/>
      <c r="H293" s="41"/>
      <c r="I293" s="41"/>
      <c r="J293" s="42"/>
    </row>
    <row r="294" spans="1:16" ht="90" x14ac:dyDescent="0.25">
      <c r="A294" s="33" t="s">
        <v>177</v>
      </c>
      <c r="B294" s="40"/>
      <c r="C294" s="41"/>
      <c r="D294" s="41"/>
      <c r="E294" s="35" t="s">
        <v>727</v>
      </c>
      <c r="F294" s="41"/>
      <c r="G294" s="41"/>
      <c r="H294" s="41"/>
      <c r="I294" s="41"/>
      <c r="J294" s="42"/>
    </row>
    <row r="295" spans="1:16" x14ac:dyDescent="0.25">
      <c r="A295" s="33" t="s">
        <v>168</v>
      </c>
      <c r="B295" s="33">
        <v>71</v>
      </c>
      <c r="C295" s="34" t="s">
        <v>728</v>
      </c>
      <c r="D295" s="33" t="s">
        <v>181</v>
      </c>
      <c r="E295" s="35" t="s">
        <v>729</v>
      </c>
      <c r="F295" s="36" t="s">
        <v>274</v>
      </c>
      <c r="G295" s="37">
        <v>50</v>
      </c>
      <c r="H295" s="38">
        <v>0</v>
      </c>
      <c r="I295" s="38">
        <f>ROUND(G295*H295,P4)</f>
        <v>0</v>
      </c>
      <c r="J295" s="33"/>
      <c r="O295" s="39">
        <f>I295*0.21</f>
        <v>0</v>
      </c>
      <c r="P295">
        <v>3</v>
      </c>
    </row>
    <row r="296" spans="1:16" ht="90" x14ac:dyDescent="0.25">
      <c r="A296" s="33" t="s">
        <v>173</v>
      </c>
      <c r="B296" s="40"/>
      <c r="C296" s="41"/>
      <c r="D296" s="41"/>
      <c r="E296" s="35" t="s">
        <v>1080</v>
      </c>
      <c r="F296" s="41"/>
      <c r="G296" s="41"/>
      <c r="H296" s="41"/>
      <c r="I296" s="41"/>
      <c r="J296" s="42"/>
    </row>
    <row r="297" spans="1:16" x14ac:dyDescent="0.25">
      <c r="A297" s="33" t="s">
        <v>175</v>
      </c>
      <c r="B297" s="40"/>
      <c r="C297" s="41"/>
      <c r="D297" s="41"/>
      <c r="E297" s="43" t="s">
        <v>668</v>
      </c>
      <c r="F297" s="41"/>
      <c r="G297" s="41"/>
      <c r="H297" s="41"/>
      <c r="I297" s="41"/>
      <c r="J297" s="42"/>
    </row>
    <row r="298" spans="1:16" ht="75" x14ac:dyDescent="0.25">
      <c r="A298" s="33" t="s">
        <v>177</v>
      </c>
      <c r="B298" s="40"/>
      <c r="C298" s="41"/>
      <c r="D298" s="41"/>
      <c r="E298" s="35" t="s">
        <v>731</v>
      </c>
      <c r="F298" s="41"/>
      <c r="G298" s="41"/>
      <c r="H298" s="41"/>
      <c r="I298" s="41"/>
      <c r="J298" s="42"/>
    </row>
    <row r="299" spans="1:16" x14ac:dyDescent="0.25">
      <c r="A299" s="33" t="s">
        <v>168</v>
      </c>
      <c r="B299" s="33">
        <v>72</v>
      </c>
      <c r="C299" s="34" t="s">
        <v>732</v>
      </c>
      <c r="D299" s="33" t="s">
        <v>181</v>
      </c>
      <c r="E299" s="35" t="s">
        <v>733</v>
      </c>
      <c r="F299" s="36" t="s">
        <v>274</v>
      </c>
      <c r="G299" s="37">
        <v>1000</v>
      </c>
      <c r="H299" s="38">
        <v>0</v>
      </c>
      <c r="I299" s="38">
        <f>ROUND(G299*H299,P4)</f>
        <v>0</v>
      </c>
      <c r="J299" s="33"/>
      <c r="O299" s="39">
        <f>I299*0.21</f>
        <v>0</v>
      </c>
      <c r="P299">
        <v>3</v>
      </c>
    </row>
    <row r="300" spans="1:16" ht="30" x14ac:dyDescent="0.25">
      <c r="A300" s="33" t="s">
        <v>173</v>
      </c>
      <c r="B300" s="40"/>
      <c r="C300" s="41"/>
      <c r="D300" s="41"/>
      <c r="E300" s="35" t="s">
        <v>734</v>
      </c>
      <c r="F300" s="41"/>
      <c r="G300" s="41"/>
      <c r="H300" s="41"/>
      <c r="I300" s="41"/>
      <c r="J300" s="42"/>
    </row>
    <row r="301" spans="1:16" x14ac:dyDescent="0.25">
      <c r="A301" s="33" t="s">
        <v>175</v>
      </c>
      <c r="B301" s="40"/>
      <c r="C301" s="41"/>
      <c r="D301" s="41"/>
      <c r="E301" s="43" t="s">
        <v>626</v>
      </c>
      <c r="F301" s="41"/>
      <c r="G301" s="41"/>
      <c r="H301" s="41"/>
      <c r="I301" s="41"/>
      <c r="J301" s="42"/>
    </row>
    <row r="302" spans="1:16" ht="75" x14ac:dyDescent="0.25">
      <c r="A302" s="33" t="s">
        <v>177</v>
      </c>
      <c r="B302" s="40"/>
      <c r="C302" s="41"/>
      <c r="D302" s="41"/>
      <c r="E302" s="35" t="s">
        <v>736</v>
      </c>
      <c r="F302" s="41"/>
      <c r="G302" s="41"/>
      <c r="H302" s="41"/>
      <c r="I302" s="41"/>
      <c r="J302" s="42"/>
    </row>
    <row r="303" spans="1:16" x14ac:dyDescent="0.25">
      <c r="A303" s="33" t="s">
        <v>168</v>
      </c>
      <c r="B303" s="33">
        <v>73</v>
      </c>
      <c r="C303" s="34" t="s">
        <v>737</v>
      </c>
      <c r="D303" s="33" t="s">
        <v>181</v>
      </c>
      <c r="E303" s="35" t="s">
        <v>738</v>
      </c>
      <c r="F303" s="36" t="s">
        <v>250</v>
      </c>
      <c r="G303" s="37">
        <v>20</v>
      </c>
      <c r="H303" s="38">
        <v>0</v>
      </c>
      <c r="I303" s="38">
        <f>ROUND(G303*H303,P4)</f>
        <v>0</v>
      </c>
      <c r="J303" s="33"/>
      <c r="O303" s="39">
        <f>I303*0.21</f>
        <v>0</v>
      </c>
      <c r="P303">
        <v>3</v>
      </c>
    </row>
    <row r="304" spans="1:16" x14ac:dyDescent="0.25">
      <c r="A304" s="33" t="s">
        <v>173</v>
      </c>
      <c r="B304" s="40"/>
      <c r="C304" s="41"/>
      <c r="D304" s="41"/>
      <c r="E304" s="35" t="s">
        <v>739</v>
      </c>
      <c r="F304" s="41"/>
      <c r="G304" s="41"/>
      <c r="H304" s="41"/>
      <c r="I304" s="41"/>
      <c r="J304" s="42"/>
    </row>
    <row r="305" spans="1:16" x14ac:dyDescent="0.25">
      <c r="A305" s="33" t="s">
        <v>175</v>
      </c>
      <c r="B305" s="40"/>
      <c r="C305" s="41"/>
      <c r="D305" s="41"/>
      <c r="E305" s="43" t="s">
        <v>458</v>
      </c>
      <c r="F305" s="41"/>
      <c r="G305" s="41"/>
      <c r="H305" s="41"/>
      <c r="I305" s="41"/>
      <c r="J305" s="42"/>
    </row>
    <row r="306" spans="1:16" ht="75" x14ac:dyDescent="0.25">
      <c r="A306" s="33" t="s">
        <v>177</v>
      </c>
      <c r="B306" s="40"/>
      <c r="C306" s="41"/>
      <c r="D306" s="41"/>
      <c r="E306" s="35" t="s">
        <v>740</v>
      </c>
      <c r="F306" s="41"/>
      <c r="G306" s="41"/>
      <c r="H306" s="41"/>
      <c r="I306" s="41"/>
      <c r="J306" s="42"/>
    </row>
    <row r="307" spans="1:16" x14ac:dyDescent="0.25">
      <c r="A307" s="33" t="s">
        <v>168</v>
      </c>
      <c r="B307" s="33">
        <v>74</v>
      </c>
      <c r="C307" s="34" t="s">
        <v>1081</v>
      </c>
      <c r="D307" s="33" t="s">
        <v>181</v>
      </c>
      <c r="E307" s="35" t="s">
        <v>1082</v>
      </c>
      <c r="F307" s="36" t="s">
        <v>250</v>
      </c>
      <c r="G307" s="37">
        <v>10</v>
      </c>
      <c r="H307" s="38">
        <v>0</v>
      </c>
      <c r="I307" s="38">
        <f>ROUND(G307*H307,P4)</f>
        <v>0</v>
      </c>
      <c r="J307" s="33"/>
      <c r="O307" s="39">
        <f>I307*0.21</f>
        <v>0</v>
      </c>
      <c r="P307">
        <v>3</v>
      </c>
    </row>
    <row r="308" spans="1:16" ht="30" x14ac:dyDescent="0.25">
      <c r="A308" s="33" t="s">
        <v>173</v>
      </c>
      <c r="B308" s="40"/>
      <c r="C308" s="41"/>
      <c r="D308" s="41"/>
      <c r="E308" s="35" t="s">
        <v>734</v>
      </c>
      <c r="F308" s="41"/>
      <c r="G308" s="41"/>
      <c r="H308" s="41"/>
      <c r="I308" s="41"/>
      <c r="J308" s="42"/>
    </row>
    <row r="309" spans="1:16" x14ac:dyDescent="0.25">
      <c r="A309" s="33" t="s">
        <v>175</v>
      </c>
      <c r="B309" s="40"/>
      <c r="C309" s="41"/>
      <c r="D309" s="41"/>
      <c r="E309" s="43" t="s">
        <v>325</v>
      </c>
      <c r="F309" s="41"/>
      <c r="G309" s="41"/>
      <c r="H309" s="41"/>
      <c r="I309" s="41"/>
      <c r="J309" s="42"/>
    </row>
    <row r="310" spans="1:16" ht="75" x14ac:dyDescent="0.25">
      <c r="A310" s="33" t="s">
        <v>177</v>
      </c>
      <c r="B310" s="40"/>
      <c r="C310" s="41"/>
      <c r="D310" s="41"/>
      <c r="E310" s="35" t="s">
        <v>1083</v>
      </c>
      <c r="F310" s="41"/>
      <c r="G310" s="41"/>
      <c r="H310" s="41"/>
      <c r="I310" s="41"/>
      <c r="J310" s="42"/>
    </row>
    <row r="311" spans="1:16" ht="30" x14ac:dyDescent="0.25">
      <c r="A311" s="33" t="s">
        <v>168</v>
      </c>
      <c r="B311" s="33">
        <v>75</v>
      </c>
      <c r="C311" s="34" t="s">
        <v>1084</v>
      </c>
      <c r="D311" s="33" t="s">
        <v>181</v>
      </c>
      <c r="E311" s="35" t="s">
        <v>1085</v>
      </c>
      <c r="F311" s="36" t="s">
        <v>274</v>
      </c>
      <c r="G311" s="37">
        <v>40</v>
      </c>
      <c r="H311" s="38">
        <v>0</v>
      </c>
      <c r="I311" s="38">
        <f>ROUND(G311*H311,P4)</f>
        <v>0</v>
      </c>
      <c r="J311" s="33"/>
      <c r="O311" s="39">
        <f>I311*0.21</f>
        <v>0</v>
      </c>
      <c r="P311">
        <v>3</v>
      </c>
    </row>
    <row r="312" spans="1:16" ht="45" x14ac:dyDescent="0.25">
      <c r="A312" s="33" t="s">
        <v>173</v>
      </c>
      <c r="B312" s="40"/>
      <c r="C312" s="41"/>
      <c r="D312" s="41"/>
      <c r="E312" s="35" t="s">
        <v>1086</v>
      </c>
      <c r="F312" s="41"/>
      <c r="G312" s="41"/>
      <c r="H312" s="41"/>
      <c r="I312" s="41"/>
      <c r="J312" s="42"/>
    </row>
    <row r="313" spans="1:16" x14ac:dyDescent="0.25">
      <c r="A313" s="33" t="s">
        <v>175</v>
      </c>
      <c r="B313" s="40"/>
      <c r="C313" s="41"/>
      <c r="D313" s="41"/>
      <c r="E313" s="43" t="s">
        <v>1040</v>
      </c>
      <c r="F313" s="41"/>
      <c r="G313" s="41"/>
      <c r="H313" s="41"/>
      <c r="I313" s="41"/>
      <c r="J313" s="42"/>
    </row>
    <row r="314" spans="1:16" ht="180" x14ac:dyDescent="0.25">
      <c r="A314" s="33" t="s">
        <v>177</v>
      </c>
      <c r="B314" s="40"/>
      <c r="C314" s="41"/>
      <c r="D314" s="41"/>
      <c r="E314" s="35" t="s">
        <v>1087</v>
      </c>
      <c r="F314" s="41"/>
      <c r="G314" s="41"/>
      <c r="H314" s="41"/>
      <c r="I314" s="41"/>
      <c r="J314" s="42"/>
    </row>
    <row r="315" spans="1:16" x14ac:dyDescent="0.25">
      <c r="A315" s="33" t="s">
        <v>168</v>
      </c>
      <c r="B315" s="33">
        <v>76</v>
      </c>
      <c r="C315" s="34" t="s">
        <v>1088</v>
      </c>
      <c r="D315" s="33" t="s">
        <v>170</v>
      </c>
      <c r="E315" s="35" t="s">
        <v>1089</v>
      </c>
      <c r="F315" s="36" t="s">
        <v>172</v>
      </c>
      <c r="G315" s="37">
        <v>1</v>
      </c>
      <c r="H315" s="38">
        <v>0</v>
      </c>
      <c r="I315" s="38">
        <f>ROUND(G315*H315,P4)</f>
        <v>0</v>
      </c>
      <c r="J315" s="33"/>
      <c r="O315" s="39">
        <f>I315*0.21</f>
        <v>0</v>
      </c>
      <c r="P315">
        <v>3</v>
      </c>
    </row>
    <row r="316" spans="1:16" ht="195" x14ac:dyDescent="0.25">
      <c r="A316" s="33" t="s">
        <v>173</v>
      </c>
      <c r="B316" s="40"/>
      <c r="C316" s="41"/>
      <c r="D316" s="41"/>
      <c r="E316" s="35" t="s">
        <v>1090</v>
      </c>
      <c r="F316" s="41"/>
      <c r="G316" s="41"/>
      <c r="H316" s="41"/>
      <c r="I316" s="41"/>
      <c r="J316" s="42"/>
    </row>
    <row r="317" spans="1:16" x14ac:dyDescent="0.25">
      <c r="A317" s="33" t="s">
        <v>175</v>
      </c>
      <c r="B317" s="40"/>
      <c r="C317" s="41"/>
      <c r="D317" s="41"/>
      <c r="E317" s="43" t="s">
        <v>176</v>
      </c>
      <c r="F317" s="41"/>
      <c r="G317" s="41"/>
      <c r="H317" s="41"/>
      <c r="I317" s="41"/>
      <c r="J317" s="42"/>
    </row>
    <row r="318" spans="1:16" ht="195" x14ac:dyDescent="0.25">
      <c r="A318" s="33" t="s">
        <v>177</v>
      </c>
      <c r="B318" s="45"/>
      <c r="C318" s="46"/>
      <c r="D318" s="46"/>
      <c r="E318" s="35" t="s">
        <v>1091</v>
      </c>
      <c r="F318" s="46"/>
      <c r="G318" s="46"/>
      <c r="H318" s="46"/>
      <c r="I318" s="46"/>
      <c r="J318" s="47"/>
    </row>
  </sheetData>
  <mergeCells count="13">
    <mergeCell ref="E7:E8"/>
    <mergeCell ref="F7:F8"/>
    <mergeCell ref="G7:G8"/>
    <mergeCell ref="H7:I7"/>
    <mergeCell ref="J7:J8"/>
    <mergeCell ref="C3:D3"/>
    <mergeCell ref="C4:D4"/>
    <mergeCell ref="C5:D5"/>
    <mergeCell ref="C6:D6"/>
    <mergeCell ref="A7:A8"/>
    <mergeCell ref="B7:B8"/>
    <mergeCell ref="C7:C8"/>
    <mergeCell ref="D7:D8"/>
  </mergeCells>
  <pageMargins left="0.7" right="0.7" top="0.75" bottom="0.75" header="0.3" footer="0.3"/>
  <pageSetup fitToHeight="0"/>
  <headerFooter>
    <oddFooter>&amp;C_x000D_&amp;1#&amp;"Calibri"&amp;10&amp;K000000 Mott MacDonald Restricted</oddFooter>
  </headerFooter>
  <drawing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pageSetUpPr fitToPage="1"/>
  </sheetPr>
  <dimension ref="A1:P301"/>
  <sheetViews>
    <sheetView topLeftCell="B1" workbookViewId="0"/>
  </sheetViews>
  <sheetFormatPr defaultRowHeight="15" x14ac:dyDescent="0.25"/>
  <cols>
    <col min="1" max="1" width="9.140625" hidden="1"/>
    <col min="2" max="2" width="16.140625" customWidth="1"/>
    <col min="3" max="3" width="9.7109375" customWidth="1"/>
    <col min="4" max="4" width="13" customWidth="1"/>
    <col min="5" max="5" width="64.85546875" customWidth="1"/>
    <col min="6" max="6" width="13" customWidth="1"/>
    <col min="7" max="9" width="16.140625" customWidth="1"/>
    <col min="10" max="10" width="14.85546875" bestFit="1" customWidth="1"/>
    <col min="15" max="16" width="9.140625" hidden="1"/>
  </cols>
  <sheetData>
    <row r="1" spans="1:16" x14ac:dyDescent="0.25">
      <c r="A1" s="1" t="s">
        <v>0</v>
      </c>
      <c r="B1" s="11"/>
      <c r="C1" s="12"/>
      <c r="D1" s="12"/>
      <c r="E1" s="13" t="s">
        <v>1</v>
      </c>
      <c r="F1" s="12"/>
      <c r="G1" s="12"/>
      <c r="H1" s="12"/>
      <c r="I1" s="12"/>
      <c r="J1" s="14"/>
      <c r="P1">
        <v>3</v>
      </c>
    </row>
    <row r="2" spans="1:16" ht="20.25" x14ac:dyDescent="0.25">
      <c r="A2" s="1"/>
      <c r="B2" s="15"/>
      <c r="C2" s="16"/>
      <c r="D2" s="16"/>
      <c r="E2" s="17" t="s">
        <v>142</v>
      </c>
      <c r="F2" s="16"/>
      <c r="G2" s="16"/>
      <c r="H2" s="16"/>
      <c r="I2" s="16"/>
      <c r="J2" s="18"/>
    </row>
    <row r="3" spans="1:16" x14ac:dyDescent="0.25">
      <c r="A3" s="3" t="s">
        <v>143</v>
      </c>
      <c r="B3" s="19" t="s">
        <v>144</v>
      </c>
      <c r="C3" s="73" t="s">
        <v>145</v>
      </c>
      <c r="D3" s="74"/>
      <c r="E3" s="20" t="s">
        <v>146</v>
      </c>
      <c r="F3" s="16"/>
      <c r="G3" s="16"/>
      <c r="H3" s="21" t="s">
        <v>1092</v>
      </c>
      <c r="I3" s="22">
        <f>SUMIFS(I10:I301,A10:A301,"SD")</f>
        <v>0</v>
      </c>
      <c r="J3" s="18"/>
      <c r="O3">
        <v>0</v>
      </c>
      <c r="P3">
        <v>2</v>
      </c>
    </row>
    <row r="4" spans="1:16" x14ac:dyDescent="0.25">
      <c r="A4" s="3" t="s">
        <v>148</v>
      </c>
      <c r="B4" s="19" t="s">
        <v>149</v>
      </c>
      <c r="C4" s="73" t="s">
        <v>11</v>
      </c>
      <c r="D4" s="74"/>
      <c r="E4" s="20" t="s">
        <v>12</v>
      </c>
      <c r="F4" s="16"/>
      <c r="G4" s="16"/>
      <c r="H4" s="16"/>
      <c r="I4" s="16"/>
      <c r="J4" s="18"/>
      <c r="O4">
        <v>0.15</v>
      </c>
      <c r="P4">
        <v>2</v>
      </c>
    </row>
    <row r="5" spans="1:16" x14ac:dyDescent="0.25">
      <c r="A5" s="3" t="s">
        <v>150</v>
      </c>
      <c r="B5" s="19" t="s">
        <v>149</v>
      </c>
      <c r="C5" s="73" t="s">
        <v>468</v>
      </c>
      <c r="D5" s="74"/>
      <c r="E5" s="20" t="s">
        <v>28</v>
      </c>
      <c r="F5" s="16"/>
      <c r="G5" s="16"/>
      <c r="H5" s="16"/>
      <c r="I5" s="16"/>
      <c r="J5" s="18"/>
      <c r="O5">
        <v>0.21</v>
      </c>
    </row>
    <row r="6" spans="1:16" x14ac:dyDescent="0.25">
      <c r="A6" s="3" t="s">
        <v>152</v>
      </c>
      <c r="B6" s="19" t="s">
        <v>153</v>
      </c>
      <c r="C6" s="73" t="s">
        <v>1092</v>
      </c>
      <c r="D6" s="74"/>
      <c r="E6" s="20" t="s">
        <v>38</v>
      </c>
      <c r="F6" s="16"/>
      <c r="G6" s="16"/>
      <c r="H6" s="16"/>
      <c r="I6" s="16"/>
      <c r="J6" s="18"/>
    </row>
    <row r="7" spans="1:16" x14ac:dyDescent="0.25">
      <c r="A7" s="75" t="s">
        <v>154</v>
      </c>
      <c r="B7" s="76" t="s">
        <v>155</v>
      </c>
      <c r="C7" s="77" t="s">
        <v>156</v>
      </c>
      <c r="D7" s="77" t="s">
        <v>157</v>
      </c>
      <c r="E7" s="77" t="s">
        <v>158</v>
      </c>
      <c r="F7" s="77" t="s">
        <v>159</v>
      </c>
      <c r="G7" s="77" t="s">
        <v>160</v>
      </c>
      <c r="H7" s="77" t="s">
        <v>161</v>
      </c>
      <c r="I7" s="77"/>
      <c r="J7" s="78" t="s">
        <v>162</v>
      </c>
    </row>
    <row r="8" spans="1:16" x14ac:dyDescent="0.25">
      <c r="A8" s="75"/>
      <c r="B8" s="76"/>
      <c r="C8" s="77"/>
      <c r="D8" s="77"/>
      <c r="E8" s="77"/>
      <c r="F8" s="77"/>
      <c r="G8" s="77"/>
      <c r="H8" s="6" t="s">
        <v>163</v>
      </c>
      <c r="I8" s="6" t="s">
        <v>164</v>
      </c>
      <c r="J8" s="78"/>
    </row>
    <row r="9" spans="1:16" x14ac:dyDescent="0.25">
      <c r="A9" s="25">
        <v>0</v>
      </c>
      <c r="B9" s="23">
        <v>1</v>
      </c>
      <c r="C9" s="26">
        <v>2</v>
      </c>
      <c r="D9" s="6">
        <v>3</v>
      </c>
      <c r="E9" s="26">
        <v>4</v>
      </c>
      <c r="F9" s="6">
        <v>5</v>
      </c>
      <c r="G9" s="6">
        <v>6</v>
      </c>
      <c r="H9" s="6">
        <v>7</v>
      </c>
      <c r="I9" s="26">
        <v>8</v>
      </c>
      <c r="J9" s="24">
        <v>9</v>
      </c>
    </row>
    <row r="10" spans="1:16" x14ac:dyDescent="0.25">
      <c r="A10" s="27" t="s">
        <v>165</v>
      </c>
      <c r="B10" s="28"/>
      <c r="C10" s="29" t="s">
        <v>166</v>
      </c>
      <c r="D10" s="30"/>
      <c r="E10" s="27" t="s">
        <v>167</v>
      </c>
      <c r="F10" s="30"/>
      <c r="G10" s="30"/>
      <c r="H10" s="30"/>
      <c r="I10" s="31">
        <f>SUMIFS(I11:I22,A11:A22,"P")</f>
        <v>0</v>
      </c>
      <c r="J10" s="32"/>
    </row>
    <row r="11" spans="1:16" ht="30" x14ac:dyDescent="0.25">
      <c r="A11" s="33" t="s">
        <v>168</v>
      </c>
      <c r="B11" s="33">
        <v>1</v>
      </c>
      <c r="C11" s="34" t="s">
        <v>296</v>
      </c>
      <c r="D11" s="33" t="s">
        <v>196</v>
      </c>
      <c r="E11" s="35" t="s">
        <v>297</v>
      </c>
      <c r="F11" s="36" t="s">
        <v>298</v>
      </c>
      <c r="G11" s="37">
        <v>416.5</v>
      </c>
      <c r="H11" s="38">
        <v>0</v>
      </c>
      <c r="I11" s="38">
        <f>ROUND(G11*H11,P4)</f>
        <v>0</v>
      </c>
      <c r="J11" s="33"/>
      <c r="O11" s="39">
        <f>I11*0.21</f>
        <v>0</v>
      </c>
      <c r="P11">
        <v>3</v>
      </c>
    </row>
    <row r="12" spans="1:16" ht="315" x14ac:dyDescent="0.25">
      <c r="A12" s="33" t="s">
        <v>173</v>
      </c>
      <c r="B12" s="40"/>
      <c r="C12" s="41"/>
      <c r="D12" s="41"/>
      <c r="E12" s="35" t="s">
        <v>1093</v>
      </c>
      <c r="F12" s="41"/>
      <c r="G12" s="41"/>
      <c r="H12" s="41"/>
      <c r="I12" s="41"/>
      <c r="J12" s="42"/>
    </row>
    <row r="13" spans="1:16" x14ac:dyDescent="0.25">
      <c r="A13" s="33" t="s">
        <v>175</v>
      </c>
      <c r="B13" s="40"/>
      <c r="C13" s="41"/>
      <c r="D13" s="41"/>
      <c r="E13" s="43" t="s">
        <v>1094</v>
      </c>
      <c r="F13" s="41"/>
      <c r="G13" s="41"/>
      <c r="H13" s="41"/>
      <c r="I13" s="41"/>
      <c r="J13" s="42"/>
    </row>
    <row r="14" spans="1:16" ht="75" x14ac:dyDescent="0.25">
      <c r="A14" s="33" t="s">
        <v>177</v>
      </c>
      <c r="B14" s="40"/>
      <c r="C14" s="41"/>
      <c r="D14" s="41"/>
      <c r="E14" s="35" t="s">
        <v>383</v>
      </c>
      <c r="F14" s="41"/>
      <c r="G14" s="41"/>
      <c r="H14" s="41"/>
      <c r="I14" s="41"/>
      <c r="J14" s="42"/>
    </row>
    <row r="15" spans="1:16" ht="30" x14ac:dyDescent="0.25">
      <c r="A15" s="33" t="s">
        <v>168</v>
      </c>
      <c r="B15" s="33">
        <v>2</v>
      </c>
      <c r="C15" s="34" t="s">
        <v>296</v>
      </c>
      <c r="D15" s="33" t="s">
        <v>199</v>
      </c>
      <c r="E15" s="35" t="s">
        <v>297</v>
      </c>
      <c r="F15" s="36" t="s">
        <v>298</v>
      </c>
      <c r="G15" s="37">
        <v>35.700000000000003</v>
      </c>
      <c r="H15" s="38">
        <v>0</v>
      </c>
      <c r="I15" s="38">
        <f>ROUND(G15*H15,P4)</f>
        <v>0</v>
      </c>
      <c r="J15" s="33"/>
      <c r="O15" s="39">
        <f>I15*0.21</f>
        <v>0</v>
      </c>
      <c r="P15">
        <v>3</v>
      </c>
    </row>
    <row r="16" spans="1:16" ht="210" x14ac:dyDescent="0.25">
      <c r="A16" s="33" t="s">
        <v>173</v>
      </c>
      <c r="B16" s="40"/>
      <c r="C16" s="41"/>
      <c r="D16" s="41"/>
      <c r="E16" s="35" t="s">
        <v>1095</v>
      </c>
      <c r="F16" s="41"/>
      <c r="G16" s="41"/>
      <c r="H16" s="41"/>
      <c r="I16" s="41"/>
      <c r="J16" s="42"/>
    </row>
    <row r="17" spans="1:16" x14ac:dyDescent="0.25">
      <c r="A17" s="33" t="s">
        <v>175</v>
      </c>
      <c r="B17" s="40"/>
      <c r="C17" s="41"/>
      <c r="D17" s="41"/>
      <c r="E17" s="43" t="s">
        <v>1096</v>
      </c>
      <c r="F17" s="41"/>
      <c r="G17" s="41"/>
      <c r="H17" s="41"/>
      <c r="I17" s="41"/>
      <c r="J17" s="42"/>
    </row>
    <row r="18" spans="1:16" ht="75" x14ac:dyDescent="0.25">
      <c r="A18" s="33" t="s">
        <v>177</v>
      </c>
      <c r="B18" s="40"/>
      <c r="C18" s="41"/>
      <c r="D18" s="41"/>
      <c r="E18" s="35" t="s">
        <v>301</v>
      </c>
      <c r="F18" s="41"/>
      <c r="G18" s="41"/>
      <c r="H18" s="41"/>
      <c r="I18" s="41"/>
      <c r="J18" s="42"/>
    </row>
    <row r="19" spans="1:16" x14ac:dyDescent="0.25">
      <c r="A19" s="33" t="s">
        <v>168</v>
      </c>
      <c r="B19" s="33">
        <v>3</v>
      </c>
      <c r="C19" s="34" t="s">
        <v>473</v>
      </c>
      <c r="D19" s="33" t="s">
        <v>170</v>
      </c>
      <c r="E19" s="35" t="s">
        <v>474</v>
      </c>
      <c r="F19" s="36" t="s">
        <v>298</v>
      </c>
      <c r="G19" s="37">
        <v>273.75</v>
      </c>
      <c r="H19" s="38">
        <v>0</v>
      </c>
      <c r="I19" s="38">
        <f>ROUND(G19*H19,P4)</f>
        <v>0</v>
      </c>
      <c r="J19" s="33"/>
      <c r="O19" s="39">
        <f>I19*0.21</f>
        <v>0</v>
      </c>
      <c r="P19">
        <v>3</v>
      </c>
    </row>
    <row r="20" spans="1:16" ht="210" x14ac:dyDescent="0.25">
      <c r="A20" s="33" t="s">
        <v>173</v>
      </c>
      <c r="B20" s="40"/>
      <c r="C20" s="41"/>
      <c r="D20" s="41"/>
      <c r="E20" s="35" t="s">
        <v>1097</v>
      </c>
      <c r="F20" s="41"/>
      <c r="G20" s="41"/>
      <c r="H20" s="41"/>
      <c r="I20" s="41"/>
      <c r="J20" s="42"/>
    </row>
    <row r="21" spans="1:16" x14ac:dyDescent="0.25">
      <c r="A21" s="33" t="s">
        <v>175</v>
      </c>
      <c r="B21" s="40"/>
      <c r="C21" s="41"/>
      <c r="D21" s="41"/>
      <c r="E21" s="43" t="s">
        <v>1098</v>
      </c>
      <c r="F21" s="41"/>
      <c r="G21" s="41"/>
      <c r="H21" s="41"/>
      <c r="I21" s="41"/>
      <c r="J21" s="42"/>
    </row>
    <row r="22" spans="1:16" ht="75" x14ac:dyDescent="0.25">
      <c r="A22" s="33" t="s">
        <v>177</v>
      </c>
      <c r="B22" s="40"/>
      <c r="C22" s="41"/>
      <c r="D22" s="41"/>
      <c r="E22" s="35" t="s">
        <v>301</v>
      </c>
      <c r="F22" s="41"/>
      <c r="G22" s="41"/>
      <c r="H22" s="41"/>
      <c r="I22" s="41"/>
      <c r="J22" s="42"/>
    </row>
    <row r="23" spans="1:16" x14ac:dyDescent="0.25">
      <c r="A23" s="27" t="s">
        <v>165</v>
      </c>
      <c r="B23" s="28"/>
      <c r="C23" s="29" t="s">
        <v>11</v>
      </c>
      <c r="D23" s="30"/>
      <c r="E23" s="27" t="s">
        <v>239</v>
      </c>
      <c r="F23" s="30"/>
      <c r="G23" s="30"/>
      <c r="H23" s="30"/>
      <c r="I23" s="31">
        <f>SUMIFS(I24:I123,A24:A123,"P")</f>
        <v>0</v>
      </c>
      <c r="J23" s="32"/>
    </row>
    <row r="24" spans="1:16" x14ac:dyDescent="0.25">
      <c r="A24" s="33" t="s">
        <v>168</v>
      </c>
      <c r="B24" s="33">
        <v>4</v>
      </c>
      <c r="C24" s="34" t="s">
        <v>477</v>
      </c>
      <c r="D24" s="33" t="s">
        <v>170</v>
      </c>
      <c r="E24" s="35" t="s">
        <v>478</v>
      </c>
      <c r="F24" s="36" t="s">
        <v>242</v>
      </c>
      <c r="G24" s="37">
        <v>7.5</v>
      </c>
      <c r="H24" s="38">
        <v>0</v>
      </c>
      <c r="I24" s="38">
        <f>ROUND(G24*H24,P4)</f>
        <v>0</v>
      </c>
      <c r="J24" s="33"/>
      <c r="O24" s="39">
        <f>I24*0.21</f>
        <v>0</v>
      </c>
      <c r="P24">
        <v>3</v>
      </c>
    </row>
    <row r="25" spans="1:16" ht="120" x14ac:dyDescent="0.25">
      <c r="A25" s="33" t="s">
        <v>173</v>
      </c>
      <c r="B25" s="40"/>
      <c r="C25" s="41"/>
      <c r="D25" s="41"/>
      <c r="E25" s="35" t="s">
        <v>914</v>
      </c>
      <c r="F25" s="41"/>
      <c r="G25" s="41"/>
      <c r="H25" s="41"/>
      <c r="I25" s="41"/>
      <c r="J25" s="42"/>
    </row>
    <row r="26" spans="1:16" x14ac:dyDescent="0.25">
      <c r="A26" s="33" t="s">
        <v>175</v>
      </c>
      <c r="B26" s="40"/>
      <c r="C26" s="41"/>
      <c r="D26" s="41"/>
      <c r="E26" s="43" t="s">
        <v>867</v>
      </c>
      <c r="F26" s="41"/>
      <c r="G26" s="41"/>
      <c r="H26" s="41"/>
      <c r="I26" s="41"/>
      <c r="J26" s="42"/>
    </row>
    <row r="27" spans="1:16" ht="120" x14ac:dyDescent="0.25">
      <c r="A27" s="33" t="s">
        <v>177</v>
      </c>
      <c r="B27" s="40"/>
      <c r="C27" s="41"/>
      <c r="D27" s="41"/>
      <c r="E27" s="35" t="s">
        <v>481</v>
      </c>
      <c r="F27" s="41"/>
      <c r="G27" s="41"/>
      <c r="H27" s="41"/>
      <c r="I27" s="41"/>
      <c r="J27" s="42"/>
    </row>
    <row r="28" spans="1:16" x14ac:dyDescent="0.25">
      <c r="A28" s="33" t="s">
        <v>168</v>
      </c>
      <c r="B28" s="33">
        <v>5</v>
      </c>
      <c r="C28" s="34" t="s">
        <v>482</v>
      </c>
      <c r="D28" s="33" t="s">
        <v>170</v>
      </c>
      <c r="E28" s="35" t="s">
        <v>483</v>
      </c>
      <c r="F28" s="36" t="s">
        <v>242</v>
      </c>
      <c r="G28" s="37">
        <v>3</v>
      </c>
      <c r="H28" s="38">
        <v>0</v>
      </c>
      <c r="I28" s="38">
        <f>ROUND(G28*H28,P4)</f>
        <v>0</v>
      </c>
      <c r="J28" s="33"/>
      <c r="O28" s="39">
        <f>I28*0.21</f>
        <v>0</v>
      </c>
      <c r="P28">
        <v>3</v>
      </c>
    </row>
    <row r="29" spans="1:16" ht="225" x14ac:dyDescent="0.25">
      <c r="A29" s="33" t="s">
        <v>173</v>
      </c>
      <c r="B29" s="40"/>
      <c r="C29" s="41"/>
      <c r="D29" s="41"/>
      <c r="E29" s="35" t="s">
        <v>1099</v>
      </c>
      <c r="F29" s="41"/>
      <c r="G29" s="41"/>
      <c r="H29" s="41"/>
      <c r="I29" s="41"/>
      <c r="J29" s="42"/>
    </row>
    <row r="30" spans="1:16" x14ac:dyDescent="0.25">
      <c r="A30" s="33" t="s">
        <v>175</v>
      </c>
      <c r="B30" s="40"/>
      <c r="C30" s="41"/>
      <c r="D30" s="41"/>
      <c r="E30" s="43" t="s">
        <v>865</v>
      </c>
      <c r="F30" s="41"/>
      <c r="G30" s="41"/>
      <c r="H30" s="41"/>
      <c r="I30" s="41"/>
      <c r="J30" s="42"/>
    </row>
    <row r="31" spans="1:16" ht="135" x14ac:dyDescent="0.25">
      <c r="A31" s="33" t="s">
        <v>177</v>
      </c>
      <c r="B31" s="40"/>
      <c r="C31" s="41"/>
      <c r="D31" s="41"/>
      <c r="E31" s="35" t="s">
        <v>486</v>
      </c>
      <c r="F31" s="41"/>
      <c r="G31" s="41"/>
      <c r="H31" s="41"/>
      <c r="I31" s="41"/>
      <c r="J31" s="42"/>
    </row>
    <row r="32" spans="1:16" ht="30" x14ac:dyDescent="0.25">
      <c r="A32" s="33" t="s">
        <v>168</v>
      </c>
      <c r="B32" s="33">
        <v>6</v>
      </c>
      <c r="C32" s="34" t="s">
        <v>492</v>
      </c>
      <c r="D32" s="33" t="s">
        <v>170</v>
      </c>
      <c r="E32" s="35" t="s">
        <v>493</v>
      </c>
      <c r="F32" s="36" t="s">
        <v>242</v>
      </c>
      <c r="G32" s="37">
        <v>12</v>
      </c>
      <c r="H32" s="38">
        <v>0</v>
      </c>
      <c r="I32" s="38">
        <f>ROUND(G32*H32,P4)</f>
        <v>0</v>
      </c>
      <c r="J32" s="33"/>
      <c r="O32" s="39">
        <f>I32*0.21</f>
        <v>0</v>
      </c>
      <c r="P32">
        <v>3</v>
      </c>
    </row>
    <row r="33" spans="1:16" ht="45" x14ac:dyDescent="0.25">
      <c r="A33" s="33" t="s">
        <v>173</v>
      </c>
      <c r="B33" s="40"/>
      <c r="C33" s="41"/>
      <c r="D33" s="41"/>
      <c r="E33" s="35" t="s">
        <v>1100</v>
      </c>
      <c r="F33" s="41"/>
      <c r="G33" s="41"/>
      <c r="H33" s="41"/>
      <c r="I33" s="41"/>
      <c r="J33" s="42"/>
    </row>
    <row r="34" spans="1:16" x14ac:dyDescent="0.25">
      <c r="A34" s="33" t="s">
        <v>175</v>
      </c>
      <c r="B34" s="40"/>
      <c r="C34" s="41"/>
      <c r="D34" s="41"/>
      <c r="E34" s="43" t="s">
        <v>1101</v>
      </c>
      <c r="F34" s="41"/>
      <c r="G34" s="41"/>
      <c r="H34" s="41"/>
      <c r="I34" s="41"/>
      <c r="J34" s="42"/>
    </row>
    <row r="35" spans="1:16" ht="120" x14ac:dyDescent="0.25">
      <c r="A35" s="33" t="s">
        <v>177</v>
      </c>
      <c r="B35" s="40"/>
      <c r="C35" s="41"/>
      <c r="D35" s="41"/>
      <c r="E35" s="35" t="s">
        <v>481</v>
      </c>
      <c r="F35" s="41"/>
      <c r="G35" s="41"/>
      <c r="H35" s="41"/>
      <c r="I35" s="41"/>
      <c r="J35" s="42"/>
    </row>
    <row r="36" spans="1:16" x14ac:dyDescent="0.25">
      <c r="A36" s="33" t="s">
        <v>168</v>
      </c>
      <c r="B36" s="33">
        <v>7</v>
      </c>
      <c r="C36" s="34" t="s">
        <v>496</v>
      </c>
      <c r="D36" s="33" t="s">
        <v>196</v>
      </c>
      <c r="E36" s="35" t="s">
        <v>497</v>
      </c>
      <c r="F36" s="36" t="s">
        <v>242</v>
      </c>
      <c r="G36" s="37">
        <v>165</v>
      </c>
      <c r="H36" s="38">
        <v>0</v>
      </c>
      <c r="I36" s="38">
        <f>ROUND(G36*H36,P4)</f>
        <v>0</v>
      </c>
      <c r="J36" s="33"/>
      <c r="O36" s="39">
        <f>I36*0.21</f>
        <v>0</v>
      </c>
      <c r="P36">
        <v>3</v>
      </c>
    </row>
    <row r="37" spans="1:16" ht="300" x14ac:dyDescent="0.25">
      <c r="A37" s="33" t="s">
        <v>173</v>
      </c>
      <c r="B37" s="40"/>
      <c r="C37" s="41"/>
      <c r="D37" s="41"/>
      <c r="E37" s="35" t="s">
        <v>1102</v>
      </c>
      <c r="F37" s="41"/>
      <c r="G37" s="41"/>
      <c r="H37" s="41"/>
      <c r="I37" s="41"/>
      <c r="J37" s="42"/>
    </row>
    <row r="38" spans="1:16" x14ac:dyDescent="0.25">
      <c r="A38" s="33" t="s">
        <v>175</v>
      </c>
      <c r="B38" s="40"/>
      <c r="C38" s="41"/>
      <c r="D38" s="41"/>
      <c r="E38" s="43" t="s">
        <v>1103</v>
      </c>
      <c r="F38" s="41"/>
      <c r="G38" s="41"/>
      <c r="H38" s="41"/>
      <c r="I38" s="41"/>
      <c r="J38" s="42"/>
    </row>
    <row r="39" spans="1:16" ht="120" x14ac:dyDescent="0.25">
      <c r="A39" s="33" t="s">
        <v>177</v>
      </c>
      <c r="B39" s="40"/>
      <c r="C39" s="41"/>
      <c r="D39" s="41"/>
      <c r="E39" s="35" t="s">
        <v>481</v>
      </c>
      <c r="F39" s="41"/>
      <c r="G39" s="41"/>
      <c r="H39" s="41"/>
      <c r="I39" s="41"/>
      <c r="J39" s="42"/>
    </row>
    <row r="40" spans="1:16" x14ac:dyDescent="0.25">
      <c r="A40" s="33" t="s">
        <v>168</v>
      </c>
      <c r="B40" s="33">
        <v>8</v>
      </c>
      <c r="C40" s="34" t="s">
        <v>496</v>
      </c>
      <c r="D40" s="33" t="s">
        <v>199</v>
      </c>
      <c r="E40" s="35" t="s">
        <v>497</v>
      </c>
      <c r="F40" s="36" t="s">
        <v>242</v>
      </c>
      <c r="G40" s="37">
        <v>187</v>
      </c>
      <c r="H40" s="38">
        <v>0</v>
      </c>
      <c r="I40" s="38">
        <f>ROUND(G40*H40,P4)</f>
        <v>0</v>
      </c>
      <c r="J40" s="33"/>
      <c r="O40" s="39">
        <f>I40*0.21</f>
        <v>0</v>
      </c>
      <c r="P40">
        <v>3</v>
      </c>
    </row>
    <row r="41" spans="1:16" ht="90" x14ac:dyDescent="0.25">
      <c r="A41" s="33" t="s">
        <v>173</v>
      </c>
      <c r="B41" s="40"/>
      <c r="C41" s="41"/>
      <c r="D41" s="41"/>
      <c r="E41" s="35" t="s">
        <v>1104</v>
      </c>
      <c r="F41" s="41"/>
      <c r="G41" s="41"/>
      <c r="H41" s="41"/>
      <c r="I41" s="41"/>
      <c r="J41" s="42"/>
    </row>
    <row r="42" spans="1:16" x14ac:dyDescent="0.25">
      <c r="A42" s="33" t="s">
        <v>175</v>
      </c>
      <c r="B42" s="40"/>
      <c r="C42" s="41"/>
      <c r="D42" s="41"/>
      <c r="E42" s="43" t="s">
        <v>1105</v>
      </c>
      <c r="F42" s="41"/>
      <c r="G42" s="41"/>
      <c r="H42" s="41"/>
      <c r="I42" s="41"/>
      <c r="J42" s="42"/>
    </row>
    <row r="43" spans="1:16" ht="75" x14ac:dyDescent="0.25">
      <c r="A43" s="33" t="s">
        <v>177</v>
      </c>
      <c r="B43" s="40"/>
      <c r="C43" s="41"/>
      <c r="D43" s="41"/>
      <c r="E43" s="35" t="s">
        <v>502</v>
      </c>
      <c r="F43" s="41"/>
      <c r="G43" s="41"/>
      <c r="H43" s="41"/>
      <c r="I43" s="41"/>
      <c r="J43" s="42"/>
    </row>
    <row r="44" spans="1:16" ht="30" x14ac:dyDescent="0.25">
      <c r="A44" s="33" t="s">
        <v>168</v>
      </c>
      <c r="B44" s="33">
        <v>9</v>
      </c>
      <c r="C44" s="34" t="s">
        <v>503</v>
      </c>
      <c r="D44" s="33" t="s">
        <v>170</v>
      </c>
      <c r="E44" s="35" t="s">
        <v>504</v>
      </c>
      <c r="F44" s="36" t="s">
        <v>274</v>
      </c>
      <c r="G44" s="37">
        <v>100</v>
      </c>
      <c r="H44" s="38">
        <v>0</v>
      </c>
      <c r="I44" s="38">
        <f>ROUND(G44*H44,P4)</f>
        <v>0</v>
      </c>
      <c r="J44" s="33"/>
      <c r="O44" s="39">
        <f>I44*0.21</f>
        <v>0</v>
      </c>
      <c r="P44">
        <v>3</v>
      </c>
    </row>
    <row r="45" spans="1:16" ht="195" x14ac:dyDescent="0.25">
      <c r="A45" s="33" t="s">
        <v>173</v>
      </c>
      <c r="B45" s="40"/>
      <c r="C45" s="41"/>
      <c r="D45" s="41"/>
      <c r="E45" s="35" t="s">
        <v>1106</v>
      </c>
      <c r="F45" s="41"/>
      <c r="G45" s="41"/>
      <c r="H45" s="41"/>
      <c r="I45" s="41"/>
      <c r="J45" s="42"/>
    </row>
    <row r="46" spans="1:16" x14ac:dyDescent="0.25">
      <c r="A46" s="33" t="s">
        <v>175</v>
      </c>
      <c r="B46" s="40"/>
      <c r="C46" s="41"/>
      <c r="D46" s="41"/>
      <c r="E46" s="43" t="s">
        <v>1107</v>
      </c>
      <c r="F46" s="41"/>
      <c r="G46" s="41"/>
      <c r="H46" s="41"/>
      <c r="I46" s="41"/>
      <c r="J46" s="42"/>
    </row>
    <row r="47" spans="1:16" ht="120" x14ac:dyDescent="0.25">
      <c r="A47" s="33" t="s">
        <v>177</v>
      </c>
      <c r="B47" s="40"/>
      <c r="C47" s="41"/>
      <c r="D47" s="41"/>
      <c r="E47" s="35" t="s">
        <v>481</v>
      </c>
      <c r="F47" s="41"/>
      <c r="G47" s="41"/>
      <c r="H47" s="41"/>
      <c r="I47" s="41"/>
      <c r="J47" s="42"/>
    </row>
    <row r="48" spans="1:16" ht="30" x14ac:dyDescent="0.25">
      <c r="A48" s="33" t="s">
        <v>168</v>
      </c>
      <c r="B48" s="33">
        <v>10</v>
      </c>
      <c r="C48" s="34" t="s">
        <v>506</v>
      </c>
      <c r="D48" s="33" t="s">
        <v>507</v>
      </c>
      <c r="E48" s="35" t="s">
        <v>508</v>
      </c>
      <c r="F48" s="36" t="s">
        <v>250</v>
      </c>
      <c r="G48" s="37">
        <v>500</v>
      </c>
      <c r="H48" s="38">
        <v>0</v>
      </c>
      <c r="I48" s="38">
        <f>ROUND(G48*H48,P4)</f>
        <v>0</v>
      </c>
      <c r="J48" s="33"/>
      <c r="O48" s="39">
        <f>I48*0.21</f>
        <v>0</v>
      </c>
      <c r="P48">
        <v>3</v>
      </c>
    </row>
    <row r="49" spans="1:16" ht="105" x14ac:dyDescent="0.25">
      <c r="A49" s="33" t="s">
        <v>173</v>
      </c>
      <c r="B49" s="40"/>
      <c r="C49" s="41"/>
      <c r="D49" s="41"/>
      <c r="E49" s="35" t="s">
        <v>1108</v>
      </c>
      <c r="F49" s="41"/>
      <c r="G49" s="41"/>
      <c r="H49" s="41"/>
      <c r="I49" s="41"/>
      <c r="J49" s="42"/>
    </row>
    <row r="50" spans="1:16" x14ac:dyDescent="0.25">
      <c r="A50" s="33" t="s">
        <v>175</v>
      </c>
      <c r="B50" s="40"/>
      <c r="C50" s="41"/>
      <c r="D50" s="41"/>
      <c r="E50" s="43" t="s">
        <v>451</v>
      </c>
      <c r="F50" s="41"/>
      <c r="G50" s="41"/>
      <c r="H50" s="41"/>
      <c r="I50" s="41"/>
      <c r="J50" s="42"/>
    </row>
    <row r="51" spans="1:16" x14ac:dyDescent="0.25">
      <c r="A51" s="33" t="s">
        <v>177</v>
      </c>
      <c r="B51" s="40"/>
      <c r="C51" s="41"/>
      <c r="D51" s="41"/>
      <c r="E51" s="35" t="s">
        <v>511</v>
      </c>
      <c r="F51" s="41"/>
      <c r="G51" s="41"/>
      <c r="H51" s="41"/>
      <c r="I51" s="41"/>
      <c r="J51" s="42"/>
    </row>
    <row r="52" spans="1:16" x14ac:dyDescent="0.25">
      <c r="A52" s="33" t="s">
        <v>168</v>
      </c>
      <c r="B52" s="33">
        <v>11</v>
      </c>
      <c r="C52" s="34" t="s">
        <v>240</v>
      </c>
      <c r="D52" s="33" t="s">
        <v>196</v>
      </c>
      <c r="E52" s="35" t="s">
        <v>241</v>
      </c>
      <c r="F52" s="36" t="s">
        <v>242</v>
      </c>
      <c r="G52" s="37">
        <v>61.2</v>
      </c>
      <c r="H52" s="38">
        <v>0</v>
      </c>
      <c r="I52" s="38">
        <f>ROUND(G52*H52,P4)</f>
        <v>0</v>
      </c>
      <c r="J52" s="33"/>
      <c r="O52" s="39">
        <f>I52*0.21</f>
        <v>0</v>
      </c>
      <c r="P52">
        <v>3</v>
      </c>
    </row>
    <row r="53" spans="1:16" ht="105" x14ac:dyDescent="0.25">
      <c r="A53" s="33" t="s">
        <v>173</v>
      </c>
      <c r="B53" s="40"/>
      <c r="C53" s="41"/>
      <c r="D53" s="41"/>
      <c r="E53" s="35" t="s">
        <v>1109</v>
      </c>
      <c r="F53" s="41"/>
      <c r="G53" s="41"/>
      <c r="H53" s="41"/>
      <c r="I53" s="41"/>
      <c r="J53" s="42"/>
    </row>
    <row r="54" spans="1:16" x14ac:dyDescent="0.25">
      <c r="A54" s="33" t="s">
        <v>175</v>
      </c>
      <c r="B54" s="40"/>
      <c r="C54" s="41"/>
      <c r="D54" s="41"/>
      <c r="E54" s="43" t="s">
        <v>1110</v>
      </c>
      <c r="F54" s="41"/>
      <c r="G54" s="41"/>
      <c r="H54" s="41"/>
      <c r="I54" s="41"/>
      <c r="J54" s="42"/>
    </row>
    <row r="55" spans="1:16" ht="75" x14ac:dyDescent="0.25">
      <c r="A55" s="33" t="s">
        <v>177</v>
      </c>
      <c r="B55" s="40"/>
      <c r="C55" s="41"/>
      <c r="D55" s="41"/>
      <c r="E55" s="35" t="s">
        <v>502</v>
      </c>
      <c r="F55" s="41"/>
      <c r="G55" s="41"/>
      <c r="H55" s="41"/>
      <c r="I55" s="41"/>
      <c r="J55" s="42"/>
    </row>
    <row r="56" spans="1:16" x14ac:dyDescent="0.25">
      <c r="A56" s="33" t="s">
        <v>168</v>
      </c>
      <c r="B56" s="33">
        <v>12</v>
      </c>
      <c r="C56" s="34" t="s">
        <v>240</v>
      </c>
      <c r="D56" s="33" t="s">
        <v>199</v>
      </c>
      <c r="E56" s="35" t="s">
        <v>241</v>
      </c>
      <c r="F56" s="36" t="s">
        <v>242</v>
      </c>
      <c r="G56" s="37">
        <v>120</v>
      </c>
      <c r="H56" s="38">
        <v>0</v>
      </c>
      <c r="I56" s="38">
        <f>ROUND(G56*H56,P4)</f>
        <v>0</v>
      </c>
      <c r="J56" s="33"/>
      <c r="O56" s="39">
        <f>I56*0.21</f>
        <v>0</v>
      </c>
      <c r="P56">
        <v>3</v>
      </c>
    </row>
    <row r="57" spans="1:16" ht="150" x14ac:dyDescent="0.25">
      <c r="A57" s="33" t="s">
        <v>173</v>
      </c>
      <c r="B57" s="40"/>
      <c r="C57" s="41"/>
      <c r="D57" s="41"/>
      <c r="E57" s="35" t="s">
        <v>1111</v>
      </c>
      <c r="F57" s="41"/>
      <c r="G57" s="41"/>
      <c r="H57" s="41"/>
      <c r="I57" s="41"/>
      <c r="J57" s="42"/>
    </row>
    <row r="58" spans="1:16" x14ac:dyDescent="0.25">
      <c r="A58" s="33" t="s">
        <v>175</v>
      </c>
      <c r="B58" s="40"/>
      <c r="C58" s="41"/>
      <c r="D58" s="41"/>
      <c r="E58" s="43" t="s">
        <v>1112</v>
      </c>
      <c r="F58" s="41"/>
      <c r="G58" s="41"/>
      <c r="H58" s="41"/>
      <c r="I58" s="41"/>
      <c r="J58" s="42"/>
    </row>
    <row r="59" spans="1:16" ht="120" x14ac:dyDescent="0.25">
      <c r="A59" s="33" t="s">
        <v>177</v>
      </c>
      <c r="B59" s="40"/>
      <c r="C59" s="41"/>
      <c r="D59" s="41"/>
      <c r="E59" s="35" t="s">
        <v>481</v>
      </c>
      <c r="F59" s="41"/>
      <c r="G59" s="41"/>
      <c r="H59" s="41"/>
      <c r="I59" s="41"/>
      <c r="J59" s="42"/>
    </row>
    <row r="60" spans="1:16" x14ac:dyDescent="0.25">
      <c r="A60" s="33" t="s">
        <v>168</v>
      </c>
      <c r="B60" s="33">
        <v>13</v>
      </c>
      <c r="C60" s="34" t="s">
        <v>1113</v>
      </c>
      <c r="D60" s="33" t="s">
        <v>181</v>
      </c>
      <c r="E60" s="35" t="s">
        <v>1114</v>
      </c>
      <c r="F60" s="36" t="s">
        <v>274</v>
      </c>
      <c r="G60" s="37">
        <v>35</v>
      </c>
      <c r="H60" s="38">
        <v>0</v>
      </c>
      <c r="I60" s="38">
        <f>ROUND(G60*H60,P4)</f>
        <v>0</v>
      </c>
      <c r="J60" s="33"/>
      <c r="O60" s="39">
        <f>I60*0.21</f>
        <v>0</v>
      </c>
      <c r="P60">
        <v>3</v>
      </c>
    </row>
    <row r="61" spans="1:16" x14ac:dyDescent="0.25">
      <c r="A61" s="33" t="s">
        <v>173</v>
      </c>
      <c r="B61" s="40"/>
      <c r="C61" s="41"/>
      <c r="D61" s="41"/>
      <c r="E61" s="35" t="s">
        <v>1115</v>
      </c>
      <c r="F61" s="41"/>
      <c r="G61" s="41"/>
      <c r="H61" s="41"/>
      <c r="I61" s="41"/>
      <c r="J61" s="42"/>
    </row>
    <row r="62" spans="1:16" x14ac:dyDescent="0.25">
      <c r="A62" s="33" t="s">
        <v>175</v>
      </c>
      <c r="B62" s="40"/>
      <c r="C62" s="41"/>
      <c r="D62" s="41"/>
      <c r="E62" s="43" t="s">
        <v>1116</v>
      </c>
      <c r="F62" s="41"/>
      <c r="G62" s="41"/>
      <c r="H62" s="41"/>
      <c r="I62" s="41"/>
      <c r="J62" s="42"/>
    </row>
    <row r="63" spans="1:16" ht="45" x14ac:dyDescent="0.25">
      <c r="A63" s="33" t="s">
        <v>177</v>
      </c>
      <c r="B63" s="40"/>
      <c r="C63" s="41"/>
      <c r="D63" s="41"/>
      <c r="E63" s="35" t="s">
        <v>1117</v>
      </c>
      <c r="F63" s="41"/>
      <c r="G63" s="41"/>
      <c r="H63" s="41"/>
      <c r="I63" s="41"/>
      <c r="J63" s="42"/>
    </row>
    <row r="64" spans="1:16" x14ac:dyDescent="0.25">
      <c r="A64" s="33" t="s">
        <v>168</v>
      </c>
      <c r="B64" s="33">
        <v>14</v>
      </c>
      <c r="C64" s="34" t="s">
        <v>516</v>
      </c>
      <c r="D64" s="33" t="s">
        <v>170</v>
      </c>
      <c r="E64" s="35" t="s">
        <v>517</v>
      </c>
      <c r="F64" s="36" t="s">
        <v>242</v>
      </c>
      <c r="G64" s="37">
        <v>30</v>
      </c>
      <c r="H64" s="38">
        <v>0</v>
      </c>
      <c r="I64" s="38">
        <f>ROUND(G64*H64,P4)</f>
        <v>0</v>
      </c>
      <c r="J64" s="33"/>
      <c r="O64" s="39">
        <f>I64*0.21</f>
        <v>0</v>
      </c>
      <c r="P64">
        <v>3</v>
      </c>
    </row>
    <row r="65" spans="1:16" ht="60" x14ac:dyDescent="0.25">
      <c r="A65" s="33" t="s">
        <v>173</v>
      </c>
      <c r="B65" s="40"/>
      <c r="C65" s="41"/>
      <c r="D65" s="41"/>
      <c r="E65" s="35" t="s">
        <v>1118</v>
      </c>
      <c r="F65" s="41"/>
      <c r="G65" s="41"/>
      <c r="H65" s="41"/>
      <c r="I65" s="41"/>
      <c r="J65" s="42"/>
    </row>
    <row r="66" spans="1:16" x14ac:dyDescent="0.25">
      <c r="A66" s="33" t="s">
        <v>175</v>
      </c>
      <c r="B66" s="40"/>
      <c r="C66" s="41"/>
      <c r="D66" s="41"/>
      <c r="E66" s="43" t="s">
        <v>999</v>
      </c>
      <c r="F66" s="41"/>
      <c r="G66" s="41"/>
      <c r="H66" s="41"/>
      <c r="I66" s="41"/>
      <c r="J66" s="42"/>
    </row>
    <row r="67" spans="1:16" ht="75" x14ac:dyDescent="0.25">
      <c r="A67" s="33" t="s">
        <v>177</v>
      </c>
      <c r="B67" s="40"/>
      <c r="C67" s="41"/>
      <c r="D67" s="41"/>
      <c r="E67" s="35" t="s">
        <v>520</v>
      </c>
      <c r="F67" s="41"/>
      <c r="G67" s="41"/>
      <c r="H67" s="41"/>
      <c r="I67" s="41"/>
      <c r="J67" s="42"/>
    </row>
    <row r="68" spans="1:16" x14ac:dyDescent="0.25">
      <c r="A68" s="33" t="s">
        <v>168</v>
      </c>
      <c r="B68" s="33">
        <v>15</v>
      </c>
      <c r="C68" s="34" t="s">
        <v>521</v>
      </c>
      <c r="D68" s="33" t="s">
        <v>181</v>
      </c>
      <c r="E68" s="35" t="s">
        <v>522</v>
      </c>
      <c r="F68" s="36" t="s">
        <v>242</v>
      </c>
      <c r="G68" s="37">
        <v>30</v>
      </c>
      <c r="H68" s="38">
        <v>0</v>
      </c>
      <c r="I68" s="38">
        <f>ROUND(G68*H68,P4)</f>
        <v>0</v>
      </c>
      <c r="J68" s="33"/>
      <c r="O68" s="39">
        <f>I68*0.21</f>
        <v>0</v>
      </c>
      <c r="P68">
        <v>3</v>
      </c>
    </row>
    <row r="69" spans="1:16" x14ac:dyDescent="0.25">
      <c r="A69" s="33" t="s">
        <v>173</v>
      </c>
      <c r="B69" s="40"/>
      <c r="C69" s="41"/>
      <c r="D69" s="41"/>
      <c r="E69" s="35" t="s">
        <v>523</v>
      </c>
      <c r="F69" s="41"/>
      <c r="G69" s="41"/>
      <c r="H69" s="41"/>
      <c r="I69" s="41"/>
      <c r="J69" s="42"/>
    </row>
    <row r="70" spans="1:16" x14ac:dyDescent="0.25">
      <c r="A70" s="33" t="s">
        <v>175</v>
      </c>
      <c r="B70" s="40"/>
      <c r="C70" s="41"/>
      <c r="D70" s="41"/>
      <c r="E70" s="43" t="s">
        <v>461</v>
      </c>
      <c r="F70" s="41"/>
      <c r="G70" s="41"/>
      <c r="H70" s="41"/>
      <c r="I70" s="41"/>
      <c r="J70" s="42"/>
    </row>
    <row r="71" spans="1:16" ht="60" x14ac:dyDescent="0.25">
      <c r="A71" s="33" t="s">
        <v>177</v>
      </c>
      <c r="B71" s="40"/>
      <c r="C71" s="41"/>
      <c r="D71" s="41"/>
      <c r="E71" s="35" t="s">
        <v>525</v>
      </c>
      <c r="F71" s="41"/>
      <c r="G71" s="41"/>
      <c r="H71" s="41"/>
      <c r="I71" s="41"/>
      <c r="J71" s="42"/>
    </row>
    <row r="72" spans="1:16" x14ac:dyDescent="0.25">
      <c r="A72" s="33" t="s">
        <v>168</v>
      </c>
      <c r="B72" s="33">
        <v>16</v>
      </c>
      <c r="C72" s="34" t="s">
        <v>526</v>
      </c>
      <c r="D72" s="33" t="s">
        <v>170</v>
      </c>
      <c r="E72" s="35" t="s">
        <v>527</v>
      </c>
      <c r="F72" s="36" t="s">
        <v>242</v>
      </c>
      <c r="G72" s="37">
        <v>100</v>
      </c>
      <c r="H72" s="38">
        <v>0</v>
      </c>
      <c r="I72" s="38">
        <f>ROUND(G72*H72,P4)</f>
        <v>0</v>
      </c>
      <c r="J72" s="33"/>
      <c r="O72" s="39">
        <f>I72*0.21</f>
        <v>0</v>
      </c>
      <c r="P72">
        <v>3</v>
      </c>
    </row>
    <row r="73" spans="1:16" ht="75" x14ac:dyDescent="0.25">
      <c r="A73" s="33" t="s">
        <v>173</v>
      </c>
      <c r="B73" s="40"/>
      <c r="C73" s="41"/>
      <c r="D73" s="41"/>
      <c r="E73" s="35" t="s">
        <v>528</v>
      </c>
      <c r="F73" s="41"/>
      <c r="G73" s="41"/>
      <c r="H73" s="41"/>
      <c r="I73" s="41"/>
      <c r="J73" s="42"/>
    </row>
    <row r="74" spans="1:16" x14ac:dyDescent="0.25">
      <c r="A74" s="33" t="s">
        <v>175</v>
      </c>
      <c r="B74" s="40"/>
      <c r="C74" s="41"/>
      <c r="D74" s="41"/>
      <c r="E74" s="43" t="s">
        <v>692</v>
      </c>
      <c r="F74" s="41"/>
      <c r="G74" s="41"/>
      <c r="H74" s="41"/>
      <c r="I74" s="41"/>
      <c r="J74" s="42"/>
    </row>
    <row r="75" spans="1:16" ht="409.5" x14ac:dyDescent="0.25">
      <c r="A75" s="33" t="s">
        <v>177</v>
      </c>
      <c r="B75" s="40"/>
      <c r="C75" s="41"/>
      <c r="D75" s="41"/>
      <c r="E75" s="35" t="s">
        <v>529</v>
      </c>
      <c r="F75" s="41"/>
      <c r="G75" s="41"/>
      <c r="H75" s="41"/>
      <c r="I75" s="41"/>
      <c r="J75" s="42"/>
    </row>
    <row r="76" spans="1:16" x14ac:dyDescent="0.25">
      <c r="A76" s="33" t="s">
        <v>168</v>
      </c>
      <c r="B76" s="33">
        <v>17</v>
      </c>
      <c r="C76" s="34" t="s">
        <v>530</v>
      </c>
      <c r="D76" s="33" t="s">
        <v>196</v>
      </c>
      <c r="E76" s="35" t="s">
        <v>531</v>
      </c>
      <c r="F76" s="36" t="s">
        <v>242</v>
      </c>
      <c r="G76" s="37">
        <v>500</v>
      </c>
      <c r="H76" s="38">
        <v>0</v>
      </c>
      <c r="I76" s="38">
        <f>ROUND(G76*H76,P4)</f>
        <v>0</v>
      </c>
      <c r="J76" s="33"/>
      <c r="O76" s="39">
        <f>I76*0.21</f>
        <v>0</v>
      </c>
      <c r="P76">
        <v>3</v>
      </c>
    </row>
    <row r="77" spans="1:16" ht="225" x14ac:dyDescent="0.25">
      <c r="A77" s="33" t="s">
        <v>173</v>
      </c>
      <c r="B77" s="40"/>
      <c r="C77" s="41"/>
      <c r="D77" s="41"/>
      <c r="E77" s="35" t="s">
        <v>1119</v>
      </c>
      <c r="F77" s="41"/>
      <c r="G77" s="41"/>
      <c r="H77" s="41"/>
      <c r="I77" s="41"/>
      <c r="J77" s="42"/>
    </row>
    <row r="78" spans="1:16" x14ac:dyDescent="0.25">
      <c r="A78" s="33" t="s">
        <v>175</v>
      </c>
      <c r="B78" s="40"/>
      <c r="C78" s="41"/>
      <c r="D78" s="41"/>
      <c r="E78" s="43" t="s">
        <v>451</v>
      </c>
      <c r="F78" s="41"/>
      <c r="G78" s="41"/>
      <c r="H78" s="41"/>
      <c r="I78" s="41"/>
      <c r="J78" s="42"/>
    </row>
    <row r="79" spans="1:16" ht="409.5" x14ac:dyDescent="0.25">
      <c r="A79" s="33" t="s">
        <v>177</v>
      </c>
      <c r="B79" s="40"/>
      <c r="C79" s="41"/>
      <c r="D79" s="41"/>
      <c r="E79" s="35" t="s">
        <v>529</v>
      </c>
      <c r="F79" s="41"/>
      <c r="G79" s="41"/>
      <c r="H79" s="41"/>
      <c r="I79" s="41"/>
      <c r="J79" s="42"/>
    </row>
    <row r="80" spans="1:16" x14ac:dyDescent="0.25">
      <c r="A80" s="33" t="s">
        <v>168</v>
      </c>
      <c r="B80" s="33">
        <v>18</v>
      </c>
      <c r="C80" s="34" t="s">
        <v>530</v>
      </c>
      <c r="D80" s="33" t="s">
        <v>199</v>
      </c>
      <c r="E80" s="35" t="s">
        <v>531</v>
      </c>
      <c r="F80" s="36" t="s">
        <v>242</v>
      </c>
      <c r="G80" s="37">
        <v>450</v>
      </c>
      <c r="H80" s="38">
        <v>0</v>
      </c>
      <c r="I80" s="38">
        <f>ROUND(G80*H80,P4)</f>
        <v>0</v>
      </c>
      <c r="J80" s="33"/>
      <c r="O80" s="39">
        <f>I80*0.21</f>
        <v>0</v>
      </c>
      <c r="P80">
        <v>3</v>
      </c>
    </row>
    <row r="81" spans="1:16" ht="75" x14ac:dyDescent="0.25">
      <c r="A81" s="33" t="s">
        <v>173</v>
      </c>
      <c r="B81" s="40"/>
      <c r="C81" s="41"/>
      <c r="D81" s="41"/>
      <c r="E81" s="35" t="s">
        <v>1120</v>
      </c>
      <c r="F81" s="41"/>
      <c r="G81" s="41"/>
      <c r="H81" s="41"/>
      <c r="I81" s="41"/>
      <c r="J81" s="42"/>
    </row>
    <row r="82" spans="1:16" x14ac:dyDescent="0.25">
      <c r="A82" s="33" t="s">
        <v>175</v>
      </c>
      <c r="B82" s="40"/>
      <c r="C82" s="41"/>
      <c r="D82" s="41"/>
      <c r="E82" s="43" t="s">
        <v>932</v>
      </c>
      <c r="F82" s="41"/>
      <c r="G82" s="41"/>
      <c r="H82" s="41"/>
      <c r="I82" s="41"/>
      <c r="J82" s="42"/>
    </row>
    <row r="83" spans="1:16" ht="409.5" x14ac:dyDescent="0.25">
      <c r="A83" s="33" t="s">
        <v>177</v>
      </c>
      <c r="B83" s="40"/>
      <c r="C83" s="41"/>
      <c r="D83" s="41"/>
      <c r="E83" s="35" t="s">
        <v>537</v>
      </c>
      <c r="F83" s="41"/>
      <c r="G83" s="41"/>
      <c r="H83" s="41"/>
      <c r="I83" s="41"/>
      <c r="J83" s="42"/>
    </row>
    <row r="84" spans="1:16" x14ac:dyDescent="0.25">
      <c r="A84" s="33" t="s">
        <v>168</v>
      </c>
      <c r="B84" s="33">
        <v>19</v>
      </c>
      <c r="C84" s="34" t="s">
        <v>538</v>
      </c>
      <c r="D84" s="33" t="s">
        <v>170</v>
      </c>
      <c r="E84" s="35" t="s">
        <v>539</v>
      </c>
      <c r="F84" s="36" t="s">
        <v>242</v>
      </c>
      <c r="G84" s="37">
        <v>530</v>
      </c>
      <c r="H84" s="38">
        <v>0</v>
      </c>
      <c r="I84" s="38">
        <f>ROUND(G84*H84,P4)</f>
        <v>0</v>
      </c>
      <c r="J84" s="33"/>
      <c r="O84" s="39">
        <f>I84*0.21</f>
        <v>0</v>
      </c>
      <c r="P84">
        <v>3</v>
      </c>
    </row>
    <row r="85" spans="1:16" x14ac:dyDescent="0.25">
      <c r="A85" s="33" t="s">
        <v>173</v>
      </c>
      <c r="B85" s="40"/>
      <c r="C85" s="41"/>
      <c r="D85" s="41"/>
      <c r="E85" s="35" t="s">
        <v>931</v>
      </c>
      <c r="F85" s="41"/>
      <c r="G85" s="41"/>
      <c r="H85" s="41"/>
      <c r="I85" s="41"/>
      <c r="J85" s="42"/>
    </row>
    <row r="86" spans="1:16" x14ac:dyDescent="0.25">
      <c r="A86" s="33" t="s">
        <v>175</v>
      </c>
      <c r="B86" s="40"/>
      <c r="C86" s="41"/>
      <c r="D86" s="41"/>
      <c r="E86" s="43" t="s">
        <v>1121</v>
      </c>
      <c r="F86" s="41"/>
      <c r="G86" s="41"/>
      <c r="H86" s="41"/>
      <c r="I86" s="41"/>
      <c r="J86" s="42"/>
    </row>
    <row r="87" spans="1:16" ht="409.5" x14ac:dyDescent="0.25">
      <c r="A87" s="33" t="s">
        <v>177</v>
      </c>
      <c r="B87" s="40"/>
      <c r="C87" s="41"/>
      <c r="D87" s="41"/>
      <c r="E87" s="35" t="s">
        <v>542</v>
      </c>
      <c r="F87" s="41"/>
      <c r="G87" s="41"/>
      <c r="H87" s="41"/>
      <c r="I87" s="41"/>
      <c r="J87" s="42"/>
    </row>
    <row r="88" spans="1:16" x14ac:dyDescent="0.25">
      <c r="A88" s="33" t="s">
        <v>168</v>
      </c>
      <c r="B88" s="33">
        <v>20</v>
      </c>
      <c r="C88" s="34" t="s">
        <v>543</v>
      </c>
      <c r="D88" s="33" t="s">
        <v>170</v>
      </c>
      <c r="E88" s="35" t="s">
        <v>544</v>
      </c>
      <c r="F88" s="36" t="s">
        <v>274</v>
      </c>
      <c r="G88" s="37">
        <v>250</v>
      </c>
      <c r="H88" s="38">
        <v>0</v>
      </c>
      <c r="I88" s="38">
        <f>ROUND(G88*H88,P4)</f>
        <v>0</v>
      </c>
      <c r="J88" s="33"/>
      <c r="O88" s="39">
        <f>I88*0.21</f>
        <v>0</v>
      </c>
      <c r="P88">
        <v>3</v>
      </c>
    </row>
    <row r="89" spans="1:16" ht="150" x14ac:dyDescent="0.25">
      <c r="A89" s="33" t="s">
        <v>173</v>
      </c>
      <c r="B89" s="40"/>
      <c r="C89" s="41"/>
      <c r="D89" s="41"/>
      <c r="E89" s="35" t="s">
        <v>1122</v>
      </c>
      <c r="F89" s="41"/>
      <c r="G89" s="41"/>
      <c r="H89" s="41"/>
      <c r="I89" s="41"/>
      <c r="J89" s="42"/>
    </row>
    <row r="90" spans="1:16" x14ac:dyDescent="0.25">
      <c r="A90" s="33" t="s">
        <v>175</v>
      </c>
      <c r="B90" s="40"/>
      <c r="C90" s="41"/>
      <c r="D90" s="41"/>
      <c r="E90" s="43" t="s">
        <v>874</v>
      </c>
      <c r="F90" s="41"/>
      <c r="G90" s="41"/>
      <c r="H90" s="41"/>
      <c r="I90" s="41"/>
      <c r="J90" s="42"/>
    </row>
    <row r="91" spans="1:16" ht="120" x14ac:dyDescent="0.25">
      <c r="A91" s="33" t="s">
        <v>177</v>
      </c>
      <c r="B91" s="40"/>
      <c r="C91" s="41"/>
      <c r="D91" s="41"/>
      <c r="E91" s="35" t="s">
        <v>547</v>
      </c>
      <c r="F91" s="41"/>
      <c r="G91" s="41"/>
      <c r="H91" s="41"/>
      <c r="I91" s="41"/>
      <c r="J91" s="42"/>
    </row>
    <row r="92" spans="1:16" x14ac:dyDescent="0.25">
      <c r="A92" s="33" t="s">
        <v>168</v>
      </c>
      <c r="B92" s="33">
        <v>21</v>
      </c>
      <c r="C92" s="34" t="s">
        <v>1123</v>
      </c>
      <c r="D92" s="33" t="s">
        <v>181</v>
      </c>
      <c r="E92" s="35" t="s">
        <v>1124</v>
      </c>
      <c r="F92" s="36" t="s">
        <v>242</v>
      </c>
      <c r="G92" s="37">
        <v>5</v>
      </c>
      <c r="H92" s="38">
        <v>0</v>
      </c>
      <c r="I92" s="38">
        <f>ROUND(G92*H92,P4)</f>
        <v>0</v>
      </c>
      <c r="J92" s="33"/>
      <c r="O92" s="39">
        <f>I92*0.21</f>
        <v>0</v>
      </c>
      <c r="P92">
        <v>3</v>
      </c>
    </row>
    <row r="93" spans="1:16" x14ac:dyDescent="0.25">
      <c r="A93" s="33" t="s">
        <v>173</v>
      </c>
      <c r="B93" s="40"/>
      <c r="C93" s="41"/>
      <c r="D93" s="41"/>
      <c r="E93" s="35" t="s">
        <v>1125</v>
      </c>
      <c r="F93" s="41"/>
      <c r="G93" s="41"/>
      <c r="H93" s="41"/>
      <c r="I93" s="41"/>
      <c r="J93" s="42"/>
    </row>
    <row r="94" spans="1:16" x14ac:dyDescent="0.25">
      <c r="A94" s="33" t="s">
        <v>175</v>
      </c>
      <c r="B94" s="40"/>
      <c r="C94" s="41"/>
      <c r="D94" s="41"/>
      <c r="E94" s="43" t="s">
        <v>1126</v>
      </c>
      <c r="F94" s="41"/>
      <c r="G94" s="41"/>
      <c r="H94" s="41"/>
      <c r="I94" s="41"/>
      <c r="J94" s="42"/>
    </row>
    <row r="95" spans="1:16" ht="90" x14ac:dyDescent="0.25">
      <c r="A95" s="33" t="s">
        <v>177</v>
      </c>
      <c r="B95" s="40"/>
      <c r="C95" s="41"/>
      <c r="D95" s="41"/>
      <c r="E95" s="35" t="s">
        <v>1127</v>
      </c>
      <c r="F95" s="41"/>
      <c r="G95" s="41"/>
      <c r="H95" s="41"/>
      <c r="I95" s="41"/>
      <c r="J95" s="42"/>
    </row>
    <row r="96" spans="1:16" x14ac:dyDescent="0.25">
      <c r="A96" s="33" t="s">
        <v>168</v>
      </c>
      <c r="B96" s="33">
        <v>22</v>
      </c>
      <c r="C96" s="34" t="s">
        <v>396</v>
      </c>
      <c r="D96" s="33" t="s">
        <v>181</v>
      </c>
      <c r="E96" s="35" t="s">
        <v>553</v>
      </c>
      <c r="F96" s="36" t="s">
        <v>242</v>
      </c>
      <c r="G96" s="37">
        <v>597.5</v>
      </c>
      <c r="H96" s="38">
        <v>0</v>
      </c>
      <c r="I96" s="38">
        <f>ROUND(G96*H96,P4)</f>
        <v>0</v>
      </c>
      <c r="J96" s="33"/>
      <c r="O96" s="39">
        <f>I96*0.21</f>
        <v>0</v>
      </c>
      <c r="P96">
        <v>3</v>
      </c>
    </row>
    <row r="97" spans="1:16" x14ac:dyDescent="0.25">
      <c r="A97" s="33" t="s">
        <v>173</v>
      </c>
      <c r="B97" s="40"/>
      <c r="C97" s="41"/>
      <c r="D97" s="41"/>
      <c r="E97" s="35" t="s">
        <v>1128</v>
      </c>
      <c r="F97" s="41"/>
      <c r="G97" s="41"/>
      <c r="H97" s="41"/>
      <c r="I97" s="41"/>
      <c r="J97" s="42"/>
    </row>
    <row r="98" spans="1:16" x14ac:dyDescent="0.25">
      <c r="A98" s="33" t="s">
        <v>175</v>
      </c>
      <c r="B98" s="40"/>
      <c r="C98" s="41"/>
      <c r="D98" s="41"/>
      <c r="E98" s="43" t="s">
        <v>1129</v>
      </c>
      <c r="F98" s="41"/>
      <c r="G98" s="41"/>
      <c r="H98" s="41"/>
      <c r="I98" s="41"/>
      <c r="J98" s="42"/>
    </row>
    <row r="99" spans="1:16" ht="285" x14ac:dyDescent="0.25">
      <c r="A99" s="33" t="s">
        <v>177</v>
      </c>
      <c r="B99" s="40"/>
      <c r="C99" s="41"/>
      <c r="D99" s="41"/>
      <c r="E99" s="35" t="s">
        <v>556</v>
      </c>
      <c r="F99" s="41"/>
      <c r="G99" s="41"/>
      <c r="H99" s="41"/>
      <c r="I99" s="41"/>
      <c r="J99" s="42"/>
    </row>
    <row r="100" spans="1:16" ht="30" x14ac:dyDescent="0.25">
      <c r="A100" s="33" t="s">
        <v>168</v>
      </c>
      <c r="B100" s="33">
        <v>23</v>
      </c>
      <c r="C100" s="34" t="s">
        <v>557</v>
      </c>
      <c r="D100" s="33" t="s">
        <v>181</v>
      </c>
      <c r="E100" s="35" t="s">
        <v>558</v>
      </c>
      <c r="F100" s="36" t="s">
        <v>242</v>
      </c>
      <c r="G100" s="37">
        <v>500</v>
      </c>
      <c r="H100" s="38">
        <v>0</v>
      </c>
      <c r="I100" s="38">
        <f>ROUND(G100*H100,P4)</f>
        <v>0</v>
      </c>
      <c r="J100" s="33"/>
      <c r="O100" s="39">
        <f>I100*0.21</f>
        <v>0</v>
      </c>
      <c r="P100">
        <v>3</v>
      </c>
    </row>
    <row r="101" spans="1:16" ht="360" x14ac:dyDescent="0.25">
      <c r="A101" s="33" t="s">
        <v>173</v>
      </c>
      <c r="B101" s="40"/>
      <c r="C101" s="41"/>
      <c r="D101" s="41"/>
      <c r="E101" s="35" t="s">
        <v>1130</v>
      </c>
      <c r="F101" s="41"/>
      <c r="G101" s="41"/>
      <c r="H101" s="41"/>
      <c r="I101" s="41"/>
      <c r="J101" s="42"/>
    </row>
    <row r="102" spans="1:16" x14ac:dyDescent="0.25">
      <c r="A102" s="33" t="s">
        <v>175</v>
      </c>
      <c r="B102" s="40"/>
      <c r="C102" s="41"/>
      <c r="D102" s="41"/>
      <c r="E102" s="43" t="s">
        <v>451</v>
      </c>
      <c r="F102" s="41"/>
      <c r="G102" s="41"/>
      <c r="H102" s="41"/>
      <c r="I102" s="41"/>
      <c r="J102" s="42"/>
    </row>
    <row r="103" spans="1:16" ht="285" x14ac:dyDescent="0.25">
      <c r="A103" s="33" t="s">
        <v>177</v>
      </c>
      <c r="B103" s="40"/>
      <c r="C103" s="41"/>
      <c r="D103" s="41"/>
      <c r="E103" s="35" t="s">
        <v>556</v>
      </c>
      <c r="F103" s="41"/>
      <c r="G103" s="41"/>
      <c r="H103" s="41"/>
      <c r="I103" s="41"/>
      <c r="J103" s="42"/>
    </row>
    <row r="104" spans="1:16" x14ac:dyDescent="0.25">
      <c r="A104" s="33" t="s">
        <v>168</v>
      </c>
      <c r="B104" s="33">
        <v>24</v>
      </c>
      <c r="C104" s="34" t="s">
        <v>566</v>
      </c>
      <c r="D104" s="33" t="s">
        <v>181</v>
      </c>
      <c r="E104" s="35" t="s">
        <v>567</v>
      </c>
      <c r="F104" s="36" t="s">
        <v>242</v>
      </c>
      <c r="G104" s="37">
        <v>350</v>
      </c>
      <c r="H104" s="38">
        <v>0</v>
      </c>
      <c r="I104" s="38">
        <f>ROUND(G104*H104,P4)</f>
        <v>0</v>
      </c>
      <c r="J104" s="33"/>
      <c r="O104" s="39">
        <f>I104*0.21</f>
        <v>0</v>
      </c>
      <c r="P104">
        <v>3</v>
      </c>
    </row>
    <row r="105" spans="1:16" ht="75" x14ac:dyDescent="0.25">
      <c r="A105" s="33" t="s">
        <v>173</v>
      </c>
      <c r="B105" s="40"/>
      <c r="C105" s="41"/>
      <c r="D105" s="41"/>
      <c r="E105" s="35" t="s">
        <v>1131</v>
      </c>
      <c r="F105" s="41"/>
      <c r="G105" s="41"/>
      <c r="H105" s="41"/>
      <c r="I105" s="41"/>
      <c r="J105" s="42"/>
    </row>
    <row r="106" spans="1:16" x14ac:dyDescent="0.25">
      <c r="A106" s="33" t="s">
        <v>175</v>
      </c>
      <c r="B106" s="40"/>
      <c r="C106" s="41"/>
      <c r="D106" s="41"/>
      <c r="E106" s="43" t="s">
        <v>1038</v>
      </c>
      <c r="F106" s="41"/>
      <c r="G106" s="41"/>
      <c r="H106" s="41"/>
      <c r="I106" s="41"/>
      <c r="J106" s="42"/>
    </row>
    <row r="107" spans="1:16" ht="375" x14ac:dyDescent="0.25">
      <c r="A107" s="33" t="s">
        <v>177</v>
      </c>
      <c r="B107" s="40"/>
      <c r="C107" s="41"/>
      <c r="D107" s="41"/>
      <c r="E107" s="35" t="s">
        <v>569</v>
      </c>
      <c r="F107" s="41"/>
      <c r="G107" s="41"/>
      <c r="H107" s="41"/>
      <c r="I107" s="41"/>
      <c r="J107" s="42"/>
    </row>
    <row r="108" spans="1:16" x14ac:dyDescent="0.25">
      <c r="A108" s="33" t="s">
        <v>168</v>
      </c>
      <c r="B108" s="33">
        <v>25</v>
      </c>
      <c r="C108" s="34" t="s">
        <v>1132</v>
      </c>
      <c r="D108" s="33" t="s">
        <v>181</v>
      </c>
      <c r="E108" s="35" t="s">
        <v>1133</v>
      </c>
      <c r="F108" s="36" t="s">
        <v>242</v>
      </c>
      <c r="G108" s="37">
        <v>228.15</v>
      </c>
      <c r="H108" s="38">
        <v>0</v>
      </c>
      <c r="I108" s="38">
        <f>ROUND(G108*H108,P4)</f>
        <v>0</v>
      </c>
      <c r="J108" s="33"/>
      <c r="O108" s="39">
        <f>I108*0.21</f>
        <v>0</v>
      </c>
      <c r="P108">
        <v>3</v>
      </c>
    </row>
    <row r="109" spans="1:16" ht="30" x14ac:dyDescent="0.25">
      <c r="A109" s="33" t="s">
        <v>173</v>
      </c>
      <c r="B109" s="40"/>
      <c r="C109" s="41"/>
      <c r="D109" s="41"/>
      <c r="E109" s="35" t="s">
        <v>1134</v>
      </c>
      <c r="F109" s="41"/>
      <c r="G109" s="41"/>
      <c r="H109" s="41"/>
      <c r="I109" s="41"/>
      <c r="J109" s="42"/>
    </row>
    <row r="110" spans="1:16" x14ac:dyDescent="0.25">
      <c r="A110" s="33" t="s">
        <v>175</v>
      </c>
      <c r="B110" s="40"/>
      <c r="C110" s="41"/>
      <c r="D110" s="41"/>
      <c r="E110" s="43" t="s">
        <v>1135</v>
      </c>
      <c r="F110" s="41"/>
      <c r="G110" s="41"/>
      <c r="H110" s="41"/>
      <c r="I110" s="41"/>
      <c r="J110" s="42"/>
    </row>
    <row r="111" spans="1:16" ht="330" x14ac:dyDescent="0.25">
      <c r="A111" s="33" t="s">
        <v>177</v>
      </c>
      <c r="B111" s="40"/>
      <c r="C111" s="41"/>
      <c r="D111" s="41"/>
      <c r="E111" s="35" t="s">
        <v>1136</v>
      </c>
      <c r="F111" s="41"/>
      <c r="G111" s="41"/>
      <c r="H111" s="41"/>
      <c r="I111" s="41"/>
      <c r="J111" s="42"/>
    </row>
    <row r="112" spans="1:16" x14ac:dyDescent="0.25">
      <c r="A112" s="33" t="s">
        <v>168</v>
      </c>
      <c r="B112" s="33">
        <v>26</v>
      </c>
      <c r="C112" s="34" t="s">
        <v>570</v>
      </c>
      <c r="D112" s="33" t="s">
        <v>181</v>
      </c>
      <c r="E112" s="35" t="s">
        <v>571</v>
      </c>
      <c r="F112" s="36" t="s">
        <v>250</v>
      </c>
      <c r="G112" s="37">
        <v>1500</v>
      </c>
      <c r="H112" s="38">
        <v>0</v>
      </c>
      <c r="I112" s="38">
        <f>ROUND(G112*H112,P4)</f>
        <v>0</v>
      </c>
      <c r="J112" s="33"/>
      <c r="O112" s="39">
        <f>I112*0.21</f>
        <v>0</v>
      </c>
      <c r="P112">
        <v>3</v>
      </c>
    </row>
    <row r="113" spans="1:16" ht="60" x14ac:dyDescent="0.25">
      <c r="A113" s="33" t="s">
        <v>173</v>
      </c>
      <c r="B113" s="40"/>
      <c r="C113" s="41"/>
      <c r="D113" s="41"/>
      <c r="E113" s="35" t="s">
        <v>1137</v>
      </c>
      <c r="F113" s="41"/>
      <c r="G113" s="41"/>
      <c r="H113" s="41"/>
      <c r="I113" s="41"/>
      <c r="J113" s="42"/>
    </row>
    <row r="114" spans="1:16" x14ac:dyDescent="0.25">
      <c r="A114" s="33" t="s">
        <v>175</v>
      </c>
      <c r="B114" s="40"/>
      <c r="C114" s="41"/>
      <c r="D114" s="41"/>
      <c r="E114" s="43" t="s">
        <v>276</v>
      </c>
      <c r="F114" s="41"/>
      <c r="G114" s="41"/>
      <c r="H114" s="41"/>
      <c r="I114" s="41"/>
      <c r="J114" s="42"/>
    </row>
    <row r="115" spans="1:16" ht="75" x14ac:dyDescent="0.25">
      <c r="A115" s="33" t="s">
        <v>177</v>
      </c>
      <c r="B115" s="40"/>
      <c r="C115" s="41"/>
      <c r="D115" s="41"/>
      <c r="E115" s="35" t="s">
        <v>574</v>
      </c>
      <c r="F115" s="41"/>
      <c r="G115" s="41"/>
      <c r="H115" s="41"/>
      <c r="I115" s="41"/>
      <c r="J115" s="42"/>
    </row>
    <row r="116" spans="1:16" x14ac:dyDescent="0.25">
      <c r="A116" s="33" t="s">
        <v>168</v>
      </c>
      <c r="B116" s="33">
        <v>27</v>
      </c>
      <c r="C116" s="34" t="s">
        <v>575</v>
      </c>
      <c r="D116" s="33" t="s">
        <v>181</v>
      </c>
      <c r="E116" s="35" t="s">
        <v>576</v>
      </c>
      <c r="F116" s="36" t="s">
        <v>250</v>
      </c>
      <c r="G116" s="37">
        <v>200</v>
      </c>
      <c r="H116" s="38">
        <v>0</v>
      </c>
      <c r="I116" s="38">
        <f>ROUND(G116*H116,P4)</f>
        <v>0</v>
      </c>
      <c r="J116" s="33"/>
      <c r="O116" s="39">
        <f>I116*0.21</f>
        <v>0</v>
      </c>
      <c r="P116">
        <v>3</v>
      </c>
    </row>
    <row r="117" spans="1:16" ht="60" x14ac:dyDescent="0.25">
      <c r="A117" s="33" t="s">
        <v>173</v>
      </c>
      <c r="B117" s="40"/>
      <c r="C117" s="41"/>
      <c r="D117" s="41"/>
      <c r="E117" s="35" t="s">
        <v>1138</v>
      </c>
      <c r="F117" s="41"/>
      <c r="G117" s="41"/>
      <c r="H117" s="41"/>
      <c r="I117" s="41"/>
      <c r="J117" s="42"/>
    </row>
    <row r="118" spans="1:16" x14ac:dyDescent="0.25">
      <c r="A118" s="33" t="s">
        <v>175</v>
      </c>
      <c r="B118" s="40"/>
      <c r="C118" s="41"/>
      <c r="D118" s="41"/>
      <c r="E118" s="43" t="s">
        <v>309</v>
      </c>
      <c r="F118" s="41"/>
      <c r="G118" s="41"/>
      <c r="H118" s="41"/>
      <c r="I118" s="41"/>
      <c r="J118" s="42"/>
    </row>
    <row r="119" spans="1:16" ht="75" x14ac:dyDescent="0.25">
      <c r="A119" s="33" t="s">
        <v>177</v>
      </c>
      <c r="B119" s="40"/>
      <c r="C119" s="41"/>
      <c r="D119" s="41"/>
      <c r="E119" s="35" t="s">
        <v>579</v>
      </c>
      <c r="F119" s="41"/>
      <c r="G119" s="41"/>
      <c r="H119" s="41"/>
      <c r="I119" s="41"/>
      <c r="J119" s="42"/>
    </row>
    <row r="120" spans="1:16" x14ac:dyDescent="0.25">
      <c r="A120" s="33" t="s">
        <v>168</v>
      </c>
      <c r="B120" s="33">
        <v>28</v>
      </c>
      <c r="C120" s="34" t="s">
        <v>580</v>
      </c>
      <c r="D120" s="33" t="s">
        <v>181</v>
      </c>
      <c r="E120" s="35" t="s">
        <v>581</v>
      </c>
      <c r="F120" s="36" t="s">
        <v>242</v>
      </c>
      <c r="G120" s="37">
        <v>30</v>
      </c>
      <c r="H120" s="38">
        <v>0</v>
      </c>
      <c r="I120" s="38">
        <f>ROUND(G120*H120,P4)</f>
        <v>0</v>
      </c>
      <c r="J120" s="33"/>
      <c r="O120" s="39">
        <f>I120*0.21</f>
        <v>0</v>
      </c>
      <c r="P120">
        <v>3</v>
      </c>
    </row>
    <row r="121" spans="1:16" ht="30" x14ac:dyDescent="0.25">
      <c r="A121" s="33" t="s">
        <v>173</v>
      </c>
      <c r="B121" s="40"/>
      <c r="C121" s="41"/>
      <c r="D121" s="41"/>
      <c r="E121" s="35" t="s">
        <v>582</v>
      </c>
      <c r="F121" s="41"/>
      <c r="G121" s="41"/>
      <c r="H121" s="41"/>
      <c r="I121" s="41"/>
      <c r="J121" s="42"/>
    </row>
    <row r="122" spans="1:16" x14ac:dyDescent="0.25">
      <c r="A122" s="33" t="s">
        <v>175</v>
      </c>
      <c r="B122" s="40"/>
      <c r="C122" s="41"/>
      <c r="D122" s="41"/>
      <c r="E122" s="43" t="s">
        <v>461</v>
      </c>
      <c r="F122" s="41"/>
      <c r="G122" s="41"/>
      <c r="H122" s="41"/>
      <c r="I122" s="41"/>
      <c r="J122" s="42"/>
    </row>
    <row r="123" spans="1:16" ht="120" x14ac:dyDescent="0.25">
      <c r="A123" s="33" t="s">
        <v>177</v>
      </c>
      <c r="B123" s="40"/>
      <c r="C123" s="41"/>
      <c r="D123" s="41"/>
      <c r="E123" s="35" t="s">
        <v>583</v>
      </c>
      <c r="F123" s="41"/>
      <c r="G123" s="41"/>
      <c r="H123" s="41"/>
      <c r="I123" s="41"/>
      <c r="J123" s="42"/>
    </row>
    <row r="124" spans="1:16" x14ac:dyDescent="0.25">
      <c r="A124" s="27" t="s">
        <v>165</v>
      </c>
      <c r="B124" s="28"/>
      <c r="C124" s="29" t="s">
        <v>123</v>
      </c>
      <c r="D124" s="30"/>
      <c r="E124" s="27" t="s">
        <v>311</v>
      </c>
      <c r="F124" s="30"/>
      <c r="G124" s="30"/>
      <c r="H124" s="30"/>
      <c r="I124" s="31">
        <f>SUMIFS(I125:I144,A125:A144,"P")</f>
        <v>0</v>
      </c>
      <c r="J124" s="32"/>
    </row>
    <row r="125" spans="1:16" x14ac:dyDescent="0.25">
      <c r="A125" s="33" t="s">
        <v>168</v>
      </c>
      <c r="B125" s="33">
        <v>29</v>
      </c>
      <c r="C125" s="34" t="s">
        <v>584</v>
      </c>
      <c r="D125" s="33" t="s">
        <v>181</v>
      </c>
      <c r="E125" s="35" t="s">
        <v>585</v>
      </c>
      <c r="F125" s="36" t="s">
        <v>274</v>
      </c>
      <c r="G125" s="37">
        <v>220</v>
      </c>
      <c r="H125" s="38">
        <v>0</v>
      </c>
      <c r="I125" s="38">
        <f>ROUND(G125*H125,P4)</f>
        <v>0</v>
      </c>
      <c r="J125" s="33"/>
      <c r="O125" s="39">
        <f>I125*0.21</f>
        <v>0</v>
      </c>
      <c r="P125">
        <v>3</v>
      </c>
    </row>
    <row r="126" spans="1:16" ht="60" x14ac:dyDescent="0.25">
      <c r="A126" s="33" t="s">
        <v>173</v>
      </c>
      <c r="B126" s="40"/>
      <c r="C126" s="41"/>
      <c r="D126" s="41"/>
      <c r="E126" s="35" t="s">
        <v>1139</v>
      </c>
      <c r="F126" s="41"/>
      <c r="G126" s="41"/>
      <c r="H126" s="41"/>
      <c r="I126" s="41"/>
      <c r="J126" s="42"/>
    </row>
    <row r="127" spans="1:16" x14ac:dyDescent="0.25">
      <c r="A127" s="33" t="s">
        <v>175</v>
      </c>
      <c r="B127" s="40"/>
      <c r="C127" s="41"/>
      <c r="D127" s="41"/>
      <c r="E127" s="43" t="s">
        <v>1140</v>
      </c>
      <c r="F127" s="41"/>
      <c r="G127" s="41"/>
      <c r="H127" s="41"/>
      <c r="I127" s="41"/>
      <c r="J127" s="42"/>
    </row>
    <row r="128" spans="1:16" ht="225" x14ac:dyDescent="0.25">
      <c r="A128" s="33" t="s">
        <v>177</v>
      </c>
      <c r="B128" s="40"/>
      <c r="C128" s="41"/>
      <c r="D128" s="41"/>
      <c r="E128" s="35" t="s">
        <v>588</v>
      </c>
      <c r="F128" s="41"/>
      <c r="G128" s="41"/>
      <c r="H128" s="41"/>
      <c r="I128" s="41"/>
      <c r="J128" s="42"/>
    </row>
    <row r="129" spans="1:16" x14ac:dyDescent="0.25">
      <c r="A129" s="33" t="s">
        <v>168</v>
      </c>
      <c r="B129" s="33">
        <v>30</v>
      </c>
      <c r="C129" s="34" t="s">
        <v>1141</v>
      </c>
      <c r="D129" s="33" t="s">
        <v>181</v>
      </c>
      <c r="E129" s="35" t="s">
        <v>1142</v>
      </c>
      <c r="F129" s="36" t="s">
        <v>242</v>
      </c>
      <c r="G129" s="37">
        <v>3</v>
      </c>
      <c r="H129" s="38">
        <v>0</v>
      </c>
      <c r="I129" s="38">
        <f>ROUND(G129*H129,P4)</f>
        <v>0</v>
      </c>
      <c r="J129" s="33"/>
      <c r="O129" s="39">
        <f>I129*0.21</f>
        <v>0</v>
      </c>
      <c r="P129">
        <v>3</v>
      </c>
    </row>
    <row r="130" spans="1:16" x14ac:dyDescent="0.25">
      <c r="A130" s="33" t="s">
        <v>173</v>
      </c>
      <c r="B130" s="40"/>
      <c r="C130" s="41"/>
      <c r="D130" s="41"/>
      <c r="E130" s="35" t="s">
        <v>1143</v>
      </c>
      <c r="F130" s="41"/>
      <c r="G130" s="41"/>
      <c r="H130" s="41"/>
      <c r="I130" s="41"/>
      <c r="J130" s="42"/>
    </row>
    <row r="131" spans="1:16" x14ac:dyDescent="0.25">
      <c r="A131" s="33" t="s">
        <v>175</v>
      </c>
      <c r="B131" s="40"/>
      <c r="C131" s="41"/>
      <c r="D131" s="41"/>
      <c r="E131" s="43" t="s">
        <v>1144</v>
      </c>
      <c r="F131" s="41"/>
      <c r="G131" s="41"/>
      <c r="H131" s="41"/>
      <c r="I131" s="41"/>
      <c r="J131" s="42"/>
    </row>
    <row r="132" spans="1:16" ht="30" x14ac:dyDescent="0.25">
      <c r="A132" s="33" t="s">
        <v>177</v>
      </c>
      <c r="B132" s="40"/>
      <c r="C132" s="41"/>
      <c r="D132" s="41"/>
      <c r="E132" s="35" t="s">
        <v>1145</v>
      </c>
      <c r="F132" s="41"/>
      <c r="G132" s="41"/>
      <c r="H132" s="41"/>
      <c r="I132" s="41"/>
      <c r="J132" s="42"/>
    </row>
    <row r="133" spans="1:16" x14ac:dyDescent="0.25">
      <c r="A133" s="33" t="s">
        <v>168</v>
      </c>
      <c r="B133" s="33">
        <v>31</v>
      </c>
      <c r="C133" s="34" t="s">
        <v>1146</v>
      </c>
      <c r="D133" s="33" t="s">
        <v>181</v>
      </c>
      <c r="E133" s="35" t="s">
        <v>1147</v>
      </c>
      <c r="F133" s="36" t="s">
        <v>242</v>
      </c>
      <c r="G133" s="37">
        <v>7.95</v>
      </c>
      <c r="H133" s="38">
        <v>0</v>
      </c>
      <c r="I133" s="38">
        <f>ROUND(G133*H133,P4)</f>
        <v>0</v>
      </c>
      <c r="J133" s="33"/>
      <c r="O133" s="39">
        <f>I133*0.21</f>
        <v>0</v>
      </c>
      <c r="P133">
        <v>3</v>
      </c>
    </row>
    <row r="134" spans="1:16" x14ac:dyDescent="0.25">
      <c r="A134" s="33" t="s">
        <v>173</v>
      </c>
      <c r="B134" s="40"/>
      <c r="C134" s="41"/>
      <c r="D134" s="41"/>
      <c r="E134" s="35" t="s">
        <v>1148</v>
      </c>
      <c r="F134" s="41"/>
      <c r="G134" s="41"/>
      <c r="H134" s="41"/>
      <c r="I134" s="41"/>
      <c r="J134" s="42"/>
    </row>
    <row r="135" spans="1:16" x14ac:dyDescent="0.25">
      <c r="A135" s="33" t="s">
        <v>175</v>
      </c>
      <c r="B135" s="40"/>
      <c r="C135" s="41"/>
      <c r="D135" s="41"/>
      <c r="E135" s="43" t="s">
        <v>1149</v>
      </c>
      <c r="F135" s="41"/>
      <c r="G135" s="41"/>
      <c r="H135" s="41"/>
      <c r="I135" s="41"/>
      <c r="J135" s="42"/>
    </row>
    <row r="136" spans="1:16" ht="409.5" x14ac:dyDescent="0.25">
      <c r="A136" s="33" t="s">
        <v>177</v>
      </c>
      <c r="B136" s="40"/>
      <c r="C136" s="41"/>
      <c r="D136" s="41"/>
      <c r="E136" s="35" t="s">
        <v>1150</v>
      </c>
      <c r="F136" s="41"/>
      <c r="G136" s="41"/>
      <c r="H136" s="41"/>
      <c r="I136" s="41"/>
      <c r="J136" s="42"/>
    </row>
    <row r="137" spans="1:16" x14ac:dyDescent="0.25">
      <c r="A137" s="33" t="s">
        <v>168</v>
      </c>
      <c r="B137" s="33">
        <v>32</v>
      </c>
      <c r="C137" s="34" t="s">
        <v>1151</v>
      </c>
      <c r="D137" s="33" t="s">
        <v>181</v>
      </c>
      <c r="E137" s="35" t="s">
        <v>1152</v>
      </c>
      <c r="F137" s="36" t="s">
        <v>298</v>
      </c>
      <c r="G137" s="37">
        <v>1.113</v>
      </c>
      <c r="H137" s="38">
        <v>0</v>
      </c>
      <c r="I137" s="38">
        <f>ROUND(G137*H137,P4)</f>
        <v>0</v>
      </c>
      <c r="J137" s="33"/>
      <c r="O137" s="39">
        <f>I137*0.21</f>
        <v>0</v>
      </c>
      <c r="P137">
        <v>3</v>
      </c>
    </row>
    <row r="138" spans="1:16" x14ac:dyDescent="0.25">
      <c r="A138" s="33" t="s">
        <v>173</v>
      </c>
      <c r="B138" s="40"/>
      <c r="C138" s="41"/>
      <c r="D138" s="41"/>
      <c r="E138" s="35" t="s">
        <v>1153</v>
      </c>
      <c r="F138" s="41"/>
      <c r="G138" s="41"/>
      <c r="H138" s="41"/>
      <c r="I138" s="41"/>
      <c r="J138" s="42"/>
    </row>
    <row r="139" spans="1:16" x14ac:dyDescent="0.25">
      <c r="A139" s="33" t="s">
        <v>175</v>
      </c>
      <c r="B139" s="40"/>
      <c r="C139" s="41"/>
      <c r="D139" s="41"/>
      <c r="E139" s="43" t="s">
        <v>1154</v>
      </c>
      <c r="F139" s="41"/>
      <c r="G139" s="41"/>
      <c r="H139" s="41"/>
      <c r="I139" s="41"/>
      <c r="J139" s="42"/>
    </row>
    <row r="140" spans="1:16" ht="330" x14ac:dyDescent="0.25">
      <c r="A140" s="33" t="s">
        <v>177</v>
      </c>
      <c r="B140" s="40"/>
      <c r="C140" s="41"/>
      <c r="D140" s="41"/>
      <c r="E140" s="35" t="s">
        <v>1155</v>
      </c>
      <c r="F140" s="41"/>
      <c r="G140" s="41"/>
      <c r="H140" s="41"/>
      <c r="I140" s="41"/>
      <c r="J140" s="42"/>
    </row>
    <row r="141" spans="1:16" x14ac:dyDescent="0.25">
      <c r="A141" s="33" t="s">
        <v>168</v>
      </c>
      <c r="B141" s="33">
        <v>33</v>
      </c>
      <c r="C141" s="34" t="s">
        <v>589</v>
      </c>
      <c r="D141" s="33" t="s">
        <v>181</v>
      </c>
      <c r="E141" s="35" t="s">
        <v>590</v>
      </c>
      <c r="F141" s="36" t="s">
        <v>250</v>
      </c>
      <c r="G141" s="37">
        <v>440</v>
      </c>
      <c r="H141" s="38">
        <v>0</v>
      </c>
      <c r="I141" s="38">
        <f>ROUND(G141*H141,P4)</f>
        <v>0</v>
      </c>
      <c r="J141" s="33"/>
      <c r="O141" s="39">
        <f>I141*0.21</f>
        <v>0</v>
      </c>
      <c r="P141">
        <v>3</v>
      </c>
    </row>
    <row r="142" spans="1:16" ht="60" x14ac:dyDescent="0.25">
      <c r="A142" s="33" t="s">
        <v>173</v>
      </c>
      <c r="B142" s="40"/>
      <c r="C142" s="41"/>
      <c r="D142" s="41"/>
      <c r="E142" s="35" t="s">
        <v>1156</v>
      </c>
      <c r="F142" s="41"/>
      <c r="G142" s="41"/>
      <c r="H142" s="41"/>
      <c r="I142" s="41"/>
      <c r="J142" s="42"/>
    </row>
    <row r="143" spans="1:16" x14ac:dyDescent="0.25">
      <c r="A143" s="33" t="s">
        <v>175</v>
      </c>
      <c r="B143" s="40"/>
      <c r="C143" s="41"/>
      <c r="D143" s="41"/>
      <c r="E143" s="43" t="s">
        <v>1157</v>
      </c>
      <c r="F143" s="41"/>
      <c r="G143" s="41"/>
      <c r="H143" s="41"/>
      <c r="I143" s="41"/>
      <c r="J143" s="42"/>
    </row>
    <row r="144" spans="1:16" ht="180" x14ac:dyDescent="0.25">
      <c r="A144" s="33" t="s">
        <v>177</v>
      </c>
      <c r="B144" s="40"/>
      <c r="C144" s="41"/>
      <c r="D144" s="41"/>
      <c r="E144" s="35" t="s">
        <v>326</v>
      </c>
      <c r="F144" s="41"/>
      <c r="G144" s="41"/>
      <c r="H144" s="41"/>
      <c r="I144" s="41"/>
      <c r="J144" s="42"/>
    </row>
    <row r="145" spans="1:16" x14ac:dyDescent="0.25">
      <c r="A145" s="27" t="s">
        <v>165</v>
      </c>
      <c r="B145" s="28"/>
      <c r="C145" s="29" t="s">
        <v>340</v>
      </c>
      <c r="D145" s="30"/>
      <c r="E145" s="27" t="s">
        <v>341</v>
      </c>
      <c r="F145" s="30"/>
      <c r="G145" s="30"/>
      <c r="H145" s="30"/>
      <c r="I145" s="31">
        <f>SUMIFS(I146:I157,A146:A157,"P")</f>
        <v>0</v>
      </c>
      <c r="J145" s="32"/>
    </row>
    <row r="146" spans="1:16" x14ac:dyDescent="0.25">
      <c r="A146" s="33" t="s">
        <v>168</v>
      </c>
      <c r="B146" s="33">
        <v>34</v>
      </c>
      <c r="C146" s="34" t="s">
        <v>1158</v>
      </c>
      <c r="D146" s="33" t="s">
        <v>181</v>
      </c>
      <c r="E146" s="35" t="s">
        <v>1159</v>
      </c>
      <c r="F146" s="36" t="s">
        <v>242</v>
      </c>
      <c r="G146" s="37">
        <v>9.8179999999999996</v>
      </c>
      <c r="H146" s="38">
        <v>0</v>
      </c>
      <c r="I146" s="38">
        <f>ROUND(G146*H146,P4)</f>
        <v>0</v>
      </c>
      <c r="J146" s="33"/>
      <c r="O146" s="39">
        <f>I146*0.21</f>
        <v>0</v>
      </c>
      <c r="P146">
        <v>3</v>
      </c>
    </row>
    <row r="147" spans="1:16" x14ac:dyDescent="0.25">
      <c r="A147" s="33" t="s">
        <v>173</v>
      </c>
      <c r="B147" s="40"/>
      <c r="C147" s="41"/>
      <c r="D147" s="41"/>
      <c r="E147" s="35" t="s">
        <v>1160</v>
      </c>
      <c r="F147" s="41"/>
      <c r="G147" s="41"/>
      <c r="H147" s="41"/>
      <c r="I147" s="41"/>
      <c r="J147" s="42"/>
    </row>
    <row r="148" spans="1:16" x14ac:dyDescent="0.25">
      <c r="A148" s="33" t="s">
        <v>175</v>
      </c>
      <c r="B148" s="40"/>
      <c r="C148" s="41"/>
      <c r="D148" s="41"/>
      <c r="E148" s="43" t="s">
        <v>1161</v>
      </c>
      <c r="F148" s="41"/>
      <c r="G148" s="41"/>
      <c r="H148" s="41"/>
      <c r="I148" s="41"/>
      <c r="J148" s="42"/>
    </row>
    <row r="149" spans="1:16" ht="409.5" x14ac:dyDescent="0.25">
      <c r="A149" s="33" t="s">
        <v>177</v>
      </c>
      <c r="B149" s="40"/>
      <c r="C149" s="41"/>
      <c r="D149" s="41"/>
      <c r="E149" s="35" t="s">
        <v>1162</v>
      </c>
      <c r="F149" s="41"/>
      <c r="G149" s="41"/>
      <c r="H149" s="41"/>
      <c r="I149" s="41"/>
      <c r="J149" s="42"/>
    </row>
    <row r="150" spans="1:16" x14ac:dyDescent="0.25">
      <c r="A150" s="33" t="s">
        <v>168</v>
      </c>
      <c r="B150" s="33">
        <v>35</v>
      </c>
      <c r="C150" s="34" t="s">
        <v>1163</v>
      </c>
      <c r="D150" s="33" t="s">
        <v>181</v>
      </c>
      <c r="E150" s="35" t="s">
        <v>1164</v>
      </c>
      <c r="F150" s="36" t="s">
        <v>242</v>
      </c>
      <c r="G150" s="37">
        <v>8.5500000000000007</v>
      </c>
      <c r="H150" s="38">
        <v>0</v>
      </c>
      <c r="I150" s="38">
        <f>ROUND(G150*H150,P4)</f>
        <v>0</v>
      </c>
      <c r="J150" s="33"/>
      <c r="O150" s="39">
        <f>I150*0.21</f>
        <v>0</v>
      </c>
      <c r="P150">
        <v>3</v>
      </c>
    </row>
    <row r="151" spans="1:16" x14ac:dyDescent="0.25">
      <c r="A151" s="33" t="s">
        <v>173</v>
      </c>
      <c r="B151" s="40"/>
      <c r="C151" s="41"/>
      <c r="D151" s="41"/>
      <c r="E151" s="35" t="s">
        <v>1165</v>
      </c>
      <c r="F151" s="41"/>
      <c r="G151" s="41"/>
      <c r="H151" s="41"/>
      <c r="I151" s="41"/>
      <c r="J151" s="42"/>
    </row>
    <row r="152" spans="1:16" x14ac:dyDescent="0.25">
      <c r="A152" s="33" t="s">
        <v>175</v>
      </c>
      <c r="B152" s="40"/>
      <c r="C152" s="41"/>
      <c r="D152" s="41"/>
      <c r="E152" s="43" t="s">
        <v>1166</v>
      </c>
      <c r="F152" s="41"/>
      <c r="G152" s="41"/>
      <c r="H152" s="41"/>
      <c r="I152" s="41"/>
      <c r="J152" s="42"/>
    </row>
    <row r="153" spans="1:16" ht="409.5" x14ac:dyDescent="0.25">
      <c r="A153" s="33" t="s">
        <v>177</v>
      </c>
      <c r="B153" s="40"/>
      <c r="C153" s="41"/>
      <c r="D153" s="41"/>
      <c r="E153" s="35" t="s">
        <v>1162</v>
      </c>
      <c r="F153" s="41"/>
      <c r="G153" s="41"/>
      <c r="H153" s="41"/>
      <c r="I153" s="41"/>
      <c r="J153" s="42"/>
    </row>
    <row r="154" spans="1:16" x14ac:dyDescent="0.25">
      <c r="A154" s="33" t="s">
        <v>168</v>
      </c>
      <c r="B154" s="33">
        <v>36</v>
      </c>
      <c r="C154" s="34" t="s">
        <v>1167</v>
      </c>
      <c r="D154" s="33" t="s">
        <v>181</v>
      </c>
      <c r="E154" s="35" t="s">
        <v>1168</v>
      </c>
      <c r="F154" s="36" t="s">
        <v>242</v>
      </c>
      <c r="G154" s="37">
        <v>4.5599999999999996</v>
      </c>
      <c r="H154" s="38">
        <v>0</v>
      </c>
      <c r="I154" s="38">
        <f>ROUND(G154*H154,P4)</f>
        <v>0</v>
      </c>
      <c r="J154" s="33"/>
      <c r="O154" s="39">
        <f>I154*0.21</f>
        <v>0</v>
      </c>
      <c r="P154">
        <v>3</v>
      </c>
    </row>
    <row r="155" spans="1:16" x14ac:dyDescent="0.25">
      <c r="A155" s="33" t="s">
        <v>173</v>
      </c>
      <c r="B155" s="40"/>
      <c r="C155" s="41"/>
      <c r="D155" s="41"/>
      <c r="E155" s="35" t="s">
        <v>1169</v>
      </c>
      <c r="F155" s="41"/>
      <c r="G155" s="41"/>
      <c r="H155" s="41"/>
      <c r="I155" s="41"/>
      <c r="J155" s="42"/>
    </row>
    <row r="156" spans="1:16" x14ac:dyDescent="0.25">
      <c r="A156" s="33" t="s">
        <v>175</v>
      </c>
      <c r="B156" s="40"/>
      <c r="C156" s="41"/>
      <c r="D156" s="41"/>
      <c r="E156" s="43" t="s">
        <v>1170</v>
      </c>
      <c r="F156" s="41"/>
      <c r="G156" s="41"/>
      <c r="H156" s="41"/>
      <c r="I156" s="41"/>
      <c r="J156" s="42"/>
    </row>
    <row r="157" spans="1:16" ht="180" x14ac:dyDescent="0.25">
      <c r="A157" s="33" t="s">
        <v>177</v>
      </c>
      <c r="B157" s="40"/>
      <c r="C157" s="41"/>
      <c r="D157" s="41"/>
      <c r="E157" s="35" t="s">
        <v>1171</v>
      </c>
      <c r="F157" s="41"/>
      <c r="G157" s="41"/>
      <c r="H157" s="41"/>
      <c r="I157" s="41"/>
      <c r="J157" s="42"/>
    </row>
    <row r="158" spans="1:16" x14ac:dyDescent="0.25">
      <c r="A158" s="27" t="s">
        <v>165</v>
      </c>
      <c r="B158" s="28"/>
      <c r="C158" s="29" t="s">
        <v>246</v>
      </c>
      <c r="D158" s="30"/>
      <c r="E158" s="27" t="s">
        <v>247</v>
      </c>
      <c r="F158" s="30"/>
      <c r="G158" s="30"/>
      <c r="H158" s="30"/>
      <c r="I158" s="31">
        <f>SUMIFS(I159:I238,A159:A238,"P")</f>
        <v>0</v>
      </c>
      <c r="J158" s="32"/>
    </row>
    <row r="159" spans="1:16" x14ac:dyDescent="0.25">
      <c r="A159" s="33" t="s">
        <v>168</v>
      </c>
      <c r="B159" s="33">
        <v>37</v>
      </c>
      <c r="C159" s="34" t="s">
        <v>593</v>
      </c>
      <c r="D159" s="33"/>
      <c r="E159" s="35" t="s">
        <v>594</v>
      </c>
      <c r="F159" s="36" t="s">
        <v>242</v>
      </c>
      <c r="G159" s="37">
        <v>150</v>
      </c>
      <c r="H159" s="38">
        <v>0</v>
      </c>
      <c r="I159" s="38">
        <f>ROUND(G159*H159,P4)</f>
        <v>0</v>
      </c>
      <c r="J159" s="33"/>
      <c r="O159" s="39">
        <f>I159*0.21</f>
        <v>0</v>
      </c>
      <c r="P159">
        <v>3</v>
      </c>
    </row>
    <row r="160" spans="1:16" ht="60" x14ac:dyDescent="0.25">
      <c r="A160" s="33" t="s">
        <v>173</v>
      </c>
      <c r="B160" s="40"/>
      <c r="C160" s="41"/>
      <c r="D160" s="41"/>
      <c r="E160" s="35" t="s">
        <v>1172</v>
      </c>
      <c r="F160" s="41"/>
      <c r="G160" s="41"/>
      <c r="H160" s="41"/>
      <c r="I160" s="41"/>
      <c r="J160" s="42"/>
    </row>
    <row r="161" spans="1:16" x14ac:dyDescent="0.25">
      <c r="A161" s="33" t="s">
        <v>175</v>
      </c>
      <c r="B161" s="40"/>
      <c r="C161" s="41"/>
      <c r="D161" s="41"/>
      <c r="E161" s="43" t="s">
        <v>495</v>
      </c>
      <c r="F161" s="41"/>
      <c r="G161" s="41"/>
      <c r="H161" s="41"/>
      <c r="I161" s="41"/>
      <c r="J161" s="42"/>
    </row>
    <row r="162" spans="1:16" ht="90" x14ac:dyDescent="0.25">
      <c r="A162" s="33" t="s">
        <v>177</v>
      </c>
      <c r="B162" s="40"/>
      <c r="C162" s="41"/>
      <c r="D162" s="41"/>
      <c r="E162" s="35" t="s">
        <v>597</v>
      </c>
      <c r="F162" s="41"/>
      <c r="G162" s="41"/>
      <c r="H162" s="41"/>
      <c r="I162" s="41"/>
      <c r="J162" s="42"/>
    </row>
    <row r="163" spans="1:16" x14ac:dyDescent="0.25">
      <c r="A163" s="33" t="s">
        <v>168</v>
      </c>
      <c r="B163" s="33">
        <v>38</v>
      </c>
      <c r="C163" s="34" t="s">
        <v>598</v>
      </c>
      <c r="D163" s="33" t="s">
        <v>11</v>
      </c>
      <c r="E163" s="35" t="s">
        <v>599</v>
      </c>
      <c r="F163" s="36" t="s">
        <v>250</v>
      </c>
      <c r="G163" s="37">
        <v>50</v>
      </c>
      <c r="H163" s="38">
        <v>0</v>
      </c>
      <c r="I163" s="38">
        <f>ROUND(G163*H163,P4)</f>
        <v>0</v>
      </c>
      <c r="J163" s="33"/>
      <c r="O163" s="39">
        <f>I163*0.21</f>
        <v>0</v>
      </c>
      <c r="P163">
        <v>3</v>
      </c>
    </row>
    <row r="164" spans="1:16" ht="30" x14ac:dyDescent="0.25">
      <c r="A164" s="33" t="s">
        <v>173</v>
      </c>
      <c r="B164" s="40"/>
      <c r="C164" s="41"/>
      <c r="D164" s="41"/>
      <c r="E164" s="35" t="s">
        <v>1173</v>
      </c>
      <c r="F164" s="41"/>
      <c r="G164" s="41"/>
      <c r="H164" s="41"/>
      <c r="I164" s="41"/>
      <c r="J164" s="42"/>
    </row>
    <row r="165" spans="1:16" x14ac:dyDescent="0.25">
      <c r="A165" s="33" t="s">
        <v>175</v>
      </c>
      <c r="B165" s="40"/>
      <c r="C165" s="41"/>
      <c r="D165" s="41"/>
      <c r="E165" s="43" t="s">
        <v>668</v>
      </c>
      <c r="F165" s="41"/>
      <c r="G165" s="41"/>
      <c r="H165" s="41"/>
      <c r="I165" s="41"/>
      <c r="J165" s="42"/>
    </row>
    <row r="166" spans="1:16" ht="90" x14ac:dyDescent="0.25">
      <c r="A166" s="33" t="s">
        <v>177</v>
      </c>
      <c r="B166" s="40"/>
      <c r="C166" s="41"/>
      <c r="D166" s="41"/>
      <c r="E166" s="35" t="s">
        <v>597</v>
      </c>
      <c r="F166" s="41"/>
      <c r="G166" s="41"/>
      <c r="H166" s="41"/>
      <c r="I166" s="41"/>
      <c r="J166" s="42"/>
    </row>
    <row r="167" spans="1:16" x14ac:dyDescent="0.25">
      <c r="A167" s="33" t="s">
        <v>168</v>
      </c>
      <c r="B167" s="33">
        <v>39</v>
      </c>
      <c r="C167" s="34" t="s">
        <v>598</v>
      </c>
      <c r="D167" s="33" t="s">
        <v>123</v>
      </c>
      <c r="E167" s="35" t="s">
        <v>599</v>
      </c>
      <c r="F167" s="36" t="s">
        <v>250</v>
      </c>
      <c r="G167" s="37">
        <v>50</v>
      </c>
      <c r="H167" s="38">
        <v>0</v>
      </c>
      <c r="I167" s="38">
        <f>ROUND(G167*H167,P4)</f>
        <v>0</v>
      </c>
      <c r="J167" s="33"/>
      <c r="O167" s="39">
        <f>I167*0.21</f>
        <v>0</v>
      </c>
      <c r="P167">
        <v>3</v>
      </c>
    </row>
    <row r="168" spans="1:16" ht="60" x14ac:dyDescent="0.25">
      <c r="A168" s="33" t="s">
        <v>173</v>
      </c>
      <c r="B168" s="40"/>
      <c r="C168" s="41"/>
      <c r="D168" s="41"/>
      <c r="E168" s="35" t="s">
        <v>602</v>
      </c>
      <c r="F168" s="41"/>
      <c r="G168" s="41"/>
      <c r="H168" s="41"/>
      <c r="I168" s="41"/>
      <c r="J168" s="42"/>
    </row>
    <row r="169" spans="1:16" x14ac:dyDescent="0.25">
      <c r="A169" s="33" t="s">
        <v>175</v>
      </c>
      <c r="B169" s="40"/>
      <c r="C169" s="41"/>
      <c r="D169" s="41"/>
      <c r="E169" s="43" t="s">
        <v>668</v>
      </c>
      <c r="F169" s="41"/>
      <c r="G169" s="41"/>
      <c r="H169" s="41"/>
      <c r="I169" s="41"/>
      <c r="J169" s="42"/>
    </row>
    <row r="170" spans="1:16" ht="90" x14ac:dyDescent="0.25">
      <c r="A170" s="33" t="s">
        <v>177</v>
      </c>
      <c r="B170" s="40"/>
      <c r="C170" s="41"/>
      <c r="D170" s="41"/>
      <c r="E170" s="35" t="s">
        <v>597</v>
      </c>
      <c r="F170" s="41"/>
      <c r="G170" s="41"/>
      <c r="H170" s="41"/>
      <c r="I170" s="41"/>
      <c r="J170" s="42"/>
    </row>
    <row r="171" spans="1:16" x14ac:dyDescent="0.25">
      <c r="A171" s="33" t="s">
        <v>168</v>
      </c>
      <c r="B171" s="33">
        <v>40</v>
      </c>
      <c r="C171" s="34" t="s">
        <v>598</v>
      </c>
      <c r="D171" s="33" t="s">
        <v>327</v>
      </c>
      <c r="E171" s="35" t="s">
        <v>599</v>
      </c>
      <c r="F171" s="36" t="s">
        <v>250</v>
      </c>
      <c r="G171" s="37">
        <v>50</v>
      </c>
      <c r="H171" s="38">
        <v>0</v>
      </c>
      <c r="I171" s="38">
        <f>ROUND(G171*H171,P4)</f>
        <v>0</v>
      </c>
      <c r="J171" s="33"/>
      <c r="O171" s="39">
        <f>I171*0.21</f>
        <v>0</v>
      </c>
      <c r="P171">
        <v>3</v>
      </c>
    </row>
    <row r="172" spans="1:16" ht="45" x14ac:dyDescent="0.25">
      <c r="A172" s="33" t="s">
        <v>173</v>
      </c>
      <c r="B172" s="40"/>
      <c r="C172" s="41"/>
      <c r="D172" s="41"/>
      <c r="E172" s="35" t="s">
        <v>603</v>
      </c>
      <c r="F172" s="41"/>
      <c r="G172" s="41"/>
      <c r="H172" s="41"/>
      <c r="I172" s="41"/>
      <c r="J172" s="42"/>
    </row>
    <row r="173" spans="1:16" x14ac:dyDescent="0.25">
      <c r="A173" s="33" t="s">
        <v>175</v>
      </c>
      <c r="B173" s="40"/>
      <c r="C173" s="41"/>
      <c r="D173" s="41"/>
      <c r="E173" s="43" t="s">
        <v>668</v>
      </c>
      <c r="F173" s="41"/>
      <c r="G173" s="41"/>
      <c r="H173" s="41"/>
      <c r="I173" s="41"/>
      <c r="J173" s="42"/>
    </row>
    <row r="174" spans="1:16" ht="90" x14ac:dyDescent="0.25">
      <c r="A174" s="33" t="s">
        <v>177</v>
      </c>
      <c r="B174" s="40"/>
      <c r="C174" s="41"/>
      <c r="D174" s="41"/>
      <c r="E174" s="35" t="s">
        <v>597</v>
      </c>
      <c r="F174" s="41"/>
      <c r="G174" s="41"/>
      <c r="H174" s="41"/>
      <c r="I174" s="41"/>
      <c r="J174" s="42"/>
    </row>
    <row r="175" spans="1:16" ht="30" x14ac:dyDescent="0.25">
      <c r="A175" s="33" t="s">
        <v>168</v>
      </c>
      <c r="B175" s="33">
        <v>41</v>
      </c>
      <c r="C175" s="34" t="s">
        <v>608</v>
      </c>
      <c r="D175" s="33" t="s">
        <v>11</v>
      </c>
      <c r="E175" s="35" t="s">
        <v>609</v>
      </c>
      <c r="F175" s="36" t="s">
        <v>242</v>
      </c>
      <c r="G175" s="37">
        <v>187</v>
      </c>
      <c r="H175" s="38">
        <v>0</v>
      </c>
      <c r="I175" s="38">
        <f>ROUND(G175*H175,P4)</f>
        <v>0</v>
      </c>
      <c r="J175" s="33"/>
      <c r="O175" s="39">
        <f>I175*0.21</f>
        <v>0</v>
      </c>
      <c r="P175">
        <v>3</v>
      </c>
    </row>
    <row r="176" spans="1:16" ht="135" x14ac:dyDescent="0.25">
      <c r="A176" s="33" t="s">
        <v>173</v>
      </c>
      <c r="B176" s="40"/>
      <c r="C176" s="41"/>
      <c r="D176" s="41"/>
      <c r="E176" s="35" t="s">
        <v>1174</v>
      </c>
      <c r="F176" s="41"/>
      <c r="G176" s="41"/>
      <c r="H176" s="41"/>
      <c r="I176" s="41"/>
      <c r="J176" s="42"/>
    </row>
    <row r="177" spans="1:16" x14ac:dyDescent="0.25">
      <c r="A177" s="33" t="s">
        <v>175</v>
      </c>
      <c r="B177" s="40"/>
      <c r="C177" s="41"/>
      <c r="D177" s="41"/>
      <c r="E177" s="43" t="s">
        <v>1105</v>
      </c>
      <c r="F177" s="41"/>
      <c r="G177" s="41"/>
      <c r="H177" s="41"/>
      <c r="I177" s="41"/>
      <c r="J177" s="42"/>
    </row>
    <row r="178" spans="1:16" ht="120" x14ac:dyDescent="0.25">
      <c r="A178" s="33" t="s">
        <v>177</v>
      </c>
      <c r="B178" s="40"/>
      <c r="C178" s="41"/>
      <c r="D178" s="41"/>
      <c r="E178" s="35" t="s">
        <v>611</v>
      </c>
      <c r="F178" s="41"/>
      <c r="G178" s="41"/>
      <c r="H178" s="41"/>
      <c r="I178" s="41"/>
      <c r="J178" s="42"/>
    </row>
    <row r="179" spans="1:16" ht="30" x14ac:dyDescent="0.25">
      <c r="A179" s="33" t="s">
        <v>168</v>
      </c>
      <c r="B179" s="33">
        <v>42</v>
      </c>
      <c r="C179" s="34" t="s">
        <v>608</v>
      </c>
      <c r="D179" s="33" t="s">
        <v>123</v>
      </c>
      <c r="E179" s="35" t="s">
        <v>609</v>
      </c>
      <c r="F179" s="36" t="s">
        <v>242</v>
      </c>
      <c r="G179" s="37">
        <v>37.4</v>
      </c>
      <c r="H179" s="38">
        <v>0</v>
      </c>
      <c r="I179" s="38">
        <f>ROUND(G179*H179,P4)</f>
        <v>0</v>
      </c>
      <c r="J179" s="33"/>
      <c r="O179" s="39">
        <f>I179*0.21</f>
        <v>0</v>
      </c>
      <c r="P179">
        <v>3</v>
      </c>
    </row>
    <row r="180" spans="1:16" ht="195" x14ac:dyDescent="0.25">
      <c r="A180" s="33" t="s">
        <v>173</v>
      </c>
      <c r="B180" s="40"/>
      <c r="C180" s="41"/>
      <c r="D180" s="41"/>
      <c r="E180" s="35" t="s">
        <v>1175</v>
      </c>
      <c r="F180" s="41"/>
      <c r="G180" s="41"/>
      <c r="H180" s="41"/>
      <c r="I180" s="41"/>
      <c r="J180" s="42"/>
    </row>
    <row r="181" spans="1:16" x14ac:dyDescent="0.25">
      <c r="A181" s="33" t="s">
        <v>175</v>
      </c>
      <c r="B181" s="40"/>
      <c r="C181" s="41"/>
      <c r="D181" s="41"/>
      <c r="E181" s="43" t="s">
        <v>1176</v>
      </c>
      <c r="F181" s="41"/>
      <c r="G181" s="41"/>
      <c r="H181" s="41"/>
      <c r="I181" s="41"/>
      <c r="J181" s="42"/>
    </row>
    <row r="182" spans="1:16" ht="120" x14ac:dyDescent="0.25">
      <c r="A182" s="33" t="s">
        <v>177</v>
      </c>
      <c r="B182" s="40"/>
      <c r="C182" s="41"/>
      <c r="D182" s="41"/>
      <c r="E182" s="35" t="s">
        <v>611</v>
      </c>
      <c r="F182" s="41"/>
      <c r="G182" s="41"/>
      <c r="H182" s="41"/>
      <c r="I182" s="41"/>
      <c r="J182" s="42"/>
    </row>
    <row r="183" spans="1:16" x14ac:dyDescent="0.25">
      <c r="A183" s="33" t="s">
        <v>168</v>
      </c>
      <c r="B183" s="33">
        <v>43</v>
      </c>
      <c r="C183" s="34" t="s">
        <v>608</v>
      </c>
      <c r="D183" s="33" t="s">
        <v>614</v>
      </c>
      <c r="E183" s="35" t="s">
        <v>615</v>
      </c>
      <c r="F183" s="36" t="s">
        <v>616</v>
      </c>
      <c r="G183" s="37">
        <v>34.408000000000001</v>
      </c>
      <c r="H183" s="38">
        <v>0</v>
      </c>
      <c r="I183" s="38">
        <f>ROUND(G183*H183,P4)</f>
        <v>0</v>
      </c>
      <c r="J183" s="33"/>
      <c r="O183" s="39">
        <f>I183*0.21</f>
        <v>0</v>
      </c>
      <c r="P183">
        <v>3</v>
      </c>
    </row>
    <row r="184" spans="1:16" ht="60" x14ac:dyDescent="0.25">
      <c r="A184" s="33" t="s">
        <v>173</v>
      </c>
      <c r="B184" s="40"/>
      <c r="C184" s="41"/>
      <c r="D184" s="41"/>
      <c r="E184" s="35" t="s">
        <v>617</v>
      </c>
      <c r="F184" s="41"/>
      <c r="G184" s="41"/>
      <c r="H184" s="41"/>
      <c r="I184" s="41"/>
      <c r="J184" s="42"/>
    </row>
    <row r="185" spans="1:16" x14ac:dyDescent="0.25">
      <c r="A185" s="33" t="s">
        <v>175</v>
      </c>
      <c r="B185" s="40"/>
      <c r="C185" s="41"/>
      <c r="D185" s="41"/>
      <c r="E185" s="43" t="s">
        <v>1177</v>
      </c>
      <c r="F185" s="41"/>
      <c r="G185" s="41"/>
      <c r="H185" s="41"/>
      <c r="I185" s="41"/>
      <c r="J185" s="42"/>
    </row>
    <row r="186" spans="1:16" ht="120" x14ac:dyDescent="0.25">
      <c r="A186" s="33" t="s">
        <v>177</v>
      </c>
      <c r="B186" s="40"/>
      <c r="C186" s="41"/>
      <c r="D186" s="41"/>
      <c r="E186" s="35" t="s">
        <v>611</v>
      </c>
      <c r="F186" s="41"/>
      <c r="G186" s="41"/>
      <c r="H186" s="41"/>
      <c r="I186" s="41"/>
      <c r="J186" s="42"/>
    </row>
    <row r="187" spans="1:16" x14ac:dyDescent="0.25">
      <c r="A187" s="33" t="s">
        <v>168</v>
      </c>
      <c r="B187" s="33">
        <v>44</v>
      </c>
      <c r="C187" s="34" t="s">
        <v>619</v>
      </c>
      <c r="D187" s="33" t="s">
        <v>181</v>
      </c>
      <c r="E187" s="35" t="s">
        <v>620</v>
      </c>
      <c r="F187" s="36" t="s">
        <v>250</v>
      </c>
      <c r="G187" s="37">
        <v>225</v>
      </c>
      <c r="H187" s="38">
        <v>0</v>
      </c>
      <c r="I187" s="38">
        <f>ROUND(G187*H187,P4)</f>
        <v>0</v>
      </c>
      <c r="J187" s="33"/>
      <c r="O187" s="39">
        <f>I187*0.21</f>
        <v>0</v>
      </c>
      <c r="P187">
        <v>3</v>
      </c>
    </row>
    <row r="188" spans="1:16" ht="45" x14ac:dyDescent="0.25">
      <c r="A188" s="33" t="s">
        <v>173</v>
      </c>
      <c r="B188" s="40"/>
      <c r="C188" s="41"/>
      <c r="D188" s="41"/>
      <c r="E188" s="35" t="s">
        <v>621</v>
      </c>
      <c r="F188" s="41"/>
      <c r="G188" s="41"/>
      <c r="H188" s="41"/>
      <c r="I188" s="41"/>
      <c r="J188" s="42"/>
    </row>
    <row r="189" spans="1:16" x14ac:dyDescent="0.25">
      <c r="A189" s="33" t="s">
        <v>175</v>
      </c>
      <c r="B189" s="40"/>
      <c r="C189" s="41"/>
      <c r="D189" s="41"/>
      <c r="E189" s="43" t="s">
        <v>1178</v>
      </c>
      <c r="F189" s="41"/>
      <c r="G189" s="41"/>
      <c r="H189" s="41"/>
      <c r="I189" s="41"/>
      <c r="J189" s="42"/>
    </row>
    <row r="190" spans="1:16" ht="120" x14ac:dyDescent="0.25">
      <c r="A190" s="33" t="s">
        <v>177</v>
      </c>
      <c r="B190" s="40"/>
      <c r="C190" s="41"/>
      <c r="D190" s="41"/>
      <c r="E190" s="35" t="s">
        <v>622</v>
      </c>
      <c r="F190" s="41"/>
      <c r="G190" s="41"/>
      <c r="H190" s="41"/>
      <c r="I190" s="41"/>
      <c r="J190" s="42"/>
    </row>
    <row r="191" spans="1:16" x14ac:dyDescent="0.25">
      <c r="A191" s="33" t="s">
        <v>168</v>
      </c>
      <c r="B191" s="33">
        <v>45</v>
      </c>
      <c r="C191" s="34" t="s">
        <v>623</v>
      </c>
      <c r="D191" s="33" t="s">
        <v>181</v>
      </c>
      <c r="E191" s="35" t="s">
        <v>624</v>
      </c>
      <c r="F191" s="36" t="s">
        <v>250</v>
      </c>
      <c r="G191" s="37">
        <v>50</v>
      </c>
      <c r="H191" s="38">
        <v>0</v>
      </c>
      <c r="I191" s="38">
        <f>ROUND(G191*H191,P4)</f>
        <v>0</v>
      </c>
      <c r="J191" s="33"/>
      <c r="O191" s="39">
        <f>I191*0.21</f>
        <v>0</v>
      </c>
      <c r="P191">
        <v>3</v>
      </c>
    </row>
    <row r="192" spans="1:16" ht="75" x14ac:dyDescent="0.25">
      <c r="A192" s="33" t="s">
        <v>173</v>
      </c>
      <c r="B192" s="40"/>
      <c r="C192" s="41"/>
      <c r="D192" s="41"/>
      <c r="E192" s="35" t="s">
        <v>625</v>
      </c>
      <c r="F192" s="41"/>
      <c r="G192" s="41"/>
      <c r="H192" s="41"/>
      <c r="I192" s="41"/>
      <c r="J192" s="42"/>
    </row>
    <row r="193" spans="1:16" x14ac:dyDescent="0.25">
      <c r="A193" s="33" t="s">
        <v>175</v>
      </c>
      <c r="B193" s="40"/>
      <c r="C193" s="41"/>
      <c r="D193" s="41"/>
      <c r="E193" s="43" t="s">
        <v>668</v>
      </c>
      <c r="F193" s="41"/>
      <c r="G193" s="41"/>
      <c r="H193" s="41"/>
      <c r="I193" s="41"/>
      <c r="J193" s="42"/>
    </row>
    <row r="194" spans="1:16" ht="120" x14ac:dyDescent="0.25">
      <c r="A194" s="33" t="s">
        <v>177</v>
      </c>
      <c r="B194" s="40"/>
      <c r="C194" s="41"/>
      <c r="D194" s="41"/>
      <c r="E194" s="35" t="s">
        <v>258</v>
      </c>
      <c r="F194" s="41"/>
      <c r="G194" s="41"/>
      <c r="H194" s="41"/>
      <c r="I194" s="41"/>
      <c r="J194" s="42"/>
    </row>
    <row r="195" spans="1:16" x14ac:dyDescent="0.25">
      <c r="A195" s="33" t="s">
        <v>168</v>
      </c>
      <c r="B195" s="33">
        <v>46</v>
      </c>
      <c r="C195" s="34" t="s">
        <v>254</v>
      </c>
      <c r="D195" s="33"/>
      <c r="E195" s="35" t="s">
        <v>255</v>
      </c>
      <c r="F195" s="36" t="s">
        <v>250</v>
      </c>
      <c r="G195" s="37">
        <v>2000</v>
      </c>
      <c r="H195" s="38">
        <v>0</v>
      </c>
      <c r="I195" s="38">
        <f>ROUND(G195*H195,P4)</f>
        <v>0</v>
      </c>
      <c r="J195" s="33"/>
      <c r="O195" s="39">
        <f>I195*0.21</f>
        <v>0</v>
      </c>
      <c r="P195">
        <v>3</v>
      </c>
    </row>
    <row r="196" spans="1:16" ht="30" x14ac:dyDescent="0.25">
      <c r="A196" s="33" t="s">
        <v>173</v>
      </c>
      <c r="B196" s="40"/>
      <c r="C196" s="41"/>
      <c r="D196" s="41"/>
      <c r="E196" s="35" t="s">
        <v>1179</v>
      </c>
      <c r="F196" s="41"/>
      <c r="G196" s="41"/>
      <c r="H196" s="41"/>
      <c r="I196" s="41"/>
      <c r="J196" s="42"/>
    </row>
    <row r="197" spans="1:16" x14ac:dyDescent="0.25">
      <c r="A197" s="33" t="s">
        <v>175</v>
      </c>
      <c r="B197" s="40"/>
      <c r="C197" s="41"/>
      <c r="D197" s="41"/>
      <c r="E197" s="43" t="s">
        <v>288</v>
      </c>
      <c r="F197" s="41"/>
      <c r="G197" s="41"/>
      <c r="H197" s="41"/>
      <c r="I197" s="41"/>
      <c r="J197" s="42"/>
    </row>
    <row r="198" spans="1:16" ht="120" x14ac:dyDescent="0.25">
      <c r="A198" s="33" t="s">
        <v>177</v>
      </c>
      <c r="B198" s="40"/>
      <c r="C198" s="41"/>
      <c r="D198" s="41"/>
      <c r="E198" s="35" t="s">
        <v>258</v>
      </c>
      <c r="F198" s="41"/>
      <c r="G198" s="41"/>
      <c r="H198" s="41"/>
      <c r="I198" s="41"/>
      <c r="J198" s="42"/>
    </row>
    <row r="199" spans="1:16" x14ac:dyDescent="0.25">
      <c r="A199" s="33" t="s">
        <v>168</v>
      </c>
      <c r="B199" s="33">
        <v>47</v>
      </c>
      <c r="C199" s="34" t="s">
        <v>629</v>
      </c>
      <c r="D199" s="33" t="s">
        <v>181</v>
      </c>
      <c r="E199" s="35" t="s">
        <v>630</v>
      </c>
      <c r="F199" s="36" t="s">
        <v>250</v>
      </c>
      <c r="G199" s="37">
        <v>200</v>
      </c>
      <c r="H199" s="38">
        <v>0</v>
      </c>
      <c r="I199" s="38">
        <f>ROUND(G199*H199,P4)</f>
        <v>0</v>
      </c>
      <c r="J199" s="33"/>
      <c r="O199" s="39">
        <f>I199*0.21</f>
        <v>0</v>
      </c>
      <c r="P199">
        <v>3</v>
      </c>
    </row>
    <row r="200" spans="1:16" ht="180" x14ac:dyDescent="0.25">
      <c r="A200" s="33" t="s">
        <v>173</v>
      </c>
      <c r="B200" s="40"/>
      <c r="C200" s="41"/>
      <c r="D200" s="41"/>
      <c r="E200" s="35" t="s">
        <v>955</v>
      </c>
      <c r="F200" s="41"/>
      <c r="G200" s="41"/>
      <c r="H200" s="41"/>
      <c r="I200" s="41"/>
      <c r="J200" s="42"/>
    </row>
    <row r="201" spans="1:16" x14ac:dyDescent="0.25">
      <c r="A201" s="33" t="s">
        <v>175</v>
      </c>
      <c r="B201" s="40"/>
      <c r="C201" s="41"/>
      <c r="D201" s="41"/>
      <c r="E201" s="43" t="s">
        <v>309</v>
      </c>
      <c r="F201" s="41"/>
      <c r="G201" s="41"/>
      <c r="H201" s="41"/>
      <c r="I201" s="41"/>
      <c r="J201" s="42"/>
    </row>
    <row r="202" spans="1:16" ht="105" x14ac:dyDescent="0.25">
      <c r="A202" s="33" t="s">
        <v>177</v>
      </c>
      <c r="B202" s="40"/>
      <c r="C202" s="41"/>
      <c r="D202" s="41"/>
      <c r="E202" s="35" t="s">
        <v>633</v>
      </c>
      <c r="F202" s="41"/>
      <c r="G202" s="41"/>
      <c r="H202" s="41"/>
      <c r="I202" s="41"/>
      <c r="J202" s="42"/>
    </row>
    <row r="203" spans="1:16" x14ac:dyDescent="0.25">
      <c r="A203" s="33" t="s">
        <v>168</v>
      </c>
      <c r="B203" s="33">
        <v>48</v>
      </c>
      <c r="C203" s="34" t="s">
        <v>634</v>
      </c>
      <c r="D203" s="33"/>
      <c r="E203" s="35" t="s">
        <v>635</v>
      </c>
      <c r="F203" s="36" t="s">
        <v>242</v>
      </c>
      <c r="G203" s="37">
        <v>35</v>
      </c>
      <c r="H203" s="38">
        <v>0</v>
      </c>
      <c r="I203" s="38">
        <f>ROUND(G203*H203,P4)</f>
        <v>0</v>
      </c>
      <c r="J203" s="33"/>
      <c r="O203" s="39">
        <f>I203*0.21</f>
        <v>0</v>
      </c>
      <c r="P203">
        <v>3</v>
      </c>
    </row>
    <row r="204" spans="1:16" ht="90" x14ac:dyDescent="0.25">
      <c r="A204" s="33" t="s">
        <v>173</v>
      </c>
      <c r="B204" s="40"/>
      <c r="C204" s="41"/>
      <c r="D204" s="41"/>
      <c r="E204" s="35" t="s">
        <v>1180</v>
      </c>
      <c r="F204" s="41"/>
      <c r="G204" s="41"/>
      <c r="H204" s="41"/>
      <c r="I204" s="41"/>
      <c r="J204" s="42"/>
    </row>
    <row r="205" spans="1:16" x14ac:dyDescent="0.25">
      <c r="A205" s="33" t="s">
        <v>175</v>
      </c>
      <c r="B205" s="40"/>
      <c r="C205" s="41"/>
      <c r="D205" s="41"/>
      <c r="E205" s="43" t="s">
        <v>283</v>
      </c>
      <c r="F205" s="41"/>
      <c r="G205" s="41"/>
      <c r="H205" s="41"/>
      <c r="I205" s="41"/>
      <c r="J205" s="42"/>
    </row>
    <row r="206" spans="1:16" ht="195" x14ac:dyDescent="0.25">
      <c r="A206" s="33" t="s">
        <v>177</v>
      </c>
      <c r="B206" s="40"/>
      <c r="C206" s="41"/>
      <c r="D206" s="41"/>
      <c r="E206" s="35" t="s">
        <v>262</v>
      </c>
      <c r="F206" s="41"/>
      <c r="G206" s="41"/>
      <c r="H206" s="41"/>
      <c r="I206" s="41"/>
      <c r="J206" s="42"/>
    </row>
    <row r="207" spans="1:16" x14ac:dyDescent="0.25">
      <c r="A207" s="33" t="s">
        <v>168</v>
      </c>
      <c r="B207" s="33">
        <v>49</v>
      </c>
      <c r="C207" s="34" t="s">
        <v>638</v>
      </c>
      <c r="D207" s="33"/>
      <c r="E207" s="35" t="s">
        <v>639</v>
      </c>
      <c r="F207" s="36" t="s">
        <v>250</v>
      </c>
      <c r="G207" s="37">
        <v>950</v>
      </c>
      <c r="H207" s="38">
        <v>0</v>
      </c>
      <c r="I207" s="38">
        <f>ROUND(G207*H207,P4)</f>
        <v>0</v>
      </c>
      <c r="J207" s="33"/>
      <c r="O207" s="39">
        <f>I207*0.21</f>
        <v>0</v>
      </c>
      <c r="P207">
        <v>3</v>
      </c>
    </row>
    <row r="208" spans="1:16" ht="45" x14ac:dyDescent="0.25">
      <c r="A208" s="33" t="s">
        <v>173</v>
      </c>
      <c r="B208" s="40"/>
      <c r="C208" s="41"/>
      <c r="D208" s="41"/>
      <c r="E208" s="35" t="s">
        <v>1181</v>
      </c>
      <c r="F208" s="41"/>
      <c r="G208" s="41"/>
      <c r="H208" s="41"/>
      <c r="I208" s="41"/>
      <c r="J208" s="42"/>
    </row>
    <row r="209" spans="1:16" x14ac:dyDescent="0.25">
      <c r="A209" s="33" t="s">
        <v>175</v>
      </c>
      <c r="B209" s="40"/>
      <c r="C209" s="41"/>
      <c r="D209" s="41"/>
      <c r="E209" s="43" t="s">
        <v>1182</v>
      </c>
      <c r="F209" s="41"/>
      <c r="G209" s="41"/>
      <c r="H209" s="41"/>
      <c r="I209" s="41"/>
      <c r="J209" s="42"/>
    </row>
    <row r="210" spans="1:16" ht="195" x14ac:dyDescent="0.25">
      <c r="A210" s="33" t="s">
        <v>177</v>
      </c>
      <c r="B210" s="40"/>
      <c r="C210" s="41"/>
      <c r="D210" s="41"/>
      <c r="E210" s="35" t="s">
        <v>262</v>
      </c>
      <c r="F210" s="41"/>
      <c r="G210" s="41"/>
      <c r="H210" s="41"/>
      <c r="I210" s="41"/>
      <c r="J210" s="42"/>
    </row>
    <row r="211" spans="1:16" x14ac:dyDescent="0.25">
      <c r="A211" s="33" t="s">
        <v>168</v>
      </c>
      <c r="B211" s="33">
        <v>50</v>
      </c>
      <c r="C211" s="34" t="s">
        <v>642</v>
      </c>
      <c r="D211" s="33" t="s">
        <v>181</v>
      </c>
      <c r="E211" s="35" t="s">
        <v>643</v>
      </c>
      <c r="F211" s="36" t="s">
        <v>250</v>
      </c>
      <c r="G211" s="37">
        <v>1000</v>
      </c>
      <c r="H211" s="38">
        <v>0</v>
      </c>
      <c r="I211" s="38">
        <f>ROUND(G211*H211,P4)</f>
        <v>0</v>
      </c>
      <c r="J211" s="33"/>
      <c r="O211" s="39">
        <f>I211*0.21</f>
        <v>0</v>
      </c>
      <c r="P211">
        <v>3</v>
      </c>
    </row>
    <row r="212" spans="1:16" ht="75" x14ac:dyDescent="0.25">
      <c r="A212" s="33" t="s">
        <v>173</v>
      </c>
      <c r="B212" s="40"/>
      <c r="C212" s="41"/>
      <c r="D212" s="41"/>
      <c r="E212" s="35" t="s">
        <v>1183</v>
      </c>
      <c r="F212" s="41"/>
      <c r="G212" s="41"/>
      <c r="H212" s="41"/>
      <c r="I212" s="41"/>
      <c r="J212" s="42"/>
    </row>
    <row r="213" spans="1:16" x14ac:dyDescent="0.25">
      <c r="A213" s="33" t="s">
        <v>175</v>
      </c>
      <c r="B213" s="40"/>
      <c r="C213" s="41"/>
      <c r="D213" s="41"/>
      <c r="E213" s="43" t="s">
        <v>626</v>
      </c>
      <c r="F213" s="41"/>
      <c r="G213" s="41"/>
      <c r="H213" s="41"/>
      <c r="I213" s="41"/>
      <c r="J213" s="42"/>
    </row>
    <row r="214" spans="1:16" ht="195" x14ac:dyDescent="0.25">
      <c r="A214" s="33" t="s">
        <v>177</v>
      </c>
      <c r="B214" s="40"/>
      <c r="C214" s="41"/>
      <c r="D214" s="41"/>
      <c r="E214" s="35" t="s">
        <v>262</v>
      </c>
      <c r="F214" s="41"/>
      <c r="G214" s="41"/>
      <c r="H214" s="41"/>
      <c r="I214" s="41"/>
      <c r="J214" s="42"/>
    </row>
    <row r="215" spans="1:16" ht="30" x14ac:dyDescent="0.25">
      <c r="A215" s="33" t="s">
        <v>168</v>
      </c>
      <c r="B215" s="33">
        <v>51</v>
      </c>
      <c r="C215" s="34" t="s">
        <v>646</v>
      </c>
      <c r="D215" s="33" t="s">
        <v>181</v>
      </c>
      <c r="E215" s="35" t="s">
        <v>647</v>
      </c>
      <c r="F215" s="36" t="s">
        <v>250</v>
      </c>
      <c r="G215" s="37">
        <v>50</v>
      </c>
      <c r="H215" s="38">
        <v>0</v>
      </c>
      <c r="I215" s="38">
        <f>ROUND(G215*H215,P4)</f>
        <v>0</v>
      </c>
      <c r="J215" s="33"/>
      <c r="O215" s="39">
        <f>I215*0.21</f>
        <v>0</v>
      </c>
      <c r="P215">
        <v>3</v>
      </c>
    </row>
    <row r="216" spans="1:16" ht="30" x14ac:dyDescent="0.25">
      <c r="A216" s="33" t="s">
        <v>173</v>
      </c>
      <c r="B216" s="40"/>
      <c r="C216" s="41"/>
      <c r="D216" s="41"/>
      <c r="E216" s="35" t="s">
        <v>965</v>
      </c>
      <c r="F216" s="41"/>
      <c r="G216" s="41"/>
      <c r="H216" s="41"/>
      <c r="I216" s="41"/>
      <c r="J216" s="42"/>
    </row>
    <row r="217" spans="1:16" x14ac:dyDescent="0.25">
      <c r="A217" s="33" t="s">
        <v>175</v>
      </c>
      <c r="B217" s="40"/>
      <c r="C217" s="41"/>
      <c r="D217" s="41"/>
      <c r="E217" s="43" t="s">
        <v>668</v>
      </c>
      <c r="F217" s="41"/>
      <c r="G217" s="41"/>
      <c r="H217" s="41"/>
      <c r="I217" s="41"/>
      <c r="J217" s="42"/>
    </row>
    <row r="218" spans="1:16" ht="195" x14ac:dyDescent="0.25">
      <c r="A218" s="33" t="s">
        <v>177</v>
      </c>
      <c r="B218" s="40"/>
      <c r="C218" s="41"/>
      <c r="D218" s="41"/>
      <c r="E218" s="35" t="s">
        <v>262</v>
      </c>
      <c r="F218" s="41"/>
      <c r="G218" s="41"/>
      <c r="H218" s="41"/>
      <c r="I218" s="41"/>
      <c r="J218" s="42"/>
    </row>
    <row r="219" spans="1:16" x14ac:dyDescent="0.25">
      <c r="A219" s="33" t="s">
        <v>168</v>
      </c>
      <c r="B219" s="33">
        <v>52</v>
      </c>
      <c r="C219" s="34" t="s">
        <v>649</v>
      </c>
      <c r="D219" s="33" t="s">
        <v>650</v>
      </c>
      <c r="E219" s="35" t="s">
        <v>651</v>
      </c>
      <c r="F219" s="36" t="s">
        <v>616</v>
      </c>
      <c r="G219" s="37">
        <v>34.408000000000001</v>
      </c>
      <c r="H219" s="38">
        <v>0</v>
      </c>
      <c r="I219" s="38">
        <f>ROUND(G219*H219,P4)</f>
        <v>0</v>
      </c>
      <c r="J219" s="33"/>
      <c r="O219" s="39">
        <f>I219*0.21</f>
        <v>0</v>
      </c>
      <c r="P219">
        <v>3</v>
      </c>
    </row>
    <row r="220" spans="1:16" ht="60" x14ac:dyDescent="0.25">
      <c r="A220" s="33" t="s">
        <v>173</v>
      </c>
      <c r="B220" s="40"/>
      <c r="C220" s="41"/>
      <c r="D220" s="41"/>
      <c r="E220" s="35" t="s">
        <v>617</v>
      </c>
      <c r="F220" s="41"/>
      <c r="G220" s="41"/>
      <c r="H220" s="41"/>
      <c r="I220" s="41"/>
      <c r="J220" s="42"/>
    </row>
    <row r="221" spans="1:16" x14ac:dyDescent="0.25">
      <c r="A221" s="33" t="s">
        <v>175</v>
      </c>
      <c r="B221" s="40"/>
      <c r="C221" s="41"/>
      <c r="D221" s="41"/>
      <c r="E221" s="43" t="s">
        <v>1177</v>
      </c>
      <c r="F221" s="41"/>
      <c r="G221" s="41"/>
      <c r="H221" s="41"/>
      <c r="I221" s="41"/>
      <c r="J221" s="42"/>
    </row>
    <row r="222" spans="1:16" ht="120" x14ac:dyDescent="0.25">
      <c r="A222" s="33" t="s">
        <v>177</v>
      </c>
      <c r="B222" s="40"/>
      <c r="C222" s="41"/>
      <c r="D222" s="41"/>
      <c r="E222" s="35" t="s">
        <v>611</v>
      </c>
      <c r="F222" s="41"/>
      <c r="G222" s="41"/>
      <c r="H222" s="41"/>
      <c r="I222" s="41"/>
      <c r="J222" s="42"/>
    </row>
    <row r="223" spans="1:16" x14ac:dyDescent="0.25">
      <c r="A223" s="33" t="s">
        <v>168</v>
      </c>
      <c r="B223" s="33">
        <v>53</v>
      </c>
      <c r="C223" s="34" t="s">
        <v>652</v>
      </c>
      <c r="D223" s="33" t="s">
        <v>181</v>
      </c>
      <c r="E223" s="35" t="s">
        <v>653</v>
      </c>
      <c r="F223" s="36" t="s">
        <v>250</v>
      </c>
      <c r="G223" s="37">
        <v>30</v>
      </c>
      <c r="H223" s="38">
        <v>0</v>
      </c>
      <c r="I223" s="38">
        <f>ROUND(G223*H223,P4)</f>
        <v>0</v>
      </c>
      <c r="J223" s="33"/>
      <c r="O223" s="39">
        <f>I223*0.21</f>
        <v>0</v>
      </c>
      <c r="P223">
        <v>3</v>
      </c>
    </row>
    <row r="224" spans="1:16" ht="75" x14ac:dyDescent="0.25">
      <c r="A224" s="33" t="s">
        <v>173</v>
      </c>
      <c r="B224" s="40"/>
      <c r="C224" s="41"/>
      <c r="D224" s="41"/>
      <c r="E224" s="35" t="s">
        <v>1184</v>
      </c>
      <c r="F224" s="41"/>
      <c r="G224" s="41"/>
      <c r="H224" s="41"/>
      <c r="I224" s="41"/>
      <c r="J224" s="42"/>
    </row>
    <row r="225" spans="1:16" x14ac:dyDescent="0.25">
      <c r="A225" s="33" t="s">
        <v>175</v>
      </c>
      <c r="B225" s="40"/>
      <c r="C225" s="41"/>
      <c r="D225" s="41"/>
      <c r="E225" s="43" t="s">
        <v>461</v>
      </c>
      <c r="F225" s="41"/>
      <c r="G225" s="41"/>
      <c r="H225" s="41"/>
      <c r="I225" s="41"/>
      <c r="J225" s="42"/>
    </row>
    <row r="226" spans="1:16" ht="225" x14ac:dyDescent="0.25">
      <c r="A226" s="33" t="s">
        <v>177</v>
      </c>
      <c r="B226" s="40"/>
      <c r="C226" s="41"/>
      <c r="D226" s="41"/>
      <c r="E226" s="35" t="s">
        <v>656</v>
      </c>
      <c r="F226" s="41"/>
      <c r="G226" s="41"/>
      <c r="H226" s="41"/>
      <c r="I226" s="41"/>
      <c r="J226" s="42"/>
    </row>
    <row r="227" spans="1:16" x14ac:dyDescent="0.25">
      <c r="A227" s="33" t="s">
        <v>168</v>
      </c>
      <c r="B227" s="33">
        <v>54</v>
      </c>
      <c r="C227" s="34" t="s">
        <v>657</v>
      </c>
      <c r="D227" s="33" t="s">
        <v>170</v>
      </c>
      <c r="E227" s="35" t="s">
        <v>1185</v>
      </c>
      <c r="F227" s="36" t="s">
        <v>250</v>
      </c>
      <c r="G227" s="37">
        <v>10</v>
      </c>
      <c r="H227" s="38">
        <v>0</v>
      </c>
      <c r="I227" s="38">
        <f>ROUND(G227*H227,P4)</f>
        <v>0</v>
      </c>
      <c r="J227" s="33"/>
      <c r="O227" s="39">
        <f>I227*0.21</f>
        <v>0</v>
      </c>
      <c r="P227">
        <v>3</v>
      </c>
    </row>
    <row r="228" spans="1:16" ht="120" x14ac:dyDescent="0.25">
      <c r="A228" s="33" t="s">
        <v>173</v>
      </c>
      <c r="B228" s="40"/>
      <c r="C228" s="41"/>
      <c r="D228" s="41"/>
      <c r="E228" s="35" t="s">
        <v>1186</v>
      </c>
      <c r="F228" s="41"/>
      <c r="G228" s="41"/>
      <c r="H228" s="41"/>
      <c r="I228" s="41"/>
      <c r="J228" s="42"/>
    </row>
    <row r="229" spans="1:16" x14ac:dyDescent="0.25">
      <c r="A229" s="33" t="s">
        <v>175</v>
      </c>
      <c r="B229" s="40"/>
      <c r="C229" s="41"/>
      <c r="D229" s="41"/>
      <c r="E229" s="43" t="s">
        <v>325</v>
      </c>
      <c r="F229" s="41"/>
      <c r="G229" s="41"/>
      <c r="H229" s="41"/>
      <c r="I229" s="41"/>
      <c r="J229" s="42"/>
    </row>
    <row r="230" spans="1:16" ht="225" x14ac:dyDescent="0.25">
      <c r="A230" s="33" t="s">
        <v>177</v>
      </c>
      <c r="B230" s="40"/>
      <c r="C230" s="41"/>
      <c r="D230" s="41"/>
      <c r="E230" s="35" t="s">
        <v>656</v>
      </c>
      <c r="F230" s="41"/>
      <c r="G230" s="41"/>
      <c r="H230" s="41"/>
      <c r="I230" s="41"/>
      <c r="J230" s="42"/>
    </row>
    <row r="231" spans="1:16" x14ac:dyDescent="0.25">
      <c r="A231" s="33" t="s">
        <v>168</v>
      </c>
      <c r="B231" s="33">
        <v>55</v>
      </c>
      <c r="C231" s="34" t="s">
        <v>661</v>
      </c>
      <c r="D231" s="33" t="s">
        <v>181</v>
      </c>
      <c r="E231" s="35" t="s">
        <v>662</v>
      </c>
      <c r="F231" s="36" t="s">
        <v>250</v>
      </c>
      <c r="G231" s="37">
        <v>50</v>
      </c>
      <c r="H231" s="38">
        <v>0</v>
      </c>
      <c r="I231" s="38">
        <f>ROUND(G231*H231,P4)</f>
        <v>0</v>
      </c>
      <c r="J231" s="33"/>
      <c r="O231" s="39">
        <f>I231*0.21</f>
        <v>0</v>
      </c>
      <c r="P231">
        <v>3</v>
      </c>
    </row>
    <row r="232" spans="1:16" ht="180" x14ac:dyDescent="0.25">
      <c r="A232" s="33" t="s">
        <v>173</v>
      </c>
      <c r="B232" s="40"/>
      <c r="C232" s="41"/>
      <c r="D232" s="41"/>
      <c r="E232" s="35" t="s">
        <v>1187</v>
      </c>
      <c r="F232" s="41"/>
      <c r="G232" s="41"/>
      <c r="H232" s="41"/>
      <c r="I232" s="41"/>
      <c r="J232" s="42"/>
    </row>
    <row r="233" spans="1:16" x14ac:dyDescent="0.25">
      <c r="A233" s="33" t="s">
        <v>175</v>
      </c>
      <c r="B233" s="40"/>
      <c r="C233" s="41"/>
      <c r="D233" s="41"/>
      <c r="E233" s="43" t="s">
        <v>668</v>
      </c>
      <c r="F233" s="41"/>
      <c r="G233" s="41"/>
      <c r="H233" s="41"/>
      <c r="I233" s="41"/>
      <c r="J233" s="42"/>
    </row>
    <row r="234" spans="1:16" ht="225" x14ac:dyDescent="0.25">
      <c r="A234" s="33" t="s">
        <v>177</v>
      </c>
      <c r="B234" s="40"/>
      <c r="C234" s="41"/>
      <c r="D234" s="41"/>
      <c r="E234" s="35" t="s">
        <v>656</v>
      </c>
      <c r="F234" s="41"/>
      <c r="G234" s="41"/>
      <c r="H234" s="41"/>
      <c r="I234" s="41"/>
      <c r="J234" s="42"/>
    </row>
    <row r="235" spans="1:16" x14ac:dyDescent="0.25">
      <c r="A235" s="33" t="s">
        <v>168</v>
      </c>
      <c r="B235" s="33">
        <v>56</v>
      </c>
      <c r="C235" s="34" t="s">
        <v>669</v>
      </c>
      <c r="D235" s="33" t="s">
        <v>181</v>
      </c>
      <c r="E235" s="35" t="s">
        <v>670</v>
      </c>
      <c r="F235" s="36" t="s">
        <v>274</v>
      </c>
      <c r="G235" s="37">
        <v>500</v>
      </c>
      <c r="H235" s="38">
        <v>0</v>
      </c>
      <c r="I235" s="38">
        <f>ROUND(G235*H235,P4)</f>
        <v>0</v>
      </c>
      <c r="J235" s="33"/>
      <c r="O235" s="39">
        <f>I235*0.21</f>
        <v>0</v>
      </c>
      <c r="P235">
        <v>3</v>
      </c>
    </row>
    <row r="236" spans="1:16" x14ac:dyDescent="0.25">
      <c r="A236" s="33" t="s">
        <v>173</v>
      </c>
      <c r="B236" s="40"/>
      <c r="C236" s="41"/>
      <c r="D236" s="41"/>
      <c r="E236" s="35" t="s">
        <v>671</v>
      </c>
      <c r="F236" s="41"/>
      <c r="G236" s="41"/>
      <c r="H236" s="41"/>
      <c r="I236" s="41"/>
      <c r="J236" s="42"/>
    </row>
    <row r="237" spans="1:16" x14ac:dyDescent="0.25">
      <c r="A237" s="33" t="s">
        <v>175</v>
      </c>
      <c r="B237" s="40"/>
      <c r="C237" s="41"/>
      <c r="D237" s="41"/>
      <c r="E237" s="43" t="s">
        <v>451</v>
      </c>
      <c r="F237" s="41"/>
      <c r="G237" s="41"/>
      <c r="H237" s="41"/>
      <c r="I237" s="41"/>
      <c r="J237" s="42"/>
    </row>
    <row r="238" spans="1:16" ht="75" x14ac:dyDescent="0.25">
      <c r="A238" s="33" t="s">
        <v>177</v>
      </c>
      <c r="B238" s="40"/>
      <c r="C238" s="41"/>
      <c r="D238" s="41"/>
      <c r="E238" s="35" t="s">
        <v>673</v>
      </c>
      <c r="F238" s="41"/>
      <c r="G238" s="41"/>
      <c r="H238" s="41"/>
      <c r="I238" s="41"/>
      <c r="J238" s="42"/>
    </row>
    <row r="239" spans="1:16" x14ac:dyDescent="0.25">
      <c r="A239" s="27" t="s">
        <v>165</v>
      </c>
      <c r="B239" s="28"/>
      <c r="C239" s="29" t="s">
        <v>347</v>
      </c>
      <c r="D239" s="30"/>
      <c r="E239" s="27" t="s">
        <v>348</v>
      </c>
      <c r="F239" s="30"/>
      <c r="G239" s="30"/>
      <c r="H239" s="30"/>
      <c r="I239" s="31">
        <f>SUMIFS(I240:I243,A240:A243,"P")</f>
        <v>0</v>
      </c>
      <c r="J239" s="32"/>
    </row>
    <row r="240" spans="1:16" ht="30" x14ac:dyDescent="0.25">
      <c r="A240" s="33" t="s">
        <v>168</v>
      </c>
      <c r="B240" s="33">
        <v>57</v>
      </c>
      <c r="C240" s="34" t="s">
        <v>1188</v>
      </c>
      <c r="D240" s="33" t="s">
        <v>181</v>
      </c>
      <c r="E240" s="35" t="s">
        <v>1189</v>
      </c>
      <c r="F240" s="36" t="s">
        <v>250</v>
      </c>
      <c r="G240" s="37">
        <v>72.150000000000006</v>
      </c>
      <c r="H240" s="38">
        <v>0</v>
      </c>
      <c r="I240" s="38">
        <f>ROUND(G240*H240,P4)</f>
        <v>0</v>
      </c>
      <c r="J240" s="33"/>
      <c r="O240" s="39">
        <f>I240*0.21</f>
        <v>0</v>
      </c>
      <c r="P240">
        <v>3</v>
      </c>
    </row>
    <row r="241" spans="1:16" x14ac:dyDescent="0.25">
      <c r="A241" s="33" t="s">
        <v>173</v>
      </c>
      <c r="B241" s="40"/>
      <c r="C241" s="41"/>
      <c r="D241" s="41"/>
      <c r="E241" s="35" t="s">
        <v>1190</v>
      </c>
      <c r="F241" s="41"/>
      <c r="G241" s="41"/>
      <c r="H241" s="41"/>
      <c r="I241" s="41"/>
      <c r="J241" s="42"/>
    </row>
    <row r="242" spans="1:16" x14ac:dyDescent="0.25">
      <c r="A242" s="33" t="s">
        <v>175</v>
      </c>
      <c r="B242" s="40"/>
      <c r="C242" s="41"/>
      <c r="D242" s="41"/>
      <c r="E242" s="43" t="s">
        <v>1191</v>
      </c>
      <c r="F242" s="41"/>
      <c r="G242" s="41"/>
      <c r="H242" s="41"/>
      <c r="I242" s="41"/>
      <c r="J242" s="42"/>
    </row>
    <row r="243" spans="1:16" ht="270" x14ac:dyDescent="0.25">
      <c r="A243" s="33" t="s">
        <v>177</v>
      </c>
      <c r="B243" s="40"/>
      <c r="C243" s="41"/>
      <c r="D243" s="41"/>
      <c r="E243" s="35" t="s">
        <v>1192</v>
      </c>
      <c r="F243" s="41"/>
      <c r="G243" s="41"/>
      <c r="H243" s="41"/>
      <c r="I243" s="41"/>
      <c r="J243" s="42"/>
    </row>
    <row r="244" spans="1:16" x14ac:dyDescent="0.25">
      <c r="A244" s="27" t="s">
        <v>165</v>
      </c>
      <c r="B244" s="28"/>
      <c r="C244" s="29" t="s">
        <v>674</v>
      </c>
      <c r="D244" s="30"/>
      <c r="E244" s="27" t="s">
        <v>675</v>
      </c>
      <c r="F244" s="30"/>
      <c r="G244" s="30"/>
      <c r="H244" s="30"/>
      <c r="I244" s="31">
        <f>SUMIFS(I245:I248,A245:A248,"P")</f>
        <v>0</v>
      </c>
      <c r="J244" s="32"/>
    </row>
    <row r="245" spans="1:16" x14ac:dyDescent="0.25">
      <c r="A245" s="33" t="s">
        <v>168</v>
      </c>
      <c r="B245" s="33">
        <v>58</v>
      </c>
      <c r="C245" s="34" t="s">
        <v>689</v>
      </c>
      <c r="D245" s="33" t="s">
        <v>181</v>
      </c>
      <c r="E245" s="35" t="s">
        <v>690</v>
      </c>
      <c r="F245" s="36" t="s">
        <v>190</v>
      </c>
      <c r="G245" s="37">
        <v>10</v>
      </c>
      <c r="H245" s="38">
        <v>0</v>
      </c>
      <c r="I245" s="38">
        <f>ROUND(G245*H245,P4)</f>
        <v>0</v>
      </c>
      <c r="J245" s="33"/>
      <c r="O245" s="39">
        <f>I245*0.21</f>
        <v>0</v>
      </c>
      <c r="P245">
        <v>3</v>
      </c>
    </row>
    <row r="246" spans="1:16" x14ac:dyDescent="0.25">
      <c r="A246" s="33" t="s">
        <v>173</v>
      </c>
      <c r="B246" s="40"/>
      <c r="C246" s="41"/>
      <c r="D246" s="41"/>
      <c r="E246" s="35" t="s">
        <v>691</v>
      </c>
      <c r="F246" s="41"/>
      <c r="G246" s="41"/>
      <c r="H246" s="41"/>
      <c r="I246" s="41"/>
      <c r="J246" s="42"/>
    </row>
    <row r="247" spans="1:16" x14ac:dyDescent="0.25">
      <c r="A247" s="33" t="s">
        <v>175</v>
      </c>
      <c r="B247" s="40"/>
      <c r="C247" s="41"/>
      <c r="D247" s="41"/>
      <c r="E247" s="43" t="s">
        <v>325</v>
      </c>
      <c r="F247" s="41"/>
      <c r="G247" s="41"/>
      <c r="H247" s="41"/>
      <c r="I247" s="41"/>
      <c r="J247" s="42"/>
    </row>
    <row r="248" spans="1:16" ht="75" x14ac:dyDescent="0.25">
      <c r="A248" s="33" t="s">
        <v>177</v>
      </c>
      <c r="B248" s="40"/>
      <c r="C248" s="41"/>
      <c r="D248" s="41"/>
      <c r="E248" s="35" t="s">
        <v>693</v>
      </c>
      <c r="F248" s="41"/>
      <c r="G248" s="41"/>
      <c r="H248" s="41"/>
      <c r="I248" s="41"/>
      <c r="J248" s="42"/>
    </row>
    <row r="249" spans="1:16" x14ac:dyDescent="0.25">
      <c r="A249" s="27" t="s">
        <v>165</v>
      </c>
      <c r="B249" s="28"/>
      <c r="C249" s="29" t="s">
        <v>278</v>
      </c>
      <c r="D249" s="30"/>
      <c r="E249" s="27" t="s">
        <v>279</v>
      </c>
      <c r="F249" s="30"/>
      <c r="G249" s="30"/>
      <c r="H249" s="30"/>
      <c r="I249" s="31">
        <f>SUMIFS(I250:I301,A250:A301,"P")</f>
        <v>0</v>
      </c>
      <c r="J249" s="32"/>
    </row>
    <row r="250" spans="1:16" x14ac:dyDescent="0.25">
      <c r="A250" s="33" t="s">
        <v>168</v>
      </c>
      <c r="B250" s="33">
        <v>59</v>
      </c>
      <c r="C250" s="34" t="s">
        <v>1193</v>
      </c>
      <c r="D250" s="33" t="s">
        <v>181</v>
      </c>
      <c r="E250" s="35" t="s">
        <v>1194</v>
      </c>
      <c r="F250" s="36" t="s">
        <v>274</v>
      </c>
      <c r="G250" s="37">
        <v>10</v>
      </c>
      <c r="H250" s="38">
        <v>0</v>
      </c>
      <c r="I250" s="38">
        <f>ROUND(G250*H250,P4)</f>
        <v>0</v>
      </c>
      <c r="J250" s="33"/>
      <c r="O250" s="39">
        <f>I250*0.21</f>
        <v>0</v>
      </c>
      <c r="P250">
        <v>3</v>
      </c>
    </row>
    <row r="251" spans="1:16" x14ac:dyDescent="0.25">
      <c r="A251" s="33" t="s">
        <v>173</v>
      </c>
      <c r="B251" s="40"/>
      <c r="C251" s="41"/>
      <c r="D251" s="41"/>
      <c r="E251" s="35" t="s">
        <v>1195</v>
      </c>
      <c r="F251" s="41"/>
      <c r="G251" s="41"/>
      <c r="H251" s="41"/>
      <c r="I251" s="41"/>
      <c r="J251" s="42"/>
    </row>
    <row r="252" spans="1:16" x14ac:dyDescent="0.25">
      <c r="A252" s="33" t="s">
        <v>175</v>
      </c>
      <c r="B252" s="40"/>
      <c r="C252" s="41"/>
      <c r="D252" s="41"/>
      <c r="E252" s="43" t="s">
        <v>325</v>
      </c>
      <c r="F252" s="41"/>
      <c r="G252" s="41"/>
      <c r="H252" s="41"/>
      <c r="I252" s="41"/>
      <c r="J252" s="42"/>
    </row>
    <row r="253" spans="1:16" ht="105" x14ac:dyDescent="0.25">
      <c r="A253" s="33" t="s">
        <v>177</v>
      </c>
      <c r="B253" s="40"/>
      <c r="C253" s="41"/>
      <c r="D253" s="41"/>
      <c r="E253" s="35" t="s">
        <v>1196</v>
      </c>
      <c r="F253" s="41"/>
      <c r="G253" s="41"/>
      <c r="H253" s="41"/>
      <c r="I253" s="41"/>
      <c r="J253" s="42"/>
    </row>
    <row r="254" spans="1:16" x14ac:dyDescent="0.25">
      <c r="A254" s="33" t="s">
        <v>168</v>
      </c>
      <c r="B254" s="33">
        <v>60</v>
      </c>
      <c r="C254" s="34" t="s">
        <v>280</v>
      </c>
      <c r="D254" s="33" t="s">
        <v>181</v>
      </c>
      <c r="E254" s="35" t="s">
        <v>281</v>
      </c>
      <c r="F254" s="36" t="s">
        <v>190</v>
      </c>
      <c r="G254" s="37">
        <v>10</v>
      </c>
      <c r="H254" s="38">
        <v>0</v>
      </c>
      <c r="I254" s="38">
        <f>ROUND(G254*H254,P4)</f>
        <v>0</v>
      </c>
      <c r="J254" s="33"/>
      <c r="O254" s="39">
        <f>I254*0.21</f>
        <v>0</v>
      </c>
      <c r="P254">
        <v>3</v>
      </c>
    </row>
    <row r="255" spans="1:16" x14ac:dyDescent="0.25">
      <c r="A255" s="33" t="s">
        <v>173</v>
      </c>
      <c r="B255" s="40"/>
      <c r="C255" s="41"/>
      <c r="D255" s="41"/>
      <c r="E255" s="44" t="s">
        <v>181</v>
      </c>
      <c r="F255" s="41"/>
      <c r="G255" s="41"/>
      <c r="H255" s="41"/>
      <c r="I255" s="41"/>
      <c r="J255" s="42"/>
    </row>
    <row r="256" spans="1:16" x14ac:dyDescent="0.25">
      <c r="A256" s="33" t="s">
        <v>175</v>
      </c>
      <c r="B256" s="40"/>
      <c r="C256" s="41"/>
      <c r="D256" s="41"/>
      <c r="E256" s="43" t="s">
        <v>325</v>
      </c>
      <c r="F256" s="41"/>
      <c r="G256" s="41"/>
      <c r="H256" s="41"/>
      <c r="I256" s="41"/>
      <c r="J256" s="42"/>
    </row>
    <row r="257" spans="1:16" ht="90" x14ac:dyDescent="0.25">
      <c r="A257" s="33" t="s">
        <v>177</v>
      </c>
      <c r="B257" s="40"/>
      <c r="C257" s="41"/>
      <c r="D257" s="41"/>
      <c r="E257" s="35" t="s">
        <v>284</v>
      </c>
      <c r="F257" s="41"/>
      <c r="G257" s="41"/>
      <c r="H257" s="41"/>
      <c r="I257" s="41"/>
      <c r="J257" s="42"/>
    </row>
    <row r="258" spans="1:16" ht="30" x14ac:dyDescent="0.25">
      <c r="A258" s="33" t="s">
        <v>168</v>
      </c>
      <c r="B258" s="33">
        <v>61</v>
      </c>
      <c r="C258" s="34" t="s">
        <v>280</v>
      </c>
      <c r="D258" s="33" t="s">
        <v>170</v>
      </c>
      <c r="E258" s="35" t="s">
        <v>698</v>
      </c>
      <c r="F258" s="36" t="s">
        <v>190</v>
      </c>
      <c r="G258" s="37">
        <v>10</v>
      </c>
      <c r="H258" s="38">
        <v>0</v>
      </c>
      <c r="I258" s="38">
        <f>ROUND(G258*H258,P4)</f>
        <v>0</v>
      </c>
      <c r="J258" s="33"/>
      <c r="O258" s="39">
        <f>I258*0.21</f>
        <v>0</v>
      </c>
      <c r="P258">
        <v>3</v>
      </c>
    </row>
    <row r="259" spans="1:16" x14ac:dyDescent="0.25">
      <c r="A259" s="33" t="s">
        <v>173</v>
      </c>
      <c r="B259" s="40"/>
      <c r="C259" s="41"/>
      <c r="D259" s="41"/>
      <c r="E259" s="35" t="s">
        <v>699</v>
      </c>
      <c r="F259" s="41"/>
      <c r="G259" s="41"/>
      <c r="H259" s="41"/>
      <c r="I259" s="41"/>
      <c r="J259" s="42"/>
    </row>
    <row r="260" spans="1:16" x14ac:dyDescent="0.25">
      <c r="A260" s="33" t="s">
        <v>175</v>
      </c>
      <c r="B260" s="40"/>
      <c r="C260" s="41"/>
      <c r="D260" s="41"/>
      <c r="E260" s="43" t="s">
        <v>325</v>
      </c>
      <c r="F260" s="41"/>
      <c r="G260" s="41"/>
      <c r="H260" s="41"/>
      <c r="I260" s="41"/>
      <c r="J260" s="42"/>
    </row>
    <row r="261" spans="1:16" ht="90" x14ac:dyDescent="0.25">
      <c r="A261" s="33" t="s">
        <v>177</v>
      </c>
      <c r="B261" s="40"/>
      <c r="C261" s="41"/>
      <c r="D261" s="41"/>
      <c r="E261" s="35" t="s">
        <v>284</v>
      </c>
      <c r="F261" s="41"/>
      <c r="G261" s="41"/>
      <c r="H261" s="41"/>
      <c r="I261" s="41"/>
      <c r="J261" s="42"/>
    </row>
    <row r="262" spans="1:16" x14ac:dyDescent="0.25">
      <c r="A262" s="33" t="s">
        <v>168</v>
      </c>
      <c r="B262" s="33">
        <v>62</v>
      </c>
      <c r="C262" s="34" t="s">
        <v>700</v>
      </c>
      <c r="D262" s="33" t="s">
        <v>181</v>
      </c>
      <c r="E262" s="35" t="s">
        <v>701</v>
      </c>
      <c r="F262" s="36" t="s">
        <v>190</v>
      </c>
      <c r="G262" s="37">
        <v>1</v>
      </c>
      <c r="H262" s="38">
        <v>0</v>
      </c>
      <c r="I262" s="38">
        <f>ROUND(G262*H262,P4)</f>
        <v>0</v>
      </c>
      <c r="J262" s="33"/>
      <c r="O262" s="39">
        <f>I262*0.21</f>
        <v>0</v>
      </c>
      <c r="P262">
        <v>3</v>
      </c>
    </row>
    <row r="263" spans="1:16" x14ac:dyDescent="0.25">
      <c r="A263" s="33" t="s">
        <v>173</v>
      </c>
      <c r="B263" s="40"/>
      <c r="C263" s="41"/>
      <c r="D263" s="41"/>
      <c r="E263" s="44" t="s">
        <v>181</v>
      </c>
      <c r="F263" s="41"/>
      <c r="G263" s="41"/>
      <c r="H263" s="41"/>
      <c r="I263" s="41"/>
      <c r="J263" s="42"/>
    </row>
    <row r="264" spans="1:16" x14ac:dyDescent="0.25">
      <c r="A264" s="33" t="s">
        <v>175</v>
      </c>
      <c r="B264" s="40"/>
      <c r="C264" s="41"/>
      <c r="D264" s="41"/>
      <c r="E264" s="43" t="s">
        <v>176</v>
      </c>
      <c r="F264" s="41"/>
      <c r="G264" s="41"/>
      <c r="H264" s="41"/>
      <c r="I264" s="41"/>
      <c r="J264" s="42"/>
    </row>
    <row r="265" spans="1:16" ht="105" x14ac:dyDescent="0.25">
      <c r="A265" s="33" t="s">
        <v>177</v>
      </c>
      <c r="B265" s="40"/>
      <c r="C265" s="41"/>
      <c r="D265" s="41"/>
      <c r="E265" s="35" t="s">
        <v>702</v>
      </c>
      <c r="F265" s="41"/>
      <c r="G265" s="41"/>
      <c r="H265" s="41"/>
      <c r="I265" s="41"/>
      <c r="J265" s="42"/>
    </row>
    <row r="266" spans="1:16" x14ac:dyDescent="0.25">
      <c r="A266" s="33" t="s">
        <v>168</v>
      </c>
      <c r="B266" s="33">
        <v>63</v>
      </c>
      <c r="C266" s="34" t="s">
        <v>1197</v>
      </c>
      <c r="D266" s="33" t="s">
        <v>181</v>
      </c>
      <c r="E266" s="35" t="s">
        <v>1198</v>
      </c>
      <c r="F266" s="36" t="s">
        <v>190</v>
      </c>
      <c r="G266" s="37">
        <v>2</v>
      </c>
      <c r="H266" s="38">
        <v>0</v>
      </c>
      <c r="I266" s="38">
        <f>ROUND(G266*H266,P4)</f>
        <v>0</v>
      </c>
      <c r="J266" s="33"/>
      <c r="O266" s="39">
        <f>I266*0.21</f>
        <v>0</v>
      </c>
      <c r="P266">
        <v>3</v>
      </c>
    </row>
    <row r="267" spans="1:16" x14ac:dyDescent="0.25">
      <c r="A267" s="33" t="s">
        <v>173</v>
      </c>
      <c r="B267" s="40"/>
      <c r="C267" s="41"/>
      <c r="D267" s="41"/>
      <c r="E267" s="35" t="s">
        <v>1199</v>
      </c>
      <c r="F267" s="41"/>
      <c r="G267" s="41"/>
      <c r="H267" s="41"/>
      <c r="I267" s="41"/>
      <c r="J267" s="42"/>
    </row>
    <row r="268" spans="1:16" x14ac:dyDescent="0.25">
      <c r="A268" s="33" t="s">
        <v>175</v>
      </c>
      <c r="B268" s="40"/>
      <c r="C268" s="41"/>
      <c r="D268" s="41"/>
      <c r="E268" s="43" t="s">
        <v>1200</v>
      </c>
      <c r="F268" s="41"/>
      <c r="G268" s="41"/>
      <c r="H268" s="41"/>
      <c r="I268" s="41"/>
      <c r="J268" s="42"/>
    </row>
    <row r="269" spans="1:16" ht="30" x14ac:dyDescent="0.25">
      <c r="A269" s="33" t="s">
        <v>177</v>
      </c>
      <c r="B269" s="40"/>
      <c r="C269" s="41"/>
      <c r="D269" s="41"/>
      <c r="E269" s="35" t="s">
        <v>1201</v>
      </c>
      <c r="F269" s="41"/>
      <c r="G269" s="41"/>
      <c r="H269" s="41"/>
      <c r="I269" s="41"/>
      <c r="J269" s="42"/>
    </row>
    <row r="270" spans="1:16" ht="30" x14ac:dyDescent="0.25">
      <c r="A270" s="33" t="s">
        <v>168</v>
      </c>
      <c r="B270" s="33">
        <v>64</v>
      </c>
      <c r="C270" s="34" t="s">
        <v>285</v>
      </c>
      <c r="D270" s="33"/>
      <c r="E270" s="35" t="s">
        <v>286</v>
      </c>
      <c r="F270" s="36" t="s">
        <v>250</v>
      </c>
      <c r="G270" s="37">
        <v>570</v>
      </c>
      <c r="H270" s="38">
        <v>0</v>
      </c>
      <c r="I270" s="38">
        <f>ROUND(G270*H270,P4)</f>
        <v>0</v>
      </c>
      <c r="J270" s="33"/>
      <c r="O270" s="39">
        <f>I270*0.21</f>
        <v>0</v>
      </c>
      <c r="P270">
        <v>3</v>
      </c>
    </row>
    <row r="271" spans="1:16" x14ac:dyDescent="0.25">
      <c r="A271" s="33" t="s">
        <v>173</v>
      </c>
      <c r="B271" s="40"/>
      <c r="C271" s="41"/>
      <c r="D271" s="41"/>
      <c r="E271" s="35" t="s">
        <v>717</v>
      </c>
      <c r="F271" s="41"/>
      <c r="G271" s="41"/>
      <c r="H271" s="41"/>
      <c r="I271" s="41"/>
      <c r="J271" s="42"/>
    </row>
    <row r="272" spans="1:16" x14ac:dyDescent="0.25">
      <c r="A272" s="33" t="s">
        <v>175</v>
      </c>
      <c r="B272" s="40"/>
      <c r="C272" s="41"/>
      <c r="D272" s="41"/>
      <c r="E272" s="43" t="s">
        <v>1202</v>
      </c>
      <c r="F272" s="41"/>
      <c r="G272" s="41"/>
      <c r="H272" s="41"/>
      <c r="I272" s="41"/>
      <c r="J272" s="42"/>
    </row>
    <row r="273" spans="1:16" ht="105" x14ac:dyDescent="0.25">
      <c r="A273" s="33" t="s">
        <v>177</v>
      </c>
      <c r="B273" s="40"/>
      <c r="C273" s="41"/>
      <c r="D273" s="41"/>
      <c r="E273" s="35" t="s">
        <v>289</v>
      </c>
      <c r="F273" s="41"/>
      <c r="G273" s="41"/>
      <c r="H273" s="41"/>
      <c r="I273" s="41"/>
      <c r="J273" s="42"/>
    </row>
    <row r="274" spans="1:16" x14ac:dyDescent="0.25">
      <c r="A274" s="33" t="s">
        <v>168</v>
      </c>
      <c r="B274" s="33">
        <v>65</v>
      </c>
      <c r="C274" s="34" t="s">
        <v>290</v>
      </c>
      <c r="D274" s="33" t="s">
        <v>181</v>
      </c>
      <c r="E274" s="35" t="s">
        <v>291</v>
      </c>
      <c r="F274" s="36" t="s">
        <v>250</v>
      </c>
      <c r="G274" s="37">
        <v>285</v>
      </c>
      <c r="H274" s="38">
        <v>0</v>
      </c>
      <c r="I274" s="38">
        <f>ROUND(G274*H274,P4)</f>
        <v>0</v>
      </c>
      <c r="J274" s="33"/>
      <c r="O274" s="39">
        <f>I274*0.21</f>
        <v>0</v>
      </c>
      <c r="P274">
        <v>3</v>
      </c>
    </row>
    <row r="275" spans="1:16" x14ac:dyDescent="0.25">
      <c r="A275" s="33" t="s">
        <v>173</v>
      </c>
      <c r="B275" s="40"/>
      <c r="C275" s="41"/>
      <c r="D275" s="41"/>
      <c r="E275" s="35" t="s">
        <v>719</v>
      </c>
      <c r="F275" s="41"/>
      <c r="G275" s="41"/>
      <c r="H275" s="41"/>
      <c r="I275" s="41"/>
      <c r="J275" s="42"/>
    </row>
    <row r="276" spans="1:16" x14ac:dyDescent="0.25">
      <c r="A276" s="33" t="s">
        <v>175</v>
      </c>
      <c r="B276" s="40"/>
      <c r="C276" s="41"/>
      <c r="D276" s="41"/>
      <c r="E276" s="43" t="s">
        <v>1203</v>
      </c>
      <c r="F276" s="41"/>
      <c r="G276" s="41"/>
      <c r="H276" s="41"/>
      <c r="I276" s="41"/>
      <c r="J276" s="42"/>
    </row>
    <row r="277" spans="1:16" ht="105" x14ac:dyDescent="0.25">
      <c r="A277" s="33" t="s">
        <v>177</v>
      </c>
      <c r="B277" s="40"/>
      <c r="C277" s="41"/>
      <c r="D277" s="41"/>
      <c r="E277" s="35" t="s">
        <v>289</v>
      </c>
      <c r="F277" s="41"/>
      <c r="G277" s="41"/>
      <c r="H277" s="41"/>
      <c r="I277" s="41"/>
      <c r="J277" s="42"/>
    </row>
    <row r="278" spans="1:16" x14ac:dyDescent="0.25">
      <c r="A278" s="33" t="s">
        <v>168</v>
      </c>
      <c r="B278" s="33">
        <v>66</v>
      </c>
      <c r="C278" s="34" t="s">
        <v>1204</v>
      </c>
      <c r="D278" s="33" t="s">
        <v>181</v>
      </c>
      <c r="E278" s="35" t="s">
        <v>1205</v>
      </c>
      <c r="F278" s="36" t="s">
        <v>274</v>
      </c>
      <c r="G278" s="37">
        <v>25</v>
      </c>
      <c r="H278" s="38">
        <v>0</v>
      </c>
      <c r="I278" s="38">
        <f>ROUND(G278*H278,P4)</f>
        <v>0</v>
      </c>
      <c r="J278" s="33"/>
      <c r="O278" s="39">
        <f>I278*0.21</f>
        <v>0</v>
      </c>
      <c r="P278">
        <v>3</v>
      </c>
    </row>
    <row r="279" spans="1:16" x14ac:dyDescent="0.25">
      <c r="A279" s="33" t="s">
        <v>173</v>
      </c>
      <c r="B279" s="40"/>
      <c r="C279" s="41"/>
      <c r="D279" s="41"/>
      <c r="E279" s="35" t="s">
        <v>1206</v>
      </c>
      <c r="F279" s="41"/>
      <c r="G279" s="41"/>
      <c r="H279" s="41"/>
      <c r="I279" s="41"/>
      <c r="J279" s="42"/>
    </row>
    <row r="280" spans="1:16" x14ac:dyDescent="0.25">
      <c r="A280" s="33" t="s">
        <v>175</v>
      </c>
      <c r="B280" s="40"/>
      <c r="C280" s="41"/>
      <c r="D280" s="41"/>
      <c r="E280" s="43" t="s">
        <v>708</v>
      </c>
      <c r="F280" s="41"/>
      <c r="G280" s="41"/>
      <c r="H280" s="41"/>
      <c r="I280" s="41"/>
      <c r="J280" s="42"/>
    </row>
    <row r="281" spans="1:16" ht="90" x14ac:dyDescent="0.25">
      <c r="A281" s="33" t="s">
        <v>177</v>
      </c>
      <c r="B281" s="40"/>
      <c r="C281" s="41"/>
      <c r="D281" s="41"/>
      <c r="E281" s="35" t="s">
        <v>727</v>
      </c>
      <c r="F281" s="41"/>
      <c r="G281" s="41"/>
      <c r="H281" s="41"/>
      <c r="I281" s="41"/>
      <c r="J281" s="42"/>
    </row>
    <row r="282" spans="1:16" ht="30" x14ac:dyDescent="0.25">
      <c r="A282" s="33" t="s">
        <v>168</v>
      </c>
      <c r="B282" s="33">
        <v>67</v>
      </c>
      <c r="C282" s="34" t="s">
        <v>782</v>
      </c>
      <c r="D282" s="33" t="s">
        <v>181</v>
      </c>
      <c r="E282" s="35" t="s">
        <v>783</v>
      </c>
      <c r="F282" s="36" t="s">
        <v>274</v>
      </c>
      <c r="G282" s="37">
        <v>100</v>
      </c>
      <c r="H282" s="38">
        <v>0</v>
      </c>
      <c r="I282" s="38">
        <f>ROUND(G282*H282,P4)</f>
        <v>0</v>
      </c>
      <c r="J282" s="33"/>
      <c r="O282" s="39">
        <f>I282*0.21</f>
        <v>0</v>
      </c>
      <c r="P282">
        <v>3</v>
      </c>
    </row>
    <row r="283" spans="1:16" ht="75" x14ac:dyDescent="0.25">
      <c r="A283" s="33" t="s">
        <v>173</v>
      </c>
      <c r="B283" s="40"/>
      <c r="C283" s="41"/>
      <c r="D283" s="41"/>
      <c r="E283" s="35" t="s">
        <v>1207</v>
      </c>
      <c r="F283" s="41"/>
      <c r="G283" s="41"/>
      <c r="H283" s="41"/>
      <c r="I283" s="41"/>
      <c r="J283" s="42"/>
    </row>
    <row r="284" spans="1:16" x14ac:dyDescent="0.25">
      <c r="A284" s="33" t="s">
        <v>175</v>
      </c>
      <c r="B284" s="40"/>
      <c r="C284" s="41"/>
      <c r="D284" s="41"/>
      <c r="E284" s="43" t="s">
        <v>1107</v>
      </c>
      <c r="F284" s="41"/>
      <c r="G284" s="41"/>
      <c r="H284" s="41"/>
      <c r="I284" s="41"/>
      <c r="J284" s="42"/>
    </row>
    <row r="285" spans="1:16" ht="90" x14ac:dyDescent="0.25">
      <c r="A285" s="33" t="s">
        <v>177</v>
      </c>
      <c r="B285" s="40"/>
      <c r="C285" s="41"/>
      <c r="D285" s="41"/>
      <c r="E285" s="35" t="s">
        <v>727</v>
      </c>
      <c r="F285" s="41"/>
      <c r="G285" s="41"/>
      <c r="H285" s="41"/>
      <c r="I285" s="41"/>
      <c r="J285" s="42"/>
    </row>
    <row r="286" spans="1:16" x14ac:dyDescent="0.25">
      <c r="A286" s="33" t="s">
        <v>168</v>
      </c>
      <c r="B286" s="33">
        <v>68</v>
      </c>
      <c r="C286" s="34" t="s">
        <v>1208</v>
      </c>
      <c r="D286" s="33" t="s">
        <v>181</v>
      </c>
      <c r="E286" s="35" t="s">
        <v>1209</v>
      </c>
      <c r="F286" s="36" t="s">
        <v>274</v>
      </c>
      <c r="G286" s="37">
        <v>19.2</v>
      </c>
      <c r="H286" s="38">
        <v>0</v>
      </c>
      <c r="I286" s="38">
        <f>ROUND(G286*H286,P4)</f>
        <v>0</v>
      </c>
      <c r="J286" s="33"/>
      <c r="O286" s="39">
        <f>I286*0.21</f>
        <v>0</v>
      </c>
      <c r="P286">
        <v>3</v>
      </c>
    </row>
    <row r="287" spans="1:16" x14ac:dyDescent="0.25">
      <c r="A287" s="33" t="s">
        <v>173</v>
      </c>
      <c r="B287" s="40"/>
      <c r="C287" s="41"/>
      <c r="D287" s="41"/>
      <c r="E287" s="35" t="s">
        <v>1210</v>
      </c>
      <c r="F287" s="41"/>
      <c r="G287" s="41"/>
      <c r="H287" s="41"/>
      <c r="I287" s="41"/>
      <c r="J287" s="42"/>
    </row>
    <row r="288" spans="1:16" x14ac:dyDescent="0.25">
      <c r="A288" s="33" t="s">
        <v>175</v>
      </c>
      <c r="B288" s="40"/>
      <c r="C288" s="41"/>
      <c r="D288" s="41"/>
      <c r="E288" s="43" t="s">
        <v>1211</v>
      </c>
      <c r="F288" s="41"/>
      <c r="G288" s="41"/>
      <c r="H288" s="41"/>
      <c r="I288" s="41"/>
      <c r="J288" s="42"/>
    </row>
    <row r="289" spans="1:16" ht="75" x14ac:dyDescent="0.25">
      <c r="A289" s="33" t="s">
        <v>177</v>
      </c>
      <c r="B289" s="40"/>
      <c r="C289" s="41"/>
      <c r="D289" s="41"/>
      <c r="E289" s="35" t="s">
        <v>1212</v>
      </c>
      <c r="F289" s="41"/>
      <c r="G289" s="41"/>
      <c r="H289" s="41"/>
      <c r="I289" s="41"/>
      <c r="J289" s="42"/>
    </row>
    <row r="290" spans="1:16" x14ac:dyDescent="0.25">
      <c r="A290" s="33" t="s">
        <v>168</v>
      </c>
      <c r="B290" s="33">
        <v>69</v>
      </c>
      <c r="C290" s="34" t="s">
        <v>732</v>
      </c>
      <c r="D290" s="33" t="s">
        <v>181</v>
      </c>
      <c r="E290" s="35" t="s">
        <v>733</v>
      </c>
      <c r="F290" s="36" t="s">
        <v>274</v>
      </c>
      <c r="G290" s="37">
        <v>250</v>
      </c>
      <c r="H290" s="38">
        <v>0</v>
      </c>
      <c r="I290" s="38">
        <f>ROUND(G290*H290,P4)</f>
        <v>0</v>
      </c>
      <c r="J290" s="33"/>
      <c r="O290" s="39">
        <f>I290*0.21</f>
        <v>0</v>
      </c>
      <c r="P290">
        <v>3</v>
      </c>
    </row>
    <row r="291" spans="1:16" ht="30" x14ac:dyDescent="0.25">
      <c r="A291" s="33" t="s">
        <v>173</v>
      </c>
      <c r="B291" s="40"/>
      <c r="C291" s="41"/>
      <c r="D291" s="41"/>
      <c r="E291" s="35" t="s">
        <v>734</v>
      </c>
      <c r="F291" s="41"/>
      <c r="G291" s="41"/>
      <c r="H291" s="41"/>
      <c r="I291" s="41"/>
      <c r="J291" s="42"/>
    </row>
    <row r="292" spans="1:16" x14ac:dyDescent="0.25">
      <c r="A292" s="33" t="s">
        <v>175</v>
      </c>
      <c r="B292" s="40"/>
      <c r="C292" s="41"/>
      <c r="D292" s="41"/>
      <c r="E292" s="43" t="s">
        <v>874</v>
      </c>
      <c r="F292" s="41"/>
      <c r="G292" s="41"/>
      <c r="H292" s="41"/>
      <c r="I292" s="41"/>
      <c r="J292" s="42"/>
    </row>
    <row r="293" spans="1:16" ht="75" x14ac:dyDescent="0.25">
      <c r="A293" s="33" t="s">
        <v>177</v>
      </c>
      <c r="B293" s="40"/>
      <c r="C293" s="41"/>
      <c r="D293" s="41"/>
      <c r="E293" s="35" t="s">
        <v>736</v>
      </c>
      <c r="F293" s="41"/>
      <c r="G293" s="41"/>
      <c r="H293" s="41"/>
      <c r="I293" s="41"/>
      <c r="J293" s="42"/>
    </row>
    <row r="294" spans="1:16" x14ac:dyDescent="0.25">
      <c r="A294" s="33" t="s">
        <v>168</v>
      </c>
      <c r="B294" s="33">
        <v>70</v>
      </c>
      <c r="C294" s="34" t="s">
        <v>745</v>
      </c>
      <c r="D294" s="33" t="s">
        <v>181</v>
      </c>
      <c r="E294" s="35" t="s">
        <v>746</v>
      </c>
      <c r="F294" s="36" t="s">
        <v>250</v>
      </c>
      <c r="G294" s="37">
        <v>75</v>
      </c>
      <c r="H294" s="38">
        <v>0</v>
      </c>
      <c r="I294" s="38">
        <f>ROUND(G294*H294,P4)</f>
        <v>0</v>
      </c>
      <c r="J294" s="33"/>
      <c r="O294" s="39">
        <f>I294*0.21</f>
        <v>0</v>
      </c>
      <c r="P294">
        <v>3</v>
      </c>
    </row>
    <row r="295" spans="1:16" x14ac:dyDescent="0.25">
      <c r="A295" s="33" t="s">
        <v>173</v>
      </c>
      <c r="B295" s="40"/>
      <c r="C295" s="41"/>
      <c r="D295" s="41"/>
      <c r="E295" s="35" t="s">
        <v>747</v>
      </c>
      <c r="F295" s="41"/>
      <c r="G295" s="41"/>
      <c r="H295" s="41"/>
      <c r="I295" s="41"/>
      <c r="J295" s="42"/>
    </row>
    <row r="296" spans="1:16" x14ac:dyDescent="0.25">
      <c r="A296" s="33" t="s">
        <v>175</v>
      </c>
      <c r="B296" s="40"/>
      <c r="C296" s="41"/>
      <c r="D296" s="41"/>
      <c r="E296" s="43" t="s">
        <v>564</v>
      </c>
      <c r="F296" s="41"/>
      <c r="G296" s="41"/>
      <c r="H296" s="41"/>
      <c r="I296" s="41"/>
      <c r="J296" s="42"/>
    </row>
    <row r="297" spans="1:16" ht="150" x14ac:dyDescent="0.25">
      <c r="A297" s="33" t="s">
        <v>177</v>
      </c>
      <c r="B297" s="40"/>
      <c r="C297" s="41"/>
      <c r="D297" s="41"/>
      <c r="E297" s="35" t="s">
        <v>748</v>
      </c>
      <c r="F297" s="41"/>
      <c r="G297" s="41"/>
      <c r="H297" s="41"/>
      <c r="I297" s="41"/>
      <c r="J297" s="42"/>
    </row>
    <row r="298" spans="1:16" x14ac:dyDescent="0.25">
      <c r="A298" s="33" t="s">
        <v>168</v>
      </c>
      <c r="B298" s="33">
        <v>71</v>
      </c>
      <c r="C298" s="34" t="s">
        <v>1213</v>
      </c>
      <c r="D298" s="33" t="s">
        <v>181</v>
      </c>
      <c r="E298" s="35" t="s">
        <v>1214</v>
      </c>
      <c r="F298" s="36" t="s">
        <v>190</v>
      </c>
      <c r="G298" s="37">
        <v>2</v>
      </c>
      <c r="H298" s="38">
        <v>0</v>
      </c>
      <c r="I298" s="38">
        <f>ROUND(G298*H298,P4)</f>
        <v>0</v>
      </c>
      <c r="J298" s="33"/>
      <c r="O298" s="39">
        <f>I298*0.21</f>
        <v>0</v>
      </c>
      <c r="P298">
        <v>3</v>
      </c>
    </row>
    <row r="299" spans="1:16" ht="45" x14ac:dyDescent="0.25">
      <c r="A299" s="33" t="s">
        <v>173</v>
      </c>
      <c r="B299" s="40"/>
      <c r="C299" s="41"/>
      <c r="D299" s="41"/>
      <c r="E299" s="35" t="s">
        <v>1215</v>
      </c>
      <c r="F299" s="41"/>
      <c r="G299" s="41"/>
      <c r="H299" s="41"/>
      <c r="I299" s="41"/>
      <c r="J299" s="42"/>
    </row>
    <row r="300" spans="1:16" x14ac:dyDescent="0.25">
      <c r="A300" s="33" t="s">
        <v>175</v>
      </c>
      <c r="B300" s="40"/>
      <c r="C300" s="41"/>
      <c r="D300" s="41"/>
      <c r="E300" s="43" t="s">
        <v>805</v>
      </c>
      <c r="F300" s="41"/>
      <c r="G300" s="41"/>
      <c r="H300" s="41"/>
      <c r="I300" s="41"/>
      <c r="J300" s="42"/>
    </row>
    <row r="301" spans="1:16" ht="105" x14ac:dyDescent="0.25">
      <c r="A301" s="33" t="s">
        <v>177</v>
      </c>
      <c r="B301" s="45"/>
      <c r="C301" s="46"/>
      <c r="D301" s="46"/>
      <c r="E301" s="35" t="s">
        <v>1216</v>
      </c>
      <c r="F301" s="46"/>
      <c r="G301" s="46"/>
      <c r="H301" s="46"/>
      <c r="I301" s="46"/>
      <c r="J301" s="47"/>
    </row>
  </sheetData>
  <mergeCells count="13">
    <mergeCell ref="E7:E8"/>
    <mergeCell ref="F7:F8"/>
    <mergeCell ref="G7:G8"/>
    <mergeCell ref="H7:I7"/>
    <mergeCell ref="J7:J8"/>
    <mergeCell ref="C3:D3"/>
    <mergeCell ref="C4:D4"/>
    <mergeCell ref="C5:D5"/>
    <mergeCell ref="C6:D6"/>
    <mergeCell ref="A7:A8"/>
    <mergeCell ref="B7:B8"/>
    <mergeCell ref="C7:C8"/>
    <mergeCell ref="D7:D8"/>
  </mergeCells>
  <pageMargins left="0.7" right="0.7" top="0.75" bottom="0.75" header="0.3" footer="0.3"/>
  <pageSetup fitToHeight="0"/>
  <headerFooter>
    <oddFooter>&amp;C_x000D_&amp;1#&amp;"Calibri"&amp;10&amp;K000000 Mott MacDonald Restricted</oddFooter>
  </headerFooter>
  <drawing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pageSetUpPr fitToPage="1"/>
  </sheetPr>
  <dimension ref="A1:P285"/>
  <sheetViews>
    <sheetView topLeftCell="B1" workbookViewId="0"/>
  </sheetViews>
  <sheetFormatPr defaultRowHeight="15" x14ac:dyDescent="0.25"/>
  <cols>
    <col min="1" max="1" width="9.140625" hidden="1"/>
    <col min="2" max="2" width="16.140625" customWidth="1"/>
    <col min="3" max="3" width="9.7109375" customWidth="1"/>
    <col min="4" max="4" width="13" customWidth="1"/>
    <col min="5" max="5" width="64.85546875" customWidth="1"/>
    <col min="6" max="6" width="13" customWidth="1"/>
    <col min="7" max="9" width="16.140625" customWidth="1"/>
    <col min="10" max="10" width="14.85546875" bestFit="1" customWidth="1"/>
    <col min="15" max="16" width="9.140625" hidden="1"/>
  </cols>
  <sheetData>
    <row r="1" spans="1:16" x14ac:dyDescent="0.25">
      <c r="A1" s="1" t="s">
        <v>0</v>
      </c>
      <c r="B1" s="11"/>
      <c r="C1" s="12"/>
      <c r="D1" s="12"/>
      <c r="E1" s="13" t="s">
        <v>1</v>
      </c>
      <c r="F1" s="12"/>
      <c r="G1" s="12"/>
      <c r="H1" s="12"/>
      <c r="I1" s="12"/>
      <c r="J1" s="14"/>
      <c r="P1">
        <v>3</v>
      </c>
    </row>
    <row r="2" spans="1:16" ht="20.25" x14ac:dyDescent="0.25">
      <c r="A2" s="1"/>
      <c r="B2" s="15"/>
      <c r="C2" s="16"/>
      <c r="D2" s="16"/>
      <c r="E2" s="17" t="s">
        <v>142</v>
      </c>
      <c r="F2" s="16"/>
      <c r="G2" s="16"/>
      <c r="H2" s="16"/>
      <c r="I2" s="16"/>
      <c r="J2" s="18"/>
    </row>
    <row r="3" spans="1:16" x14ac:dyDescent="0.25">
      <c r="A3" s="3" t="s">
        <v>143</v>
      </c>
      <c r="B3" s="19" t="s">
        <v>144</v>
      </c>
      <c r="C3" s="73" t="s">
        <v>145</v>
      </c>
      <c r="D3" s="74"/>
      <c r="E3" s="20" t="s">
        <v>146</v>
      </c>
      <c r="F3" s="16"/>
      <c r="G3" s="16"/>
      <c r="H3" s="21" t="s">
        <v>455</v>
      </c>
      <c r="I3" s="22">
        <f>SUMIFS(I10:I285,A10:A285,"SD")</f>
        <v>0</v>
      </c>
      <c r="J3" s="18"/>
      <c r="O3">
        <v>0</v>
      </c>
      <c r="P3">
        <v>2</v>
      </c>
    </row>
    <row r="4" spans="1:16" x14ac:dyDescent="0.25">
      <c r="A4" s="3" t="s">
        <v>148</v>
      </c>
      <c r="B4" s="19" t="s">
        <v>149</v>
      </c>
      <c r="C4" s="73" t="s">
        <v>11</v>
      </c>
      <c r="D4" s="74"/>
      <c r="E4" s="20" t="s">
        <v>12</v>
      </c>
      <c r="F4" s="16"/>
      <c r="G4" s="16"/>
      <c r="H4" s="16"/>
      <c r="I4" s="16"/>
      <c r="J4" s="18"/>
      <c r="O4">
        <v>0.15</v>
      </c>
      <c r="P4">
        <v>2</v>
      </c>
    </row>
    <row r="5" spans="1:16" x14ac:dyDescent="0.25">
      <c r="A5" s="3" t="s">
        <v>150</v>
      </c>
      <c r="B5" s="19" t="s">
        <v>149</v>
      </c>
      <c r="C5" s="73" t="s">
        <v>468</v>
      </c>
      <c r="D5" s="74"/>
      <c r="E5" s="20" t="s">
        <v>28</v>
      </c>
      <c r="F5" s="16"/>
      <c r="G5" s="16"/>
      <c r="H5" s="16"/>
      <c r="I5" s="16"/>
      <c r="J5" s="18"/>
      <c r="O5">
        <v>0.21</v>
      </c>
    </row>
    <row r="6" spans="1:16" x14ac:dyDescent="0.25">
      <c r="A6" s="3" t="s">
        <v>152</v>
      </c>
      <c r="B6" s="19" t="s">
        <v>153</v>
      </c>
      <c r="C6" s="73" t="s">
        <v>455</v>
      </c>
      <c r="D6" s="74"/>
      <c r="E6" s="20" t="s">
        <v>40</v>
      </c>
      <c r="F6" s="16"/>
      <c r="G6" s="16"/>
      <c r="H6" s="16"/>
      <c r="I6" s="16"/>
      <c r="J6" s="18"/>
    </row>
    <row r="7" spans="1:16" x14ac:dyDescent="0.25">
      <c r="A7" s="75" t="s">
        <v>154</v>
      </c>
      <c r="B7" s="76" t="s">
        <v>155</v>
      </c>
      <c r="C7" s="77" t="s">
        <v>156</v>
      </c>
      <c r="D7" s="77" t="s">
        <v>157</v>
      </c>
      <c r="E7" s="77" t="s">
        <v>158</v>
      </c>
      <c r="F7" s="77" t="s">
        <v>159</v>
      </c>
      <c r="G7" s="77" t="s">
        <v>160</v>
      </c>
      <c r="H7" s="77" t="s">
        <v>161</v>
      </c>
      <c r="I7" s="77"/>
      <c r="J7" s="78" t="s">
        <v>162</v>
      </c>
    </row>
    <row r="8" spans="1:16" x14ac:dyDescent="0.25">
      <c r="A8" s="75"/>
      <c r="B8" s="76"/>
      <c r="C8" s="77"/>
      <c r="D8" s="77"/>
      <c r="E8" s="77"/>
      <c r="F8" s="77"/>
      <c r="G8" s="77"/>
      <c r="H8" s="6" t="s">
        <v>163</v>
      </c>
      <c r="I8" s="6" t="s">
        <v>164</v>
      </c>
      <c r="J8" s="78"/>
    </row>
    <row r="9" spans="1:16" x14ac:dyDescent="0.25">
      <c r="A9" s="25">
        <v>0</v>
      </c>
      <c r="B9" s="23">
        <v>1</v>
      </c>
      <c r="C9" s="26">
        <v>2</v>
      </c>
      <c r="D9" s="6">
        <v>3</v>
      </c>
      <c r="E9" s="26">
        <v>4</v>
      </c>
      <c r="F9" s="6">
        <v>5</v>
      </c>
      <c r="G9" s="6">
        <v>6</v>
      </c>
      <c r="H9" s="6">
        <v>7</v>
      </c>
      <c r="I9" s="26">
        <v>8</v>
      </c>
      <c r="J9" s="24">
        <v>9</v>
      </c>
    </row>
    <row r="10" spans="1:16" x14ac:dyDescent="0.25">
      <c r="A10" s="27" t="s">
        <v>165</v>
      </c>
      <c r="B10" s="28"/>
      <c r="C10" s="29" t="s">
        <v>166</v>
      </c>
      <c r="D10" s="30"/>
      <c r="E10" s="27" t="s">
        <v>167</v>
      </c>
      <c r="F10" s="30"/>
      <c r="G10" s="30"/>
      <c r="H10" s="30"/>
      <c r="I10" s="31">
        <f>SUMIFS(I11:I22,A11:A22,"P")</f>
        <v>0</v>
      </c>
      <c r="J10" s="32"/>
    </row>
    <row r="11" spans="1:16" ht="30" x14ac:dyDescent="0.25">
      <c r="A11" s="33" t="s">
        <v>168</v>
      </c>
      <c r="B11" s="33">
        <v>1</v>
      </c>
      <c r="C11" s="34" t="s">
        <v>296</v>
      </c>
      <c r="D11" s="33" t="s">
        <v>196</v>
      </c>
      <c r="E11" s="35" t="s">
        <v>297</v>
      </c>
      <c r="F11" s="36" t="s">
        <v>298</v>
      </c>
      <c r="G11" s="37">
        <v>467.35</v>
      </c>
      <c r="H11" s="38">
        <v>0</v>
      </c>
      <c r="I11" s="38">
        <f>ROUND(G11*H11,P4)</f>
        <v>0</v>
      </c>
      <c r="J11" s="33"/>
      <c r="O11" s="39">
        <f>I11*0.21</f>
        <v>0</v>
      </c>
      <c r="P11">
        <v>3</v>
      </c>
    </row>
    <row r="12" spans="1:16" ht="315" x14ac:dyDescent="0.25">
      <c r="A12" s="33" t="s">
        <v>173</v>
      </c>
      <c r="B12" s="40"/>
      <c r="C12" s="41"/>
      <c r="D12" s="41"/>
      <c r="E12" s="35" t="s">
        <v>1217</v>
      </c>
      <c r="F12" s="41"/>
      <c r="G12" s="41"/>
      <c r="H12" s="41"/>
      <c r="I12" s="41"/>
      <c r="J12" s="42"/>
    </row>
    <row r="13" spans="1:16" x14ac:dyDescent="0.25">
      <c r="A13" s="33" t="s">
        <v>175</v>
      </c>
      <c r="B13" s="40"/>
      <c r="C13" s="41"/>
      <c r="D13" s="41"/>
      <c r="E13" s="43" t="s">
        <v>1218</v>
      </c>
      <c r="F13" s="41"/>
      <c r="G13" s="41"/>
      <c r="H13" s="41"/>
      <c r="I13" s="41"/>
      <c r="J13" s="42"/>
    </row>
    <row r="14" spans="1:16" ht="75" x14ac:dyDescent="0.25">
      <c r="A14" s="33" t="s">
        <v>177</v>
      </c>
      <c r="B14" s="40"/>
      <c r="C14" s="41"/>
      <c r="D14" s="41"/>
      <c r="E14" s="35" t="s">
        <v>383</v>
      </c>
      <c r="F14" s="41"/>
      <c r="G14" s="41"/>
      <c r="H14" s="41"/>
      <c r="I14" s="41"/>
      <c r="J14" s="42"/>
    </row>
    <row r="15" spans="1:16" ht="30" x14ac:dyDescent="0.25">
      <c r="A15" s="33" t="s">
        <v>168</v>
      </c>
      <c r="B15" s="33">
        <v>2</v>
      </c>
      <c r="C15" s="34" t="s">
        <v>296</v>
      </c>
      <c r="D15" s="33" t="s">
        <v>199</v>
      </c>
      <c r="E15" s="35" t="s">
        <v>297</v>
      </c>
      <c r="F15" s="36" t="s">
        <v>298</v>
      </c>
      <c r="G15" s="37">
        <v>416.85</v>
      </c>
      <c r="H15" s="38">
        <v>0</v>
      </c>
      <c r="I15" s="38">
        <f>ROUND(G15*H15,P4)</f>
        <v>0</v>
      </c>
      <c r="J15" s="33"/>
      <c r="O15" s="39">
        <f>I15*0.21</f>
        <v>0</v>
      </c>
      <c r="P15">
        <v>3</v>
      </c>
    </row>
    <row r="16" spans="1:16" ht="210" x14ac:dyDescent="0.25">
      <c r="A16" s="33" t="s">
        <v>173</v>
      </c>
      <c r="B16" s="40"/>
      <c r="C16" s="41"/>
      <c r="D16" s="41"/>
      <c r="E16" s="35" t="s">
        <v>1219</v>
      </c>
      <c r="F16" s="41"/>
      <c r="G16" s="41"/>
      <c r="H16" s="41"/>
      <c r="I16" s="41"/>
      <c r="J16" s="42"/>
    </row>
    <row r="17" spans="1:16" x14ac:dyDescent="0.25">
      <c r="A17" s="33" t="s">
        <v>175</v>
      </c>
      <c r="B17" s="40"/>
      <c r="C17" s="41"/>
      <c r="D17" s="41"/>
      <c r="E17" s="43" t="s">
        <v>1220</v>
      </c>
      <c r="F17" s="41"/>
      <c r="G17" s="41"/>
      <c r="H17" s="41"/>
      <c r="I17" s="41"/>
      <c r="J17" s="42"/>
    </row>
    <row r="18" spans="1:16" ht="75" x14ac:dyDescent="0.25">
      <c r="A18" s="33" t="s">
        <v>177</v>
      </c>
      <c r="B18" s="40"/>
      <c r="C18" s="41"/>
      <c r="D18" s="41"/>
      <c r="E18" s="35" t="s">
        <v>301</v>
      </c>
      <c r="F18" s="41"/>
      <c r="G18" s="41"/>
      <c r="H18" s="41"/>
      <c r="I18" s="41"/>
      <c r="J18" s="42"/>
    </row>
    <row r="19" spans="1:16" x14ac:dyDescent="0.25">
      <c r="A19" s="33" t="s">
        <v>168</v>
      </c>
      <c r="B19" s="33">
        <v>3</v>
      </c>
      <c r="C19" s="34" t="s">
        <v>473</v>
      </c>
      <c r="D19" s="33" t="s">
        <v>170</v>
      </c>
      <c r="E19" s="35" t="s">
        <v>474</v>
      </c>
      <c r="F19" s="36" t="s">
        <v>298</v>
      </c>
      <c r="G19" s="37">
        <v>62.85</v>
      </c>
      <c r="H19" s="38">
        <v>0</v>
      </c>
      <c r="I19" s="38">
        <f>ROUND(G19*H19,P4)</f>
        <v>0</v>
      </c>
      <c r="J19" s="33"/>
      <c r="O19" s="39">
        <f>I19*0.21</f>
        <v>0</v>
      </c>
      <c r="P19">
        <v>3</v>
      </c>
    </row>
    <row r="20" spans="1:16" ht="210" x14ac:dyDescent="0.25">
      <c r="A20" s="33" t="s">
        <v>173</v>
      </c>
      <c r="B20" s="40"/>
      <c r="C20" s="41"/>
      <c r="D20" s="41"/>
      <c r="E20" s="35" t="s">
        <v>1221</v>
      </c>
      <c r="F20" s="41"/>
      <c r="G20" s="41"/>
      <c r="H20" s="41"/>
      <c r="I20" s="41"/>
      <c r="J20" s="42"/>
    </row>
    <row r="21" spans="1:16" x14ac:dyDescent="0.25">
      <c r="A21" s="33" t="s">
        <v>175</v>
      </c>
      <c r="B21" s="40"/>
      <c r="C21" s="41"/>
      <c r="D21" s="41"/>
      <c r="E21" s="43" t="s">
        <v>1222</v>
      </c>
      <c r="F21" s="41"/>
      <c r="G21" s="41"/>
      <c r="H21" s="41"/>
      <c r="I21" s="41"/>
      <c r="J21" s="42"/>
    </row>
    <row r="22" spans="1:16" ht="75" x14ac:dyDescent="0.25">
      <c r="A22" s="33" t="s">
        <v>177</v>
      </c>
      <c r="B22" s="40"/>
      <c r="C22" s="41"/>
      <c r="D22" s="41"/>
      <c r="E22" s="35" t="s">
        <v>301</v>
      </c>
      <c r="F22" s="41"/>
      <c r="G22" s="41"/>
      <c r="H22" s="41"/>
      <c r="I22" s="41"/>
      <c r="J22" s="42"/>
    </row>
    <row r="23" spans="1:16" x14ac:dyDescent="0.25">
      <c r="A23" s="27" t="s">
        <v>165</v>
      </c>
      <c r="B23" s="28"/>
      <c r="C23" s="29" t="s">
        <v>11</v>
      </c>
      <c r="D23" s="30"/>
      <c r="E23" s="27" t="s">
        <v>239</v>
      </c>
      <c r="F23" s="30"/>
      <c r="G23" s="30"/>
      <c r="H23" s="30"/>
      <c r="I23" s="31">
        <f>SUMIFS(I24:I111,A24:A111,"P")</f>
        <v>0</v>
      </c>
      <c r="J23" s="32"/>
    </row>
    <row r="24" spans="1:16" x14ac:dyDescent="0.25">
      <c r="A24" s="33" t="s">
        <v>168</v>
      </c>
      <c r="B24" s="33">
        <v>4</v>
      </c>
      <c r="C24" s="34" t="s">
        <v>482</v>
      </c>
      <c r="D24" s="33" t="s">
        <v>170</v>
      </c>
      <c r="E24" s="35" t="s">
        <v>483</v>
      </c>
      <c r="F24" s="36" t="s">
        <v>242</v>
      </c>
      <c r="G24" s="37">
        <v>4.5</v>
      </c>
      <c r="H24" s="38">
        <v>0</v>
      </c>
      <c r="I24" s="38">
        <f>ROUND(G24*H24,P4)</f>
        <v>0</v>
      </c>
      <c r="J24" s="33"/>
      <c r="O24" s="39">
        <f>I24*0.21</f>
        <v>0</v>
      </c>
      <c r="P24">
        <v>3</v>
      </c>
    </row>
    <row r="25" spans="1:16" ht="225" x14ac:dyDescent="0.25">
      <c r="A25" s="33" t="s">
        <v>173</v>
      </c>
      <c r="B25" s="40"/>
      <c r="C25" s="41"/>
      <c r="D25" s="41"/>
      <c r="E25" s="35" t="s">
        <v>1223</v>
      </c>
      <c r="F25" s="41"/>
      <c r="G25" s="41"/>
      <c r="H25" s="41"/>
      <c r="I25" s="41"/>
      <c r="J25" s="42"/>
    </row>
    <row r="26" spans="1:16" x14ac:dyDescent="0.25">
      <c r="A26" s="33" t="s">
        <v>175</v>
      </c>
      <c r="B26" s="40"/>
      <c r="C26" s="41"/>
      <c r="D26" s="41"/>
      <c r="E26" s="43" t="s">
        <v>1224</v>
      </c>
      <c r="F26" s="41"/>
      <c r="G26" s="41"/>
      <c r="H26" s="41"/>
      <c r="I26" s="41"/>
      <c r="J26" s="42"/>
    </row>
    <row r="27" spans="1:16" ht="135" x14ac:dyDescent="0.25">
      <c r="A27" s="33" t="s">
        <v>177</v>
      </c>
      <c r="B27" s="40"/>
      <c r="C27" s="41"/>
      <c r="D27" s="41"/>
      <c r="E27" s="35" t="s">
        <v>486</v>
      </c>
      <c r="F27" s="41"/>
      <c r="G27" s="41"/>
      <c r="H27" s="41"/>
      <c r="I27" s="41"/>
      <c r="J27" s="42"/>
    </row>
    <row r="28" spans="1:16" ht="30" x14ac:dyDescent="0.25">
      <c r="A28" s="33" t="s">
        <v>168</v>
      </c>
      <c r="B28" s="33">
        <v>5</v>
      </c>
      <c r="C28" s="34" t="s">
        <v>492</v>
      </c>
      <c r="D28" s="33" t="s">
        <v>170</v>
      </c>
      <c r="E28" s="35" t="s">
        <v>493</v>
      </c>
      <c r="F28" s="36" t="s">
        <v>242</v>
      </c>
      <c r="G28" s="37">
        <v>13.5</v>
      </c>
      <c r="H28" s="38">
        <v>0</v>
      </c>
      <c r="I28" s="38">
        <f>ROUND(G28*H28,P4)</f>
        <v>0</v>
      </c>
      <c r="J28" s="33"/>
      <c r="O28" s="39">
        <f>I28*0.21</f>
        <v>0</v>
      </c>
      <c r="P28">
        <v>3</v>
      </c>
    </row>
    <row r="29" spans="1:16" ht="90" x14ac:dyDescent="0.25">
      <c r="A29" s="33" t="s">
        <v>173</v>
      </c>
      <c r="B29" s="40"/>
      <c r="C29" s="41"/>
      <c r="D29" s="41"/>
      <c r="E29" s="35" t="s">
        <v>1225</v>
      </c>
      <c r="F29" s="41"/>
      <c r="G29" s="41"/>
      <c r="H29" s="41"/>
      <c r="I29" s="41"/>
      <c r="J29" s="42"/>
    </row>
    <row r="30" spans="1:16" x14ac:dyDescent="0.25">
      <c r="A30" s="33" t="s">
        <v>175</v>
      </c>
      <c r="B30" s="40"/>
      <c r="C30" s="41"/>
      <c r="D30" s="41"/>
      <c r="E30" s="43" t="s">
        <v>1226</v>
      </c>
      <c r="F30" s="41"/>
      <c r="G30" s="41"/>
      <c r="H30" s="41"/>
      <c r="I30" s="41"/>
      <c r="J30" s="42"/>
    </row>
    <row r="31" spans="1:16" ht="120" x14ac:dyDescent="0.25">
      <c r="A31" s="33" t="s">
        <v>177</v>
      </c>
      <c r="B31" s="40"/>
      <c r="C31" s="41"/>
      <c r="D31" s="41"/>
      <c r="E31" s="35" t="s">
        <v>481</v>
      </c>
      <c r="F31" s="41"/>
      <c r="G31" s="41"/>
      <c r="H31" s="41"/>
      <c r="I31" s="41"/>
      <c r="J31" s="42"/>
    </row>
    <row r="32" spans="1:16" x14ac:dyDescent="0.25">
      <c r="A32" s="33" t="s">
        <v>168</v>
      </c>
      <c r="B32" s="33">
        <v>6</v>
      </c>
      <c r="C32" s="34" t="s">
        <v>496</v>
      </c>
      <c r="D32" s="33" t="s">
        <v>196</v>
      </c>
      <c r="E32" s="35" t="s">
        <v>497</v>
      </c>
      <c r="F32" s="36" t="s">
        <v>242</v>
      </c>
      <c r="G32" s="37">
        <v>75</v>
      </c>
      <c r="H32" s="38">
        <v>0</v>
      </c>
      <c r="I32" s="38">
        <f>ROUND(G32*H32,P4)</f>
        <v>0</v>
      </c>
      <c r="J32" s="33"/>
      <c r="O32" s="39">
        <f>I32*0.21</f>
        <v>0</v>
      </c>
      <c r="P32">
        <v>3</v>
      </c>
    </row>
    <row r="33" spans="1:16" ht="240" x14ac:dyDescent="0.25">
      <c r="A33" s="33" t="s">
        <v>173</v>
      </c>
      <c r="B33" s="40"/>
      <c r="C33" s="41"/>
      <c r="D33" s="41"/>
      <c r="E33" s="35" t="s">
        <v>1227</v>
      </c>
      <c r="F33" s="41"/>
      <c r="G33" s="41"/>
      <c r="H33" s="41"/>
      <c r="I33" s="41"/>
      <c r="J33" s="42"/>
    </row>
    <row r="34" spans="1:16" x14ac:dyDescent="0.25">
      <c r="A34" s="33" t="s">
        <v>175</v>
      </c>
      <c r="B34" s="40"/>
      <c r="C34" s="41"/>
      <c r="D34" s="41"/>
      <c r="E34" s="43" t="s">
        <v>564</v>
      </c>
      <c r="F34" s="41"/>
      <c r="G34" s="41"/>
      <c r="H34" s="41"/>
      <c r="I34" s="41"/>
      <c r="J34" s="42"/>
    </row>
    <row r="35" spans="1:16" ht="120" x14ac:dyDescent="0.25">
      <c r="A35" s="33" t="s">
        <v>177</v>
      </c>
      <c r="B35" s="40"/>
      <c r="C35" s="41"/>
      <c r="D35" s="41"/>
      <c r="E35" s="35" t="s">
        <v>481</v>
      </c>
      <c r="F35" s="41"/>
      <c r="G35" s="41"/>
      <c r="H35" s="41"/>
      <c r="I35" s="41"/>
      <c r="J35" s="42"/>
    </row>
    <row r="36" spans="1:16" x14ac:dyDescent="0.25">
      <c r="A36" s="33" t="s">
        <v>168</v>
      </c>
      <c r="B36" s="33">
        <v>7</v>
      </c>
      <c r="C36" s="34" t="s">
        <v>496</v>
      </c>
      <c r="D36" s="33" t="s">
        <v>199</v>
      </c>
      <c r="E36" s="35" t="s">
        <v>497</v>
      </c>
      <c r="F36" s="36" t="s">
        <v>242</v>
      </c>
      <c r="G36" s="37">
        <v>95</v>
      </c>
      <c r="H36" s="38">
        <v>0</v>
      </c>
      <c r="I36" s="38">
        <f>ROUND(G36*H36,P4)</f>
        <v>0</v>
      </c>
      <c r="J36" s="33"/>
      <c r="O36" s="39">
        <f>I36*0.21</f>
        <v>0</v>
      </c>
      <c r="P36">
        <v>3</v>
      </c>
    </row>
    <row r="37" spans="1:16" ht="90" x14ac:dyDescent="0.25">
      <c r="A37" s="33" t="s">
        <v>173</v>
      </c>
      <c r="B37" s="40"/>
      <c r="C37" s="41"/>
      <c r="D37" s="41"/>
      <c r="E37" s="35" t="s">
        <v>1228</v>
      </c>
      <c r="F37" s="41"/>
      <c r="G37" s="41"/>
      <c r="H37" s="41"/>
      <c r="I37" s="41"/>
      <c r="J37" s="42"/>
    </row>
    <row r="38" spans="1:16" x14ac:dyDescent="0.25">
      <c r="A38" s="33" t="s">
        <v>175</v>
      </c>
      <c r="B38" s="40"/>
      <c r="C38" s="41"/>
      <c r="D38" s="41"/>
      <c r="E38" s="43" t="s">
        <v>1229</v>
      </c>
      <c r="F38" s="41"/>
      <c r="G38" s="41"/>
      <c r="H38" s="41"/>
      <c r="I38" s="41"/>
      <c r="J38" s="42"/>
    </row>
    <row r="39" spans="1:16" ht="75" x14ac:dyDescent="0.25">
      <c r="A39" s="33" t="s">
        <v>177</v>
      </c>
      <c r="B39" s="40"/>
      <c r="C39" s="41"/>
      <c r="D39" s="41"/>
      <c r="E39" s="35" t="s">
        <v>502</v>
      </c>
      <c r="F39" s="41"/>
      <c r="G39" s="41"/>
      <c r="H39" s="41"/>
      <c r="I39" s="41"/>
      <c r="J39" s="42"/>
    </row>
    <row r="40" spans="1:16" ht="30" x14ac:dyDescent="0.25">
      <c r="A40" s="33" t="s">
        <v>168</v>
      </c>
      <c r="B40" s="33">
        <v>8</v>
      </c>
      <c r="C40" s="34" t="s">
        <v>503</v>
      </c>
      <c r="D40" s="33" t="s">
        <v>170</v>
      </c>
      <c r="E40" s="35" t="s">
        <v>504</v>
      </c>
      <c r="F40" s="36" t="s">
        <v>274</v>
      </c>
      <c r="G40" s="37">
        <v>100</v>
      </c>
      <c r="H40" s="38">
        <v>0</v>
      </c>
      <c r="I40" s="38">
        <f>ROUND(G40*H40,P4)</f>
        <v>0</v>
      </c>
      <c r="J40" s="33"/>
      <c r="O40" s="39">
        <f>I40*0.21</f>
        <v>0</v>
      </c>
      <c r="P40">
        <v>3</v>
      </c>
    </row>
    <row r="41" spans="1:16" ht="255" x14ac:dyDescent="0.25">
      <c r="A41" s="33" t="s">
        <v>173</v>
      </c>
      <c r="B41" s="40"/>
      <c r="C41" s="41"/>
      <c r="D41" s="41"/>
      <c r="E41" s="35" t="s">
        <v>1230</v>
      </c>
      <c r="F41" s="41"/>
      <c r="G41" s="41"/>
      <c r="H41" s="41"/>
      <c r="I41" s="41"/>
      <c r="J41" s="42"/>
    </row>
    <row r="42" spans="1:16" x14ac:dyDescent="0.25">
      <c r="A42" s="33" t="s">
        <v>175</v>
      </c>
      <c r="B42" s="40"/>
      <c r="C42" s="41"/>
      <c r="D42" s="41"/>
      <c r="E42" s="43" t="s">
        <v>1107</v>
      </c>
      <c r="F42" s="41"/>
      <c r="G42" s="41"/>
      <c r="H42" s="41"/>
      <c r="I42" s="41"/>
      <c r="J42" s="42"/>
    </row>
    <row r="43" spans="1:16" ht="120" x14ac:dyDescent="0.25">
      <c r="A43" s="33" t="s">
        <v>177</v>
      </c>
      <c r="B43" s="40"/>
      <c r="C43" s="41"/>
      <c r="D43" s="41"/>
      <c r="E43" s="35" t="s">
        <v>481</v>
      </c>
      <c r="F43" s="41"/>
      <c r="G43" s="41"/>
      <c r="H43" s="41"/>
      <c r="I43" s="41"/>
      <c r="J43" s="42"/>
    </row>
    <row r="44" spans="1:16" x14ac:dyDescent="0.25">
      <c r="A44" s="33" t="s">
        <v>168</v>
      </c>
      <c r="B44" s="33">
        <v>9</v>
      </c>
      <c r="C44" s="34" t="s">
        <v>240</v>
      </c>
      <c r="D44" s="33" t="s">
        <v>196</v>
      </c>
      <c r="E44" s="35" t="s">
        <v>241</v>
      </c>
      <c r="F44" s="36" t="s">
        <v>242</v>
      </c>
      <c r="G44" s="37">
        <v>61</v>
      </c>
      <c r="H44" s="38">
        <v>0</v>
      </c>
      <c r="I44" s="38">
        <f>ROUND(G44*H44,P4)</f>
        <v>0</v>
      </c>
      <c r="J44" s="33"/>
      <c r="O44" s="39">
        <f>I44*0.21</f>
        <v>0</v>
      </c>
      <c r="P44">
        <v>3</v>
      </c>
    </row>
    <row r="45" spans="1:16" ht="180" x14ac:dyDescent="0.25">
      <c r="A45" s="33" t="s">
        <v>173</v>
      </c>
      <c r="B45" s="40"/>
      <c r="C45" s="41"/>
      <c r="D45" s="41"/>
      <c r="E45" s="35" t="s">
        <v>1231</v>
      </c>
      <c r="F45" s="41"/>
      <c r="G45" s="41"/>
      <c r="H45" s="41"/>
      <c r="I45" s="41"/>
      <c r="J45" s="42"/>
    </row>
    <row r="46" spans="1:16" x14ac:dyDescent="0.25">
      <c r="A46" s="33" t="s">
        <v>175</v>
      </c>
      <c r="B46" s="40"/>
      <c r="C46" s="41"/>
      <c r="D46" s="41"/>
      <c r="E46" s="43" t="s">
        <v>1232</v>
      </c>
      <c r="F46" s="41"/>
      <c r="G46" s="41"/>
      <c r="H46" s="41"/>
      <c r="I46" s="41"/>
      <c r="J46" s="42"/>
    </row>
    <row r="47" spans="1:16" ht="120" x14ac:dyDescent="0.25">
      <c r="A47" s="33" t="s">
        <v>177</v>
      </c>
      <c r="B47" s="40"/>
      <c r="C47" s="41"/>
      <c r="D47" s="41"/>
      <c r="E47" s="35" t="s">
        <v>481</v>
      </c>
      <c r="F47" s="41"/>
      <c r="G47" s="41"/>
      <c r="H47" s="41"/>
      <c r="I47" s="41"/>
      <c r="J47" s="42"/>
    </row>
    <row r="48" spans="1:16" x14ac:dyDescent="0.25">
      <c r="A48" s="33" t="s">
        <v>168</v>
      </c>
      <c r="B48" s="33">
        <v>10</v>
      </c>
      <c r="C48" s="34" t="s">
        <v>240</v>
      </c>
      <c r="D48" s="33" t="s">
        <v>199</v>
      </c>
      <c r="E48" s="35" t="s">
        <v>241</v>
      </c>
      <c r="F48" s="36" t="s">
        <v>242</v>
      </c>
      <c r="G48" s="37">
        <v>66</v>
      </c>
      <c r="H48" s="38">
        <v>0</v>
      </c>
      <c r="I48" s="38">
        <f>ROUND(G48*H48,P4)</f>
        <v>0</v>
      </c>
      <c r="J48" s="33"/>
      <c r="O48" s="39">
        <f>I48*0.21</f>
        <v>0</v>
      </c>
      <c r="P48">
        <v>3</v>
      </c>
    </row>
    <row r="49" spans="1:16" ht="150" x14ac:dyDescent="0.25">
      <c r="A49" s="33" t="s">
        <v>173</v>
      </c>
      <c r="B49" s="40"/>
      <c r="C49" s="41"/>
      <c r="D49" s="41"/>
      <c r="E49" s="35" t="s">
        <v>1233</v>
      </c>
      <c r="F49" s="41"/>
      <c r="G49" s="41"/>
      <c r="H49" s="41"/>
      <c r="I49" s="41"/>
      <c r="J49" s="42"/>
    </row>
    <row r="50" spans="1:16" x14ac:dyDescent="0.25">
      <c r="A50" s="33" t="s">
        <v>175</v>
      </c>
      <c r="B50" s="40"/>
      <c r="C50" s="41"/>
      <c r="D50" s="41"/>
      <c r="E50" s="43" t="s">
        <v>1234</v>
      </c>
      <c r="F50" s="41"/>
      <c r="G50" s="41"/>
      <c r="H50" s="41"/>
      <c r="I50" s="41"/>
      <c r="J50" s="42"/>
    </row>
    <row r="51" spans="1:16" ht="120" x14ac:dyDescent="0.25">
      <c r="A51" s="33" t="s">
        <v>177</v>
      </c>
      <c r="B51" s="40"/>
      <c r="C51" s="41"/>
      <c r="D51" s="41"/>
      <c r="E51" s="35" t="s">
        <v>481</v>
      </c>
      <c r="F51" s="41"/>
      <c r="G51" s="41"/>
      <c r="H51" s="41"/>
      <c r="I51" s="41"/>
      <c r="J51" s="42"/>
    </row>
    <row r="52" spans="1:16" x14ac:dyDescent="0.25">
      <c r="A52" s="33" t="s">
        <v>168</v>
      </c>
      <c r="B52" s="33">
        <v>11</v>
      </c>
      <c r="C52" s="34" t="s">
        <v>1235</v>
      </c>
      <c r="D52" s="33" t="s">
        <v>181</v>
      </c>
      <c r="E52" s="35" t="s">
        <v>1236</v>
      </c>
      <c r="F52" s="36" t="s">
        <v>274</v>
      </c>
      <c r="G52" s="37">
        <v>35</v>
      </c>
      <c r="H52" s="38">
        <v>0</v>
      </c>
      <c r="I52" s="38">
        <f>ROUND(G52*H52,P4)</f>
        <v>0</v>
      </c>
      <c r="J52" s="33"/>
      <c r="O52" s="39">
        <f>I52*0.21</f>
        <v>0</v>
      </c>
      <c r="P52">
        <v>3</v>
      </c>
    </row>
    <row r="53" spans="1:16" x14ac:dyDescent="0.25">
      <c r="A53" s="33" t="s">
        <v>173</v>
      </c>
      <c r="B53" s="40"/>
      <c r="C53" s="41"/>
      <c r="D53" s="41"/>
      <c r="E53" s="35" t="s">
        <v>1115</v>
      </c>
      <c r="F53" s="41"/>
      <c r="G53" s="41"/>
      <c r="H53" s="41"/>
      <c r="I53" s="41"/>
      <c r="J53" s="42"/>
    </row>
    <row r="54" spans="1:16" x14ac:dyDescent="0.25">
      <c r="A54" s="33" t="s">
        <v>175</v>
      </c>
      <c r="B54" s="40"/>
      <c r="C54" s="41"/>
      <c r="D54" s="41"/>
      <c r="E54" s="43" t="s">
        <v>1116</v>
      </c>
      <c r="F54" s="41"/>
      <c r="G54" s="41"/>
      <c r="H54" s="41"/>
      <c r="I54" s="41"/>
      <c r="J54" s="42"/>
    </row>
    <row r="55" spans="1:16" ht="45" x14ac:dyDescent="0.25">
      <c r="A55" s="33" t="s">
        <v>177</v>
      </c>
      <c r="B55" s="40"/>
      <c r="C55" s="41"/>
      <c r="D55" s="41"/>
      <c r="E55" s="35" t="s">
        <v>1117</v>
      </c>
      <c r="F55" s="41"/>
      <c r="G55" s="41"/>
      <c r="H55" s="41"/>
      <c r="I55" s="41"/>
      <c r="J55" s="42"/>
    </row>
    <row r="56" spans="1:16" x14ac:dyDescent="0.25">
      <c r="A56" s="33" t="s">
        <v>168</v>
      </c>
      <c r="B56" s="33">
        <v>12</v>
      </c>
      <c r="C56" s="34" t="s">
        <v>516</v>
      </c>
      <c r="D56" s="33" t="s">
        <v>170</v>
      </c>
      <c r="E56" s="35" t="s">
        <v>517</v>
      </c>
      <c r="F56" s="36" t="s">
        <v>242</v>
      </c>
      <c r="G56" s="37">
        <v>11.25</v>
      </c>
      <c r="H56" s="38">
        <v>0</v>
      </c>
      <c r="I56" s="38">
        <f>ROUND(G56*H56,P4)</f>
        <v>0</v>
      </c>
      <c r="J56" s="33"/>
      <c r="O56" s="39">
        <f>I56*0.21</f>
        <v>0</v>
      </c>
      <c r="P56">
        <v>3</v>
      </c>
    </row>
    <row r="57" spans="1:16" ht="60" x14ac:dyDescent="0.25">
      <c r="A57" s="33" t="s">
        <v>173</v>
      </c>
      <c r="B57" s="40"/>
      <c r="C57" s="41"/>
      <c r="D57" s="41"/>
      <c r="E57" s="35" t="s">
        <v>1237</v>
      </c>
      <c r="F57" s="41"/>
      <c r="G57" s="41"/>
      <c r="H57" s="41"/>
      <c r="I57" s="41"/>
      <c r="J57" s="42"/>
    </row>
    <row r="58" spans="1:16" x14ac:dyDescent="0.25">
      <c r="A58" s="33" t="s">
        <v>175</v>
      </c>
      <c r="B58" s="40"/>
      <c r="C58" s="41"/>
      <c r="D58" s="41"/>
      <c r="E58" s="43" t="s">
        <v>1238</v>
      </c>
      <c r="F58" s="41"/>
      <c r="G58" s="41"/>
      <c r="H58" s="41"/>
      <c r="I58" s="41"/>
      <c r="J58" s="42"/>
    </row>
    <row r="59" spans="1:16" ht="75" x14ac:dyDescent="0.25">
      <c r="A59" s="33" t="s">
        <v>177</v>
      </c>
      <c r="B59" s="40"/>
      <c r="C59" s="41"/>
      <c r="D59" s="41"/>
      <c r="E59" s="35" t="s">
        <v>520</v>
      </c>
      <c r="F59" s="41"/>
      <c r="G59" s="41"/>
      <c r="H59" s="41"/>
      <c r="I59" s="41"/>
      <c r="J59" s="42"/>
    </row>
    <row r="60" spans="1:16" x14ac:dyDescent="0.25">
      <c r="A60" s="33" t="s">
        <v>168</v>
      </c>
      <c r="B60" s="33">
        <v>13</v>
      </c>
      <c r="C60" s="34" t="s">
        <v>521</v>
      </c>
      <c r="D60" s="33" t="s">
        <v>181</v>
      </c>
      <c r="E60" s="35" t="s">
        <v>522</v>
      </c>
      <c r="F60" s="36" t="s">
        <v>242</v>
      </c>
      <c r="G60" s="37">
        <v>11.25</v>
      </c>
      <c r="H60" s="38">
        <v>0</v>
      </c>
      <c r="I60" s="38">
        <f>ROUND(G60*H60,P4)</f>
        <v>0</v>
      </c>
      <c r="J60" s="33"/>
      <c r="O60" s="39">
        <f>I60*0.21</f>
        <v>0</v>
      </c>
      <c r="P60">
        <v>3</v>
      </c>
    </row>
    <row r="61" spans="1:16" x14ac:dyDescent="0.25">
      <c r="A61" s="33" t="s">
        <v>173</v>
      </c>
      <c r="B61" s="40"/>
      <c r="C61" s="41"/>
      <c r="D61" s="41"/>
      <c r="E61" s="35" t="s">
        <v>523</v>
      </c>
      <c r="F61" s="41"/>
      <c r="G61" s="41"/>
      <c r="H61" s="41"/>
      <c r="I61" s="41"/>
      <c r="J61" s="42"/>
    </row>
    <row r="62" spans="1:16" x14ac:dyDescent="0.25">
      <c r="A62" s="33" t="s">
        <v>175</v>
      </c>
      <c r="B62" s="40"/>
      <c r="C62" s="41"/>
      <c r="D62" s="41"/>
      <c r="E62" s="43" t="s">
        <v>1239</v>
      </c>
      <c r="F62" s="41"/>
      <c r="G62" s="41"/>
      <c r="H62" s="41"/>
      <c r="I62" s="41"/>
      <c r="J62" s="42"/>
    </row>
    <row r="63" spans="1:16" ht="60" x14ac:dyDescent="0.25">
      <c r="A63" s="33" t="s">
        <v>177</v>
      </c>
      <c r="B63" s="40"/>
      <c r="C63" s="41"/>
      <c r="D63" s="41"/>
      <c r="E63" s="35" t="s">
        <v>525</v>
      </c>
      <c r="F63" s="41"/>
      <c r="G63" s="41"/>
      <c r="H63" s="41"/>
      <c r="I63" s="41"/>
      <c r="J63" s="42"/>
    </row>
    <row r="64" spans="1:16" x14ac:dyDescent="0.25">
      <c r="A64" s="33" t="s">
        <v>168</v>
      </c>
      <c r="B64" s="33">
        <v>14</v>
      </c>
      <c r="C64" s="34" t="s">
        <v>526</v>
      </c>
      <c r="D64" s="33" t="s">
        <v>170</v>
      </c>
      <c r="E64" s="35" t="s">
        <v>527</v>
      </c>
      <c r="F64" s="36" t="s">
        <v>242</v>
      </c>
      <c r="G64" s="37">
        <v>50</v>
      </c>
      <c r="H64" s="38">
        <v>0</v>
      </c>
      <c r="I64" s="38">
        <f>ROUND(G64*H64,P4)</f>
        <v>0</v>
      </c>
      <c r="J64" s="33"/>
      <c r="O64" s="39">
        <f>I64*0.21</f>
        <v>0</v>
      </c>
      <c r="P64">
        <v>3</v>
      </c>
    </row>
    <row r="65" spans="1:16" ht="75" x14ac:dyDescent="0.25">
      <c r="A65" s="33" t="s">
        <v>173</v>
      </c>
      <c r="B65" s="40"/>
      <c r="C65" s="41"/>
      <c r="D65" s="41"/>
      <c r="E65" s="35" t="s">
        <v>528</v>
      </c>
      <c r="F65" s="41"/>
      <c r="G65" s="41"/>
      <c r="H65" s="41"/>
      <c r="I65" s="41"/>
      <c r="J65" s="42"/>
    </row>
    <row r="66" spans="1:16" x14ac:dyDescent="0.25">
      <c r="A66" s="33" t="s">
        <v>175</v>
      </c>
      <c r="B66" s="40"/>
      <c r="C66" s="41"/>
      <c r="D66" s="41"/>
      <c r="E66" s="43" t="s">
        <v>668</v>
      </c>
      <c r="F66" s="41"/>
      <c r="G66" s="41"/>
      <c r="H66" s="41"/>
      <c r="I66" s="41"/>
      <c r="J66" s="42"/>
    </row>
    <row r="67" spans="1:16" ht="409.5" x14ac:dyDescent="0.25">
      <c r="A67" s="33" t="s">
        <v>177</v>
      </c>
      <c r="B67" s="40"/>
      <c r="C67" s="41"/>
      <c r="D67" s="41"/>
      <c r="E67" s="35" t="s">
        <v>529</v>
      </c>
      <c r="F67" s="41"/>
      <c r="G67" s="41"/>
      <c r="H67" s="41"/>
      <c r="I67" s="41"/>
      <c r="J67" s="42"/>
    </row>
    <row r="68" spans="1:16" x14ac:dyDescent="0.25">
      <c r="A68" s="33" t="s">
        <v>168</v>
      </c>
      <c r="B68" s="33">
        <v>15</v>
      </c>
      <c r="C68" s="34" t="s">
        <v>530</v>
      </c>
      <c r="D68" s="33" t="s">
        <v>196</v>
      </c>
      <c r="E68" s="35" t="s">
        <v>531</v>
      </c>
      <c r="F68" s="36" t="s">
        <v>242</v>
      </c>
      <c r="G68" s="37">
        <v>305</v>
      </c>
      <c r="H68" s="38">
        <v>0</v>
      </c>
      <c r="I68" s="38">
        <f>ROUND(G68*H68,P4)</f>
        <v>0</v>
      </c>
      <c r="J68" s="33"/>
      <c r="O68" s="39">
        <f>I68*0.21</f>
        <v>0</v>
      </c>
      <c r="P68">
        <v>3</v>
      </c>
    </row>
    <row r="69" spans="1:16" ht="409.5" x14ac:dyDescent="0.25">
      <c r="A69" s="33" t="s">
        <v>173</v>
      </c>
      <c r="B69" s="40"/>
      <c r="C69" s="41"/>
      <c r="D69" s="41"/>
      <c r="E69" s="35" t="s">
        <v>1240</v>
      </c>
      <c r="F69" s="41"/>
      <c r="G69" s="41"/>
      <c r="H69" s="41"/>
      <c r="I69" s="41"/>
      <c r="J69" s="42"/>
    </row>
    <row r="70" spans="1:16" x14ac:dyDescent="0.25">
      <c r="A70" s="33" t="s">
        <v>175</v>
      </c>
      <c r="B70" s="40"/>
      <c r="C70" s="41"/>
      <c r="D70" s="41"/>
      <c r="E70" s="43" t="s">
        <v>1241</v>
      </c>
      <c r="F70" s="41"/>
      <c r="G70" s="41"/>
      <c r="H70" s="41"/>
      <c r="I70" s="41"/>
      <c r="J70" s="42"/>
    </row>
    <row r="71" spans="1:16" ht="409.5" x14ac:dyDescent="0.25">
      <c r="A71" s="33" t="s">
        <v>177</v>
      </c>
      <c r="B71" s="40"/>
      <c r="C71" s="41"/>
      <c r="D71" s="41"/>
      <c r="E71" s="35" t="s">
        <v>529</v>
      </c>
      <c r="F71" s="41"/>
      <c r="G71" s="41"/>
      <c r="H71" s="41"/>
      <c r="I71" s="41"/>
      <c r="J71" s="42"/>
    </row>
    <row r="72" spans="1:16" x14ac:dyDescent="0.25">
      <c r="A72" s="33" t="s">
        <v>168</v>
      </c>
      <c r="B72" s="33">
        <v>16</v>
      </c>
      <c r="C72" s="34" t="s">
        <v>530</v>
      </c>
      <c r="D72" s="33" t="s">
        <v>199</v>
      </c>
      <c r="E72" s="35" t="s">
        <v>531</v>
      </c>
      <c r="F72" s="36" t="s">
        <v>242</v>
      </c>
      <c r="G72" s="37">
        <v>180</v>
      </c>
      <c r="H72" s="38">
        <v>0</v>
      </c>
      <c r="I72" s="38">
        <f>ROUND(G72*H72,P4)</f>
        <v>0</v>
      </c>
      <c r="J72" s="33"/>
      <c r="O72" s="39">
        <f>I72*0.21</f>
        <v>0</v>
      </c>
      <c r="P72">
        <v>3</v>
      </c>
    </row>
    <row r="73" spans="1:16" ht="75" x14ac:dyDescent="0.25">
      <c r="A73" s="33" t="s">
        <v>173</v>
      </c>
      <c r="B73" s="40"/>
      <c r="C73" s="41"/>
      <c r="D73" s="41"/>
      <c r="E73" s="35" t="s">
        <v>1242</v>
      </c>
      <c r="F73" s="41"/>
      <c r="G73" s="41"/>
      <c r="H73" s="41"/>
      <c r="I73" s="41"/>
      <c r="J73" s="42"/>
    </row>
    <row r="74" spans="1:16" x14ac:dyDescent="0.25">
      <c r="A74" s="33" t="s">
        <v>175</v>
      </c>
      <c r="B74" s="40"/>
      <c r="C74" s="41"/>
      <c r="D74" s="41"/>
      <c r="E74" s="43" t="s">
        <v>1243</v>
      </c>
      <c r="F74" s="41"/>
      <c r="G74" s="41"/>
      <c r="H74" s="41"/>
      <c r="I74" s="41"/>
      <c r="J74" s="42"/>
    </row>
    <row r="75" spans="1:16" ht="409.5" x14ac:dyDescent="0.25">
      <c r="A75" s="33" t="s">
        <v>177</v>
      </c>
      <c r="B75" s="40"/>
      <c r="C75" s="41"/>
      <c r="D75" s="41"/>
      <c r="E75" s="35" t="s">
        <v>537</v>
      </c>
      <c r="F75" s="41"/>
      <c r="G75" s="41"/>
      <c r="H75" s="41"/>
      <c r="I75" s="41"/>
      <c r="J75" s="42"/>
    </row>
    <row r="76" spans="1:16" x14ac:dyDescent="0.25">
      <c r="A76" s="33" t="s">
        <v>168</v>
      </c>
      <c r="B76" s="33">
        <v>17</v>
      </c>
      <c r="C76" s="34" t="s">
        <v>543</v>
      </c>
      <c r="D76" s="33" t="s">
        <v>170</v>
      </c>
      <c r="E76" s="35" t="s">
        <v>544</v>
      </c>
      <c r="F76" s="36" t="s">
        <v>274</v>
      </c>
      <c r="G76" s="37">
        <v>150</v>
      </c>
      <c r="H76" s="38">
        <v>0</v>
      </c>
      <c r="I76" s="38">
        <f>ROUND(G76*H76,P4)</f>
        <v>0</v>
      </c>
      <c r="J76" s="33"/>
      <c r="O76" s="39">
        <f>I76*0.21</f>
        <v>0</v>
      </c>
      <c r="P76">
        <v>3</v>
      </c>
    </row>
    <row r="77" spans="1:16" ht="195" x14ac:dyDescent="0.25">
      <c r="A77" s="33" t="s">
        <v>173</v>
      </c>
      <c r="B77" s="40"/>
      <c r="C77" s="41"/>
      <c r="D77" s="41"/>
      <c r="E77" s="35" t="s">
        <v>1244</v>
      </c>
      <c r="F77" s="41"/>
      <c r="G77" s="41"/>
      <c r="H77" s="41"/>
      <c r="I77" s="41"/>
      <c r="J77" s="42"/>
    </row>
    <row r="78" spans="1:16" x14ac:dyDescent="0.25">
      <c r="A78" s="33" t="s">
        <v>175</v>
      </c>
      <c r="B78" s="40"/>
      <c r="C78" s="41"/>
      <c r="D78" s="41"/>
      <c r="E78" s="43" t="s">
        <v>495</v>
      </c>
      <c r="F78" s="41"/>
      <c r="G78" s="41"/>
      <c r="H78" s="41"/>
      <c r="I78" s="41"/>
      <c r="J78" s="42"/>
    </row>
    <row r="79" spans="1:16" ht="120" x14ac:dyDescent="0.25">
      <c r="A79" s="33" t="s">
        <v>177</v>
      </c>
      <c r="B79" s="40"/>
      <c r="C79" s="41"/>
      <c r="D79" s="41"/>
      <c r="E79" s="35" t="s">
        <v>547</v>
      </c>
      <c r="F79" s="41"/>
      <c r="G79" s="41"/>
      <c r="H79" s="41"/>
      <c r="I79" s="41"/>
      <c r="J79" s="42"/>
    </row>
    <row r="80" spans="1:16" x14ac:dyDescent="0.25">
      <c r="A80" s="33" t="s">
        <v>168</v>
      </c>
      <c r="B80" s="33">
        <v>18</v>
      </c>
      <c r="C80" s="34" t="s">
        <v>1123</v>
      </c>
      <c r="D80" s="33" t="s">
        <v>170</v>
      </c>
      <c r="E80" s="35" t="s">
        <v>1245</v>
      </c>
      <c r="F80" s="36" t="s">
        <v>242</v>
      </c>
      <c r="G80" s="37">
        <v>5</v>
      </c>
      <c r="H80" s="38">
        <v>0</v>
      </c>
      <c r="I80" s="38">
        <f>ROUND(G80*H80,P4)</f>
        <v>0</v>
      </c>
      <c r="J80" s="33"/>
      <c r="O80" s="39">
        <f>I80*0.21</f>
        <v>0</v>
      </c>
      <c r="P80">
        <v>3</v>
      </c>
    </row>
    <row r="81" spans="1:16" ht="45" x14ac:dyDescent="0.25">
      <c r="A81" s="33" t="s">
        <v>173</v>
      </c>
      <c r="B81" s="40"/>
      <c r="C81" s="41"/>
      <c r="D81" s="41"/>
      <c r="E81" s="35" t="s">
        <v>1246</v>
      </c>
      <c r="F81" s="41"/>
      <c r="G81" s="41"/>
      <c r="H81" s="41"/>
      <c r="I81" s="41"/>
      <c r="J81" s="42"/>
    </row>
    <row r="82" spans="1:16" x14ac:dyDescent="0.25">
      <c r="A82" s="33" t="s">
        <v>175</v>
      </c>
      <c r="B82" s="40"/>
      <c r="C82" s="41"/>
      <c r="D82" s="41"/>
      <c r="E82" s="43" t="s">
        <v>1126</v>
      </c>
      <c r="F82" s="41"/>
      <c r="G82" s="41"/>
      <c r="H82" s="41"/>
      <c r="I82" s="41"/>
      <c r="J82" s="42"/>
    </row>
    <row r="83" spans="1:16" ht="120" x14ac:dyDescent="0.25">
      <c r="A83" s="33" t="s">
        <v>177</v>
      </c>
      <c r="B83" s="40"/>
      <c r="C83" s="41"/>
      <c r="D83" s="41"/>
      <c r="E83" s="35" t="s">
        <v>552</v>
      </c>
      <c r="F83" s="41"/>
      <c r="G83" s="41"/>
      <c r="H83" s="41"/>
      <c r="I83" s="41"/>
      <c r="J83" s="42"/>
    </row>
    <row r="84" spans="1:16" x14ac:dyDescent="0.25">
      <c r="A84" s="33" t="s">
        <v>168</v>
      </c>
      <c r="B84" s="33">
        <v>19</v>
      </c>
      <c r="C84" s="34" t="s">
        <v>396</v>
      </c>
      <c r="D84" s="33" t="s">
        <v>181</v>
      </c>
      <c r="E84" s="35" t="s">
        <v>553</v>
      </c>
      <c r="F84" s="36" t="s">
        <v>242</v>
      </c>
      <c r="G84" s="37">
        <v>538.75</v>
      </c>
      <c r="H84" s="38">
        <v>0</v>
      </c>
      <c r="I84" s="38">
        <f>ROUND(G84*H84,P4)</f>
        <v>0</v>
      </c>
      <c r="J84" s="33"/>
      <c r="O84" s="39">
        <f>I84*0.21</f>
        <v>0</v>
      </c>
      <c r="P84">
        <v>3</v>
      </c>
    </row>
    <row r="85" spans="1:16" ht="30" x14ac:dyDescent="0.25">
      <c r="A85" s="33" t="s">
        <v>173</v>
      </c>
      <c r="B85" s="40"/>
      <c r="C85" s="41"/>
      <c r="D85" s="41"/>
      <c r="E85" s="35" t="s">
        <v>1247</v>
      </c>
      <c r="F85" s="41"/>
      <c r="G85" s="41"/>
      <c r="H85" s="41"/>
      <c r="I85" s="41"/>
      <c r="J85" s="42"/>
    </row>
    <row r="86" spans="1:16" x14ac:dyDescent="0.25">
      <c r="A86" s="33" t="s">
        <v>175</v>
      </c>
      <c r="B86" s="40"/>
      <c r="C86" s="41"/>
      <c r="D86" s="41"/>
      <c r="E86" s="43" t="s">
        <v>1248</v>
      </c>
      <c r="F86" s="41"/>
      <c r="G86" s="41"/>
      <c r="H86" s="41"/>
      <c r="I86" s="41"/>
      <c r="J86" s="42"/>
    </row>
    <row r="87" spans="1:16" ht="285" x14ac:dyDescent="0.25">
      <c r="A87" s="33" t="s">
        <v>177</v>
      </c>
      <c r="B87" s="40"/>
      <c r="C87" s="41"/>
      <c r="D87" s="41"/>
      <c r="E87" s="35" t="s">
        <v>556</v>
      </c>
      <c r="F87" s="41"/>
      <c r="G87" s="41"/>
      <c r="H87" s="41"/>
      <c r="I87" s="41"/>
      <c r="J87" s="42"/>
    </row>
    <row r="88" spans="1:16" ht="30" x14ac:dyDescent="0.25">
      <c r="A88" s="33" t="s">
        <v>168</v>
      </c>
      <c r="B88" s="33">
        <v>20</v>
      </c>
      <c r="C88" s="34" t="s">
        <v>557</v>
      </c>
      <c r="D88" s="33" t="s">
        <v>181</v>
      </c>
      <c r="E88" s="35" t="s">
        <v>558</v>
      </c>
      <c r="F88" s="36" t="s">
        <v>242</v>
      </c>
      <c r="G88" s="37">
        <v>305</v>
      </c>
      <c r="H88" s="38">
        <v>0</v>
      </c>
      <c r="I88" s="38">
        <f>ROUND(G88*H88,P4)</f>
        <v>0</v>
      </c>
      <c r="J88" s="33"/>
      <c r="O88" s="39">
        <f>I88*0.21</f>
        <v>0</v>
      </c>
      <c r="P88">
        <v>3</v>
      </c>
    </row>
    <row r="89" spans="1:16" ht="409.5" x14ac:dyDescent="0.25">
      <c r="A89" s="33" t="s">
        <v>173</v>
      </c>
      <c r="B89" s="40"/>
      <c r="C89" s="41"/>
      <c r="D89" s="41"/>
      <c r="E89" s="35" t="s">
        <v>1249</v>
      </c>
      <c r="F89" s="41"/>
      <c r="G89" s="41"/>
      <c r="H89" s="41"/>
      <c r="I89" s="41"/>
      <c r="J89" s="42"/>
    </row>
    <row r="90" spans="1:16" x14ac:dyDescent="0.25">
      <c r="A90" s="33" t="s">
        <v>175</v>
      </c>
      <c r="B90" s="40"/>
      <c r="C90" s="41"/>
      <c r="D90" s="41"/>
      <c r="E90" s="43" t="s">
        <v>1241</v>
      </c>
      <c r="F90" s="41"/>
      <c r="G90" s="41"/>
      <c r="H90" s="41"/>
      <c r="I90" s="41"/>
      <c r="J90" s="42"/>
    </row>
    <row r="91" spans="1:16" ht="285" x14ac:dyDescent="0.25">
      <c r="A91" s="33" t="s">
        <v>177</v>
      </c>
      <c r="B91" s="40"/>
      <c r="C91" s="41"/>
      <c r="D91" s="41"/>
      <c r="E91" s="35" t="s">
        <v>556</v>
      </c>
      <c r="F91" s="41"/>
      <c r="G91" s="41"/>
      <c r="H91" s="41"/>
      <c r="I91" s="41"/>
      <c r="J91" s="42"/>
    </row>
    <row r="92" spans="1:16" x14ac:dyDescent="0.25">
      <c r="A92" s="33" t="s">
        <v>168</v>
      </c>
      <c r="B92" s="33">
        <v>21</v>
      </c>
      <c r="C92" s="34" t="s">
        <v>566</v>
      </c>
      <c r="D92" s="33" t="s">
        <v>181</v>
      </c>
      <c r="E92" s="35" t="s">
        <v>567</v>
      </c>
      <c r="F92" s="36" t="s">
        <v>242</v>
      </c>
      <c r="G92" s="37">
        <v>250</v>
      </c>
      <c r="H92" s="38">
        <v>0</v>
      </c>
      <c r="I92" s="38">
        <f>ROUND(G92*H92,P4)</f>
        <v>0</v>
      </c>
      <c r="J92" s="33"/>
      <c r="O92" s="39">
        <f>I92*0.21</f>
        <v>0</v>
      </c>
      <c r="P92">
        <v>3</v>
      </c>
    </row>
    <row r="93" spans="1:16" ht="75" x14ac:dyDescent="0.25">
      <c r="A93" s="33" t="s">
        <v>173</v>
      </c>
      <c r="B93" s="40"/>
      <c r="C93" s="41"/>
      <c r="D93" s="41"/>
      <c r="E93" s="35" t="s">
        <v>1131</v>
      </c>
      <c r="F93" s="41"/>
      <c r="G93" s="41"/>
      <c r="H93" s="41"/>
      <c r="I93" s="41"/>
      <c r="J93" s="42"/>
    </row>
    <row r="94" spans="1:16" x14ac:dyDescent="0.25">
      <c r="A94" s="33" t="s">
        <v>175</v>
      </c>
      <c r="B94" s="40"/>
      <c r="C94" s="41"/>
      <c r="D94" s="41"/>
      <c r="E94" s="43" t="s">
        <v>874</v>
      </c>
      <c r="F94" s="41"/>
      <c r="G94" s="41"/>
      <c r="H94" s="41"/>
      <c r="I94" s="41"/>
      <c r="J94" s="42"/>
    </row>
    <row r="95" spans="1:16" ht="375" x14ac:dyDescent="0.25">
      <c r="A95" s="33" t="s">
        <v>177</v>
      </c>
      <c r="B95" s="40"/>
      <c r="C95" s="41"/>
      <c r="D95" s="41"/>
      <c r="E95" s="35" t="s">
        <v>569</v>
      </c>
      <c r="F95" s="41"/>
      <c r="G95" s="41"/>
      <c r="H95" s="41"/>
      <c r="I95" s="41"/>
      <c r="J95" s="42"/>
    </row>
    <row r="96" spans="1:16" x14ac:dyDescent="0.25">
      <c r="A96" s="33" t="s">
        <v>168</v>
      </c>
      <c r="B96" s="33">
        <v>22</v>
      </c>
      <c r="C96" s="34" t="s">
        <v>1132</v>
      </c>
      <c r="D96" s="33" t="s">
        <v>181</v>
      </c>
      <c r="E96" s="35" t="s">
        <v>1133</v>
      </c>
      <c r="F96" s="36" t="s">
        <v>242</v>
      </c>
      <c r="G96" s="37">
        <v>355.98</v>
      </c>
      <c r="H96" s="38">
        <v>0</v>
      </c>
      <c r="I96" s="38">
        <f>ROUND(G96*H96,P4)</f>
        <v>0</v>
      </c>
      <c r="J96" s="33"/>
      <c r="O96" s="39">
        <f>I96*0.21</f>
        <v>0</v>
      </c>
      <c r="P96">
        <v>3</v>
      </c>
    </row>
    <row r="97" spans="1:16" x14ac:dyDescent="0.25">
      <c r="A97" s="33" t="s">
        <v>173</v>
      </c>
      <c r="B97" s="40"/>
      <c r="C97" s="41"/>
      <c r="D97" s="41"/>
      <c r="E97" s="35" t="s">
        <v>1250</v>
      </c>
      <c r="F97" s="41"/>
      <c r="G97" s="41"/>
      <c r="H97" s="41"/>
      <c r="I97" s="41"/>
      <c r="J97" s="42"/>
    </row>
    <row r="98" spans="1:16" x14ac:dyDescent="0.25">
      <c r="A98" s="33" t="s">
        <v>175</v>
      </c>
      <c r="B98" s="40"/>
      <c r="C98" s="41"/>
      <c r="D98" s="41"/>
      <c r="E98" s="43" t="s">
        <v>1251</v>
      </c>
      <c r="F98" s="41"/>
      <c r="G98" s="41"/>
      <c r="H98" s="41"/>
      <c r="I98" s="41"/>
      <c r="J98" s="42"/>
    </row>
    <row r="99" spans="1:16" ht="330" x14ac:dyDescent="0.25">
      <c r="A99" s="33" t="s">
        <v>177</v>
      </c>
      <c r="B99" s="40"/>
      <c r="C99" s="41"/>
      <c r="D99" s="41"/>
      <c r="E99" s="35" t="s">
        <v>1136</v>
      </c>
      <c r="F99" s="41"/>
      <c r="G99" s="41"/>
      <c r="H99" s="41"/>
      <c r="I99" s="41"/>
      <c r="J99" s="42"/>
    </row>
    <row r="100" spans="1:16" x14ac:dyDescent="0.25">
      <c r="A100" s="33" t="s">
        <v>168</v>
      </c>
      <c r="B100" s="33">
        <v>23</v>
      </c>
      <c r="C100" s="34" t="s">
        <v>570</v>
      </c>
      <c r="D100" s="33" t="s">
        <v>181</v>
      </c>
      <c r="E100" s="35" t="s">
        <v>571</v>
      </c>
      <c r="F100" s="36" t="s">
        <v>250</v>
      </c>
      <c r="G100" s="37">
        <v>1000</v>
      </c>
      <c r="H100" s="38">
        <v>0</v>
      </c>
      <c r="I100" s="38">
        <f>ROUND(G100*H100,P4)</f>
        <v>0</v>
      </c>
      <c r="J100" s="33"/>
      <c r="O100" s="39">
        <f>I100*0.21</f>
        <v>0</v>
      </c>
      <c r="P100">
        <v>3</v>
      </c>
    </row>
    <row r="101" spans="1:16" ht="60" x14ac:dyDescent="0.25">
      <c r="A101" s="33" t="s">
        <v>173</v>
      </c>
      <c r="B101" s="40"/>
      <c r="C101" s="41"/>
      <c r="D101" s="41"/>
      <c r="E101" s="35" t="s">
        <v>1137</v>
      </c>
      <c r="F101" s="41"/>
      <c r="G101" s="41"/>
      <c r="H101" s="41"/>
      <c r="I101" s="41"/>
      <c r="J101" s="42"/>
    </row>
    <row r="102" spans="1:16" x14ac:dyDescent="0.25">
      <c r="A102" s="33" t="s">
        <v>175</v>
      </c>
      <c r="B102" s="40"/>
      <c r="C102" s="41"/>
      <c r="D102" s="41"/>
      <c r="E102" s="43" t="s">
        <v>626</v>
      </c>
      <c r="F102" s="41"/>
      <c r="G102" s="41"/>
      <c r="H102" s="41"/>
      <c r="I102" s="41"/>
      <c r="J102" s="42"/>
    </row>
    <row r="103" spans="1:16" ht="75" x14ac:dyDescent="0.25">
      <c r="A103" s="33" t="s">
        <v>177</v>
      </c>
      <c r="B103" s="40"/>
      <c r="C103" s="41"/>
      <c r="D103" s="41"/>
      <c r="E103" s="35" t="s">
        <v>574</v>
      </c>
      <c r="F103" s="41"/>
      <c r="G103" s="41"/>
      <c r="H103" s="41"/>
      <c r="I103" s="41"/>
      <c r="J103" s="42"/>
    </row>
    <row r="104" spans="1:16" x14ac:dyDescent="0.25">
      <c r="A104" s="33" t="s">
        <v>168</v>
      </c>
      <c r="B104" s="33">
        <v>24</v>
      </c>
      <c r="C104" s="34" t="s">
        <v>575</v>
      </c>
      <c r="D104" s="33" t="s">
        <v>181</v>
      </c>
      <c r="E104" s="35" t="s">
        <v>576</v>
      </c>
      <c r="F104" s="36" t="s">
        <v>250</v>
      </c>
      <c r="G104" s="37">
        <v>75</v>
      </c>
      <c r="H104" s="38">
        <v>0</v>
      </c>
      <c r="I104" s="38">
        <f>ROUND(G104*H104,P4)</f>
        <v>0</v>
      </c>
      <c r="J104" s="33"/>
      <c r="O104" s="39">
        <f>I104*0.21</f>
        <v>0</v>
      </c>
      <c r="P104">
        <v>3</v>
      </c>
    </row>
    <row r="105" spans="1:16" ht="60" x14ac:dyDescent="0.25">
      <c r="A105" s="33" t="s">
        <v>173</v>
      </c>
      <c r="B105" s="40"/>
      <c r="C105" s="41"/>
      <c r="D105" s="41"/>
      <c r="E105" s="35" t="s">
        <v>1252</v>
      </c>
      <c r="F105" s="41"/>
      <c r="G105" s="41"/>
      <c r="H105" s="41"/>
      <c r="I105" s="41"/>
      <c r="J105" s="42"/>
    </row>
    <row r="106" spans="1:16" x14ac:dyDescent="0.25">
      <c r="A106" s="33" t="s">
        <v>175</v>
      </c>
      <c r="B106" s="40"/>
      <c r="C106" s="41"/>
      <c r="D106" s="41"/>
      <c r="E106" s="43" t="s">
        <v>564</v>
      </c>
      <c r="F106" s="41"/>
      <c r="G106" s="41"/>
      <c r="H106" s="41"/>
      <c r="I106" s="41"/>
      <c r="J106" s="42"/>
    </row>
    <row r="107" spans="1:16" ht="75" x14ac:dyDescent="0.25">
      <c r="A107" s="33" t="s">
        <v>177</v>
      </c>
      <c r="B107" s="40"/>
      <c r="C107" s="41"/>
      <c r="D107" s="41"/>
      <c r="E107" s="35" t="s">
        <v>579</v>
      </c>
      <c r="F107" s="41"/>
      <c r="G107" s="41"/>
      <c r="H107" s="41"/>
      <c r="I107" s="41"/>
      <c r="J107" s="42"/>
    </row>
    <row r="108" spans="1:16" x14ac:dyDescent="0.25">
      <c r="A108" s="33" t="s">
        <v>168</v>
      </c>
      <c r="B108" s="33">
        <v>25</v>
      </c>
      <c r="C108" s="34" t="s">
        <v>580</v>
      </c>
      <c r="D108" s="33" t="s">
        <v>181</v>
      </c>
      <c r="E108" s="35" t="s">
        <v>581</v>
      </c>
      <c r="F108" s="36" t="s">
        <v>242</v>
      </c>
      <c r="G108" s="37">
        <v>11.25</v>
      </c>
      <c r="H108" s="38">
        <v>0</v>
      </c>
      <c r="I108" s="38">
        <f>ROUND(G108*H108,P4)</f>
        <v>0</v>
      </c>
      <c r="J108" s="33"/>
      <c r="O108" s="39">
        <f>I108*0.21</f>
        <v>0</v>
      </c>
      <c r="P108">
        <v>3</v>
      </c>
    </row>
    <row r="109" spans="1:16" ht="30" x14ac:dyDescent="0.25">
      <c r="A109" s="33" t="s">
        <v>173</v>
      </c>
      <c r="B109" s="40"/>
      <c r="C109" s="41"/>
      <c r="D109" s="41"/>
      <c r="E109" s="35" t="s">
        <v>582</v>
      </c>
      <c r="F109" s="41"/>
      <c r="G109" s="41"/>
      <c r="H109" s="41"/>
      <c r="I109" s="41"/>
      <c r="J109" s="42"/>
    </row>
    <row r="110" spans="1:16" x14ac:dyDescent="0.25">
      <c r="A110" s="33" t="s">
        <v>175</v>
      </c>
      <c r="B110" s="40"/>
      <c r="C110" s="41"/>
      <c r="D110" s="41"/>
      <c r="E110" s="43" t="s">
        <v>1239</v>
      </c>
      <c r="F110" s="41"/>
      <c r="G110" s="41"/>
      <c r="H110" s="41"/>
      <c r="I110" s="41"/>
      <c r="J110" s="42"/>
    </row>
    <row r="111" spans="1:16" ht="120" x14ac:dyDescent="0.25">
      <c r="A111" s="33" t="s">
        <v>177</v>
      </c>
      <c r="B111" s="40"/>
      <c r="C111" s="41"/>
      <c r="D111" s="41"/>
      <c r="E111" s="35" t="s">
        <v>583</v>
      </c>
      <c r="F111" s="41"/>
      <c r="G111" s="41"/>
      <c r="H111" s="41"/>
      <c r="I111" s="41"/>
      <c r="J111" s="42"/>
    </row>
    <row r="112" spans="1:16" x14ac:dyDescent="0.25">
      <c r="A112" s="27" t="s">
        <v>165</v>
      </c>
      <c r="B112" s="28"/>
      <c r="C112" s="29" t="s">
        <v>123</v>
      </c>
      <c r="D112" s="30"/>
      <c r="E112" s="27" t="s">
        <v>311</v>
      </c>
      <c r="F112" s="30"/>
      <c r="G112" s="30"/>
      <c r="H112" s="30"/>
      <c r="I112" s="31">
        <f>SUMIFS(I113:I132,A113:A132,"P")</f>
        <v>0</v>
      </c>
      <c r="J112" s="32"/>
    </row>
    <row r="113" spans="1:16" x14ac:dyDescent="0.25">
      <c r="A113" s="33" t="s">
        <v>168</v>
      </c>
      <c r="B113" s="33">
        <v>26</v>
      </c>
      <c r="C113" s="34" t="s">
        <v>584</v>
      </c>
      <c r="D113" s="33" t="s">
        <v>181</v>
      </c>
      <c r="E113" s="35" t="s">
        <v>585</v>
      </c>
      <c r="F113" s="36" t="s">
        <v>274</v>
      </c>
      <c r="G113" s="37">
        <v>180</v>
      </c>
      <c r="H113" s="38">
        <v>0</v>
      </c>
      <c r="I113" s="38">
        <f>ROUND(G113*H113,P4)</f>
        <v>0</v>
      </c>
      <c r="J113" s="33"/>
      <c r="O113" s="39">
        <f>I113*0.21</f>
        <v>0</v>
      </c>
      <c r="P113">
        <v>3</v>
      </c>
    </row>
    <row r="114" spans="1:16" ht="60" x14ac:dyDescent="0.25">
      <c r="A114" s="33" t="s">
        <v>173</v>
      </c>
      <c r="B114" s="40"/>
      <c r="C114" s="41"/>
      <c r="D114" s="41"/>
      <c r="E114" s="35" t="s">
        <v>1139</v>
      </c>
      <c r="F114" s="41"/>
      <c r="G114" s="41"/>
      <c r="H114" s="41"/>
      <c r="I114" s="41"/>
      <c r="J114" s="42"/>
    </row>
    <row r="115" spans="1:16" x14ac:dyDescent="0.25">
      <c r="A115" s="33" t="s">
        <v>175</v>
      </c>
      <c r="B115" s="40"/>
      <c r="C115" s="41"/>
      <c r="D115" s="41"/>
      <c r="E115" s="43" t="s">
        <v>1243</v>
      </c>
      <c r="F115" s="41"/>
      <c r="G115" s="41"/>
      <c r="H115" s="41"/>
      <c r="I115" s="41"/>
      <c r="J115" s="42"/>
    </row>
    <row r="116" spans="1:16" ht="225" x14ac:dyDescent="0.25">
      <c r="A116" s="33" t="s">
        <v>177</v>
      </c>
      <c r="B116" s="40"/>
      <c r="C116" s="41"/>
      <c r="D116" s="41"/>
      <c r="E116" s="35" t="s">
        <v>588</v>
      </c>
      <c r="F116" s="41"/>
      <c r="G116" s="41"/>
      <c r="H116" s="41"/>
      <c r="I116" s="41"/>
      <c r="J116" s="42"/>
    </row>
    <row r="117" spans="1:16" x14ac:dyDescent="0.25">
      <c r="A117" s="33" t="s">
        <v>168</v>
      </c>
      <c r="B117" s="33">
        <v>27</v>
      </c>
      <c r="C117" s="34" t="s">
        <v>1141</v>
      </c>
      <c r="D117" s="33" t="s">
        <v>181</v>
      </c>
      <c r="E117" s="35" t="s">
        <v>1142</v>
      </c>
      <c r="F117" s="36" t="s">
        <v>242</v>
      </c>
      <c r="G117" s="37">
        <v>3</v>
      </c>
      <c r="H117" s="38">
        <v>0</v>
      </c>
      <c r="I117" s="38">
        <f>ROUND(G117*H117,P4)</f>
        <v>0</v>
      </c>
      <c r="J117" s="33"/>
      <c r="O117" s="39">
        <f>I117*0.21</f>
        <v>0</v>
      </c>
      <c r="P117">
        <v>3</v>
      </c>
    </row>
    <row r="118" spans="1:16" x14ac:dyDescent="0.25">
      <c r="A118" s="33" t="s">
        <v>173</v>
      </c>
      <c r="B118" s="40"/>
      <c r="C118" s="41"/>
      <c r="D118" s="41"/>
      <c r="E118" s="35" t="s">
        <v>1143</v>
      </c>
      <c r="F118" s="41"/>
      <c r="G118" s="41"/>
      <c r="H118" s="41"/>
      <c r="I118" s="41"/>
      <c r="J118" s="42"/>
    </row>
    <row r="119" spans="1:16" x14ac:dyDescent="0.25">
      <c r="A119" s="33" t="s">
        <v>175</v>
      </c>
      <c r="B119" s="40"/>
      <c r="C119" s="41"/>
      <c r="D119" s="41"/>
      <c r="E119" s="43" t="s">
        <v>1144</v>
      </c>
      <c r="F119" s="41"/>
      <c r="G119" s="41"/>
      <c r="H119" s="41"/>
      <c r="I119" s="41"/>
      <c r="J119" s="42"/>
    </row>
    <row r="120" spans="1:16" ht="30" x14ac:dyDescent="0.25">
      <c r="A120" s="33" t="s">
        <v>177</v>
      </c>
      <c r="B120" s="40"/>
      <c r="C120" s="41"/>
      <c r="D120" s="41"/>
      <c r="E120" s="35" t="s">
        <v>1145</v>
      </c>
      <c r="F120" s="41"/>
      <c r="G120" s="41"/>
      <c r="H120" s="41"/>
      <c r="I120" s="41"/>
      <c r="J120" s="42"/>
    </row>
    <row r="121" spans="1:16" x14ac:dyDescent="0.25">
      <c r="A121" s="33" t="s">
        <v>168</v>
      </c>
      <c r="B121" s="33">
        <v>28</v>
      </c>
      <c r="C121" s="34" t="s">
        <v>1146</v>
      </c>
      <c r="D121" s="33" t="s">
        <v>181</v>
      </c>
      <c r="E121" s="35" t="s">
        <v>1147</v>
      </c>
      <c r="F121" s="36" t="s">
        <v>242</v>
      </c>
      <c r="G121" s="37">
        <v>16.731000000000002</v>
      </c>
      <c r="H121" s="38">
        <v>0</v>
      </c>
      <c r="I121" s="38">
        <f>ROUND(G121*H121,P4)</f>
        <v>0</v>
      </c>
      <c r="J121" s="33"/>
      <c r="O121" s="39">
        <f>I121*0.21</f>
        <v>0</v>
      </c>
      <c r="P121">
        <v>3</v>
      </c>
    </row>
    <row r="122" spans="1:16" x14ac:dyDescent="0.25">
      <c r="A122" s="33" t="s">
        <v>173</v>
      </c>
      <c r="B122" s="40"/>
      <c r="C122" s="41"/>
      <c r="D122" s="41"/>
      <c r="E122" s="35" t="s">
        <v>1148</v>
      </c>
      <c r="F122" s="41"/>
      <c r="G122" s="41"/>
      <c r="H122" s="41"/>
      <c r="I122" s="41"/>
      <c r="J122" s="42"/>
    </row>
    <row r="123" spans="1:16" x14ac:dyDescent="0.25">
      <c r="A123" s="33" t="s">
        <v>175</v>
      </c>
      <c r="B123" s="40"/>
      <c r="C123" s="41"/>
      <c r="D123" s="41"/>
      <c r="E123" s="43" t="s">
        <v>1253</v>
      </c>
      <c r="F123" s="41"/>
      <c r="G123" s="41"/>
      <c r="H123" s="41"/>
      <c r="I123" s="41"/>
      <c r="J123" s="42"/>
    </row>
    <row r="124" spans="1:16" ht="409.5" x14ac:dyDescent="0.25">
      <c r="A124" s="33" t="s">
        <v>177</v>
      </c>
      <c r="B124" s="40"/>
      <c r="C124" s="41"/>
      <c r="D124" s="41"/>
      <c r="E124" s="35" t="s">
        <v>1150</v>
      </c>
      <c r="F124" s="41"/>
      <c r="G124" s="41"/>
      <c r="H124" s="41"/>
      <c r="I124" s="41"/>
      <c r="J124" s="42"/>
    </row>
    <row r="125" spans="1:16" x14ac:dyDescent="0.25">
      <c r="A125" s="33" t="s">
        <v>168</v>
      </c>
      <c r="B125" s="33">
        <v>29</v>
      </c>
      <c r="C125" s="34" t="s">
        <v>1151</v>
      </c>
      <c r="D125" s="33" t="s">
        <v>181</v>
      </c>
      <c r="E125" s="35" t="s">
        <v>1152</v>
      </c>
      <c r="F125" s="36" t="s">
        <v>298</v>
      </c>
      <c r="G125" s="37">
        <v>2.3420000000000001</v>
      </c>
      <c r="H125" s="38">
        <v>0</v>
      </c>
      <c r="I125" s="38">
        <f>ROUND(G125*H125,P4)</f>
        <v>0</v>
      </c>
      <c r="J125" s="33"/>
      <c r="O125" s="39">
        <f>I125*0.21</f>
        <v>0</v>
      </c>
      <c r="P125">
        <v>3</v>
      </c>
    </row>
    <row r="126" spans="1:16" x14ac:dyDescent="0.25">
      <c r="A126" s="33" t="s">
        <v>173</v>
      </c>
      <c r="B126" s="40"/>
      <c r="C126" s="41"/>
      <c r="D126" s="41"/>
      <c r="E126" s="35" t="s">
        <v>1254</v>
      </c>
      <c r="F126" s="41"/>
      <c r="G126" s="41"/>
      <c r="H126" s="41"/>
      <c r="I126" s="41"/>
      <c r="J126" s="42"/>
    </row>
    <row r="127" spans="1:16" x14ac:dyDescent="0.25">
      <c r="A127" s="33" t="s">
        <v>175</v>
      </c>
      <c r="B127" s="40"/>
      <c r="C127" s="41"/>
      <c r="D127" s="41"/>
      <c r="E127" s="43" t="s">
        <v>1255</v>
      </c>
      <c r="F127" s="41"/>
      <c r="G127" s="41"/>
      <c r="H127" s="41"/>
      <c r="I127" s="41"/>
      <c r="J127" s="42"/>
    </row>
    <row r="128" spans="1:16" ht="330" x14ac:dyDescent="0.25">
      <c r="A128" s="33" t="s">
        <v>177</v>
      </c>
      <c r="B128" s="40"/>
      <c r="C128" s="41"/>
      <c r="D128" s="41"/>
      <c r="E128" s="35" t="s">
        <v>1155</v>
      </c>
      <c r="F128" s="41"/>
      <c r="G128" s="41"/>
      <c r="H128" s="41"/>
      <c r="I128" s="41"/>
      <c r="J128" s="42"/>
    </row>
    <row r="129" spans="1:16" x14ac:dyDescent="0.25">
      <c r="A129" s="33" t="s">
        <v>168</v>
      </c>
      <c r="B129" s="33">
        <v>30</v>
      </c>
      <c r="C129" s="34" t="s">
        <v>589</v>
      </c>
      <c r="D129" s="33" t="s">
        <v>181</v>
      </c>
      <c r="E129" s="35" t="s">
        <v>590</v>
      </c>
      <c r="F129" s="36" t="s">
        <v>250</v>
      </c>
      <c r="G129" s="37">
        <v>600</v>
      </c>
      <c r="H129" s="38">
        <v>0</v>
      </c>
      <c r="I129" s="38">
        <f>ROUND(G129*H129,P4)</f>
        <v>0</v>
      </c>
      <c r="J129" s="33"/>
      <c r="O129" s="39">
        <f>I129*0.21</f>
        <v>0</v>
      </c>
      <c r="P129">
        <v>3</v>
      </c>
    </row>
    <row r="130" spans="1:16" x14ac:dyDescent="0.25">
      <c r="A130" s="33" t="s">
        <v>173</v>
      </c>
      <c r="B130" s="40"/>
      <c r="C130" s="41"/>
      <c r="D130" s="41"/>
      <c r="E130" s="44" t="s">
        <v>181</v>
      </c>
      <c r="F130" s="41"/>
      <c r="G130" s="41"/>
      <c r="H130" s="41"/>
      <c r="I130" s="41"/>
      <c r="J130" s="42"/>
    </row>
    <row r="131" spans="1:16" x14ac:dyDescent="0.25">
      <c r="A131" s="33" t="s">
        <v>175</v>
      </c>
      <c r="B131" s="40"/>
      <c r="C131" s="41"/>
      <c r="D131" s="41"/>
      <c r="E131" s="43" t="s">
        <v>830</v>
      </c>
      <c r="F131" s="41"/>
      <c r="G131" s="41"/>
      <c r="H131" s="41"/>
      <c r="I131" s="41"/>
      <c r="J131" s="42"/>
    </row>
    <row r="132" spans="1:16" ht="180" x14ac:dyDescent="0.25">
      <c r="A132" s="33" t="s">
        <v>177</v>
      </c>
      <c r="B132" s="40"/>
      <c r="C132" s="41"/>
      <c r="D132" s="41"/>
      <c r="E132" s="35" t="s">
        <v>326</v>
      </c>
      <c r="F132" s="41"/>
      <c r="G132" s="41"/>
      <c r="H132" s="41"/>
      <c r="I132" s="41"/>
      <c r="J132" s="42"/>
    </row>
    <row r="133" spans="1:16" x14ac:dyDescent="0.25">
      <c r="A133" s="27" t="s">
        <v>165</v>
      </c>
      <c r="B133" s="28"/>
      <c r="C133" s="29" t="s">
        <v>340</v>
      </c>
      <c r="D133" s="30"/>
      <c r="E133" s="27" t="s">
        <v>341</v>
      </c>
      <c r="F133" s="30"/>
      <c r="G133" s="30"/>
      <c r="H133" s="30"/>
      <c r="I133" s="31">
        <f>SUMIFS(I134:I153,A134:A153,"P")</f>
        <v>0</v>
      </c>
      <c r="J133" s="32"/>
    </row>
    <row r="134" spans="1:16" x14ac:dyDescent="0.25">
      <c r="A134" s="33" t="s">
        <v>168</v>
      </c>
      <c r="B134" s="33">
        <v>31</v>
      </c>
      <c r="C134" s="34" t="s">
        <v>1158</v>
      </c>
      <c r="D134" s="33" t="s">
        <v>181</v>
      </c>
      <c r="E134" s="35" t="s">
        <v>1159</v>
      </c>
      <c r="F134" s="36" t="s">
        <v>242</v>
      </c>
      <c r="G134" s="37">
        <v>13.275</v>
      </c>
      <c r="H134" s="38">
        <v>0</v>
      </c>
      <c r="I134" s="38">
        <f>ROUND(G134*H134,P4)</f>
        <v>0</v>
      </c>
      <c r="J134" s="33"/>
      <c r="O134" s="39">
        <f>I134*0.21</f>
        <v>0</v>
      </c>
      <c r="P134">
        <v>3</v>
      </c>
    </row>
    <row r="135" spans="1:16" x14ac:dyDescent="0.25">
      <c r="A135" s="33" t="s">
        <v>173</v>
      </c>
      <c r="B135" s="40"/>
      <c r="C135" s="41"/>
      <c r="D135" s="41"/>
      <c r="E135" s="35" t="s">
        <v>1160</v>
      </c>
      <c r="F135" s="41"/>
      <c r="G135" s="41"/>
      <c r="H135" s="41"/>
      <c r="I135" s="41"/>
      <c r="J135" s="42"/>
    </row>
    <row r="136" spans="1:16" x14ac:dyDescent="0.25">
      <c r="A136" s="33" t="s">
        <v>175</v>
      </c>
      <c r="B136" s="40"/>
      <c r="C136" s="41"/>
      <c r="D136" s="41"/>
      <c r="E136" s="43" t="s">
        <v>1256</v>
      </c>
      <c r="F136" s="41"/>
      <c r="G136" s="41"/>
      <c r="H136" s="41"/>
      <c r="I136" s="41"/>
      <c r="J136" s="42"/>
    </row>
    <row r="137" spans="1:16" ht="409.5" x14ac:dyDescent="0.25">
      <c r="A137" s="33" t="s">
        <v>177</v>
      </c>
      <c r="B137" s="40"/>
      <c r="C137" s="41"/>
      <c r="D137" s="41"/>
      <c r="E137" s="35" t="s">
        <v>1162</v>
      </c>
      <c r="F137" s="41"/>
      <c r="G137" s="41"/>
      <c r="H137" s="41"/>
      <c r="I137" s="41"/>
      <c r="J137" s="42"/>
    </row>
    <row r="138" spans="1:16" x14ac:dyDescent="0.25">
      <c r="A138" s="33" t="s">
        <v>168</v>
      </c>
      <c r="B138" s="33">
        <v>32</v>
      </c>
      <c r="C138" s="34" t="s">
        <v>1163</v>
      </c>
      <c r="D138" s="33" t="s">
        <v>181</v>
      </c>
      <c r="E138" s="35" t="s">
        <v>1164</v>
      </c>
      <c r="F138" s="36" t="s">
        <v>242</v>
      </c>
      <c r="G138" s="37">
        <v>11.109</v>
      </c>
      <c r="H138" s="38">
        <v>0</v>
      </c>
      <c r="I138" s="38">
        <f>ROUND(G138*H138,P4)</f>
        <v>0</v>
      </c>
      <c r="J138" s="33"/>
      <c r="O138" s="39">
        <f>I138*0.21</f>
        <v>0</v>
      </c>
      <c r="P138">
        <v>3</v>
      </c>
    </row>
    <row r="139" spans="1:16" x14ac:dyDescent="0.25">
      <c r="A139" s="33" t="s">
        <v>173</v>
      </c>
      <c r="B139" s="40"/>
      <c r="C139" s="41"/>
      <c r="D139" s="41"/>
      <c r="E139" s="35" t="s">
        <v>1165</v>
      </c>
      <c r="F139" s="41"/>
      <c r="G139" s="41"/>
      <c r="H139" s="41"/>
      <c r="I139" s="41"/>
      <c r="J139" s="42"/>
    </row>
    <row r="140" spans="1:16" ht="60" x14ac:dyDescent="0.25">
      <c r="A140" s="33" t="s">
        <v>175</v>
      </c>
      <c r="B140" s="40"/>
      <c r="C140" s="41"/>
      <c r="D140" s="41"/>
      <c r="E140" s="43" t="s">
        <v>1257</v>
      </c>
      <c r="F140" s="41"/>
      <c r="G140" s="41"/>
      <c r="H140" s="41"/>
      <c r="I140" s="41"/>
      <c r="J140" s="42"/>
    </row>
    <row r="141" spans="1:16" ht="409.5" x14ac:dyDescent="0.25">
      <c r="A141" s="33" t="s">
        <v>177</v>
      </c>
      <c r="B141" s="40"/>
      <c r="C141" s="41"/>
      <c r="D141" s="41"/>
      <c r="E141" s="35" t="s">
        <v>1162</v>
      </c>
      <c r="F141" s="41"/>
      <c r="G141" s="41"/>
      <c r="H141" s="41"/>
      <c r="I141" s="41"/>
      <c r="J141" s="42"/>
    </row>
    <row r="142" spans="1:16" x14ac:dyDescent="0.25">
      <c r="A142" s="33" t="s">
        <v>168</v>
      </c>
      <c r="B142" s="33">
        <v>33</v>
      </c>
      <c r="C142" s="34" t="s">
        <v>1258</v>
      </c>
      <c r="D142" s="33" t="s">
        <v>181</v>
      </c>
      <c r="E142" s="35" t="s">
        <v>1259</v>
      </c>
      <c r="F142" s="36" t="s">
        <v>242</v>
      </c>
      <c r="G142" s="37">
        <v>2.2789999999999999</v>
      </c>
      <c r="H142" s="38">
        <v>0</v>
      </c>
      <c r="I142" s="38">
        <f>ROUND(G142*H142,P4)</f>
        <v>0</v>
      </c>
      <c r="J142" s="33"/>
      <c r="O142" s="39">
        <f>I142*0.21</f>
        <v>0</v>
      </c>
      <c r="P142">
        <v>3</v>
      </c>
    </row>
    <row r="143" spans="1:16" x14ac:dyDescent="0.25">
      <c r="A143" s="33" t="s">
        <v>173</v>
      </c>
      <c r="B143" s="40"/>
      <c r="C143" s="41"/>
      <c r="D143" s="41"/>
      <c r="E143" s="35" t="s">
        <v>1260</v>
      </c>
      <c r="F143" s="41"/>
      <c r="G143" s="41"/>
      <c r="H143" s="41"/>
      <c r="I143" s="41"/>
      <c r="J143" s="42"/>
    </row>
    <row r="144" spans="1:16" x14ac:dyDescent="0.25">
      <c r="A144" s="33" t="s">
        <v>175</v>
      </c>
      <c r="B144" s="40"/>
      <c r="C144" s="41"/>
      <c r="D144" s="41"/>
      <c r="E144" s="43" t="s">
        <v>1261</v>
      </c>
      <c r="F144" s="41"/>
      <c r="G144" s="41"/>
      <c r="H144" s="41"/>
      <c r="I144" s="41"/>
      <c r="J144" s="42"/>
    </row>
    <row r="145" spans="1:16" ht="60" x14ac:dyDescent="0.25">
      <c r="A145" s="33" t="s">
        <v>177</v>
      </c>
      <c r="B145" s="40"/>
      <c r="C145" s="41"/>
      <c r="D145" s="41"/>
      <c r="E145" s="35" t="s">
        <v>1262</v>
      </c>
      <c r="F145" s="41"/>
      <c r="G145" s="41"/>
      <c r="H145" s="41"/>
      <c r="I145" s="41"/>
      <c r="J145" s="42"/>
    </row>
    <row r="146" spans="1:16" x14ac:dyDescent="0.25">
      <c r="A146" s="33" t="s">
        <v>168</v>
      </c>
      <c r="B146" s="33">
        <v>34</v>
      </c>
      <c r="C146" s="34" t="s">
        <v>1263</v>
      </c>
      <c r="D146" s="33" t="s">
        <v>181</v>
      </c>
      <c r="E146" s="35" t="s">
        <v>1264</v>
      </c>
      <c r="F146" s="36" t="s">
        <v>242</v>
      </c>
      <c r="G146" s="37">
        <v>5.6980000000000004</v>
      </c>
      <c r="H146" s="38">
        <v>0</v>
      </c>
      <c r="I146" s="38">
        <f>ROUND(G146*H146,P4)</f>
        <v>0</v>
      </c>
      <c r="J146" s="33"/>
      <c r="O146" s="39">
        <f>I146*0.21</f>
        <v>0</v>
      </c>
      <c r="P146">
        <v>3</v>
      </c>
    </row>
    <row r="147" spans="1:16" ht="45" x14ac:dyDescent="0.25">
      <c r="A147" s="33" t="s">
        <v>173</v>
      </c>
      <c r="B147" s="40"/>
      <c r="C147" s="41"/>
      <c r="D147" s="41"/>
      <c r="E147" s="35" t="s">
        <v>1265</v>
      </c>
      <c r="F147" s="41"/>
      <c r="G147" s="41"/>
      <c r="H147" s="41"/>
      <c r="I147" s="41"/>
      <c r="J147" s="42"/>
    </row>
    <row r="148" spans="1:16" x14ac:dyDescent="0.25">
      <c r="A148" s="33" t="s">
        <v>175</v>
      </c>
      <c r="B148" s="40"/>
      <c r="C148" s="41"/>
      <c r="D148" s="41"/>
      <c r="E148" s="43" t="s">
        <v>1266</v>
      </c>
      <c r="F148" s="41"/>
      <c r="G148" s="41"/>
      <c r="H148" s="41"/>
      <c r="I148" s="41"/>
      <c r="J148" s="42"/>
    </row>
    <row r="149" spans="1:16" ht="90" x14ac:dyDescent="0.25">
      <c r="A149" s="33" t="s">
        <v>177</v>
      </c>
      <c r="B149" s="40"/>
      <c r="C149" s="41"/>
      <c r="D149" s="41"/>
      <c r="E149" s="35" t="s">
        <v>1267</v>
      </c>
      <c r="F149" s="41"/>
      <c r="G149" s="41"/>
      <c r="H149" s="41"/>
      <c r="I149" s="41"/>
      <c r="J149" s="42"/>
    </row>
    <row r="150" spans="1:16" x14ac:dyDescent="0.25">
      <c r="A150" s="33" t="s">
        <v>168</v>
      </c>
      <c r="B150" s="33">
        <v>35</v>
      </c>
      <c r="C150" s="34" t="s">
        <v>1167</v>
      </c>
      <c r="D150" s="33" t="s">
        <v>181</v>
      </c>
      <c r="E150" s="35" t="s">
        <v>1168</v>
      </c>
      <c r="F150" s="36" t="s">
        <v>242</v>
      </c>
      <c r="G150" s="37">
        <v>1.48</v>
      </c>
      <c r="H150" s="38">
        <v>0</v>
      </c>
      <c r="I150" s="38">
        <f>ROUND(G150*H150,P4)</f>
        <v>0</v>
      </c>
      <c r="J150" s="33"/>
      <c r="O150" s="39">
        <f>I150*0.21</f>
        <v>0</v>
      </c>
      <c r="P150">
        <v>3</v>
      </c>
    </row>
    <row r="151" spans="1:16" x14ac:dyDescent="0.25">
      <c r="A151" s="33" t="s">
        <v>173</v>
      </c>
      <c r="B151" s="40"/>
      <c r="C151" s="41"/>
      <c r="D151" s="41"/>
      <c r="E151" s="35" t="s">
        <v>1169</v>
      </c>
      <c r="F151" s="41"/>
      <c r="G151" s="41"/>
      <c r="H151" s="41"/>
      <c r="I151" s="41"/>
      <c r="J151" s="42"/>
    </row>
    <row r="152" spans="1:16" ht="30" x14ac:dyDescent="0.25">
      <c r="A152" s="33" t="s">
        <v>175</v>
      </c>
      <c r="B152" s="40"/>
      <c r="C152" s="41"/>
      <c r="D152" s="41"/>
      <c r="E152" s="43" t="s">
        <v>1268</v>
      </c>
      <c r="F152" s="41"/>
      <c r="G152" s="41"/>
      <c r="H152" s="41"/>
      <c r="I152" s="41"/>
      <c r="J152" s="42"/>
    </row>
    <row r="153" spans="1:16" ht="180" x14ac:dyDescent="0.25">
      <c r="A153" s="33" t="s">
        <v>177</v>
      </c>
      <c r="B153" s="40"/>
      <c r="C153" s="41"/>
      <c r="D153" s="41"/>
      <c r="E153" s="35" t="s">
        <v>1171</v>
      </c>
      <c r="F153" s="41"/>
      <c r="G153" s="41"/>
      <c r="H153" s="41"/>
      <c r="I153" s="41"/>
      <c r="J153" s="42"/>
    </row>
    <row r="154" spans="1:16" x14ac:dyDescent="0.25">
      <c r="A154" s="27" t="s">
        <v>165</v>
      </c>
      <c r="B154" s="28"/>
      <c r="C154" s="29" t="s">
        <v>246</v>
      </c>
      <c r="D154" s="30"/>
      <c r="E154" s="27" t="s">
        <v>247</v>
      </c>
      <c r="F154" s="30"/>
      <c r="G154" s="30"/>
      <c r="H154" s="30"/>
      <c r="I154" s="31">
        <f>SUMIFS(I155:I226,A155:A226,"P")</f>
        <v>0</v>
      </c>
      <c r="J154" s="32"/>
    </row>
    <row r="155" spans="1:16" x14ac:dyDescent="0.25">
      <c r="A155" s="33" t="s">
        <v>168</v>
      </c>
      <c r="B155" s="33">
        <v>36</v>
      </c>
      <c r="C155" s="34" t="s">
        <v>593</v>
      </c>
      <c r="D155" s="33"/>
      <c r="E155" s="35" t="s">
        <v>594</v>
      </c>
      <c r="F155" s="36" t="s">
        <v>242</v>
      </c>
      <c r="G155" s="37">
        <v>87</v>
      </c>
      <c r="H155" s="38">
        <v>0</v>
      </c>
      <c r="I155" s="38">
        <f>ROUND(G155*H155,P4)</f>
        <v>0</v>
      </c>
      <c r="J155" s="33"/>
      <c r="O155" s="39">
        <f>I155*0.21</f>
        <v>0</v>
      </c>
      <c r="P155">
        <v>3</v>
      </c>
    </row>
    <row r="156" spans="1:16" ht="60" x14ac:dyDescent="0.25">
      <c r="A156" s="33" t="s">
        <v>173</v>
      </c>
      <c r="B156" s="40"/>
      <c r="C156" s="41"/>
      <c r="D156" s="41"/>
      <c r="E156" s="35" t="s">
        <v>1269</v>
      </c>
      <c r="F156" s="41"/>
      <c r="G156" s="41"/>
      <c r="H156" s="41"/>
      <c r="I156" s="41"/>
      <c r="J156" s="42"/>
    </row>
    <row r="157" spans="1:16" x14ac:dyDescent="0.25">
      <c r="A157" s="33" t="s">
        <v>175</v>
      </c>
      <c r="B157" s="40"/>
      <c r="C157" s="41"/>
      <c r="D157" s="41"/>
      <c r="E157" s="43" t="s">
        <v>1270</v>
      </c>
      <c r="F157" s="41"/>
      <c r="G157" s="41"/>
      <c r="H157" s="41"/>
      <c r="I157" s="41"/>
      <c r="J157" s="42"/>
    </row>
    <row r="158" spans="1:16" ht="90" x14ac:dyDescent="0.25">
      <c r="A158" s="33" t="s">
        <v>177</v>
      </c>
      <c r="B158" s="40"/>
      <c r="C158" s="41"/>
      <c r="D158" s="41"/>
      <c r="E158" s="35" t="s">
        <v>597</v>
      </c>
      <c r="F158" s="41"/>
      <c r="G158" s="41"/>
      <c r="H158" s="41"/>
      <c r="I158" s="41"/>
      <c r="J158" s="42"/>
    </row>
    <row r="159" spans="1:16" x14ac:dyDescent="0.25">
      <c r="A159" s="33" t="s">
        <v>168</v>
      </c>
      <c r="B159" s="33">
        <v>37</v>
      </c>
      <c r="C159" s="34" t="s">
        <v>598</v>
      </c>
      <c r="D159" s="33" t="s">
        <v>11</v>
      </c>
      <c r="E159" s="35" t="s">
        <v>599</v>
      </c>
      <c r="F159" s="36" t="s">
        <v>250</v>
      </c>
      <c r="G159" s="37">
        <v>75</v>
      </c>
      <c r="H159" s="38">
        <v>0</v>
      </c>
      <c r="I159" s="38">
        <f>ROUND(G159*H159,P4)</f>
        <v>0</v>
      </c>
      <c r="J159" s="33"/>
      <c r="O159" s="39">
        <f>I159*0.21</f>
        <v>0</v>
      </c>
      <c r="P159">
        <v>3</v>
      </c>
    </row>
    <row r="160" spans="1:16" ht="60" x14ac:dyDescent="0.25">
      <c r="A160" s="33" t="s">
        <v>173</v>
      </c>
      <c r="B160" s="40"/>
      <c r="C160" s="41"/>
      <c r="D160" s="41"/>
      <c r="E160" s="35" t="s">
        <v>1271</v>
      </c>
      <c r="F160" s="41"/>
      <c r="G160" s="41"/>
      <c r="H160" s="41"/>
      <c r="I160" s="41"/>
      <c r="J160" s="42"/>
    </row>
    <row r="161" spans="1:16" x14ac:dyDescent="0.25">
      <c r="A161" s="33" t="s">
        <v>175</v>
      </c>
      <c r="B161" s="40"/>
      <c r="C161" s="41"/>
      <c r="D161" s="41"/>
      <c r="E161" s="43" t="s">
        <v>564</v>
      </c>
      <c r="F161" s="41"/>
      <c r="G161" s="41"/>
      <c r="H161" s="41"/>
      <c r="I161" s="41"/>
      <c r="J161" s="42"/>
    </row>
    <row r="162" spans="1:16" ht="90" x14ac:dyDescent="0.25">
      <c r="A162" s="33" t="s">
        <v>177</v>
      </c>
      <c r="B162" s="40"/>
      <c r="C162" s="41"/>
      <c r="D162" s="41"/>
      <c r="E162" s="35" t="s">
        <v>597</v>
      </c>
      <c r="F162" s="41"/>
      <c r="G162" s="41"/>
      <c r="H162" s="41"/>
      <c r="I162" s="41"/>
      <c r="J162" s="42"/>
    </row>
    <row r="163" spans="1:16" x14ac:dyDescent="0.25">
      <c r="A163" s="33" t="s">
        <v>168</v>
      </c>
      <c r="B163" s="33">
        <v>38</v>
      </c>
      <c r="C163" s="34" t="s">
        <v>598</v>
      </c>
      <c r="D163" s="33" t="s">
        <v>123</v>
      </c>
      <c r="E163" s="35" t="s">
        <v>599</v>
      </c>
      <c r="F163" s="36" t="s">
        <v>250</v>
      </c>
      <c r="G163" s="37">
        <v>15</v>
      </c>
      <c r="H163" s="38">
        <v>0</v>
      </c>
      <c r="I163" s="38">
        <f>ROUND(G163*H163,P4)</f>
        <v>0</v>
      </c>
      <c r="J163" s="33"/>
      <c r="O163" s="39">
        <f>I163*0.21</f>
        <v>0</v>
      </c>
      <c r="P163">
        <v>3</v>
      </c>
    </row>
    <row r="164" spans="1:16" ht="60" x14ac:dyDescent="0.25">
      <c r="A164" s="33" t="s">
        <v>173</v>
      </c>
      <c r="B164" s="40"/>
      <c r="C164" s="41"/>
      <c r="D164" s="41"/>
      <c r="E164" s="35" t="s">
        <v>602</v>
      </c>
      <c r="F164" s="41"/>
      <c r="G164" s="41"/>
      <c r="H164" s="41"/>
      <c r="I164" s="41"/>
      <c r="J164" s="42"/>
    </row>
    <row r="165" spans="1:16" x14ac:dyDescent="0.25">
      <c r="A165" s="33" t="s">
        <v>175</v>
      </c>
      <c r="B165" s="40"/>
      <c r="C165" s="41"/>
      <c r="D165" s="41"/>
      <c r="E165" s="43" t="s">
        <v>781</v>
      </c>
      <c r="F165" s="41"/>
      <c r="G165" s="41"/>
      <c r="H165" s="41"/>
      <c r="I165" s="41"/>
      <c r="J165" s="42"/>
    </row>
    <row r="166" spans="1:16" ht="90" x14ac:dyDescent="0.25">
      <c r="A166" s="33" t="s">
        <v>177</v>
      </c>
      <c r="B166" s="40"/>
      <c r="C166" s="41"/>
      <c r="D166" s="41"/>
      <c r="E166" s="35" t="s">
        <v>597</v>
      </c>
      <c r="F166" s="41"/>
      <c r="G166" s="41"/>
      <c r="H166" s="41"/>
      <c r="I166" s="41"/>
      <c r="J166" s="42"/>
    </row>
    <row r="167" spans="1:16" ht="30" x14ac:dyDescent="0.25">
      <c r="A167" s="33" t="s">
        <v>168</v>
      </c>
      <c r="B167" s="33">
        <v>39</v>
      </c>
      <c r="C167" s="34" t="s">
        <v>608</v>
      </c>
      <c r="D167" s="33" t="s">
        <v>11</v>
      </c>
      <c r="E167" s="35" t="s">
        <v>609</v>
      </c>
      <c r="F167" s="36" t="s">
        <v>242</v>
      </c>
      <c r="G167" s="37">
        <v>95</v>
      </c>
      <c r="H167" s="38">
        <v>0</v>
      </c>
      <c r="I167" s="38">
        <f>ROUND(G167*H167,P4)</f>
        <v>0</v>
      </c>
      <c r="J167" s="33"/>
      <c r="O167" s="39">
        <f>I167*0.21</f>
        <v>0</v>
      </c>
      <c r="P167">
        <v>3</v>
      </c>
    </row>
    <row r="168" spans="1:16" ht="105" x14ac:dyDescent="0.25">
      <c r="A168" s="33" t="s">
        <v>173</v>
      </c>
      <c r="B168" s="40"/>
      <c r="C168" s="41"/>
      <c r="D168" s="41"/>
      <c r="E168" s="35" t="s">
        <v>1272</v>
      </c>
      <c r="F168" s="41"/>
      <c r="G168" s="41"/>
      <c r="H168" s="41"/>
      <c r="I168" s="41"/>
      <c r="J168" s="42"/>
    </row>
    <row r="169" spans="1:16" x14ac:dyDescent="0.25">
      <c r="A169" s="33" t="s">
        <v>175</v>
      </c>
      <c r="B169" s="40"/>
      <c r="C169" s="41"/>
      <c r="D169" s="41"/>
      <c r="E169" s="43" t="s">
        <v>1229</v>
      </c>
      <c r="F169" s="41"/>
      <c r="G169" s="41"/>
      <c r="H169" s="41"/>
      <c r="I169" s="41"/>
      <c r="J169" s="42"/>
    </row>
    <row r="170" spans="1:16" ht="120" x14ac:dyDescent="0.25">
      <c r="A170" s="33" t="s">
        <v>177</v>
      </c>
      <c r="B170" s="40"/>
      <c r="C170" s="41"/>
      <c r="D170" s="41"/>
      <c r="E170" s="35" t="s">
        <v>611</v>
      </c>
      <c r="F170" s="41"/>
      <c r="G170" s="41"/>
      <c r="H170" s="41"/>
      <c r="I170" s="41"/>
      <c r="J170" s="42"/>
    </row>
    <row r="171" spans="1:16" ht="30" x14ac:dyDescent="0.25">
      <c r="A171" s="33" t="s">
        <v>168</v>
      </c>
      <c r="B171" s="33">
        <v>40</v>
      </c>
      <c r="C171" s="34" t="s">
        <v>608</v>
      </c>
      <c r="D171" s="33" t="s">
        <v>123</v>
      </c>
      <c r="E171" s="35" t="s">
        <v>609</v>
      </c>
      <c r="F171" s="36" t="s">
        <v>242</v>
      </c>
      <c r="G171" s="37">
        <v>19</v>
      </c>
      <c r="H171" s="38">
        <v>0</v>
      </c>
      <c r="I171" s="38">
        <f>ROUND(G171*H171,P4)</f>
        <v>0</v>
      </c>
      <c r="J171" s="33"/>
      <c r="O171" s="39">
        <f>I171*0.21</f>
        <v>0</v>
      </c>
      <c r="P171">
        <v>3</v>
      </c>
    </row>
    <row r="172" spans="1:16" ht="195" x14ac:dyDescent="0.25">
      <c r="A172" s="33" t="s">
        <v>173</v>
      </c>
      <c r="B172" s="40"/>
      <c r="C172" s="41"/>
      <c r="D172" s="41"/>
      <c r="E172" s="35" t="s">
        <v>1273</v>
      </c>
      <c r="F172" s="41"/>
      <c r="G172" s="41"/>
      <c r="H172" s="41"/>
      <c r="I172" s="41"/>
      <c r="J172" s="42"/>
    </row>
    <row r="173" spans="1:16" x14ac:dyDescent="0.25">
      <c r="A173" s="33" t="s">
        <v>175</v>
      </c>
      <c r="B173" s="40"/>
      <c r="C173" s="41"/>
      <c r="D173" s="41"/>
      <c r="E173" s="43" t="s">
        <v>1274</v>
      </c>
      <c r="F173" s="41"/>
      <c r="G173" s="41"/>
      <c r="H173" s="41"/>
      <c r="I173" s="41"/>
      <c r="J173" s="42"/>
    </row>
    <row r="174" spans="1:16" ht="120" x14ac:dyDescent="0.25">
      <c r="A174" s="33" t="s">
        <v>177</v>
      </c>
      <c r="B174" s="40"/>
      <c r="C174" s="41"/>
      <c r="D174" s="41"/>
      <c r="E174" s="35" t="s">
        <v>611</v>
      </c>
      <c r="F174" s="41"/>
      <c r="G174" s="41"/>
      <c r="H174" s="41"/>
      <c r="I174" s="41"/>
      <c r="J174" s="42"/>
    </row>
    <row r="175" spans="1:16" x14ac:dyDescent="0.25">
      <c r="A175" s="33" t="s">
        <v>168</v>
      </c>
      <c r="B175" s="33">
        <v>41</v>
      </c>
      <c r="C175" s="34" t="s">
        <v>608</v>
      </c>
      <c r="D175" s="33" t="s">
        <v>614</v>
      </c>
      <c r="E175" s="35" t="s">
        <v>615</v>
      </c>
      <c r="F175" s="36" t="s">
        <v>616</v>
      </c>
      <c r="G175" s="37">
        <v>17.48</v>
      </c>
      <c r="H175" s="38">
        <v>0</v>
      </c>
      <c r="I175" s="38">
        <f>ROUND(G175*H175,P4)</f>
        <v>0</v>
      </c>
      <c r="J175" s="33"/>
      <c r="O175" s="39">
        <f>I175*0.21</f>
        <v>0</v>
      </c>
      <c r="P175">
        <v>3</v>
      </c>
    </row>
    <row r="176" spans="1:16" ht="60" x14ac:dyDescent="0.25">
      <c r="A176" s="33" t="s">
        <v>173</v>
      </c>
      <c r="B176" s="40"/>
      <c r="C176" s="41"/>
      <c r="D176" s="41"/>
      <c r="E176" s="35" t="s">
        <v>617</v>
      </c>
      <c r="F176" s="41"/>
      <c r="G176" s="41"/>
      <c r="H176" s="41"/>
      <c r="I176" s="41"/>
      <c r="J176" s="42"/>
    </row>
    <row r="177" spans="1:16" x14ac:dyDescent="0.25">
      <c r="A177" s="33" t="s">
        <v>175</v>
      </c>
      <c r="B177" s="40"/>
      <c r="C177" s="41"/>
      <c r="D177" s="41"/>
      <c r="E177" s="43" t="s">
        <v>1275</v>
      </c>
      <c r="F177" s="41"/>
      <c r="G177" s="41"/>
      <c r="H177" s="41"/>
      <c r="I177" s="41"/>
      <c r="J177" s="42"/>
    </row>
    <row r="178" spans="1:16" ht="120" x14ac:dyDescent="0.25">
      <c r="A178" s="33" t="s">
        <v>177</v>
      </c>
      <c r="B178" s="40"/>
      <c r="C178" s="41"/>
      <c r="D178" s="41"/>
      <c r="E178" s="35" t="s">
        <v>611</v>
      </c>
      <c r="F178" s="41"/>
      <c r="G178" s="41"/>
      <c r="H178" s="41"/>
      <c r="I178" s="41"/>
      <c r="J178" s="42"/>
    </row>
    <row r="179" spans="1:16" x14ac:dyDescent="0.25">
      <c r="A179" s="33" t="s">
        <v>168</v>
      </c>
      <c r="B179" s="33">
        <v>42</v>
      </c>
      <c r="C179" s="34" t="s">
        <v>619</v>
      </c>
      <c r="D179" s="33" t="s">
        <v>181</v>
      </c>
      <c r="E179" s="35" t="s">
        <v>620</v>
      </c>
      <c r="F179" s="36" t="s">
        <v>250</v>
      </c>
      <c r="G179" s="37">
        <v>40</v>
      </c>
      <c r="H179" s="38">
        <v>0</v>
      </c>
      <c r="I179" s="38">
        <f>ROUND(G179*H179,P4)</f>
        <v>0</v>
      </c>
      <c r="J179" s="33"/>
      <c r="O179" s="39">
        <f>I179*0.21</f>
        <v>0</v>
      </c>
      <c r="P179">
        <v>3</v>
      </c>
    </row>
    <row r="180" spans="1:16" x14ac:dyDescent="0.25">
      <c r="A180" s="33" t="s">
        <v>173</v>
      </c>
      <c r="B180" s="40"/>
      <c r="C180" s="41"/>
      <c r="D180" s="41"/>
      <c r="E180" s="35" t="s">
        <v>1276</v>
      </c>
      <c r="F180" s="41"/>
      <c r="G180" s="41"/>
      <c r="H180" s="41"/>
      <c r="I180" s="41"/>
      <c r="J180" s="42"/>
    </row>
    <row r="181" spans="1:16" x14ac:dyDescent="0.25">
      <c r="A181" s="33" t="s">
        <v>175</v>
      </c>
      <c r="B181" s="40"/>
      <c r="C181" s="41"/>
      <c r="D181" s="41"/>
      <c r="E181" s="43" t="s">
        <v>1040</v>
      </c>
      <c r="F181" s="41"/>
      <c r="G181" s="41"/>
      <c r="H181" s="41"/>
      <c r="I181" s="41"/>
      <c r="J181" s="42"/>
    </row>
    <row r="182" spans="1:16" ht="120" x14ac:dyDescent="0.25">
      <c r="A182" s="33" t="s">
        <v>177</v>
      </c>
      <c r="B182" s="40"/>
      <c r="C182" s="41"/>
      <c r="D182" s="41"/>
      <c r="E182" s="35" t="s">
        <v>622</v>
      </c>
      <c r="F182" s="41"/>
      <c r="G182" s="41"/>
      <c r="H182" s="41"/>
      <c r="I182" s="41"/>
      <c r="J182" s="42"/>
    </row>
    <row r="183" spans="1:16" x14ac:dyDescent="0.25">
      <c r="A183" s="33" t="s">
        <v>168</v>
      </c>
      <c r="B183" s="33">
        <v>43</v>
      </c>
      <c r="C183" s="34" t="s">
        <v>623</v>
      </c>
      <c r="D183" s="33" t="s">
        <v>181</v>
      </c>
      <c r="E183" s="35" t="s">
        <v>624</v>
      </c>
      <c r="F183" s="36" t="s">
        <v>250</v>
      </c>
      <c r="G183" s="37">
        <v>15</v>
      </c>
      <c r="H183" s="38">
        <v>0</v>
      </c>
      <c r="I183" s="38">
        <f>ROUND(G183*H183,P4)</f>
        <v>0</v>
      </c>
      <c r="J183" s="33"/>
      <c r="O183" s="39">
        <f>I183*0.21</f>
        <v>0</v>
      </c>
      <c r="P183">
        <v>3</v>
      </c>
    </row>
    <row r="184" spans="1:16" ht="75" x14ac:dyDescent="0.25">
      <c r="A184" s="33" t="s">
        <v>173</v>
      </c>
      <c r="B184" s="40"/>
      <c r="C184" s="41"/>
      <c r="D184" s="41"/>
      <c r="E184" s="35" t="s">
        <v>625</v>
      </c>
      <c r="F184" s="41"/>
      <c r="G184" s="41"/>
      <c r="H184" s="41"/>
      <c r="I184" s="41"/>
      <c r="J184" s="42"/>
    </row>
    <row r="185" spans="1:16" x14ac:dyDescent="0.25">
      <c r="A185" s="33" t="s">
        <v>175</v>
      </c>
      <c r="B185" s="40"/>
      <c r="C185" s="41"/>
      <c r="D185" s="41"/>
      <c r="E185" s="43" t="s">
        <v>781</v>
      </c>
      <c r="F185" s="41"/>
      <c r="G185" s="41"/>
      <c r="H185" s="41"/>
      <c r="I185" s="41"/>
      <c r="J185" s="42"/>
    </row>
    <row r="186" spans="1:16" ht="120" x14ac:dyDescent="0.25">
      <c r="A186" s="33" t="s">
        <v>177</v>
      </c>
      <c r="B186" s="40"/>
      <c r="C186" s="41"/>
      <c r="D186" s="41"/>
      <c r="E186" s="35" t="s">
        <v>258</v>
      </c>
      <c r="F186" s="41"/>
      <c r="G186" s="41"/>
      <c r="H186" s="41"/>
      <c r="I186" s="41"/>
      <c r="J186" s="42"/>
    </row>
    <row r="187" spans="1:16" x14ac:dyDescent="0.25">
      <c r="A187" s="33" t="s">
        <v>168</v>
      </c>
      <c r="B187" s="33">
        <v>44</v>
      </c>
      <c r="C187" s="34" t="s">
        <v>254</v>
      </c>
      <c r="D187" s="33"/>
      <c r="E187" s="35" t="s">
        <v>255</v>
      </c>
      <c r="F187" s="36" t="s">
        <v>250</v>
      </c>
      <c r="G187" s="37">
        <v>1100</v>
      </c>
      <c r="H187" s="38">
        <v>0</v>
      </c>
      <c r="I187" s="38">
        <f>ROUND(G187*H187,P4)</f>
        <v>0</v>
      </c>
      <c r="J187" s="33"/>
      <c r="O187" s="39">
        <f>I187*0.21</f>
        <v>0</v>
      </c>
      <c r="P187">
        <v>3</v>
      </c>
    </row>
    <row r="188" spans="1:16" ht="30" x14ac:dyDescent="0.25">
      <c r="A188" s="33" t="s">
        <v>173</v>
      </c>
      <c r="B188" s="40"/>
      <c r="C188" s="41"/>
      <c r="D188" s="41"/>
      <c r="E188" s="35" t="s">
        <v>1277</v>
      </c>
      <c r="F188" s="41"/>
      <c r="G188" s="41"/>
      <c r="H188" s="41"/>
      <c r="I188" s="41"/>
      <c r="J188" s="42"/>
    </row>
    <row r="189" spans="1:16" x14ac:dyDescent="0.25">
      <c r="A189" s="33" t="s">
        <v>175</v>
      </c>
      <c r="B189" s="40"/>
      <c r="C189" s="41"/>
      <c r="D189" s="41"/>
      <c r="E189" s="43" t="s">
        <v>1278</v>
      </c>
      <c r="F189" s="41"/>
      <c r="G189" s="41"/>
      <c r="H189" s="41"/>
      <c r="I189" s="41"/>
      <c r="J189" s="42"/>
    </row>
    <row r="190" spans="1:16" ht="120" x14ac:dyDescent="0.25">
      <c r="A190" s="33" t="s">
        <v>177</v>
      </c>
      <c r="B190" s="40"/>
      <c r="C190" s="41"/>
      <c r="D190" s="41"/>
      <c r="E190" s="35" t="s">
        <v>258</v>
      </c>
      <c r="F190" s="41"/>
      <c r="G190" s="41"/>
      <c r="H190" s="41"/>
      <c r="I190" s="41"/>
      <c r="J190" s="42"/>
    </row>
    <row r="191" spans="1:16" x14ac:dyDescent="0.25">
      <c r="A191" s="33" t="s">
        <v>168</v>
      </c>
      <c r="B191" s="33">
        <v>45</v>
      </c>
      <c r="C191" s="34" t="s">
        <v>634</v>
      </c>
      <c r="D191" s="33"/>
      <c r="E191" s="35" t="s">
        <v>635</v>
      </c>
      <c r="F191" s="36" t="s">
        <v>242</v>
      </c>
      <c r="G191" s="37">
        <v>20</v>
      </c>
      <c r="H191" s="38">
        <v>0</v>
      </c>
      <c r="I191" s="38">
        <f>ROUND(G191*H191,P4)</f>
        <v>0</v>
      </c>
      <c r="J191" s="33"/>
      <c r="O191" s="39">
        <f>I191*0.21</f>
        <v>0</v>
      </c>
      <c r="P191">
        <v>3</v>
      </c>
    </row>
    <row r="192" spans="1:16" ht="90" x14ac:dyDescent="0.25">
      <c r="A192" s="33" t="s">
        <v>173</v>
      </c>
      <c r="B192" s="40"/>
      <c r="C192" s="41"/>
      <c r="D192" s="41"/>
      <c r="E192" s="35" t="s">
        <v>1279</v>
      </c>
      <c r="F192" s="41"/>
      <c r="G192" s="41"/>
      <c r="H192" s="41"/>
      <c r="I192" s="41"/>
      <c r="J192" s="42"/>
    </row>
    <row r="193" spans="1:16" x14ac:dyDescent="0.25">
      <c r="A193" s="33" t="s">
        <v>175</v>
      </c>
      <c r="B193" s="40"/>
      <c r="C193" s="41"/>
      <c r="D193" s="41"/>
      <c r="E193" s="43" t="s">
        <v>1280</v>
      </c>
      <c r="F193" s="41"/>
      <c r="G193" s="41"/>
      <c r="H193" s="41"/>
      <c r="I193" s="41"/>
      <c r="J193" s="42"/>
    </row>
    <row r="194" spans="1:16" ht="195" x14ac:dyDescent="0.25">
      <c r="A194" s="33" t="s">
        <v>177</v>
      </c>
      <c r="B194" s="40"/>
      <c r="C194" s="41"/>
      <c r="D194" s="41"/>
      <c r="E194" s="35" t="s">
        <v>262</v>
      </c>
      <c r="F194" s="41"/>
      <c r="G194" s="41"/>
      <c r="H194" s="41"/>
      <c r="I194" s="41"/>
      <c r="J194" s="42"/>
    </row>
    <row r="195" spans="1:16" x14ac:dyDescent="0.25">
      <c r="A195" s="33" t="s">
        <v>168</v>
      </c>
      <c r="B195" s="33">
        <v>46</v>
      </c>
      <c r="C195" s="34" t="s">
        <v>638</v>
      </c>
      <c r="D195" s="33" t="s">
        <v>181</v>
      </c>
      <c r="E195" s="35" t="s">
        <v>639</v>
      </c>
      <c r="F195" s="36" t="s">
        <v>250</v>
      </c>
      <c r="G195" s="37">
        <v>520</v>
      </c>
      <c r="H195" s="38">
        <v>0</v>
      </c>
      <c r="I195" s="38">
        <f>ROUND(G195*H195,P4)</f>
        <v>0</v>
      </c>
      <c r="J195" s="33"/>
      <c r="O195" s="39">
        <f>I195*0.21</f>
        <v>0</v>
      </c>
      <c r="P195">
        <v>3</v>
      </c>
    </row>
    <row r="196" spans="1:16" ht="75" x14ac:dyDescent="0.25">
      <c r="A196" s="33" t="s">
        <v>173</v>
      </c>
      <c r="B196" s="40"/>
      <c r="C196" s="41"/>
      <c r="D196" s="41"/>
      <c r="E196" s="35" t="s">
        <v>1281</v>
      </c>
      <c r="F196" s="41"/>
      <c r="G196" s="41"/>
      <c r="H196" s="41"/>
      <c r="I196" s="41"/>
      <c r="J196" s="42"/>
    </row>
    <row r="197" spans="1:16" x14ac:dyDescent="0.25">
      <c r="A197" s="33" t="s">
        <v>175</v>
      </c>
      <c r="B197" s="40"/>
      <c r="C197" s="41"/>
      <c r="D197" s="41"/>
      <c r="E197" s="43" t="s">
        <v>1282</v>
      </c>
      <c r="F197" s="41"/>
      <c r="G197" s="41"/>
      <c r="H197" s="41"/>
      <c r="I197" s="41"/>
      <c r="J197" s="42"/>
    </row>
    <row r="198" spans="1:16" ht="195" x14ac:dyDescent="0.25">
      <c r="A198" s="33" t="s">
        <v>177</v>
      </c>
      <c r="B198" s="40"/>
      <c r="C198" s="41"/>
      <c r="D198" s="41"/>
      <c r="E198" s="35" t="s">
        <v>262</v>
      </c>
      <c r="F198" s="41"/>
      <c r="G198" s="41"/>
      <c r="H198" s="41"/>
      <c r="I198" s="41"/>
      <c r="J198" s="42"/>
    </row>
    <row r="199" spans="1:16" x14ac:dyDescent="0.25">
      <c r="A199" s="33" t="s">
        <v>168</v>
      </c>
      <c r="B199" s="33">
        <v>47</v>
      </c>
      <c r="C199" s="34" t="s">
        <v>642</v>
      </c>
      <c r="D199" s="33" t="s">
        <v>181</v>
      </c>
      <c r="E199" s="35" t="s">
        <v>643</v>
      </c>
      <c r="F199" s="36" t="s">
        <v>250</v>
      </c>
      <c r="G199" s="37">
        <v>560</v>
      </c>
      <c r="H199" s="38">
        <v>0</v>
      </c>
      <c r="I199" s="38">
        <f>ROUND(G199*H199,P4)</f>
        <v>0</v>
      </c>
      <c r="J199" s="33"/>
      <c r="O199" s="39">
        <f>I199*0.21</f>
        <v>0</v>
      </c>
      <c r="P199">
        <v>3</v>
      </c>
    </row>
    <row r="200" spans="1:16" ht="75" x14ac:dyDescent="0.25">
      <c r="A200" s="33" t="s">
        <v>173</v>
      </c>
      <c r="B200" s="40"/>
      <c r="C200" s="41"/>
      <c r="D200" s="41"/>
      <c r="E200" s="35" t="s">
        <v>1283</v>
      </c>
      <c r="F200" s="41"/>
      <c r="G200" s="41"/>
      <c r="H200" s="41"/>
      <c r="I200" s="41"/>
      <c r="J200" s="42"/>
    </row>
    <row r="201" spans="1:16" x14ac:dyDescent="0.25">
      <c r="A201" s="33" t="s">
        <v>175</v>
      </c>
      <c r="B201" s="40"/>
      <c r="C201" s="41"/>
      <c r="D201" s="41"/>
      <c r="E201" s="43" t="s">
        <v>1284</v>
      </c>
      <c r="F201" s="41"/>
      <c r="G201" s="41"/>
      <c r="H201" s="41"/>
      <c r="I201" s="41"/>
      <c r="J201" s="42"/>
    </row>
    <row r="202" spans="1:16" ht="195" x14ac:dyDescent="0.25">
      <c r="A202" s="33" t="s">
        <v>177</v>
      </c>
      <c r="B202" s="40"/>
      <c r="C202" s="41"/>
      <c r="D202" s="41"/>
      <c r="E202" s="35" t="s">
        <v>262</v>
      </c>
      <c r="F202" s="41"/>
      <c r="G202" s="41"/>
      <c r="H202" s="41"/>
      <c r="I202" s="41"/>
      <c r="J202" s="42"/>
    </row>
    <row r="203" spans="1:16" ht="30" x14ac:dyDescent="0.25">
      <c r="A203" s="33" t="s">
        <v>168</v>
      </c>
      <c r="B203" s="33">
        <v>48</v>
      </c>
      <c r="C203" s="34" t="s">
        <v>646</v>
      </c>
      <c r="D203" s="33" t="s">
        <v>181</v>
      </c>
      <c r="E203" s="35" t="s">
        <v>647</v>
      </c>
      <c r="F203" s="36" t="s">
        <v>250</v>
      </c>
      <c r="G203" s="37">
        <v>15</v>
      </c>
      <c r="H203" s="38">
        <v>0</v>
      </c>
      <c r="I203" s="38">
        <f>ROUND(G203*H203,P4)</f>
        <v>0</v>
      </c>
      <c r="J203" s="33"/>
      <c r="O203" s="39">
        <f>I203*0.21</f>
        <v>0</v>
      </c>
      <c r="P203">
        <v>3</v>
      </c>
    </row>
    <row r="204" spans="1:16" ht="30" x14ac:dyDescent="0.25">
      <c r="A204" s="33" t="s">
        <v>173</v>
      </c>
      <c r="B204" s="40"/>
      <c r="C204" s="41"/>
      <c r="D204" s="41"/>
      <c r="E204" s="35" t="s">
        <v>965</v>
      </c>
      <c r="F204" s="41"/>
      <c r="G204" s="41"/>
      <c r="H204" s="41"/>
      <c r="I204" s="41"/>
      <c r="J204" s="42"/>
    </row>
    <row r="205" spans="1:16" x14ac:dyDescent="0.25">
      <c r="A205" s="33" t="s">
        <v>175</v>
      </c>
      <c r="B205" s="40"/>
      <c r="C205" s="41"/>
      <c r="D205" s="41"/>
      <c r="E205" s="43" t="s">
        <v>781</v>
      </c>
      <c r="F205" s="41"/>
      <c r="G205" s="41"/>
      <c r="H205" s="41"/>
      <c r="I205" s="41"/>
      <c r="J205" s="42"/>
    </row>
    <row r="206" spans="1:16" ht="195" x14ac:dyDescent="0.25">
      <c r="A206" s="33" t="s">
        <v>177</v>
      </c>
      <c r="B206" s="40"/>
      <c r="C206" s="41"/>
      <c r="D206" s="41"/>
      <c r="E206" s="35" t="s">
        <v>262</v>
      </c>
      <c r="F206" s="41"/>
      <c r="G206" s="41"/>
      <c r="H206" s="41"/>
      <c r="I206" s="41"/>
      <c r="J206" s="42"/>
    </row>
    <row r="207" spans="1:16" x14ac:dyDescent="0.25">
      <c r="A207" s="33" t="s">
        <v>168</v>
      </c>
      <c r="B207" s="33">
        <v>49</v>
      </c>
      <c r="C207" s="34" t="s">
        <v>649</v>
      </c>
      <c r="D207" s="33" t="s">
        <v>650</v>
      </c>
      <c r="E207" s="35" t="s">
        <v>651</v>
      </c>
      <c r="F207" s="36" t="s">
        <v>616</v>
      </c>
      <c r="G207" s="37">
        <v>17.48</v>
      </c>
      <c r="H207" s="38">
        <v>0</v>
      </c>
      <c r="I207" s="38">
        <f>ROUND(G207*H207,P4)</f>
        <v>0</v>
      </c>
      <c r="J207" s="33"/>
      <c r="O207" s="39">
        <f>I207*0.21</f>
        <v>0</v>
      </c>
      <c r="P207">
        <v>3</v>
      </c>
    </row>
    <row r="208" spans="1:16" ht="60" x14ac:dyDescent="0.25">
      <c r="A208" s="33" t="s">
        <v>173</v>
      </c>
      <c r="B208" s="40"/>
      <c r="C208" s="41"/>
      <c r="D208" s="41"/>
      <c r="E208" s="35" t="s">
        <v>617</v>
      </c>
      <c r="F208" s="41"/>
      <c r="G208" s="41"/>
      <c r="H208" s="41"/>
      <c r="I208" s="41"/>
      <c r="J208" s="42"/>
    </row>
    <row r="209" spans="1:16" x14ac:dyDescent="0.25">
      <c r="A209" s="33" t="s">
        <v>175</v>
      </c>
      <c r="B209" s="40"/>
      <c r="C209" s="41"/>
      <c r="D209" s="41"/>
      <c r="E209" s="43" t="s">
        <v>1275</v>
      </c>
      <c r="F209" s="41"/>
      <c r="G209" s="41"/>
      <c r="H209" s="41"/>
      <c r="I209" s="41"/>
      <c r="J209" s="42"/>
    </row>
    <row r="210" spans="1:16" ht="120" x14ac:dyDescent="0.25">
      <c r="A210" s="33" t="s">
        <v>177</v>
      </c>
      <c r="B210" s="40"/>
      <c r="C210" s="41"/>
      <c r="D210" s="41"/>
      <c r="E210" s="35" t="s">
        <v>611</v>
      </c>
      <c r="F210" s="41"/>
      <c r="G210" s="41"/>
      <c r="H210" s="41"/>
      <c r="I210" s="41"/>
      <c r="J210" s="42"/>
    </row>
    <row r="211" spans="1:16" x14ac:dyDescent="0.25">
      <c r="A211" s="33" t="s">
        <v>168</v>
      </c>
      <c r="B211" s="33">
        <v>50</v>
      </c>
      <c r="C211" s="34" t="s">
        <v>652</v>
      </c>
      <c r="D211" s="33" t="s">
        <v>170</v>
      </c>
      <c r="E211" s="35" t="s">
        <v>1185</v>
      </c>
      <c r="F211" s="36" t="s">
        <v>250</v>
      </c>
      <c r="G211" s="37">
        <v>85</v>
      </c>
      <c r="H211" s="38">
        <v>0</v>
      </c>
      <c r="I211" s="38">
        <f>ROUND(G211*H211,P4)</f>
        <v>0</v>
      </c>
      <c r="J211" s="33"/>
      <c r="O211" s="39">
        <f>I211*0.21</f>
        <v>0</v>
      </c>
      <c r="P211">
        <v>3</v>
      </c>
    </row>
    <row r="212" spans="1:16" ht="75" x14ac:dyDescent="0.25">
      <c r="A212" s="33" t="s">
        <v>173</v>
      </c>
      <c r="B212" s="40"/>
      <c r="C212" s="41"/>
      <c r="D212" s="41"/>
      <c r="E212" s="35" t="s">
        <v>1285</v>
      </c>
      <c r="F212" s="41"/>
      <c r="G212" s="41"/>
      <c r="H212" s="41"/>
      <c r="I212" s="41"/>
      <c r="J212" s="42"/>
    </row>
    <row r="213" spans="1:16" x14ac:dyDescent="0.25">
      <c r="A213" s="33" t="s">
        <v>175</v>
      </c>
      <c r="B213" s="40"/>
      <c r="C213" s="41"/>
      <c r="D213" s="41"/>
      <c r="E213" s="43" t="s">
        <v>1051</v>
      </c>
      <c r="F213" s="41"/>
      <c r="G213" s="41"/>
      <c r="H213" s="41"/>
      <c r="I213" s="41"/>
      <c r="J213" s="42"/>
    </row>
    <row r="214" spans="1:16" ht="225" x14ac:dyDescent="0.25">
      <c r="A214" s="33" t="s">
        <v>177</v>
      </c>
      <c r="B214" s="40"/>
      <c r="C214" s="41"/>
      <c r="D214" s="41"/>
      <c r="E214" s="35" t="s">
        <v>656</v>
      </c>
      <c r="F214" s="41"/>
      <c r="G214" s="41"/>
      <c r="H214" s="41"/>
      <c r="I214" s="41"/>
      <c r="J214" s="42"/>
    </row>
    <row r="215" spans="1:16" x14ac:dyDescent="0.25">
      <c r="A215" s="33" t="s">
        <v>168</v>
      </c>
      <c r="B215" s="33">
        <v>51</v>
      </c>
      <c r="C215" s="34" t="s">
        <v>657</v>
      </c>
      <c r="D215" s="33" t="s">
        <v>170</v>
      </c>
      <c r="E215" s="35" t="s">
        <v>1185</v>
      </c>
      <c r="F215" s="36" t="s">
        <v>250</v>
      </c>
      <c r="G215" s="37">
        <v>16</v>
      </c>
      <c r="H215" s="38">
        <v>0</v>
      </c>
      <c r="I215" s="38">
        <f>ROUND(G215*H215,P4)</f>
        <v>0</v>
      </c>
      <c r="J215" s="33"/>
      <c r="O215" s="39">
        <f>I215*0.21</f>
        <v>0</v>
      </c>
      <c r="P215">
        <v>3</v>
      </c>
    </row>
    <row r="216" spans="1:16" ht="90" x14ac:dyDescent="0.25">
      <c r="A216" s="33" t="s">
        <v>173</v>
      </c>
      <c r="B216" s="40"/>
      <c r="C216" s="41"/>
      <c r="D216" s="41"/>
      <c r="E216" s="35" t="s">
        <v>1286</v>
      </c>
      <c r="F216" s="41"/>
      <c r="G216" s="41"/>
      <c r="H216" s="41"/>
      <c r="I216" s="41"/>
      <c r="J216" s="42"/>
    </row>
    <row r="217" spans="1:16" x14ac:dyDescent="0.25">
      <c r="A217" s="33" t="s">
        <v>175</v>
      </c>
      <c r="B217" s="40"/>
      <c r="C217" s="41"/>
      <c r="D217" s="41"/>
      <c r="E217" s="43" t="s">
        <v>1287</v>
      </c>
      <c r="F217" s="41"/>
      <c r="G217" s="41"/>
      <c r="H217" s="41"/>
      <c r="I217" s="41"/>
      <c r="J217" s="42"/>
    </row>
    <row r="218" spans="1:16" ht="225" x14ac:dyDescent="0.25">
      <c r="A218" s="33" t="s">
        <v>177</v>
      </c>
      <c r="B218" s="40"/>
      <c r="C218" s="41"/>
      <c r="D218" s="41"/>
      <c r="E218" s="35" t="s">
        <v>656</v>
      </c>
      <c r="F218" s="41"/>
      <c r="G218" s="41"/>
      <c r="H218" s="41"/>
      <c r="I218" s="41"/>
      <c r="J218" s="42"/>
    </row>
    <row r="219" spans="1:16" x14ac:dyDescent="0.25">
      <c r="A219" s="33" t="s">
        <v>168</v>
      </c>
      <c r="B219" s="33">
        <v>52</v>
      </c>
      <c r="C219" s="34" t="s">
        <v>661</v>
      </c>
      <c r="D219" s="33" t="s">
        <v>181</v>
      </c>
      <c r="E219" s="35" t="s">
        <v>662</v>
      </c>
      <c r="F219" s="36" t="s">
        <v>250</v>
      </c>
      <c r="G219" s="37">
        <v>75</v>
      </c>
      <c r="H219" s="38">
        <v>0</v>
      </c>
      <c r="I219" s="38">
        <f>ROUND(G219*H219,P4)</f>
        <v>0</v>
      </c>
      <c r="J219" s="33"/>
      <c r="O219" s="39">
        <f>I219*0.21</f>
        <v>0</v>
      </c>
      <c r="P219">
        <v>3</v>
      </c>
    </row>
    <row r="220" spans="1:16" ht="165" x14ac:dyDescent="0.25">
      <c r="A220" s="33" t="s">
        <v>173</v>
      </c>
      <c r="B220" s="40"/>
      <c r="C220" s="41"/>
      <c r="D220" s="41"/>
      <c r="E220" s="35" t="s">
        <v>1288</v>
      </c>
      <c r="F220" s="41"/>
      <c r="G220" s="41"/>
      <c r="H220" s="41"/>
      <c r="I220" s="41"/>
      <c r="J220" s="42"/>
    </row>
    <row r="221" spans="1:16" x14ac:dyDescent="0.25">
      <c r="A221" s="33" t="s">
        <v>175</v>
      </c>
      <c r="B221" s="40"/>
      <c r="C221" s="41"/>
      <c r="D221" s="41"/>
      <c r="E221" s="43" t="s">
        <v>564</v>
      </c>
      <c r="F221" s="41"/>
      <c r="G221" s="41"/>
      <c r="H221" s="41"/>
      <c r="I221" s="41"/>
      <c r="J221" s="42"/>
    </row>
    <row r="222" spans="1:16" ht="225" x14ac:dyDescent="0.25">
      <c r="A222" s="33" t="s">
        <v>177</v>
      </c>
      <c r="B222" s="40"/>
      <c r="C222" s="41"/>
      <c r="D222" s="41"/>
      <c r="E222" s="35" t="s">
        <v>656</v>
      </c>
      <c r="F222" s="41"/>
      <c r="G222" s="41"/>
      <c r="H222" s="41"/>
      <c r="I222" s="41"/>
      <c r="J222" s="42"/>
    </row>
    <row r="223" spans="1:16" x14ac:dyDescent="0.25">
      <c r="A223" s="33" t="s">
        <v>168</v>
      </c>
      <c r="B223" s="33">
        <v>53</v>
      </c>
      <c r="C223" s="34" t="s">
        <v>669</v>
      </c>
      <c r="D223" s="33" t="s">
        <v>181</v>
      </c>
      <c r="E223" s="35" t="s">
        <v>670</v>
      </c>
      <c r="F223" s="36" t="s">
        <v>274</v>
      </c>
      <c r="G223" s="37">
        <v>500</v>
      </c>
      <c r="H223" s="38">
        <v>0</v>
      </c>
      <c r="I223" s="38">
        <f>ROUND(G223*H223,P4)</f>
        <v>0</v>
      </c>
      <c r="J223" s="33"/>
      <c r="O223" s="39">
        <f>I223*0.21</f>
        <v>0</v>
      </c>
      <c r="P223">
        <v>3</v>
      </c>
    </row>
    <row r="224" spans="1:16" x14ac:dyDescent="0.25">
      <c r="A224" s="33" t="s">
        <v>173</v>
      </c>
      <c r="B224" s="40"/>
      <c r="C224" s="41"/>
      <c r="D224" s="41"/>
      <c r="E224" s="35" t="s">
        <v>671</v>
      </c>
      <c r="F224" s="41"/>
      <c r="G224" s="41"/>
      <c r="H224" s="41"/>
      <c r="I224" s="41"/>
      <c r="J224" s="42"/>
    </row>
    <row r="225" spans="1:16" x14ac:dyDescent="0.25">
      <c r="A225" s="33" t="s">
        <v>175</v>
      </c>
      <c r="B225" s="40"/>
      <c r="C225" s="41"/>
      <c r="D225" s="41"/>
      <c r="E225" s="43" t="s">
        <v>451</v>
      </c>
      <c r="F225" s="41"/>
      <c r="G225" s="41"/>
      <c r="H225" s="41"/>
      <c r="I225" s="41"/>
      <c r="J225" s="42"/>
    </row>
    <row r="226" spans="1:16" ht="75" x14ac:dyDescent="0.25">
      <c r="A226" s="33" t="s">
        <v>177</v>
      </c>
      <c r="B226" s="40"/>
      <c r="C226" s="41"/>
      <c r="D226" s="41"/>
      <c r="E226" s="35" t="s">
        <v>673</v>
      </c>
      <c r="F226" s="41"/>
      <c r="G226" s="41"/>
      <c r="H226" s="41"/>
      <c r="I226" s="41"/>
      <c r="J226" s="42"/>
    </row>
    <row r="227" spans="1:16" x14ac:dyDescent="0.25">
      <c r="A227" s="27" t="s">
        <v>165</v>
      </c>
      <c r="B227" s="28"/>
      <c r="C227" s="29" t="s">
        <v>347</v>
      </c>
      <c r="D227" s="30"/>
      <c r="E227" s="27" t="s">
        <v>348</v>
      </c>
      <c r="F227" s="30"/>
      <c r="G227" s="30"/>
      <c r="H227" s="30"/>
      <c r="I227" s="31">
        <f>SUMIFS(I228:I231,A228:A231,"P")</f>
        <v>0</v>
      </c>
      <c r="J227" s="32"/>
    </row>
    <row r="228" spans="1:16" ht="30" x14ac:dyDescent="0.25">
      <c r="A228" s="33" t="s">
        <v>168</v>
      </c>
      <c r="B228" s="33">
        <v>54</v>
      </c>
      <c r="C228" s="34" t="s">
        <v>1188</v>
      </c>
      <c r="D228" s="33" t="s">
        <v>181</v>
      </c>
      <c r="E228" s="35" t="s">
        <v>1189</v>
      </c>
      <c r="F228" s="36" t="s">
        <v>250</v>
      </c>
      <c r="G228" s="37">
        <v>96.2</v>
      </c>
      <c r="H228" s="38">
        <v>0</v>
      </c>
      <c r="I228" s="38">
        <f>ROUND(G228*H228,P4)</f>
        <v>0</v>
      </c>
      <c r="J228" s="33"/>
      <c r="O228" s="39">
        <f>I228*0.21</f>
        <v>0</v>
      </c>
      <c r="P228">
        <v>3</v>
      </c>
    </row>
    <row r="229" spans="1:16" x14ac:dyDescent="0.25">
      <c r="A229" s="33" t="s">
        <v>173</v>
      </c>
      <c r="B229" s="40"/>
      <c r="C229" s="41"/>
      <c r="D229" s="41"/>
      <c r="E229" s="35" t="s">
        <v>1190</v>
      </c>
      <c r="F229" s="41"/>
      <c r="G229" s="41"/>
      <c r="H229" s="41"/>
      <c r="I229" s="41"/>
      <c r="J229" s="42"/>
    </row>
    <row r="230" spans="1:16" x14ac:dyDescent="0.25">
      <c r="A230" s="33" t="s">
        <v>175</v>
      </c>
      <c r="B230" s="40"/>
      <c r="C230" s="41"/>
      <c r="D230" s="41"/>
      <c r="E230" s="43" t="s">
        <v>1289</v>
      </c>
      <c r="F230" s="41"/>
      <c r="G230" s="41"/>
      <c r="H230" s="41"/>
      <c r="I230" s="41"/>
      <c r="J230" s="42"/>
    </row>
    <row r="231" spans="1:16" ht="270" x14ac:dyDescent="0.25">
      <c r="A231" s="33" t="s">
        <v>177</v>
      </c>
      <c r="B231" s="40"/>
      <c r="C231" s="41"/>
      <c r="D231" s="41"/>
      <c r="E231" s="35" t="s">
        <v>1192</v>
      </c>
      <c r="F231" s="41"/>
      <c r="G231" s="41"/>
      <c r="H231" s="41"/>
      <c r="I231" s="41"/>
      <c r="J231" s="42"/>
    </row>
    <row r="232" spans="1:16" x14ac:dyDescent="0.25">
      <c r="A232" s="27" t="s">
        <v>165</v>
      </c>
      <c r="B232" s="28"/>
      <c r="C232" s="29" t="s">
        <v>674</v>
      </c>
      <c r="D232" s="30"/>
      <c r="E232" s="27" t="s">
        <v>675</v>
      </c>
      <c r="F232" s="30"/>
      <c r="G232" s="30"/>
      <c r="H232" s="30"/>
      <c r="I232" s="31">
        <f>SUMIFS(I233:I236,A233:A236,"P")</f>
        <v>0</v>
      </c>
      <c r="J232" s="32"/>
    </row>
    <row r="233" spans="1:16" x14ac:dyDescent="0.25">
      <c r="A233" s="33" t="s">
        <v>168</v>
      </c>
      <c r="B233" s="33">
        <v>55</v>
      </c>
      <c r="C233" s="34" t="s">
        <v>689</v>
      </c>
      <c r="D233" s="33" t="s">
        <v>181</v>
      </c>
      <c r="E233" s="35" t="s">
        <v>690</v>
      </c>
      <c r="F233" s="36" t="s">
        <v>190</v>
      </c>
      <c r="G233" s="37">
        <v>10</v>
      </c>
      <c r="H233" s="38">
        <v>0</v>
      </c>
      <c r="I233" s="38">
        <f>ROUND(G233*H233,P4)</f>
        <v>0</v>
      </c>
      <c r="J233" s="33"/>
      <c r="O233" s="39">
        <f>I233*0.21</f>
        <v>0</v>
      </c>
      <c r="P233">
        <v>3</v>
      </c>
    </row>
    <row r="234" spans="1:16" x14ac:dyDescent="0.25">
      <c r="A234" s="33" t="s">
        <v>173</v>
      </c>
      <c r="B234" s="40"/>
      <c r="C234" s="41"/>
      <c r="D234" s="41"/>
      <c r="E234" s="35" t="s">
        <v>691</v>
      </c>
      <c r="F234" s="41"/>
      <c r="G234" s="41"/>
      <c r="H234" s="41"/>
      <c r="I234" s="41"/>
      <c r="J234" s="42"/>
    </row>
    <row r="235" spans="1:16" x14ac:dyDescent="0.25">
      <c r="A235" s="33" t="s">
        <v>175</v>
      </c>
      <c r="B235" s="40"/>
      <c r="C235" s="41"/>
      <c r="D235" s="41"/>
      <c r="E235" s="43" t="s">
        <v>325</v>
      </c>
      <c r="F235" s="41"/>
      <c r="G235" s="41"/>
      <c r="H235" s="41"/>
      <c r="I235" s="41"/>
      <c r="J235" s="42"/>
    </row>
    <row r="236" spans="1:16" ht="75" x14ac:dyDescent="0.25">
      <c r="A236" s="33" t="s">
        <v>177</v>
      </c>
      <c r="B236" s="40"/>
      <c r="C236" s="41"/>
      <c r="D236" s="41"/>
      <c r="E236" s="35" t="s">
        <v>693</v>
      </c>
      <c r="F236" s="41"/>
      <c r="G236" s="41"/>
      <c r="H236" s="41"/>
      <c r="I236" s="41"/>
      <c r="J236" s="42"/>
    </row>
    <row r="237" spans="1:16" x14ac:dyDescent="0.25">
      <c r="A237" s="27" t="s">
        <v>165</v>
      </c>
      <c r="B237" s="28"/>
      <c r="C237" s="29" t="s">
        <v>278</v>
      </c>
      <c r="D237" s="30"/>
      <c r="E237" s="27" t="s">
        <v>279</v>
      </c>
      <c r="F237" s="30"/>
      <c r="G237" s="30"/>
      <c r="H237" s="30"/>
      <c r="I237" s="31">
        <f>SUMIFS(I238:I285,A238:A285,"P")</f>
        <v>0</v>
      </c>
      <c r="J237" s="32"/>
    </row>
    <row r="238" spans="1:16" x14ac:dyDescent="0.25">
      <c r="A238" s="33" t="s">
        <v>168</v>
      </c>
      <c r="B238" s="33">
        <v>56</v>
      </c>
      <c r="C238" s="34" t="s">
        <v>1193</v>
      </c>
      <c r="D238" s="33" t="s">
        <v>181</v>
      </c>
      <c r="E238" s="35" t="s">
        <v>1194</v>
      </c>
      <c r="F238" s="36" t="s">
        <v>274</v>
      </c>
      <c r="G238" s="37">
        <v>10</v>
      </c>
      <c r="H238" s="38">
        <v>0</v>
      </c>
      <c r="I238" s="38">
        <f>ROUND(G238*H238,P4)</f>
        <v>0</v>
      </c>
      <c r="J238" s="33"/>
      <c r="O238" s="39">
        <f>I238*0.21</f>
        <v>0</v>
      </c>
      <c r="P238">
        <v>3</v>
      </c>
    </row>
    <row r="239" spans="1:16" x14ac:dyDescent="0.25">
      <c r="A239" s="33" t="s">
        <v>173</v>
      </c>
      <c r="B239" s="40"/>
      <c r="C239" s="41"/>
      <c r="D239" s="41"/>
      <c r="E239" s="35" t="s">
        <v>1195</v>
      </c>
      <c r="F239" s="41"/>
      <c r="G239" s="41"/>
      <c r="H239" s="41"/>
      <c r="I239" s="41"/>
      <c r="J239" s="42"/>
    </row>
    <row r="240" spans="1:16" x14ac:dyDescent="0.25">
      <c r="A240" s="33" t="s">
        <v>175</v>
      </c>
      <c r="B240" s="40"/>
      <c r="C240" s="41"/>
      <c r="D240" s="41"/>
      <c r="E240" s="43" t="s">
        <v>325</v>
      </c>
      <c r="F240" s="41"/>
      <c r="G240" s="41"/>
      <c r="H240" s="41"/>
      <c r="I240" s="41"/>
      <c r="J240" s="42"/>
    </row>
    <row r="241" spans="1:16" ht="105" x14ac:dyDescent="0.25">
      <c r="A241" s="33" t="s">
        <v>177</v>
      </c>
      <c r="B241" s="40"/>
      <c r="C241" s="41"/>
      <c r="D241" s="41"/>
      <c r="E241" s="35" t="s">
        <v>1196</v>
      </c>
      <c r="F241" s="41"/>
      <c r="G241" s="41"/>
      <c r="H241" s="41"/>
      <c r="I241" s="41"/>
      <c r="J241" s="42"/>
    </row>
    <row r="242" spans="1:16" x14ac:dyDescent="0.25">
      <c r="A242" s="33" t="s">
        <v>168</v>
      </c>
      <c r="B242" s="33">
        <v>57</v>
      </c>
      <c r="C242" s="34" t="s">
        <v>280</v>
      </c>
      <c r="D242" s="33" t="s">
        <v>181</v>
      </c>
      <c r="E242" s="35" t="s">
        <v>281</v>
      </c>
      <c r="F242" s="36" t="s">
        <v>190</v>
      </c>
      <c r="G242" s="37">
        <v>15</v>
      </c>
      <c r="H242" s="38">
        <v>0</v>
      </c>
      <c r="I242" s="38">
        <f>ROUND(G242*H242,P4)</f>
        <v>0</v>
      </c>
      <c r="J242" s="33"/>
      <c r="O242" s="39">
        <f>I242*0.21</f>
        <v>0</v>
      </c>
      <c r="P242">
        <v>3</v>
      </c>
    </row>
    <row r="243" spans="1:16" x14ac:dyDescent="0.25">
      <c r="A243" s="33" t="s">
        <v>173</v>
      </c>
      <c r="B243" s="40"/>
      <c r="C243" s="41"/>
      <c r="D243" s="41"/>
      <c r="E243" s="44" t="s">
        <v>181</v>
      </c>
      <c r="F243" s="41"/>
      <c r="G243" s="41"/>
      <c r="H243" s="41"/>
      <c r="I243" s="41"/>
      <c r="J243" s="42"/>
    </row>
    <row r="244" spans="1:16" x14ac:dyDescent="0.25">
      <c r="A244" s="33" t="s">
        <v>175</v>
      </c>
      <c r="B244" s="40"/>
      <c r="C244" s="41"/>
      <c r="D244" s="41"/>
      <c r="E244" s="43" t="s">
        <v>781</v>
      </c>
      <c r="F244" s="41"/>
      <c r="G244" s="41"/>
      <c r="H244" s="41"/>
      <c r="I244" s="41"/>
      <c r="J244" s="42"/>
    </row>
    <row r="245" spans="1:16" ht="90" x14ac:dyDescent="0.25">
      <c r="A245" s="33" t="s">
        <v>177</v>
      </c>
      <c r="B245" s="40"/>
      <c r="C245" s="41"/>
      <c r="D245" s="41"/>
      <c r="E245" s="35" t="s">
        <v>284</v>
      </c>
      <c r="F245" s="41"/>
      <c r="G245" s="41"/>
      <c r="H245" s="41"/>
      <c r="I245" s="41"/>
      <c r="J245" s="42"/>
    </row>
    <row r="246" spans="1:16" ht="30" x14ac:dyDescent="0.25">
      <c r="A246" s="33" t="s">
        <v>168</v>
      </c>
      <c r="B246" s="33">
        <v>58</v>
      </c>
      <c r="C246" s="34" t="s">
        <v>280</v>
      </c>
      <c r="D246" s="33" t="s">
        <v>170</v>
      </c>
      <c r="E246" s="35" t="s">
        <v>698</v>
      </c>
      <c r="F246" s="36" t="s">
        <v>190</v>
      </c>
      <c r="G246" s="37">
        <v>15</v>
      </c>
      <c r="H246" s="38">
        <v>0</v>
      </c>
      <c r="I246" s="38">
        <f>ROUND(G246*H246,P4)</f>
        <v>0</v>
      </c>
      <c r="J246" s="33"/>
      <c r="O246" s="39">
        <f>I246*0.21</f>
        <v>0</v>
      </c>
      <c r="P246">
        <v>3</v>
      </c>
    </row>
    <row r="247" spans="1:16" x14ac:dyDescent="0.25">
      <c r="A247" s="33" t="s">
        <v>173</v>
      </c>
      <c r="B247" s="40"/>
      <c r="C247" s="41"/>
      <c r="D247" s="41"/>
      <c r="E247" s="35" t="s">
        <v>699</v>
      </c>
      <c r="F247" s="41"/>
      <c r="G247" s="41"/>
      <c r="H247" s="41"/>
      <c r="I247" s="41"/>
      <c r="J247" s="42"/>
    </row>
    <row r="248" spans="1:16" x14ac:dyDescent="0.25">
      <c r="A248" s="33" t="s">
        <v>175</v>
      </c>
      <c r="B248" s="40"/>
      <c r="C248" s="41"/>
      <c r="D248" s="41"/>
      <c r="E248" s="43" t="s">
        <v>781</v>
      </c>
      <c r="F248" s="41"/>
      <c r="G248" s="41"/>
      <c r="H248" s="41"/>
      <c r="I248" s="41"/>
      <c r="J248" s="42"/>
    </row>
    <row r="249" spans="1:16" ht="90" x14ac:dyDescent="0.25">
      <c r="A249" s="33" t="s">
        <v>177</v>
      </c>
      <c r="B249" s="40"/>
      <c r="C249" s="41"/>
      <c r="D249" s="41"/>
      <c r="E249" s="35" t="s">
        <v>284</v>
      </c>
      <c r="F249" s="41"/>
      <c r="G249" s="41"/>
      <c r="H249" s="41"/>
      <c r="I249" s="41"/>
      <c r="J249" s="42"/>
    </row>
    <row r="250" spans="1:16" x14ac:dyDescent="0.25">
      <c r="A250" s="33" t="s">
        <v>168</v>
      </c>
      <c r="B250" s="33">
        <v>59</v>
      </c>
      <c r="C250" s="34" t="s">
        <v>1197</v>
      </c>
      <c r="D250" s="33" t="s">
        <v>181</v>
      </c>
      <c r="E250" s="35" t="s">
        <v>1198</v>
      </c>
      <c r="F250" s="36" t="s">
        <v>190</v>
      </c>
      <c r="G250" s="37">
        <v>2</v>
      </c>
      <c r="H250" s="38">
        <v>0</v>
      </c>
      <c r="I250" s="38">
        <f>ROUND(G250*H250,P4)</f>
        <v>0</v>
      </c>
      <c r="J250" s="33"/>
      <c r="O250" s="39">
        <f>I250*0.21</f>
        <v>0</v>
      </c>
      <c r="P250">
        <v>3</v>
      </c>
    </row>
    <row r="251" spans="1:16" x14ac:dyDescent="0.25">
      <c r="A251" s="33" t="s">
        <v>173</v>
      </c>
      <c r="B251" s="40"/>
      <c r="C251" s="41"/>
      <c r="D251" s="41"/>
      <c r="E251" s="35" t="s">
        <v>1199</v>
      </c>
      <c r="F251" s="41"/>
      <c r="G251" s="41"/>
      <c r="H251" s="41"/>
      <c r="I251" s="41"/>
      <c r="J251" s="42"/>
    </row>
    <row r="252" spans="1:16" x14ac:dyDescent="0.25">
      <c r="A252" s="33" t="s">
        <v>175</v>
      </c>
      <c r="B252" s="40"/>
      <c r="C252" s="41"/>
      <c r="D252" s="41"/>
      <c r="E252" s="43" t="s">
        <v>1200</v>
      </c>
      <c r="F252" s="41"/>
      <c r="G252" s="41"/>
      <c r="H252" s="41"/>
      <c r="I252" s="41"/>
      <c r="J252" s="42"/>
    </row>
    <row r="253" spans="1:16" ht="30" x14ac:dyDescent="0.25">
      <c r="A253" s="33" t="s">
        <v>177</v>
      </c>
      <c r="B253" s="40"/>
      <c r="C253" s="41"/>
      <c r="D253" s="41"/>
      <c r="E253" s="35" t="s">
        <v>1201</v>
      </c>
      <c r="F253" s="41"/>
      <c r="G253" s="41"/>
      <c r="H253" s="41"/>
      <c r="I253" s="41"/>
      <c r="J253" s="42"/>
    </row>
    <row r="254" spans="1:16" ht="30" x14ac:dyDescent="0.25">
      <c r="A254" s="33" t="s">
        <v>168</v>
      </c>
      <c r="B254" s="33">
        <v>60</v>
      </c>
      <c r="C254" s="34" t="s">
        <v>285</v>
      </c>
      <c r="D254" s="33" t="s">
        <v>181</v>
      </c>
      <c r="E254" s="35" t="s">
        <v>286</v>
      </c>
      <c r="F254" s="36" t="s">
        <v>250</v>
      </c>
      <c r="G254" s="37">
        <v>170</v>
      </c>
      <c r="H254" s="38">
        <v>0</v>
      </c>
      <c r="I254" s="38">
        <f>ROUND(G254*H254,P4)</f>
        <v>0</v>
      </c>
      <c r="J254" s="33"/>
      <c r="O254" s="39">
        <f>I254*0.21</f>
        <v>0</v>
      </c>
      <c r="P254">
        <v>3</v>
      </c>
    </row>
    <row r="255" spans="1:16" x14ac:dyDescent="0.25">
      <c r="A255" s="33" t="s">
        <v>173</v>
      </c>
      <c r="B255" s="40"/>
      <c r="C255" s="41"/>
      <c r="D255" s="41"/>
      <c r="E255" s="35" t="s">
        <v>717</v>
      </c>
      <c r="F255" s="41"/>
      <c r="G255" s="41"/>
      <c r="H255" s="41"/>
      <c r="I255" s="41"/>
      <c r="J255" s="42"/>
    </row>
    <row r="256" spans="1:16" x14ac:dyDescent="0.25">
      <c r="A256" s="33" t="s">
        <v>175</v>
      </c>
      <c r="B256" s="40"/>
      <c r="C256" s="41"/>
      <c r="D256" s="41"/>
      <c r="E256" s="43" t="s">
        <v>1290</v>
      </c>
      <c r="F256" s="41"/>
      <c r="G256" s="41"/>
      <c r="H256" s="41"/>
      <c r="I256" s="41"/>
      <c r="J256" s="42"/>
    </row>
    <row r="257" spans="1:16" ht="105" x14ac:dyDescent="0.25">
      <c r="A257" s="33" t="s">
        <v>177</v>
      </c>
      <c r="B257" s="40"/>
      <c r="C257" s="41"/>
      <c r="D257" s="41"/>
      <c r="E257" s="35" t="s">
        <v>289</v>
      </c>
      <c r="F257" s="41"/>
      <c r="G257" s="41"/>
      <c r="H257" s="41"/>
      <c r="I257" s="41"/>
      <c r="J257" s="42"/>
    </row>
    <row r="258" spans="1:16" x14ac:dyDescent="0.25">
      <c r="A258" s="33" t="s">
        <v>168</v>
      </c>
      <c r="B258" s="33">
        <v>61</v>
      </c>
      <c r="C258" s="34" t="s">
        <v>290</v>
      </c>
      <c r="D258" s="33" t="s">
        <v>181</v>
      </c>
      <c r="E258" s="35" t="s">
        <v>291</v>
      </c>
      <c r="F258" s="36" t="s">
        <v>250</v>
      </c>
      <c r="G258" s="37">
        <v>85</v>
      </c>
      <c r="H258" s="38">
        <v>0</v>
      </c>
      <c r="I258" s="38">
        <f>ROUND(G258*H258,P4)</f>
        <v>0</v>
      </c>
      <c r="J258" s="33"/>
      <c r="O258" s="39">
        <f>I258*0.21</f>
        <v>0</v>
      </c>
      <c r="P258">
        <v>3</v>
      </c>
    </row>
    <row r="259" spans="1:16" x14ac:dyDescent="0.25">
      <c r="A259" s="33" t="s">
        <v>173</v>
      </c>
      <c r="B259" s="40"/>
      <c r="C259" s="41"/>
      <c r="D259" s="41"/>
      <c r="E259" s="35" t="s">
        <v>719</v>
      </c>
      <c r="F259" s="41"/>
      <c r="G259" s="41"/>
      <c r="H259" s="41"/>
      <c r="I259" s="41"/>
      <c r="J259" s="42"/>
    </row>
    <row r="260" spans="1:16" x14ac:dyDescent="0.25">
      <c r="A260" s="33" t="s">
        <v>175</v>
      </c>
      <c r="B260" s="40"/>
      <c r="C260" s="41"/>
      <c r="D260" s="41"/>
      <c r="E260" s="43" t="s">
        <v>1051</v>
      </c>
      <c r="F260" s="41"/>
      <c r="G260" s="41"/>
      <c r="H260" s="41"/>
      <c r="I260" s="41"/>
      <c r="J260" s="42"/>
    </row>
    <row r="261" spans="1:16" ht="105" x14ac:dyDescent="0.25">
      <c r="A261" s="33" t="s">
        <v>177</v>
      </c>
      <c r="B261" s="40"/>
      <c r="C261" s="41"/>
      <c r="D261" s="41"/>
      <c r="E261" s="35" t="s">
        <v>289</v>
      </c>
      <c r="F261" s="41"/>
      <c r="G261" s="41"/>
      <c r="H261" s="41"/>
      <c r="I261" s="41"/>
      <c r="J261" s="42"/>
    </row>
    <row r="262" spans="1:16" ht="30" x14ac:dyDescent="0.25">
      <c r="A262" s="33" t="s">
        <v>168</v>
      </c>
      <c r="B262" s="33">
        <v>62</v>
      </c>
      <c r="C262" s="34" t="s">
        <v>782</v>
      </c>
      <c r="D262" s="33" t="s">
        <v>181</v>
      </c>
      <c r="E262" s="35" t="s">
        <v>783</v>
      </c>
      <c r="F262" s="36" t="s">
        <v>274</v>
      </c>
      <c r="G262" s="37">
        <v>100</v>
      </c>
      <c r="H262" s="38">
        <v>0</v>
      </c>
      <c r="I262" s="38">
        <f>ROUND(G262*H262,P4)</f>
        <v>0</v>
      </c>
      <c r="J262" s="33"/>
      <c r="O262" s="39">
        <f>I262*0.21</f>
        <v>0</v>
      </c>
      <c r="P262">
        <v>3</v>
      </c>
    </row>
    <row r="263" spans="1:16" ht="75" x14ac:dyDescent="0.25">
      <c r="A263" s="33" t="s">
        <v>173</v>
      </c>
      <c r="B263" s="40"/>
      <c r="C263" s="41"/>
      <c r="D263" s="41"/>
      <c r="E263" s="35" t="s">
        <v>1207</v>
      </c>
      <c r="F263" s="41"/>
      <c r="G263" s="41"/>
      <c r="H263" s="41"/>
      <c r="I263" s="41"/>
      <c r="J263" s="42"/>
    </row>
    <row r="264" spans="1:16" x14ac:dyDescent="0.25">
      <c r="A264" s="33" t="s">
        <v>175</v>
      </c>
      <c r="B264" s="40"/>
      <c r="C264" s="41"/>
      <c r="D264" s="41"/>
      <c r="E264" s="43" t="s">
        <v>1107</v>
      </c>
      <c r="F264" s="41"/>
      <c r="G264" s="41"/>
      <c r="H264" s="41"/>
      <c r="I264" s="41"/>
      <c r="J264" s="42"/>
    </row>
    <row r="265" spans="1:16" ht="90" x14ac:dyDescent="0.25">
      <c r="A265" s="33" t="s">
        <v>177</v>
      </c>
      <c r="B265" s="40"/>
      <c r="C265" s="41"/>
      <c r="D265" s="41"/>
      <c r="E265" s="35" t="s">
        <v>727</v>
      </c>
      <c r="F265" s="41"/>
      <c r="G265" s="41"/>
      <c r="H265" s="41"/>
      <c r="I265" s="41"/>
      <c r="J265" s="42"/>
    </row>
    <row r="266" spans="1:16" x14ac:dyDescent="0.25">
      <c r="A266" s="33" t="s">
        <v>168</v>
      </c>
      <c r="B266" s="33">
        <v>63</v>
      </c>
      <c r="C266" s="34" t="s">
        <v>1291</v>
      </c>
      <c r="D266" s="33" t="s">
        <v>181</v>
      </c>
      <c r="E266" s="35" t="s">
        <v>1292</v>
      </c>
      <c r="F266" s="36" t="s">
        <v>274</v>
      </c>
      <c r="G266" s="37">
        <v>18.5</v>
      </c>
      <c r="H266" s="38">
        <v>0</v>
      </c>
      <c r="I266" s="38">
        <f>ROUND(G266*H266,P4)</f>
        <v>0</v>
      </c>
      <c r="J266" s="33"/>
      <c r="O266" s="39">
        <f>I266*0.21</f>
        <v>0</v>
      </c>
      <c r="P266">
        <v>3</v>
      </c>
    </row>
    <row r="267" spans="1:16" x14ac:dyDescent="0.25">
      <c r="A267" s="33" t="s">
        <v>173</v>
      </c>
      <c r="B267" s="40"/>
      <c r="C267" s="41"/>
      <c r="D267" s="41"/>
      <c r="E267" s="35" t="s">
        <v>1293</v>
      </c>
      <c r="F267" s="41"/>
      <c r="G267" s="41"/>
      <c r="H267" s="41"/>
      <c r="I267" s="41"/>
      <c r="J267" s="42"/>
    </row>
    <row r="268" spans="1:16" x14ac:dyDescent="0.25">
      <c r="A268" s="33" t="s">
        <v>175</v>
      </c>
      <c r="B268" s="40"/>
      <c r="C268" s="41"/>
      <c r="D268" s="41"/>
      <c r="E268" s="43" t="s">
        <v>1294</v>
      </c>
      <c r="F268" s="41"/>
      <c r="G268" s="41"/>
      <c r="H268" s="41"/>
      <c r="I268" s="41"/>
      <c r="J268" s="42"/>
    </row>
    <row r="269" spans="1:16" ht="90" x14ac:dyDescent="0.25">
      <c r="A269" s="33" t="s">
        <v>177</v>
      </c>
      <c r="B269" s="40"/>
      <c r="C269" s="41"/>
      <c r="D269" s="41"/>
      <c r="E269" s="35" t="s">
        <v>1295</v>
      </c>
      <c r="F269" s="41"/>
      <c r="G269" s="41"/>
      <c r="H269" s="41"/>
      <c r="I269" s="41"/>
      <c r="J269" s="42"/>
    </row>
    <row r="270" spans="1:16" x14ac:dyDescent="0.25">
      <c r="A270" s="33" t="s">
        <v>168</v>
      </c>
      <c r="B270" s="33">
        <v>64</v>
      </c>
      <c r="C270" s="34" t="s">
        <v>732</v>
      </c>
      <c r="D270" s="33" t="s">
        <v>181</v>
      </c>
      <c r="E270" s="35" t="s">
        <v>733</v>
      </c>
      <c r="F270" s="36" t="s">
        <v>274</v>
      </c>
      <c r="G270" s="37">
        <v>250</v>
      </c>
      <c r="H270" s="38">
        <v>0</v>
      </c>
      <c r="I270" s="38">
        <f>ROUND(G270*H270,P4)</f>
        <v>0</v>
      </c>
      <c r="J270" s="33"/>
      <c r="O270" s="39">
        <f>I270*0.21</f>
        <v>0</v>
      </c>
      <c r="P270">
        <v>3</v>
      </c>
    </row>
    <row r="271" spans="1:16" ht="30" x14ac:dyDescent="0.25">
      <c r="A271" s="33" t="s">
        <v>173</v>
      </c>
      <c r="B271" s="40"/>
      <c r="C271" s="41"/>
      <c r="D271" s="41"/>
      <c r="E271" s="35" t="s">
        <v>734</v>
      </c>
      <c r="F271" s="41"/>
      <c r="G271" s="41"/>
      <c r="H271" s="41"/>
      <c r="I271" s="41"/>
      <c r="J271" s="42"/>
    </row>
    <row r="272" spans="1:16" x14ac:dyDescent="0.25">
      <c r="A272" s="33" t="s">
        <v>175</v>
      </c>
      <c r="B272" s="40"/>
      <c r="C272" s="41"/>
      <c r="D272" s="41"/>
      <c r="E272" s="43" t="s">
        <v>874</v>
      </c>
      <c r="F272" s="41"/>
      <c r="G272" s="41"/>
      <c r="H272" s="41"/>
      <c r="I272" s="41"/>
      <c r="J272" s="42"/>
    </row>
    <row r="273" spans="1:16" ht="75" x14ac:dyDescent="0.25">
      <c r="A273" s="33" t="s">
        <v>177</v>
      </c>
      <c r="B273" s="40"/>
      <c r="C273" s="41"/>
      <c r="D273" s="41"/>
      <c r="E273" s="35" t="s">
        <v>736</v>
      </c>
      <c r="F273" s="41"/>
      <c r="G273" s="41"/>
      <c r="H273" s="41"/>
      <c r="I273" s="41"/>
      <c r="J273" s="42"/>
    </row>
    <row r="274" spans="1:16" x14ac:dyDescent="0.25">
      <c r="A274" s="33" t="s">
        <v>168</v>
      </c>
      <c r="B274" s="33">
        <v>65</v>
      </c>
      <c r="C274" s="34" t="s">
        <v>737</v>
      </c>
      <c r="D274" s="33" t="s">
        <v>181</v>
      </c>
      <c r="E274" s="35" t="s">
        <v>738</v>
      </c>
      <c r="F274" s="36" t="s">
        <v>250</v>
      </c>
      <c r="G274" s="37">
        <v>10</v>
      </c>
      <c r="H274" s="38">
        <v>0</v>
      </c>
      <c r="I274" s="38">
        <f>ROUND(G274*H274,P4)</f>
        <v>0</v>
      </c>
      <c r="J274" s="33"/>
      <c r="O274" s="39">
        <f>I274*0.21</f>
        <v>0</v>
      </c>
      <c r="P274">
        <v>3</v>
      </c>
    </row>
    <row r="275" spans="1:16" x14ac:dyDescent="0.25">
      <c r="A275" s="33" t="s">
        <v>173</v>
      </c>
      <c r="B275" s="40"/>
      <c r="C275" s="41"/>
      <c r="D275" s="41"/>
      <c r="E275" s="35" t="s">
        <v>739</v>
      </c>
      <c r="F275" s="41"/>
      <c r="G275" s="41"/>
      <c r="H275" s="41"/>
      <c r="I275" s="41"/>
      <c r="J275" s="42"/>
    </row>
    <row r="276" spans="1:16" x14ac:dyDescent="0.25">
      <c r="A276" s="33" t="s">
        <v>175</v>
      </c>
      <c r="B276" s="40"/>
      <c r="C276" s="41"/>
      <c r="D276" s="41"/>
      <c r="E276" s="43" t="s">
        <v>325</v>
      </c>
      <c r="F276" s="41"/>
      <c r="G276" s="41"/>
      <c r="H276" s="41"/>
      <c r="I276" s="41"/>
      <c r="J276" s="42"/>
    </row>
    <row r="277" spans="1:16" ht="75" x14ac:dyDescent="0.25">
      <c r="A277" s="33" t="s">
        <v>177</v>
      </c>
      <c r="B277" s="40"/>
      <c r="C277" s="41"/>
      <c r="D277" s="41"/>
      <c r="E277" s="35" t="s">
        <v>740</v>
      </c>
      <c r="F277" s="41"/>
      <c r="G277" s="41"/>
      <c r="H277" s="41"/>
      <c r="I277" s="41"/>
      <c r="J277" s="42"/>
    </row>
    <row r="278" spans="1:16" x14ac:dyDescent="0.25">
      <c r="A278" s="33" t="s">
        <v>168</v>
      </c>
      <c r="B278" s="33">
        <v>66</v>
      </c>
      <c r="C278" s="34" t="s">
        <v>745</v>
      </c>
      <c r="D278" s="33" t="s">
        <v>181</v>
      </c>
      <c r="E278" s="35" t="s">
        <v>746</v>
      </c>
      <c r="F278" s="36" t="s">
        <v>250</v>
      </c>
      <c r="G278" s="37">
        <v>50</v>
      </c>
      <c r="H278" s="38">
        <v>0</v>
      </c>
      <c r="I278" s="38">
        <f>ROUND(G278*H278,P4)</f>
        <v>0</v>
      </c>
      <c r="J278" s="33"/>
      <c r="O278" s="39">
        <f>I278*0.21</f>
        <v>0</v>
      </c>
      <c r="P278">
        <v>3</v>
      </c>
    </row>
    <row r="279" spans="1:16" x14ac:dyDescent="0.25">
      <c r="A279" s="33" t="s">
        <v>173</v>
      </c>
      <c r="B279" s="40"/>
      <c r="C279" s="41"/>
      <c r="D279" s="41"/>
      <c r="E279" s="35" t="s">
        <v>747</v>
      </c>
      <c r="F279" s="41"/>
      <c r="G279" s="41"/>
      <c r="H279" s="41"/>
      <c r="I279" s="41"/>
      <c r="J279" s="42"/>
    </row>
    <row r="280" spans="1:16" x14ac:dyDescent="0.25">
      <c r="A280" s="33" t="s">
        <v>175</v>
      </c>
      <c r="B280" s="40"/>
      <c r="C280" s="41"/>
      <c r="D280" s="41"/>
      <c r="E280" s="43" t="s">
        <v>668</v>
      </c>
      <c r="F280" s="41"/>
      <c r="G280" s="41"/>
      <c r="H280" s="41"/>
      <c r="I280" s="41"/>
      <c r="J280" s="42"/>
    </row>
    <row r="281" spans="1:16" ht="150" x14ac:dyDescent="0.25">
      <c r="A281" s="33" t="s">
        <v>177</v>
      </c>
      <c r="B281" s="40"/>
      <c r="C281" s="41"/>
      <c r="D281" s="41"/>
      <c r="E281" s="35" t="s">
        <v>748</v>
      </c>
      <c r="F281" s="41"/>
      <c r="G281" s="41"/>
      <c r="H281" s="41"/>
      <c r="I281" s="41"/>
      <c r="J281" s="42"/>
    </row>
    <row r="282" spans="1:16" x14ac:dyDescent="0.25">
      <c r="A282" s="33" t="s">
        <v>168</v>
      </c>
      <c r="B282" s="33">
        <v>67</v>
      </c>
      <c r="C282" s="34" t="s">
        <v>1213</v>
      </c>
      <c r="D282" s="33" t="s">
        <v>181</v>
      </c>
      <c r="E282" s="35" t="s">
        <v>1214</v>
      </c>
      <c r="F282" s="36" t="s">
        <v>190</v>
      </c>
      <c r="G282" s="37">
        <v>2</v>
      </c>
      <c r="H282" s="38">
        <v>0</v>
      </c>
      <c r="I282" s="38">
        <f>ROUND(G282*H282,P4)</f>
        <v>0</v>
      </c>
      <c r="J282" s="33"/>
      <c r="O282" s="39">
        <f>I282*0.21</f>
        <v>0</v>
      </c>
      <c r="P282">
        <v>3</v>
      </c>
    </row>
    <row r="283" spans="1:16" ht="45" x14ac:dyDescent="0.25">
      <c r="A283" s="33" t="s">
        <v>173</v>
      </c>
      <c r="B283" s="40"/>
      <c r="C283" s="41"/>
      <c r="D283" s="41"/>
      <c r="E283" s="35" t="s">
        <v>1296</v>
      </c>
      <c r="F283" s="41"/>
      <c r="G283" s="41"/>
      <c r="H283" s="41"/>
      <c r="I283" s="41"/>
      <c r="J283" s="42"/>
    </row>
    <row r="284" spans="1:16" x14ac:dyDescent="0.25">
      <c r="A284" s="33" t="s">
        <v>175</v>
      </c>
      <c r="B284" s="40"/>
      <c r="C284" s="41"/>
      <c r="D284" s="41"/>
      <c r="E284" s="43" t="s">
        <v>805</v>
      </c>
      <c r="F284" s="41"/>
      <c r="G284" s="41"/>
      <c r="H284" s="41"/>
      <c r="I284" s="41"/>
      <c r="J284" s="42"/>
    </row>
    <row r="285" spans="1:16" ht="150" x14ac:dyDescent="0.25">
      <c r="A285" s="33" t="s">
        <v>177</v>
      </c>
      <c r="B285" s="45"/>
      <c r="C285" s="46"/>
      <c r="D285" s="46"/>
      <c r="E285" s="35" t="s">
        <v>1297</v>
      </c>
      <c r="F285" s="46"/>
      <c r="G285" s="46"/>
      <c r="H285" s="46"/>
      <c r="I285" s="46"/>
      <c r="J285" s="47"/>
    </row>
  </sheetData>
  <mergeCells count="13">
    <mergeCell ref="E7:E8"/>
    <mergeCell ref="F7:F8"/>
    <mergeCell ref="G7:G8"/>
    <mergeCell ref="H7:I7"/>
    <mergeCell ref="J7:J8"/>
    <mergeCell ref="C3:D3"/>
    <mergeCell ref="C4:D4"/>
    <mergeCell ref="C5:D5"/>
    <mergeCell ref="C6:D6"/>
    <mergeCell ref="A7:A8"/>
    <mergeCell ref="B7:B8"/>
    <mergeCell ref="C7:C8"/>
    <mergeCell ref="D7:D8"/>
  </mergeCells>
  <pageMargins left="0.7" right="0.7" top="0.75" bottom="0.75" header="0.3" footer="0.3"/>
  <pageSetup fitToHeight="0"/>
  <headerFooter>
    <oddFooter>&amp;C_x000D_&amp;1#&amp;"Calibri"&amp;10&amp;K000000 Mott MacDonald Restricted</oddFooter>
  </headerFooter>
  <drawing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pageSetUpPr fitToPage="1"/>
  </sheetPr>
  <dimension ref="A1:P244"/>
  <sheetViews>
    <sheetView topLeftCell="B1" workbookViewId="0"/>
  </sheetViews>
  <sheetFormatPr defaultRowHeight="15" x14ac:dyDescent="0.25"/>
  <cols>
    <col min="1" max="1" width="9.140625" hidden="1"/>
    <col min="2" max="2" width="16.140625" customWidth="1"/>
    <col min="3" max="3" width="9.7109375" customWidth="1"/>
    <col min="4" max="4" width="13" customWidth="1"/>
    <col min="5" max="5" width="64.85546875" customWidth="1"/>
    <col min="6" max="6" width="13" customWidth="1"/>
    <col min="7" max="9" width="16.140625" customWidth="1"/>
    <col min="10" max="10" width="14.85546875" bestFit="1" customWidth="1"/>
    <col min="15" max="16" width="9.140625" hidden="1"/>
  </cols>
  <sheetData>
    <row r="1" spans="1:16" x14ac:dyDescent="0.25">
      <c r="A1" s="1" t="s">
        <v>0</v>
      </c>
      <c r="B1" s="11"/>
      <c r="C1" s="12"/>
      <c r="D1" s="12"/>
      <c r="E1" s="13" t="s">
        <v>1</v>
      </c>
      <c r="F1" s="12"/>
      <c r="G1" s="12"/>
      <c r="H1" s="12"/>
      <c r="I1" s="12"/>
      <c r="J1" s="14"/>
      <c r="P1">
        <v>3</v>
      </c>
    </row>
    <row r="2" spans="1:16" ht="20.25" x14ac:dyDescent="0.25">
      <c r="A2" s="1"/>
      <c r="B2" s="15"/>
      <c r="C2" s="16"/>
      <c r="D2" s="16"/>
      <c r="E2" s="17" t="s">
        <v>142</v>
      </c>
      <c r="F2" s="16"/>
      <c r="G2" s="16"/>
      <c r="H2" s="16"/>
      <c r="I2" s="16"/>
      <c r="J2" s="18"/>
    </row>
    <row r="3" spans="1:16" x14ac:dyDescent="0.25">
      <c r="A3" s="3" t="s">
        <v>143</v>
      </c>
      <c r="B3" s="19" t="s">
        <v>144</v>
      </c>
      <c r="C3" s="73" t="s">
        <v>145</v>
      </c>
      <c r="D3" s="74"/>
      <c r="E3" s="20" t="s">
        <v>146</v>
      </c>
      <c r="F3" s="16"/>
      <c r="G3" s="16"/>
      <c r="H3" s="21" t="s">
        <v>1298</v>
      </c>
      <c r="I3" s="22">
        <f>SUMIFS(I11:I244,A11:A244,"SD")</f>
        <v>0</v>
      </c>
      <c r="J3" s="18"/>
      <c r="O3">
        <v>0</v>
      </c>
      <c r="P3">
        <v>2</v>
      </c>
    </row>
    <row r="4" spans="1:16" x14ac:dyDescent="0.25">
      <c r="A4" s="3" t="s">
        <v>148</v>
      </c>
      <c r="B4" s="19" t="s">
        <v>149</v>
      </c>
      <c r="C4" s="73" t="s">
        <v>11</v>
      </c>
      <c r="D4" s="74"/>
      <c r="E4" s="20" t="s">
        <v>12</v>
      </c>
      <c r="F4" s="16"/>
      <c r="G4" s="16"/>
      <c r="H4" s="16"/>
      <c r="I4" s="16"/>
      <c r="J4" s="18"/>
      <c r="O4">
        <v>0.15</v>
      </c>
      <c r="P4">
        <v>2</v>
      </c>
    </row>
    <row r="5" spans="1:16" x14ac:dyDescent="0.25">
      <c r="A5" s="3" t="s">
        <v>150</v>
      </c>
      <c r="B5" s="19" t="s">
        <v>149</v>
      </c>
      <c r="C5" s="73" t="s">
        <v>468</v>
      </c>
      <c r="D5" s="74"/>
      <c r="E5" s="20" t="s">
        <v>28</v>
      </c>
      <c r="F5" s="16"/>
      <c r="G5" s="16"/>
      <c r="H5" s="16"/>
      <c r="I5" s="16"/>
      <c r="J5" s="18"/>
      <c r="O5">
        <v>0.21</v>
      </c>
    </row>
    <row r="6" spans="1:16" ht="30" x14ac:dyDescent="0.25">
      <c r="A6" s="3" t="s">
        <v>152</v>
      </c>
      <c r="B6" s="19" t="s">
        <v>149</v>
      </c>
      <c r="C6" s="73" t="s">
        <v>1299</v>
      </c>
      <c r="D6" s="74"/>
      <c r="E6" s="20" t="s">
        <v>42</v>
      </c>
      <c r="F6" s="16"/>
      <c r="G6" s="16"/>
      <c r="H6" s="16"/>
      <c r="I6" s="16"/>
      <c r="J6" s="18"/>
    </row>
    <row r="7" spans="1:16" x14ac:dyDescent="0.25">
      <c r="A7" s="3" t="s">
        <v>295</v>
      </c>
      <c r="B7" s="19" t="s">
        <v>153</v>
      </c>
      <c r="C7" s="73" t="s">
        <v>1298</v>
      </c>
      <c r="D7" s="74"/>
      <c r="E7" s="20" t="s">
        <v>44</v>
      </c>
      <c r="F7" s="16"/>
      <c r="G7" s="16"/>
      <c r="H7" s="16"/>
      <c r="I7" s="16"/>
      <c r="J7" s="18"/>
    </row>
    <row r="8" spans="1:16" x14ac:dyDescent="0.25">
      <c r="A8" s="75" t="s">
        <v>154</v>
      </c>
      <c r="B8" s="76" t="s">
        <v>155</v>
      </c>
      <c r="C8" s="77" t="s">
        <v>156</v>
      </c>
      <c r="D8" s="77" t="s">
        <v>157</v>
      </c>
      <c r="E8" s="77" t="s">
        <v>158</v>
      </c>
      <c r="F8" s="77" t="s">
        <v>159</v>
      </c>
      <c r="G8" s="77" t="s">
        <v>160</v>
      </c>
      <c r="H8" s="77" t="s">
        <v>161</v>
      </c>
      <c r="I8" s="77"/>
      <c r="J8" s="78" t="s">
        <v>162</v>
      </c>
    </row>
    <row r="9" spans="1:16" x14ac:dyDescent="0.25">
      <c r="A9" s="75"/>
      <c r="B9" s="76"/>
      <c r="C9" s="77"/>
      <c r="D9" s="77"/>
      <c r="E9" s="77"/>
      <c r="F9" s="77"/>
      <c r="G9" s="77"/>
      <c r="H9" s="6" t="s">
        <v>163</v>
      </c>
      <c r="I9" s="6" t="s">
        <v>164</v>
      </c>
      <c r="J9" s="78"/>
    </row>
    <row r="10" spans="1:16" x14ac:dyDescent="0.25">
      <c r="A10" s="25">
        <v>0</v>
      </c>
      <c r="B10" s="23">
        <v>1</v>
      </c>
      <c r="C10" s="26">
        <v>2</v>
      </c>
      <c r="D10" s="6">
        <v>3</v>
      </c>
      <c r="E10" s="26">
        <v>4</v>
      </c>
      <c r="F10" s="6">
        <v>5</v>
      </c>
      <c r="G10" s="6">
        <v>6</v>
      </c>
      <c r="H10" s="6">
        <v>7</v>
      </c>
      <c r="I10" s="26">
        <v>8</v>
      </c>
      <c r="J10" s="24">
        <v>9</v>
      </c>
    </row>
    <row r="11" spans="1:16" x14ac:dyDescent="0.25">
      <c r="A11" s="27" t="s">
        <v>165</v>
      </c>
      <c r="B11" s="28"/>
      <c r="C11" s="29" t="s">
        <v>166</v>
      </c>
      <c r="D11" s="30"/>
      <c r="E11" s="27" t="s">
        <v>167</v>
      </c>
      <c r="F11" s="30"/>
      <c r="G11" s="30"/>
      <c r="H11" s="30"/>
      <c r="I11" s="31">
        <f>SUMIFS(I12:I23,A12:A23,"P")</f>
        <v>0</v>
      </c>
      <c r="J11" s="32"/>
    </row>
    <row r="12" spans="1:16" ht="30" x14ac:dyDescent="0.25">
      <c r="A12" s="33" t="s">
        <v>168</v>
      </c>
      <c r="B12" s="33">
        <v>1</v>
      </c>
      <c r="C12" s="34" t="s">
        <v>296</v>
      </c>
      <c r="D12" s="33" t="s">
        <v>196</v>
      </c>
      <c r="E12" s="35" t="s">
        <v>297</v>
      </c>
      <c r="F12" s="36" t="s">
        <v>298</v>
      </c>
      <c r="G12" s="37">
        <v>667.2</v>
      </c>
      <c r="H12" s="38">
        <v>0</v>
      </c>
      <c r="I12" s="38">
        <f>ROUND(G12*H12,P4)</f>
        <v>0</v>
      </c>
      <c r="J12" s="33"/>
      <c r="O12" s="39">
        <f>I12*0.21</f>
        <v>0</v>
      </c>
      <c r="P12">
        <v>3</v>
      </c>
    </row>
    <row r="13" spans="1:16" ht="345" x14ac:dyDescent="0.25">
      <c r="A13" s="33" t="s">
        <v>173</v>
      </c>
      <c r="B13" s="40"/>
      <c r="C13" s="41"/>
      <c r="D13" s="41"/>
      <c r="E13" s="35" t="s">
        <v>1300</v>
      </c>
      <c r="F13" s="41"/>
      <c r="G13" s="41"/>
      <c r="H13" s="41"/>
      <c r="I13" s="41"/>
      <c r="J13" s="42"/>
    </row>
    <row r="14" spans="1:16" x14ac:dyDescent="0.25">
      <c r="A14" s="33" t="s">
        <v>175</v>
      </c>
      <c r="B14" s="40"/>
      <c r="C14" s="41"/>
      <c r="D14" s="41"/>
      <c r="E14" s="43" t="s">
        <v>1301</v>
      </c>
      <c r="F14" s="41"/>
      <c r="G14" s="41"/>
      <c r="H14" s="41"/>
      <c r="I14" s="41"/>
      <c r="J14" s="42"/>
    </row>
    <row r="15" spans="1:16" ht="75" x14ac:dyDescent="0.25">
      <c r="A15" s="33" t="s">
        <v>177</v>
      </c>
      <c r="B15" s="40"/>
      <c r="C15" s="41"/>
      <c r="D15" s="41"/>
      <c r="E15" s="35" t="s">
        <v>383</v>
      </c>
      <c r="F15" s="41"/>
      <c r="G15" s="41"/>
      <c r="H15" s="41"/>
      <c r="I15" s="41"/>
      <c r="J15" s="42"/>
    </row>
    <row r="16" spans="1:16" ht="30" x14ac:dyDescent="0.25">
      <c r="A16" s="33" t="s">
        <v>168</v>
      </c>
      <c r="B16" s="33">
        <v>2</v>
      </c>
      <c r="C16" s="34" t="s">
        <v>296</v>
      </c>
      <c r="D16" s="33" t="s">
        <v>199</v>
      </c>
      <c r="E16" s="35" t="s">
        <v>297</v>
      </c>
      <c r="F16" s="36" t="s">
        <v>298</v>
      </c>
      <c r="G16" s="37">
        <v>78.75</v>
      </c>
      <c r="H16" s="38">
        <v>0</v>
      </c>
      <c r="I16" s="38">
        <f>ROUND(G16*H16,P4)</f>
        <v>0</v>
      </c>
      <c r="J16" s="33"/>
      <c r="O16" s="39">
        <f>I16*0.21</f>
        <v>0</v>
      </c>
      <c r="P16">
        <v>3</v>
      </c>
    </row>
    <row r="17" spans="1:16" ht="210" x14ac:dyDescent="0.25">
      <c r="A17" s="33" t="s">
        <v>173</v>
      </c>
      <c r="B17" s="40"/>
      <c r="C17" s="41"/>
      <c r="D17" s="41"/>
      <c r="E17" s="35" t="s">
        <v>1302</v>
      </c>
      <c r="F17" s="41"/>
      <c r="G17" s="41"/>
      <c r="H17" s="41"/>
      <c r="I17" s="41"/>
      <c r="J17" s="42"/>
    </row>
    <row r="18" spans="1:16" x14ac:dyDescent="0.25">
      <c r="A18" s="33" t="s">
        <v>175</v>
      </c>
      <c r="B18" s="40"/>
      <c r="C18" s="41"/>
      <c r="D18" s="41"/>
      <c r="E18" s="43" t="s">
        <v>1303</v>
      </c>
      <c r="F18" s="41"/>
      <c r="G18" s="41"/>
      <c r="H18" s="41"/>
      <c r="I18" s="41"/>
      <c r="J18" s="42"/>
    </row>
    <row r="19" spans="1:16" ht="75" x14ac:dyDescent="0.25">
      <c r="A19" s="33" t="s">
        <v>177</v>
      </c>
      <c r="B19" s="40"/>
      <c r="C19" s="41"/>
      <c r="D19" s="41"/>
      <c r="E19" s="35" t="s">
        <v>301</v>
      </c>
      <c r="F19" s="41"/>
      <c r="G19" s="41"/>
      <c r="H19" s="41"/>
      <c r="I19" s="41"/>
      <c r="J19" s="42"/>
    </row>
    <row r="20" spans="1:16" x14ac:dyDescent="0.25">
      <c r="A20" s="33" t="s">
        <v>168</v>
      </c>
      <c r="B20" s="33">
        <v>3</v>
      </c>
      <c r="C20" s="34" t="s">
        <v>473</v>
      </c>
      <c r="D20" s="33" t="s">
        <v>170</v>
      </c>
      <c r="E20" s="35" t="s">
        <v>474</v>
      </c>
      <c r="F20" s="36" t="s">
        <v>298</v>
      </c>
      <c r="G20" s="37">
        <v>44.85</v>
      </c>
      <c r="H20" s="38">
        <v>0</v>
      </c>
      <c r="I20" s="38">
        <f>ROUND(G20*H20,P4)</f>
        <v>0</v>
      </c>
      <c r="J20" s="33"/>
      <c r="O20" s="39">
        <f>I20*0.21</f>
        <v>0</v>
      </c>
      <c r="P20">
        <v>3</v>
      </c>
    </row>
    <row r="21" spans="1:16" ht="210" x14ac:dyDescent="0.25">
      <c r="A21" s="33" t="s">
        <v>173</v>
      </c>
      <c r="B21" s="40"/>
      <c r="C21" s="41"/>
      <c r="D21" s="41"/>
      <c r="E21" s="35" t="s">
        <v>475</v>
      </c>
      <c r="F21" s="41"/>
      <c r="G21" s="41"/>
      <c r="H21" s="41"/>
      <c r="I21" s="41"/>
      <c r="J21" s="42"/>
    </row>
    <row r="22" spans="1:16" x14ac:dyDescent="0.25">
      <c r="A22" s="33" t="s">
        <v>175</v>
      </c>
      <c r="B22" s="40"/>
      <c r="C22" s="41"/>
      <c r="D22" s="41"/>
      <c r="E22" s="43" t="s">
        <v>1304</v>
      </c>
      <c r="F22" s="41"/>
      <c r="G22" s="41"/>
      <c r="H22" s="41"/>
      <c r="I22" s="41"/>
      <c r="J22" s="42"/>
    </row>
    <row r="23" spans="1:16" ht="75" x14ac:dyDescent="0.25">
      <c r="A23" s="33" t="s">
        <v>177</v>
      </c>
      <c r="B23" s="40"/>
      <c r="C23" s="41"/>
      <c r="D23" s="41"/>
      <c r="E23" s="35" t="s">
        <v>301</v>
      </c>
      <c r="F23" s="41"/>
      <c r="G23" s="41"/>
      <c r="H23" s="41"/>
      <c r="I23" s="41"/>
      <c r="J23" s="42"/>
    </row>
    <row r="24" spans="1:16" x14ac:dyDescent="0.25">
      <c r="A24" s="27" t="s">
        <v>165</v>
      </c>
      <c r="B24" s="28"/>
      <c r="C24" s="29" t="s">
        <v>11</v>
      </c>
      <c r="D24" s="30"/>
      <c r="E24" s="27" t="s">
        <v>239</v>
      </c>
      <c r="F24" s="30"/>
      <c r="G24" s="30"/>
      <c r="H24" s="30"/>
      <c r="I24" s="31">
        <f>SUMIFS(I25:I108,A25:A108,"P")</f>
        <v>0</v>
      </c>
      <c r="J24" s="32"/>
    </row>
    <row r="25" spans="1:16" x14ac:dyDescent="0.25">
      <c r="A25" s="33" t="s">
        <v>168</v>
      </c>
      <c r="B25" s="33">
        <v>4</v>
      </c>
      <c r="C25" s="34" t="s">
        <v>1305</v>
      </c>
      <c r="D25" s="33" t="s">
        <v>170</v>
      </c>
      <c r="E25" s="35" t="s">
        <v>1306</v>
      </c>
      <c r="F25" s="36" t="s">
        <v>242</v>
      </c>
      <c r="G25" s="37">
        <v>20</v>
      </c>
      <c r="H25" s="38">
        <v>0</v>
      </c>
      <c r="I25" s="38">
        <f>ROUND(G25*H25,P4)</f>
        <v>0</v>
      </c>
      <c r="J25" s="33"/>
      <c r="O25" s="39">
        <f>I25*0.21</f>
        <v>0</v>
      </c>
      <c r="P25">
        <v>3</v>
      </c>
    </row>
    <row r="26" spans="1:16" ht="30" x14ac:dyDescent="0.25">
      <c r="A26" s="33" t="s">
        <v>173</v>
      </c>
      <c r="B26" s="40"/>
      <c r="C26" s="41"/>
      <c r="D26" s="41"/>
      <c r="E26" s="35" t="s">
        <v>1307</v>
      </c>
      <c r="F26" s="41"/>
      <c r="G26" s="41"/>
      <c r="H26" s="41"/>
      <c r="I26" s="41"/>
      <c r="J26" s="42"/>
    </row>
    <row r="27" spans="1:16" x14ac:dyDescent="0.25">
      <c r="A27" s="33" t="s">
        <v>175</v>
      </c>
      <c r="B27" s="40"/>
      <c r="C27" s="41"/>
      <c r="D27" s="41"/>
      <c r="E27" s="43" t="s">
        <v>458</v>
      </c>
      <c r="F27" s="41"/>
      <c r="G27" s="41"/>
      <c r="H27" s="41"/>
      <c r="I27" s="41"/>
      <c r="J27" s="42"/>
    </row>
    <row r="28" spans="1:16" ht="135" x14ac:dyDescent="0.25">
      <c r="A28" s="33" t="s">
        <v>177</v>
      </c>
      <c r="B28" s="40"/>
      <c r="C28" s="41"/>
      <c r="D28" s="41"/>
      <c r="E28" s="35" t="s">
        <v>486</v>
      </c>
      <c r="F28" s="41"/>
      <c r="G28" s="41"/>
      <c r="H28" s="41"/>
      <c r="I28" s="41"/>
      <c r="J28" s="42"/>
    </row>
    <row r="29" spans="1:16" x14ac:dyDescent="0.25">
      <c r="A29" s="33" t="s">
        <v>168</v>
      </c>
      <c r="B29" s="33">
        <v>5</v>
      </c>
      <c r="C29" s="34" t="s">
        <v>482</v>
      </c>
      <c r="D29" s="33" t="s">
        <v>170</v>
      </c>
      <c r="E29" s="35" t="s">
        <v>483</v>
      </c>
      <c r="F29" s="36" t="s">
        <v>242</v>
      </c>
      <c r="G29" s="37">
        <v>15.472</v>
      </c>
      <c r="H29" s="38">
        <v>0</v>
      </c>
      <c r="I29" s="38">
        <f>ROUND(G29*H29,P4)</f>
        <v>0</v>
      </c>
      <c r="J29" s="33"/>
      <c r="O29" s="39">
        <f>I29*0.21</f>
        <v>0</v>
      </c>
      <c r="P29">
        <v>3</v>
      </c>
    </row>
    <row r="30" spans="1:16" ht="270" x14ac:dyDescent="0.25">
      <c r="A30" s="33" t="s">
        <v>173</v>
      </c>
      <c r="B30" s="40"/>
      <c r="C30" s="41"/>
      <c r="D30" s="41"/>
      <c r="E30" s="35" t="s">
        <v>1308</v>
      </c>
      <c r="F30" s="41"/>
      <c r="G30" s="41"/>
      <c r="H30" s="41"/>
      <c r="I30" s="41"/>
      <c r="J30" s="42"/>
    </row>
    <row r="31" spans="1:16" x14ac:dyDescent="0.25">
      <c r="A31" s="33" t="s">
        <v>175</v>
      </c>
      <c r="B31" s="40"/>
      <c r="C31" s="41"/>
      <c r="D31" s="41"/>
      <c r="E31" s="43" t="s">
        <v>485</v>
      </c>
      <c r="F31" s="41"/>
      <c r="G31" s="41"/>
      <c r="H31" s="41"/>
      <c r="I31" s="41"/>
      <c r="J31" s="42"/>
    </row>
    <row r="32" spans="1:16" ht="135" x14ac:dyDescent="0.25">
      <c r="A32" s="33" t="s">
        <v>177</v>
      </c>
      <c r="B32" s="40"/>
      <c r="C32" s="41"/>
      <c r="D32" s="41"/>
      <c r="E32" s="35" t="s">
        <v>486</v>
      </c>
      <c r="F32" s="41"/>
      <c r="G32" s="41"/>
      <c r="H32" s="41"/>
      <c r="I32" s="41"/>
      <c r="J32" s="42"/>
    </row>
    <row r="33" spans="1:16" ht="30" x14ac:dyDescent="0.25">
      <c r="A33" s="33" t="s">
        <v>168</v>
      </c>
      <c r="B33" s="33">
        <v>6</v>
      </c>
      <c r="C33" s="34" t="s">
        <v>492</v>
      </c>
      <c r="D33" s="33" t="s">
        <v>170</v>
      </c>
      <c r="E33" s="35" t="s">
        <v>493</v>
      </c>
      <c r="F33" s="36" t="s">
        <v>242</v>
      </c>
      <c r="G33" s="37">
        <v>37.5</v>
      </c>
      <c r="H33" s="38">
        <v>0</v>
      </c>
      <c r="I33" s="38">
        <f>ROUND(G33*H33,P4)</f>
        <v>0</v>
      </c>
      <c r="J33" s="33"/>
      <c r="O33" s="39">
        <f>I33*0.21</f>
        <v>0</v>
      </c>
      <c r="P33">
        <v>3</v>
      </c>
    </row>
    <row r="34" spans="1:16" ht="45" x14ac:dyDescent="0.25">
      <c r="A34" s="33" t="s">
        <v>173</v>
      </c>
      <c r="B34" s="40"/>
      <c r="C34" s="41"/>
      <c r="D34" s="41"/>
      <c r="E34" s="35" t="s">
        <v>1309</v>
      </c>
      <c r="F34" s="41"/>
      <c r="G34" s="41"/>
      <c r="H34" s="41"/>
      <c r="I34" s="41"/>
      <c r="J34" s="42"/>
    </row>
    <row r="35" spans="1:16" x14ac:dyDescent="0.25">
      <c r="A35" s="33" t="s">
        <v>175</v>
      </c>
      <c r="B35" s="40"/>
      <c r="C35" s="41"/>
      <c r="D35" s="41"/>
      <c r="E35" s="43" t="s">
        <v>1310</v>
      </c>
      <c r="F35" s="41"/>
      <c r="G35" s="41"/>
      <c r="H35" s="41"/>
      <c r="I35" s="41"/>
      <c r="J35" s="42"/>
    </row>
    <row r="36" spans="1:16" ht="120" x14ac:dyDescent="0.25">
      <c r="A36" s="33" t="s">
        <v>177</v>
      </c>
      <c r="B36" s="40"/>
      <c r="C36" s="41"/>
      <c r="D36" s="41"/>
      <c r="E36" s="35" t="s">
        <v>481</v>
      </c>
      <c r="F36" s="41"/>
      <c r="G36" s="41"/>
      <c r="H36" s="41"/>
      <c r="I36" s="41"/>
      <c r="J36" s="42"/>
    </row>
    <row r="37" spans="1:16" x14ac:dyDescent="0.25">
      <c r="A37" s="33" t="s">
        <v>168</v>
      </c>
      <c r="B37" s="33">
        <v>7</v>
      </c>
      <c r="C37" s="34" t="s">
        <v>496</v>
      </c>
      <c r="D37" s="33" t="s">
        <v>196</v>
      </c>
      <c r="E37" s="35" t="s">
        <v>497</v>
      </c>
      <c r="F37" s="36" t="s">
        <v>242</v>
      </c>
      <c r="G37" s="37">
        <v>240</v>
      </c>
      <c r="H37" s="38">
        <v>0</v>
      </c>
      <c r="I37" s="38">
        <f>ROUND(G37*H37,P4)</f>
        <v>0</v>
      </c>
      <c r="J37" s="33"/>
      <c r="O37" s="39">
        <f>I37*0.21</f>
        <v>0</v>
      </c>
      <c r="P37">
        <v>3</v>
      </c>
    </row>
    <row r="38" spans="1:16" ht="285" x14ac:dyDescent="0.25">
      <c r="A38" s="33" t="s">
        <v>173</v>
      </c>
      <c r="B38" s="40"/>
      <c r="C38" s="41"/>
      <c r="D38" s="41"/>
      <c r="E38" s="35" t="s">
        <v>1311</v>
      </c>
      <c r="F38" s="41"/>
      <c r="G38" s="41"/>
      <c r="H38" s="41"/>
      <c r="I38" s="41"/>
      <c r="J38" s="42"/>
    </row>
    <row r="39" spans="1:16" x14ac:dyDescent="0.25">
      <c r="A39" s="33" t="s">
        <v>175</v>
      </c>
      <c r="B39" s="40"/>
      <c r="C39" s="41"/>
      <c r="D39" s="41"/>
      <c r="E39" s="43" t="s">
        <v>1312</v>
      </c>
      <c r="F39" s="41"/>
      <c r="G39" s="41"/>
      <c r="H39" s="41"/>
      <c r="I39" s="41"/>
      <c r="J39" s="42"/>
    </row>
    <row r="40" spans="1:16" ht="120" x14ac:dyDescent="0.25">
      <c r="A40" s="33" t="s">
        <v>177</v>
      </c>
      <c r="B40" s="40"/>
      <c r="C40" s="41"/>
      <c r="D40" s="41"/>
      <c r="E40" s="35" t="s">
        <v>481</v>
      </c>
      <c r="F40" s="41"/>
      <c r="G40" s="41"/>
      <c r="H40" s="41"/>
      <c r="I40" s="41"/>
      <c r="J40" s="42"/>
    </row>
    <row r="41" spans="1:16" x14ac:dyDescent="0.25">
      <c r="A41" s="33" t="s">
        <v>168</v>
      </c>
      <c r="B41" s="33">
        <v>8</v>
      </c>
      <c r="C41" s="34" t="s">
        <v>496</v>
      </c>
      <c r="D41" s="33" t="s">
        <v>199</v>
      </c>
      <c r="E41" s="35" t="s">
        <v>497</v>
      </c>
      <c r="F41" s="36" t="s">
        <v>242</v>
      </c>
      <c r="G41" s="37">
        <v>275</v>
      </c>
      <c r="H41" s="38">
        <v>0</v>
      </c>
      <c r="I41" s="38">
        <f>ROUND(G41*H41,P4)</f>
        <v>0</v>
      </c>
      <c r="J41" s="33"/>
      <c r="O41" s="39">
        <f>I41*0.21</f>
        <v>0</v>
      </c>
      <c r="P41">
        <v>3</v>
      </c>
    </row>
    <row r="42" spans="1:16" ht="90" x14ac:dyDescent="0.25">
      <c r="A42" s="33" t="s">
        <v>173</v>
      </c>
      <c r="B42" s="40"/>
      <c r="C42" s="41"/>
      <c r="D42" s="41"/>
      <c r="E42" s="35" t="s">
        <v>1313</v>
      </c>
      <c r="F42" s="41"/>
      <c r="G42" s="41"/>
      <c r="H42" s="41"/>
      <c r="I42" s="41"/>
      <c r="J42" s="42"/>
    </row>
    <row r="43" spans="1:16" x14ac:dyDescent="0.25">
      <c r="A43" s="33" t="s">
        <v>175</v>
      </c>
      <c r="B43" s="40"/>
      <c r="C43" s="41"/>
      <c r="D43" s="41"/>
      <c r="E43" s="43" t="s">
        <v>1314</v>
      </c>
      <c r="F43" s="41"/>
      <c r="G43" s="41"/>
      <c r="H43" s="41"/>
      <c r="I43" s="41"/>
      <c r="J43" s="42"/>
    </row>
    <row r="44" spans="1:16" ht="75" x14ac:dyDescent="0.25">
      <c r="A44" s="33" t="s">
        <v>177</v>
      </c>
      <c r="B44" s="40"/>
      <c r="C44" s="41"/>
      <c r="D44" s="41"/>
      <c r="E44" s="35" t="s">
        <v>502</v>
      </c>
      <c r="F44" s="41"/>
      <c r="G44" s="41"/>
      <c r="H44" s="41"/>
      <c r="I44" s="41"/>
      <c r="J44" s="42"/>
    </row>
    <row r="45" spans="1:16" ht="30" x14ac:dyDescent="0.25">
      <c r="A45" s="33" t="s">
        <v>168</v>
      </c>
      <c r="B45" s="33">
        <v>9</v>
      </c>
      <c r="C45" s="34" t="s">
        <v>503</v>
      </c>
      <c r="D45" s="33" t="s">
        <v>170</v>
      </c>
      <c r="E45" s="35" t="s">
        <v>504</v>
      </c>
      <c r="F45" s="36" t="s">
        <v>274</v>
      </c>
      <c r="G45" s="37">
        <v>25</v>
      </c>
      <c r="H45" s="38">
        <v>0</v>
      </c>
      <c r="I45" s="38">
        <f>ROUND(G45*H45,P4)</f>
        <v>0</v>
      </c>
      <c r="J45" s="33"/>
      <c r="O45" s="39">
        <f>I45*0.21</f>
        <v>0</v>
      </c>
      <c r="P45">
        <v>3</v>
      </c>
    </row>
    <row r="46" spans="1:16" ht="195" x14ac:dyDescent="0.25">
      <c r="A46" s="33" t="s">
        <v>173</v>
      </c>
      <c r="B46" s="40"/>
      <c r="C46" s="41"/>
      <c r="D46" s="41"/>
      <c r="E46" s="35" t="s">
        <v>1315</v>
      </c>
      <c r="F46" s="41"/>
      <c r="G46" s="41"/>
      <c r="H46" s="41"/>
      <c r="I46" s="41"/>
      <c r="J46" s="42"/>
    </row>
    <row r="47" spans="1:16" x14ac:dyDescent="0.25">
      <c r="A47" s="33" t="s">
        <v>175</v>
      </c>
      <c r="B47" s="40"/>
      <c r="C47" s="41"/>
      <c r="D47" s="41"/>
      <c r="E47" s="43" t="s">
        <v>708</v>
      </c>
      <c r="F47" s="41"/>
      <c r="G47" s="41"/>
      <c r="H47" s="41"/>
      <c r="I47" s="41"/>
      <c r="J47" s="42"/>
    </row>
    <row r="48" spans="1:16" ht="120" x14ac:dyDescent="0.25">
      <c r="A48" s="33" t="s">
        <v>177</v>
      </c>
      <c r="B48" s="40"/>
      <c r="C48" s="41"/>
      <c r="D48" s="41"/>
      <c r="E48" s="35" t="s">
        <v>481</v>
      </c>
      <c r="F48" s="41"/>
      <c r="G48" s="41"/>
      <c r="H48" s="41"/>
      <c r="I48" s="41"/>
      <c r="J48" s="42"/>
    </row>
    <row r="49" spans="1:16" x14ac:dyDescent="0.25">
      <c r="A49" s="33" t="s">
        <v>168</v>
      </c>
      <c r="B49" s="33">
        <v>10</v>
      </c>
      <c r="C49" s="34" t="s">
        <v>240</v>
      </c>
      <c r="D49" s="33" t="s">
        <v>196</v>
      </c>
      <c r="E49" s="35" t="s">
        <v>241</v>
      </c>
      <c r="F49" s="36" t="s">
        <v>242</v>
      </c>
      <c r="G49" s="37">
        <v>70</v>
      </c>
      <c r="H49" s="38">
        <v>0</v>
      </c>
      <c r="I49" s="38">
        <f>ROUND(G49*H49,P4)</f>
        <v>0</v>
      </c>
      <c r="J49" s="33"/>
      <c r="O49" s="39">
        <f>I49*0.21</f>
        <v>0</v>
      </c>
      <c r="P49">
        <v>3</v>
      </c>
    </row>
    <row r="50" spans="1:16" ht="180" x14ac:dyDescent="0.25">
      <c r="A50" s="33" t="s">
        <v>173</v>
      </c>
      <c r="B50" s="40"/>
      <c r="C50" s="41"/>
      <c r="D50" s="41"/>
      <c r="E50" s="35" t="s">
        <v>1316</v>
      </c>
      <c r="F50" s="41"/>
      <c r="G50" s="41"/>
      <c r="H50" s="41"/>
      <c r="I50" s="41"/>
      <c r="J50" s="42"/>
    </row>
    <row r="51" spans="1:16" x14ac:dyDescent="0.25">
      <c r="A51" s="33" t="s">
        <v>175</v>
      </c>
      <c r="B51" s="40"/>
      <c r="C51" s="41"/>
      <c r="D51" s="41"/>
      <c r="E51" s="43" t="s">
        <v>1317</v>
      </c>
      <c r="F51" s="41"/>
      <c r="G51" s="41"/>
      <c r="H51" s="41"/>
      <c r="I51" s="41"/>
      <c r="J51" s="42"/>
    </row>
    <row r="52" spans="1:16" ht="120" x14ac:dyDescent="0.25">
      <c r="A52" s="33" t="s">
        <v>177</v>
      </c>
      <c r="B52" s="40"/>
      <c r="C52" s="41"/>
      <c r="D52" s="41"/>
      <c r="E52" s="35" t="s">
        <v>481</v>
      </c>
      <c r="F52" s="41"/>
      <c r="G52" s="41"/>
      <c r="H52" s="41"/>
      <c r="I52" s="41"/>
      <c r="J52" s="42"/>
    </row>
    <row r="53" spans="1:16" x14ac:dyDescent="0.25">
      <c r="A53" s="33" t="s">
        <v>168</v>
      </c>
      <c r="B53" s="33">
        <v>11</v>
      </c>
      <c r="C53" s="34" t="s">
        <v>240</v>
      </c>
      <c r="D53" s="33" t="s">
        <v>199</v>
      </c>
      <c r="E53" s="35" t="s">
        <v>241</v>
      </c>
      <c r="F53" s="36" t="s">
        <v>242</v>
      </c>
      <c r="G53" s="37">
        <v>198</v>
      </c>
      <c r="H53" s="38">
        <v>0</v>
      </c>
      <c r="I53" s="38">
        <f>ROUND(G53*H53,P4)</f>
        <v>0</v>
      </c>
      <c r="J53" s="33"/>
      <c r="O53" s="39">
        <f>I53*0.21</f>
        <v>0</v>
      </c>
      <c r="P53">
        <v>3</v>
      </c>
    </row>
    <row r="54" spans="1:16" ht="150" x14ac:dyDescent="0.25">
      <c r="A54" s="33" t="s">
        <v>173</v>
      </c>
      <c r="B54" s="40"/>
      <c r="C54" s="41"/>
      <c r="D54" s="41"/>
      <c r="E54" s="35" t="s">
        <v>1318</v>
      </c>
      <c r="F54" s="41"/>
      <c r="G54" s="41"/>
      <c r="H54" s="41"/>
      <c r="I54" s="41"/>
      <c r="J54" s="42"/>
    </row>
    <row r="55" spans="1:16" x14ac:dyDescent="0.25">
      <c r="A55" s="33" t="s">
        <v>175</v>
      </c>
      <c r="B55" s="40"/>
      <c r="C55" s="41"/>
      <c r="D55" s="41"/>
      <c r="E55" s="43" t="s">
        <v>1319</v>
      </c>
      <c r="F55" s="41"/>
      <c r="G55" s="41"/>
      <c r="H55" s="41"/>
      <c r="I55" s="41"/>
      <c r="J55" s="42"/>
    </row>
    <row r="56" spans="1:16" ht="120" x14ac:dyDescent="0.25">
      <c r="A56" s="33" t="s">
        <v>177</v>
      </c>
      <c r="B56" s="40"/>
      <c r="C56" s="41"/>
      <c r="D56" s="41"/>
      <c r="E56" s="35" t="s">
        <v>481</v>
      </c>
      <c r="F56" s="41"/>
      <c r="G56" s="41"/>
      <c r="H56" s="41"/>
      <c r="I56" s="41"/>
      <c r="J56" s="42"/>
    </row>
    <row r="57" spans="1:16" x14ac:dyDescent="0.25">
      <c r="A57" s="33" t="s">
        <v>168</v>
      </c>
      <c r="B57" s="33">
        <v>12</v>
      </c>
      <c r="C57" s="34" t="s">
        <v>516</v>
      </c>
      <c r="D57" s="33" t="s">
        <v>170</v>
      </c>
      <c r="E57" s="35" t="s">
        <v>517</v>
      </c>
      <c r="F57" s="36" t="s">
        <v>242</v>
      </c>
      <c r="G57" s="37">
        <v>75</v>
      </c>
      <c r="H57" s="38">
        <v>0</v>
      </c>
      <c r="I57" s="38">
        <f>ROUND(G57*H57,P4)</f>
        <v>0</v>
      </c>
      <c r="J57" s="33"/>
      <c r="O57" s="39">
        <f>I57*0.21</f>
        <v>0</v>
      </c>
      <c r="P57">
        <v>3</v>
      </c>
    </row>
    <row r="58" spans="1:16" ht="60" x14ac:dyDescent="0.25">
      <c r="A58" s="33" t="s">
        <v>173</v>
      </c>
      <c r="B58" s="40"/>
      <c r="C58" s="41"/>
      <c r="D58" s="41"/>
      <c r="E58" s="35" t="s">
        <v>1320</v>
      </c>
      <c r="F58" s="41"/>
      <c r="G58" s="41"/>
      <c r="H58" s="41"/>
      <c r="I58" s="41"/>
      <c r="J58" s="42"/>
    </row>
    <row r="59" spans="1:16" x14ac:dyDescent="0.25">
      <c r="A59" s="33" t="s">
        <v>175</v>
      </c>
      <c r="B59" s="40"/>
      <c r="C59" s="41"/>
      <c r="D59" s="41"/>
      <c r="E59" s="43" t="s">
        <v>1321</v>
      </c>
      <c r="F59" s="41"/>
      <c r="G59" s="41"/>
      <c r="H59" s="41"/>
      <c r="I59" s="41"/>
      <c r="J59" s="42"/>
    </row>
    <row r="60" spans="1:16" ht="75" x14ac:dyDescent="0.25">
      <c r="A60" s="33" t="s">
        <v>177</v>
      </c>
      <c r="B60" s="40"/>
      <c r="C60" s="41"/>
      <c r="D60" s="41"/>
      <c r="E60" s="35" t="s">
        <v>520</v>
      </c>
      <c r="F60" s="41"/>
      <c r="G60" s="41"/>
      <c r="H60" s="41"/>
      <c r="I60" s="41"/>
      <c r="J60" s="42"/>
    </row>
    <row r="61" spans="1:16" x14ac:dyDescent="0.25">
      <c r="A61" s="33" t="s">
        <v>168</v>
      </c>
      <c r="B61" s="33">
        <v>13</v>
      </c>
      <c r="C61" s="34" t="s">
        <v>521</v>
      </c>
      <c r="D61" s="33" t="s">
        <v>181</v>
      </c>
      <c r="E61" s="35" t="s">
        <v>522</v>
      </c>
      <c r="F61" s="36" t="s">
        <v>242</v>
      </c>
      <c r="G61" s="37">
        <v>75</v>
      </c>
      <c r="H61" s="38">
        <v>0</v>
      </c>
      <c r="I61" s="38">
        <f>ROUND(G61*H61,P4)</f>
        <v>0</v>
      </c>
      <c r="J61" s="33"/>
      <c r="O61" s="39">
        <f>I61*0.21</f>
        <v>0</v>
      </c>
      <c r="P61">
        <v>3</v>
      </c>
    </row>
    <row r="62" spans="1:16" x14ac:dyDescent="0.25">
      <c r="A62" s="33" t="s">
        <v>173</v>
      </c>
      <c r="B62" s="40"/>
      <c r="C62" s="41"/>
      <c r="D62" s="41"/>
      <c r="E62" s="35" t="s">
        <v>523</v>
      </c>
      <c r="F62" s="41"/>
      <c r="G62" s="41"/>
      <c r="H62" s="41"/>
      <c r="I62" s="41"/>
      <c r="J62" s="42"/>
    </row>
    <row r="63" spans="1:16" x14ac:dyDescent="0.25">
      <c r="A63" s="33" t="s">
        <v>175</v>
      </c>
      <c r="B63" s="40"/>
      <c r="C63" s="41"/>
      <c r="D63" s="41"/>
      <c r="E63" s="43" t="s">
        <v>564</v>
      </c>
      <c r="F63" s="41"/>
      <c r="G63" s="41"/>
      <c r="H63" s="41"/>
      <c r="I63" s="41"/>
      <c r="J63" s="42"/>
    </row>
    <row r="64" spans="1:16" ht="60" x14ac:dyDescent="0.25">
      <c r="A64" s="33" t="s">
        <v>177</v>
      </c>
      <c r="B64" s="40"/>
      <c r="C64" s="41"/>
      <c r="D64" s="41"/>
      <c r="E64" s="35" t="s">
        <v>525</v>
      </c>
      <c r="F64" s="41"/>
      <c r="G64" s="41"/>
      <c r="H64" s="41"/>
      <c r="I64" s="41"/>
      <c r="J64" s="42"/>
    </row>
    <row r="65" spans="1:16" x14ac:dyDescent="0.25">
      <c r="A65" s="33" t="s">
        <v>168</v>
      </c>
      <c r="B65" s="33">
        <v>14</v>
      </c>
      <c r="C65" s="34" t="s">
        <v>526</v>
      </c>
      <c r="D65" s="33" t="s">
        <v>170</v>
      </c>
      <c r="E65" s="35" t="s">
        <v>527</v>
      </c>
      <c r="F65" s="36" t="s">
        <v>242</v>
      </c>
      <c r="G65" s="37">
        <v>100</v>
      </c>
      <c r="H65" s="38">
        <v>0</v>
      </c>
      <c r="I65" s="38">
        <f>ROUND(G65*H65,P4)</f>
        <v>0</v>
      </c>
      <c r="J65" s="33"/>
      <c r="O65" s="39">
        <f>I65*0.21</f>
        <v>0</v>
      </c>
      <c r="P65">
        <v>3</v>
      </c>
    </row>
    <row r="66" spans="1:16" ht="75" x14ac:dyDescent="0.25">
      <c r="A66" s="33" t="s">
        <v>173</v>
      </c>
      <c r="B66" s="40"/>
      <c r="C66" s="41"/>
      <c r="D66" s="41"/>
      <c r="E66" s="35" t="s">
        <v>528</v>
      </c>
      <c r="F66" s="41"/>
      <c r="G66" s="41"/>
      <c r="H66" s="41"/>
      <c r="I66" s="41"/>
      <c r="J66" s="42"/>
    </row>
    <row r="67" spans="1:16" x14ac:dyDescent="0.25">
      <c r="A67" s="33" t="s">
        <v>175</v>
      </c>
      <c r="B67" s="40"/>
      <c r="C67" s="41"/>
      <c r="D67" s="41"/>
      <c r="E67" s="43" t="s">
        <v>692</v>
      </c>
      <c r="F67" s="41"/>
      <c r="G67" s="41"/>
      <c r="H67" s="41"/>
      <c r="I67" s="41"/>
      <c r="J67" s="42"/>
    </row>
    <row r="68" spans="1:16" ht="409.5" x14ac:dyDescent="0.25">
      <c r="A68" s="33" t="s">
        <v>177</v>
      </c>
      <c r="B68" s="40"/>
      <c r="C68" s="41"/>
      <c r="D68" s="41"/>
      <c r="E68" s="35" t="s">
        <v>529</v>
      </c>
      <c r="F68" s="41"/>
      <c r="G68" s="41"/>
      <c r="H68" s="41"/>
      <c r="I68" s="41"/>
      <c r="J68" s="42"/>
    </row>
    <row r="69" spans="1:16" x14ac:dyDescent="0.25">
      <c r="A69" s="33" t="s">
        <v>168</v>
      </c>
      <c r="B69" s="33">
        <v>15</v>
      </c>
      <c r="C69" s="34" t="s">
        <v>530</v>
      </c>
      <c r="D69" s="33" t="s">
        <v>196</v>
      </c>
      <c r="E69" s="35" t="s">
        <v>531</v>
      </c>
      <c r="F69" s="36" t="s">
        <v>242</v>
      </c>
      <c r="G69" s="37">
        <v>850</v>
      </c>
      <c r="H69" s="38">
        <v>0</v>
      </c>
      <c r="I69" s="38">
        <f>ROUND(G69*H69,P4)</f>
        <v>0</v>
      </c>
      <c r="J69" s="33"/>
      <c r="O69" s="39">
        <f>I69*0.21</f>
        <v>0</v>
      </c>
      <c r="P69">
        <v>3</v>
      </c>
    </row>
    <row r="70" spans="1:16" ht="409.5" x14ac:dyDescent="0.25">
      <c r="A70" s="33" t="s">
        <v>173</v>
      </c>
      <c r="B70" s="40"/>
      <c r="C70" s="41"/>
      <c r="D70" s="41"/>
      <c r="E70" s="35" t="s">
        <v>1322</v>
      </c>
      <c r="F70" s="41"/>
      <c r="G70" s="41"/>
      <c r="H70" s="41"/>
      <c r="I70" s="41"/>
      <c r="J70" s="42"/>
    </row>
    <row r="71" spans="1:16" x14ac:dyDescent="0.25">
      <c r="A71" s="33" t="s">
        <v>175</v>
      </c>
      <c r="B71" s="40"/>
      <c r="C71" s="41"/>
      <c r="D71" s="41"/>
      <c r="E71" s="43" t="s">
        <v>726</v>
      </c>
      <c r="F71" s="41"/>
      <c r="G71" s="41"/>
      <c r="H71" s="41"/>
      <c r="I71" s="41"/>
      <c r="J71" s="42"/>
    </row>
    <row r="72" spans="1:16" ht="409.5" x14ac:dyDescent="0.25">
      <c r="A72" s="33" t="s">
        <v>177</v>
      </c>
      <c r="B72" s="40"/>
      <c r="C72" s="41"/>
      <c r="D72" s="41"/>
      <c r="E72" s="35" t="s">
        <v>529</v>
      </c>
      <c r="F72" s="41"/>
      <c r="G72" s="41"/>
      <c r="H72" s="41"/>
      <c r="I72" s="41"/>
      <c r="J72" s="42"/>
    </row>
    <row r="73" spans="1:16" x14ac:dyDescent="0.25">
      <c r="A73" s="33" t="s">
        <v>168</v>
      </c>
      <c r="B73" s="33">
        <v>16</v>
      </c>
      <c r="C73" s="34" t="s">
        <v>530</v>
      </c>
      <c r="D73" s="33" t="s">
        <v>199</v>
      </c>
      <c r="E73" s="35" t="s">
        <v>531</v>
      </c>
      <c r="F73" s="36" t="s">
        <v>242</v>
      </c>
      <c r="G73" s="37">
        <v>1000</v>
      </c>
      <c r="H73" s="38">
        <v>0</v>
      </c>
      <c r="I73" s="38">
        <f>ROUND(G73*H73,P4)</f>
        <v>0</v>
      </c>
      <c r="J73" s="33"/>
      <c r="O73" s="39">
        <f>I73*0.21</f>
        <v>0</v>
      </c>
      <c r="P73">
        <v>3</v>
      </c>
    </row>
    <row r="74" spans="1:16" ht="75" x14ac:dyDescent="0.25">
      <c r="A74" s="33" t="s">
        <v>173</v>
      </c>
      <c r="B74" s="40"/>
      <c r="C74" s="41"/>
      <c r="D74" s="41"/>
      <c r="E74" s="35" t="s">
        <v>1323</v>
      </c>
      <c r="F74" s="41"/>
      <c r="G74" s="41"/>
      <c r="H74" s="41"/>
      <c r="I74" s="41"/>
      <c r="J74" s="42"/>
    </row>
    <row r="75" spans="1:16" x14ac:dyDescent="0.25">
      <c r="A75" s="33" t="s">
        <v>175</v>
      </c>
      <c r="B75" s="40"/>
      <c r="C75" s="41"/>
      <c r="D75" s="41"/>
      <c r="E75" s="43" t="s">
        <v>626</v>
      </c>
      <c r="F75" s="41"/>
      <c r="G75" s="41"/>
      <c r="H75" s="41"/>
      <c r="I75" s="41"/>
      <c r="J75" s="42"/>
    </row>
    <row r="76" spans="1:16" ht="409.5" x14ac:dyDescent="0.25">
      <c r="A76" s="33" t="s">
        <v>177</v>
      </c>
      <c r="B76" s="40"/>
      <c r="C76" s="41"/>
      <c r="D76" s="41"/>
      <c r="E76" s="35" t="s">
        <v>537</v>
      </c>
      <c r="F76" s="41"/>
      <c r="G76" s="41"/>
      <c r="H76" s="41"/>
      <c r="I76" s="41"/>
      <c r="J76" s="42"/>
    </row>
    <row r="77" spans="1:16" x14ac:dyDescent="0.25">
      <c r="A77" s="33" t="s">
        <v>168</v>
      </c>
      <c r="B77" s="33">
        <v>17</v>
      </c>
      <c r="C77" s="34" t="s">
        <v>538</v>
      </c>
      <c r="D77" s="33" t="s">
        <v>170</v>
      </c>
      <c r="E77" s="35" t="s">
        <v>539</v>
      </c>
      <c r="F77" s="36" t="s">
        <v>242</v>
      </c>
      <c r="G77" s="37">
        <v>1255</v>
      </c>
      <c r="H77" s="38">
        <v>0</v>
      </c>
      <c r="I77" s="38">
        <f>ROUND(G77*H77,P4)</f>
        <v>0</v>
      </c>
      <c r="J77" s="33"/>
      <c r="O77" s="39">
        <f>I77*0.21</f>
        <v>0</v>
      </c>
      <c r="P77">
        <v>3</v>
      </c>
    </row>
    <row r="78" spans="1:16" x14ac:dyDescent="0.25">
      <c r="A78" s="33" t="s">
        <v>173</v>
      </c>
      <c r="B78" s="40"/>
      <c r="C78" s="41"/>
      <c r="D78" s="41"/>
      <c r="E78" s="35" t="s">
        <v>540</v>
      </c>
      <c r="F78" s="41"/>
      <c r="G78" s="41"/>
      <c r="H78" s="41"/>
      <c r="I78" s="41"/>
      <c r="J78" s="42"/>
    </row>
    <row r="79" spans="1:16" x14ac:dyDescent="0.25">
      <c r="A79" s="33" t="s">
        <v>175</v>
      </c>
      <c r="B79" s="40"/>
      <c r="C79" s="41"/>
      <c r="D79" s="41"/>
      <c r="E79" s="43" t="s">
        <v>1324</v>
      </c>
      <c r="F79" s="41"/>
      <c r="G79" s="41"/>
      <c r="H79" s="41"/>
      <c r="I79" s="41"/>
      <c r="J79" s="42"/>
    </row>
    <row r="80" spans="1:16" ht="409.5" x14ac:dyDescent="0.25">
      <c r="A80" s="33" t="s">
        <v>177</v>
      </c>
      <c r="B80" s="40"/>
      <c r="C80" s="41"/>
      <c r="D80" s="41"/>
      <c r="E80" s="35" t="s">
        <v>542</v>
      </c>
      <c r="F80" s="41"/>
      <c r="G80" s="41"/>
      <c r="H80" s="41"/>
      <c r="I80" s="41"/>
      <c r="J80" s="42"/>
    </row>
    <row r="81" spans="1:16" x14ac:dyDescent="0.25">
      <c r="A81" s="33" t="s">
        <v>168</v>
      </c>
      <c r="B81" s="33">
        <v>18</v>
      </c>
      <c r="C81" s="34" t="s">
        <v>543</v>
      </c>
      <c r="D81" s="33" t="s">
        <v>170</v>
      </c>
      <c r="E81" s="35" t="s">
        <v>544</v>
      </c>
      <c r="F81" s="36" t="s">
        <v>274</v>
      </c>
      <c r="G81" s="37">
        <v>50</v>
      </c>
      <c r="H81" s="38">
        <v>0</v>
      </c>
      <c r="I81" s="38">
        <f>ROUND(G81*H81,P4)</f>
        <v>0</v>
      </c>
      <c r="J81" s="33"/>
      <c r="O81" s="39">
        <f>I81*0.21</f>
        <v>0</v>
      </c>
      <c r="P81">
        <v>3</v>
      </c>
    </row>
    <row r="82" spans="1:16" ht="225" x14ac:dyDescent="0.25">
      <c r="A82" s="33" t="s">
        <v>173</v>
      </c>
      <c r="B82" s="40"/>
      <c r="C82" s="41"/>
      <c r="D82" s="41"/>
      <c r="E82" s="35" t="s">
        <v>1325</v>
      </c>
      <c r="F82" s="41"/>
      <c r="G82" s="41"/>
      <c r="H82" s="41"/>
      <c r="I82" s="41"/>
      <c r="J82" s="42"/>
    </row>
    <row r="83" spans="1:16" x14ac:dyDescent="0.25">
      <c r="A83" s="33" t="s">
        <v>175</v>
      </c>
      <c r="B83" s="40"/>
      <c r="C83" s="41"/>
      <c r="D83" s="41"/>
      <c r="E83" s="43" t="s">
        <v>668</v>
      </c>
      <c r="F83" s="41"/>
      <c r="G83" s="41"/>
      <c r="H83" s="41"/>
      <c r="I83" s="41"/>
      <c r="J83" s="42"/>
    </row>
    <row r="84" spans="1:16" ht="120" x14ac:dyDescent="0.25">
      <c r="A84" s="33" t="s">
        <v>177</v>
      </c>
      <c r="B84" s="40"/>
      <c r="C84" s="41"/>
      <c r="D84" s="41"/>
      <c r="E84" s="35" t="s">
        <v>547</v>
      </c>
      <c r="F84" s="41"/>
      <c r="G84" s="41"/>
      <c r="H84" s="41"/>
      <c r="I84" s="41"/>
      <c r="J84" s="42"/>
    </row>
    <row r="85" spans="1:16" x14ac:dyDescent="0.25">
      <c r="A85" s="33" t="s">
        <v>168</v>
      </c>
      <c r="B85" s="33">
        <v>19</v>
      </c>
      <c r="C85" s="34" t="s">
        <v>396</v>
      </c>
      <c r="D85" s="33" t="s">
        <v>181</v>
      </c>
      <c r="E85" s="35" t="s">
        <v>553</v>
      </c>
      <c r="F85" s="36" t="s">
        <v>242</v>
      </c>
      <c r="G85" s="37">
        <v>3954.9720000000002</v>
      </c>
      <c r="H85" s="38">
        <v>0</v>
      </c>
      <c r="I85" s="38">
        <f>ROUND(G85*H85,P4)</f>
        <v>0</v>
      </c>
      <c r="J85" s="33"/>
      <c r="O85" s="39">
        <f>I85*0.21</f>
        <v>0</v>
      </c>
      <c r="P85">
        <v>3</v>
      </c>
    </row>
    <row r="86" spans="1:16" ht="30" x14ac:dyDescent="0.25">
      <c r="A86" s="33" t="s">
        <v>173</v>
      </c>
      <c r="B86" s="40"/>
      <c r="C86" s="41"/>
      <c r="D86" s="41"/>
      <c r="E86" s="35" t="s">
        <v>1326</v>
      </c>
      <c r="F86" s="41"/>
      <c r="G86" s="41"/>
      <c r="H86" s="41"/>
      <c r="I86" s="41"/>
      <c r="J86" s="42"/>
    </row>
    <row r="87" spans="1:16" x14ac:dyDescent="0.25">
      <c r="A87" s="33" t="s">
        <v>175</v>
      </c>
      <c r="B87" s="40"/>
      <c r="C87" s="41"/>
      <c r="D87" s="41"/>
      <c r="E87" s="43" t="s">
        <v>1327</v>
      </c>
      <c r="F87" s="41"/>
      <c r="G87" s="41"/>
      <c r="H87" s="41"/>
      <c r="I87" s="41"/>
      <c r="J87" s="42"/>
    </row>
    <row r="88" spans="1:16" ht="285" x14ac:dyDescent="0.25">
      <c r="A88" s="33" t="s">
        <v>177</v>
      </c>
      <c r="B88" s="40"/>
      <c r="C88" s="41"/>
      <c r="D88" s="41"/>
      <c r="E88" s="35" t="s">
        <v>556</v>
      </c>
      <c r="F88" s="41"/>
      <c r="G88" s="41"/>
      <c r="H88" s="41"/>
      <c r="I88" s="41"/>
      <c r="J88" s="42"/>
    </row>
    <row r="89" spans="1:16" ht="30" x14ac:dyDescent="0.25">
      <c r="A89" s="33" t="s">
        <v>168</v>
      </c>
      <c r="B89" s="33">
        <v>20</v>
      </c>
      <c r="C89" s="34" t="s">
        <v>557</v>
      </c>
      <c r="D89" s="33" t="s">
        <v>181</v>
      </c>
      <c r="E89" s="35" t="s">
        <v>558</v>
      </c>
      <c r="F89" s="36" t="s">
        <v>242</v>
      </c>
      <c r="G89" s="37">
        <v>850</v>
      </c>
      <c r="H89" s="38">
        <v>0</v>
      </c>
      <c r="I89" s="38">
        <f>ROUND(G89*H89,P4)</f>
        <v>0</v>
      </c>
      <c r="J89" s="33"/>
      <c r="O89" s="39">
        <f>I89*0.21</f>
        <v>0</v>
      </c>
      <c r="P89">
        <v>3</v>
      </c>
    </row>
    <row r="90" spans="1:16" ht="390" x14ac:dyDescent="0.25">
      <c r="A90" s="33" t="s">
        <v>173</v>
      </c>
      <c r="B90" s="40"/>
      <c r="C90" s="41"/>
      <c r="D90" s="41"/>
      <c r="E90" s="35" t="s">
        <v>1328</v>
      </c>
      <c r="F90" s="41"/>
      <c r="G90" s="41"/>
      <c r="H90" s="41"/>
      <c r="I90" s="41"/>
      <c r="J90" s="42"/>
    </row>
    <row r="91" spans="1:16" x14ac:dyDescent="0.25">
      <c r="A91" s="33" t="s">
        <v>175</v>
      </c>
      <c r="B91" s="40"/>
      <c r="C91" s="41"/>
      <c r="D91" s="41"/>
      <c r="E91" s="43" t="s">
        <v>726</v>
      </c>
      <c r="F91" s="41"/>
      <c r="G91" s="41"/>
      <c r="H91" s="41"/>
      <c r="I91" s="41"/>
      <c r="J91" s="42"/>
    </row>
    <row r="92" spans="1:16" ht="285" x14ac:dyDescent="0.25">
      <c r="A92" s="33" t="s">
        <v>177</v>
      </c>
      <c r="B92" s="40"/>
      <c r="C92" s="41"/>
      <c r="D92" s="41"/>
      <c r="E92" s="35" t="s">
        <v>556</v>
      </c>
      <c r="F92" s="41"/>
      <c r="G92" s="41"/>
      <c r="H92" s="41"/>
      <c r="I92" s="41"/>
      <c r="J92" s="42"/>
    </row>
    <row r="93" spans="1:16" x14ac:dyDescent="0.25">
      <c r="A93" s="33" t="s">
        <v>168</v>
      </c>
      <c r="B93" s="33">
        <v>21</v>
      </c>
      <c r="C93" s="34" t="s">
        <v>566</v>
      </c>
      <c r="D93" s="33" t="s">
        <v>181</v>
      </c>
      <c r="E93" s="35" t="s">
        <v>567</v>
      </c>
      <c r="F93" s="36" t="s">
        <v>242</v>
      </c>
      <c r="G93" s="37">
        <v>150</v>
      </c>
      <c r="H93" s="38">
        <v>0</v>
      </c>
      <c r="I93" s="38">
        <f>ROUND(G93*H93,P4)</f>
        <v>0</v>
      </c>
      <c r="J93" s="33"/>
      <c r="O93" s="39">
        <f>I93*0.21</f>
        <v>0</v>
      </c>
      <c r="P93">
        <v>3</v>
      </c>
    </row>
    <row r="94" spans="1:16" ht="75" x14ac:dyDescent="0.25">
      <c r="A94" s="33" t="s">
        <v>173</v>
      </c>
      <c r="B94" s="40"/>
      <c r="C94" s="41"/>
      <c r="D94" s="41"/>
      <c r="E94" s="35" t="s">
        <v>1131</v>
      </c>
      <c r="F94" s="41"/>
      <c r="G94" s="41"/>
      <c r="H94" s="41"/>
      <c r="I94" s="41"/>
      <c r="J94" s="42"/>
    </row>
    <row r="95" spans="1:16" x14ac:dyDescent="0.25">
      <c r="A95" s="33" t="s">
        <v>175</v>
      </c>
      <c r="B95" s="40"/>
      <c r="C95" s="41"/>
      <c r="D95" s="41"/>
      <c r="E95" s="43" t="s">
        <v>495</v>
      </c>
      <c r="F95" s="41"/>
      <c r="G95" s="41"/>
      <c r="H95" s="41"/>
      <c r="I95" s="41"/>
      <c r="J95" s="42"/>
    </row>
    <row r="96" spans="1:16" ht="375" x14ac:dyDescent="0.25">
      <c r="A96" s="33" t="s">
        <v>177</v>
      </c>
      <c r="B96" s="40"/>
      <c r="C96" s="41"/>
      <c r="D96" s="41"/>
      <c r="E96" s="35" t="s">
        <v>569</v>
      </c>
      <c r="F96" s="41"/>
      <c r="G96" s="41"/>
      <c r="H96" s="41"/>
      <c r="I96" s="41"/>
      <c r="J96" s="42"/>
    </row>
    <row r="97" spans="1:16" x14ac:dyDescent="0.25">
      <c r="A97" s="33" t="s">
        <v>168</v>
      </c>
      <c r="B97" s="33">
        <v>22</v>
      </c>
      <c r="C97" s="34" t="s">
        <v>570</v>
      </c>
      <c r="D97" s="33" t="s">
        <v>181</v>
      </c>
      <c r="E97" s="35" t="s">
        <v>571</v>
      </c>
      <c r="F97" s="36" t="s">
        <v>250</v>
      </c>
      <c r="G97" s="37">
        <v>2000</v>
      </c>
      <c r="H97" s="38">
        <v>0</v>
      </c>
      <c r="I97" s="38">
        <f>ROUND(G97*H97,P4)</f>
        <v>0</v>
      </c>
      <c r="J97" s="33"/>
      <c r="O97" s="39">
        <f>I97*0.21</f>
        <v>0</v>
      </c>
      <c r="P97">
        <v>3</v>
      </c>
    </row>
    <row r="98" spans="1:16" ht="30" x14ac:dyDescent="0.25">
      <c r="A98" s="33" t="s">
        <v>173</v>
      </c>
      <c r="B98" s="40"/>
      <c r="C98" s="41"/>
      <c r="D98" s="41"/>
      <c r="E98" s="35" t="s">
        <v>1329</v>
      </c>
      <c r="F98" s="41"/>
      <c r="G98" s="41"/>
      <c r="H98" s="41"/>
      <c r="I98" s="41"/>
      <c r="J98" s="42"/>
    </row>
    <row r="99" spans="1:16" x14ac:dyDescent="0.25">
      <c r="A99" s="33" t="s">
        <v>175</v>
      </c>
      <c r="B99" s="40"/>
      <c r="C99" s="41"/>
      <c r="D99" s="41"/>
      <c r="E99" s="43" t="s">
        <v>288</v>
      </c>
      <c r="F99" s="41"/>
      <c r="G99" s="41"/>
      <c r="H99" s="41"/>
      <c r="I99" s="41"/>
      <c r="J99" s="42"/>
    </row>
    <row r="100" spans="1:16" ht="75" x14ac:dyDescent="0.25">
      <c r="A100" s="33" t="s">
        <v>177</v>
      </c>
      <c r="B100" s="40"/>
      <c r="C100" s="41"/>
      <c r="D100" s="41"/>
      <c r="E100" s="35" t="s">
        <v>574</v>
      </c>
      <c r="F100" s="41"/>
      <c r="G100" s="41"/>
      <c r="H100" s="41"/>
      <c r="I100" s="41"/>
      <c r="J100" s="42"/>
    </row>
    <row r="101" spans="1:16" x14ac:dyDescent="0.25">
      <c r="A101" s="33" t="s">
        <v>168</v>
      </c>
      <c r="B101" s="33">
        <v>23</v>
      </c>
      <c r="C101" s="34" t="s">
        <v>575</v>
      </c>
      <c r="D101" s="33" t="s">
        <v>181</v>
      </c>
      <c r="E101" s="35" t="s">
        <v>576</v>
      </c>
      <c r="F101" s="36" t="s">
        <v>250</v>
      </c>
      <c r="G101" s="37">
        <v>500</v>
      </c>
      <c r="H101" s="38">
        <v>0</v>
      </c>
      <c r="I101" s="38">
        <f>ROUND(G101*H101,P4)</f>
        <v>0</v>
      </c>
      <c r="J101" s="33"/>
      <c r="O101" s="39">
        <f>I101*0.21</f>
        <v>0</v>
      </c>
      <c r="P101">
        <v>3</v>
      </c>
    </row>
    <row r="102" spans="1:16" ht="60" x14ac:dyDescent="0.25">
      <c r="A102" s="33" t="s">
        <v>173</v>
      </c>
      <c r="B102" s="40"/>
      <c r="C102" s="41"/>
      <c r="D102" s="41"/>
      <c r="E102" s="35" t="s">
        <v>1330</v>
      </c>
      <c r="F102" s="41"/>
      <c r="G102" s="41"/>
      <c r="H102" s="41"/>
      <c r="I102" s="41"/>
      <c r="J102" s="42"/>
    </row>
    <row r="103" spans="1:16" x14ac:dyDescent="0.25">
      <c r="A103" s="33" t="s">
        <v>175</v>
      </c>
      <c r="B103" s="40"/>
      <c r="C103" s="41"/>
      <c r="D103" s="41"/>
      <c r="E103" s="43" t="s">
        <v>451</v>
      </c>
      <c r="F103" s="41"/>
      <c r="G103" s="41"/>
      <c r="H103" s="41"/>
      <c r="I103" s="41"/>
      <c r="J103" s="42"/>
    </row>
    <row r="104" spans="1:16" ht="75" x14ac:dyDescent="0.25">
      <c r="A104" s="33" t="s">
        <v>177</v>
      </c>
      <c r="B104" s="40"/>
      <c r="C104" s="41"/>
      <c r="D104" s="41"/>
      <c r="E104" s="35" t="s">
        <v>579</v>
      </c>
      <c r="F104" s="41"/>
      <c r="G104" s="41"/>
      <c r="H104" s="41"/>
      <c r="I104" s="41"/>
      <c r="J104" s="42"/>
    </row>
    <row r="105" spans="1:16" x14ac:dyDescent="0.25">
      <c r="A105" s="33" t="s">
        <v>168</v>
      </c>
      <c r="B105" s="33">
        <v>24</v>
      </c>
      <c r="C105" s="34" t="s">
        <v>580</v>
      </c>
      <c r="D105" s="33" t="s">
        <v>181</v>
      </c>
      <c r="E105" s="35" t="s">
        <v>581</v>
      </c>
      <c r="F105" s="36" t="s">
        <v>242</v>
      </c>
      <c r="G105" s="37">
        <v>75</v>
      </c>
      <c r="H105" s="38">
        <v>0</v>
      </c>
      <c r="I105" s="38">
        <f>ROUND(G105*H105,P4)</f>
        <v>0</v>
      </c>
      <c r="J105" s="33"/>
      <c r="O105" s="39">
        <f>I105*0.21</f>
        <v>0</v>
      </c>
      <c r="P105">
        <v>3</v>
      </c>
    </row>
    <row r="106" spans="1:16" ht="30" x14ac:dyDescent="0.25">
      <c r="A106" s="33" t="s">
        <v>173</v>
      </c>
      <c r="B106" s="40"/>
      <c r="C106" s="41"/>
      <c r="D106" s="41"/>
      <c r="E106" s="35" t="s">
        <v>582</v>
      </c>
      <c r="F106" s="41"/>
      <c r="G106" s="41"/>
      <c r="H106" s="41"/>
      <c r="I106" s="41"/>
      <c r="J106" s="42"/>
    </row>
    <row r="107" spans="1:16" x14ac:dyDescent="0.25">
      <c r="A107" s="33" t="s">
        <v>175</v>
      </c>
      <c r="B107" s="40"/>
      <c r="C107" s="41"/>
      <c r="D107" s="41"/>
      <c r="E107" s="43" t="s">
        <v>564</v>
      </c>
      <c r="F107" s="41"/>
      <c r="G107" s="41"/>
      <c r="H107" s="41"/>
      <c r="I107" s="41"/>
      <c r="J107" s="42"/>
    </row>
    <row r="108" spans="1:16" ht="120" x14ac:dyDescent="0.25">
      <c r="A108" s="33" t="s">
        <v>177</v>
      </c>
      <c r="B108" s="40"/>
      <c r="C108" s="41"/>
      <c r="D108" s="41"/>
      <c r="E108" s="35" t="s">
        <v>583</v>
      </c>
      <c r="F108" s="41"/>
      <c r="G108" s="41"/>
      <c r="H108" s="41"/>
      <c r="I108" s="41"/>
      <c r="J108" s="42"/>
    </row>
    <row r="109" spans="1:16" x14ac:dyDescent="0.25">
      <c r="A109" s="27" t="s">
        <v>165</v>
      </c>
      <c r="B109" s="28"/>
      <c r="C109" s="29" t="s">
        <v>123</v>
      </c>
      <c r="D109" s="30"/>
      <c r="E109" s="27" t="s">
        <v>311</v>
      </c>
      <c r="F109" s="30"/>
      <c r="G109" s="30"/>
      <c r="H109" s="30"/>
      <c r="I109" s="31">
        <f>SUMIFS(I110:I117,A110:A117,"P")</f>
        <v>0</v>
      </c>
      <c r="J109" s="32"/>
    </row>
    <row r="110" spans="1:16" x14ac:dyDescent="0.25">
      <c r="A110" s="33" t="s">
        <v>168</v>
      </c>
      <c r="B110" s="33">
        <v>25</v>
      </c>
      <c r="C110" s="34" t="s">
        <v>584</v>
      </c>
      <c r="D110" s="33" t="s">
        <v>181</v>
      </c>
      <c r="E110" s="35" t="s">
        <v>585</v>
      </c>
      <c r="F110" s="36" t="s">
        <v>274</v>
      </c>
      <c r="G110" s="37">
        <v>400</v>
      </c>
      <c r="H110" s="38">
        <v>0</v>
      </c>
      <c r="I110" s="38">
        <f>ROUND(G110*H110,P4)</f>
        <v>0</v>
      </c>
      <c r="J110" s="33"/>
      <c r="O110" s="39">
        <f>I110*0.21</f>
        <v>0</v>
      </c>
      <c r="P110">
        <v>3</v>
      </c>
    </row>
    <row r="111" spans="1:16" ht="60" x14ac:dyDescent="0.25">
      <c r="A111" s="33" t="s">
        <v>173</v>
      </c>
      <c r="B111" s="40"/>
      <c r="C111" s="41"/>
      <c r="D111" s="41"/>
      <c r="E111" s="35" t="s">
        <v>1139</v>
      </c>
      <c r="F111" s="41"/>
      <c r="G111" s="41"/>
      <c r="H111" s="41"/>
      <c r="I111" s="41"/>
      <c r="J111" s="42"/>
    </row>
    <row r="112" spans="1:16" x14ac:dyDescent="0.25">
      <c r="A112" s="33" t="s">
        <v>175</v>
      </c>
      <c r="B112" s="40"/>
      <c r="C112" s="41"/>
      <c r="D112" s="41"/>
      <c r="E112" s="43" t="s">
        <v>947</v>
      </c>
      <c r="F112" s="41"/>
      <c r="G112" s="41"/>
      <c r="H112" s="41"/>
      <c r="I112" s="41"/>
      <c r="J112" s="42"/>
    </row>
    <row r="113" spans="1:16" ht="225" x14ac:dyDescent="0.25">
      <c r="A113" s="33" t="s">
        <v>177</v>
      </c>
      <c r="B113" s="40"/>
      <c r="C113" s="41"/>
      <c r="D113" s="41"/>
      <c r="E113" s="35" t="s">
        <v>588</v>
      </c>
      <c r="F113" s="41"/>
      <c r="G113" s="41"/>
      <c r="H113" s="41"/>
      <c r="I113" s="41"/>
      <c r="J113" s="42"/>
    </row>
    <row r="114" spans="1:16" x14ac:dyDescent="0.25">
      <c r="A114" s="33" t="s">
        <v>168</v>
      </c>
      <c r="B114" s="33">
        <v>26</v>
      </c>
      <c r="C114" s="34" t="s">
        <v>1331</v>
      </c>
      <c r="D114" s="33" t="s">
        <v>181</v>
      </c>
      <c r="E114" s="35" t="s">
        <v>1332</v>
      </c>
      <c r="F114" s="36" t="s">
        <v>250</v>
      </c>
      <c r="G114" s="37">
        <v>800</v>
      </c>
      <c r="H114" s="38">
        <v>0</v>
      </c>
      <c r="I114" s="38">
        <f>ROUND(G114*H114,P4)</f>
        <v>0</v>
      </c>
      <c r="J114" s="33"/>
      <c r="O114" s="39">
        <f>I114*0.21</f>
        <v>0</v>
      </c>
      <c r="P114">
        <v>3</v>
      </c>
    </row>
    <row r="115" spans="1:16" ht="60" x14ac:dyDescent="0.25">
      <c r="A115" s="33" t="s">
        <v>173</v>
      </c>
      <c r="B115" s="40"/>
      <c r="C115" s="41"/>
      <c r="D115" s="41"/>
      <c r="E115" s="35" t="s">
        <v>1333</v>
      </c>
      <c r="F115" s="41"/>
      <c r="G115" s="41"/>
      <c r="H115" s="41"/>
      <c r="I115" s="41"/>
      <c r="J115" s="42"/>
    </row>
    <row r="116" spans="1:16" x14ac:dyDescent="0.25">
      <c r="A116" s="33" t="s">
        <v>175</v>
      </c>
      <c r="B116" s="40"/>
      <c r="C116" s="41"/>
      <c r="D116" s="41"/>
      <c r="E116" s="43" t="s">
        <v>1334</v>
      </c>
      <c r="F116" s="41"/>
      <c r="G116" s="41"/>
      <c r="H116" s="41"/>
      <c r="I116" s="41"/>
      <c r="J116" s="42"/>
    </row>
    <row r="117" spans="1:16" ht="180" x14ac:dyDescent="0.25">
      <c r="A117" s="33" t="s">
        <v>177</v>
      </c>
      <c r="B117" s="40"/>
      <c r="C117" s="41"/>
      <c r="D117" s="41"/>
      <c r="E117" s="35" t="s">
        <v>326</v>
      </c>
      <c r="F117" s="41"/>
      <c r="G117" s="41"/>
      <c r="H117" s="41"/>
      <c r="I117" s="41"/>
      <c r="J117" s="42"/>
    </row>
    <row r="118" spans="1:16" x14ac:dyDescent="0.25">
      <c r="A118" s="27" t="s">
        <v>165</v>
      </c>
      <c r="B118" s="28"/>
      <c r="C118" s="29" t="s">
        <v>246</v>
      </c>
      <c r="D118" s="30"/>
      <c r="E118" s="27" t="s">
        <v>247</v>
      </c>
      <c r="F118" s="30"/>
      <c r="G118" s="30"/>
      <c r="H118" s="30"/>
      <c r="I118" s="31">
        <f>SUMIFS(I119:I186,A119:A186,"P")</f>
        <v>0</v>
      </c>
      <c r="J118" s="32"/>
    </row>
    <row r="119" spans="1:16" x14ac:dyDescent="0.25">
      <c r="A119" s="33" t="s">
        <v>168</v>
      </c>
      <c r="B119" s="33">
        <v>27</v>
      </c>
      <c r="C119" s="34" t="s">
        <v>593</v>
      </c>
      <c r="D119" s="33"/>
      <c r="E119" s="35" t="s">
        <v>594</v>
      </c>
      <c r="F119" s="36" t="s">
        <v>242</v>
      </c>
      <c r="G119" s="37">
        <v>270</v>
      </c>
      <c r="H119" s="38">
        <v>0</v>
      </c>
      <c r="I119" s="38">
        <f>ROUND(G119*H119,P4)</f>
        <v>0</v>
      </c>
      <c r="J119" s="33"/>
      <c r="O119" s="39">
        <f>I119*0.21</f>
        <v>0</v>
      </c>
      <c r="P119">
        <v>3</v>
      </c>
    </row>
    <row r="120" spans="1:16" ht="30" x14ac:dyDescent="0.25">
      <c r="A120" s="33" t="s">
        <v>173</v>
      </c>
      <c r="B120" s="40"/>
      <c r="C120" s="41"/>
      <c r="D120" s="41"/>
      <c r="E120" s="35" t="s">
        <v>1335</v>
      </c>
      <c r="F120" s="41"/>
      <c r="G120" s="41"/>
      <c r="H120" s="41"/>
      <c r="I120" s="41"/>
      <c r="J120" s="42"/>
    </row>
    <row r="121" spans="1:16" x14ac:dyDescent="0.25">
      <c r="A121" s="33" t="s">
        <v>175</v>
      </c>
      <c r="B121" s="40"/>
      <c r="C121" s="41"/>
      <c r="D121" s="41"/>
      <c r="E121" s="43" t="s">
        <v>1336</v>
      </c>
      <c r="F121" s="41"/>
      <c r="G121" s="41"/>
      <c r="H121" s="41"/>
      <c r="I121" s="41"/>
      <c r="J121" s="42"/>
    </row>
    <row r="122" spans="1:16" ht="90" x14ac:dyDescent="0.25">
      <c r="A122" s="33" t="s">
        <v>177</v>
      </c>
      <c r="B122" s="40"/>
      <c r="C122" s="41"/>
      <c r="D122" s="41"/>
      <c r="E122" s="35" t="s">
        <v>597</v>
      </c>
      <c r="F122" s="41"/>
      <c r="G122" s="41"/>
      <c r="H122" s="41"/>
      <c r="I122" s="41"/>
      <c r="J122" s="42"/>
    </row>
    <row r="123" spans="1:16" x14ac:dyDescent="0.25">
      <c r="A123" s="33" t="s">
        <v>168</v>
      </c>
      <c r="B123" s="33">
        <v>28</v>
      </c>
      <c r="C123" s="34" t="s">
        <v>598</v>
      </c>
      <c r="D123" s="33" t="s">
        <v>11</v>
      </c>
      <c r="E123" s="35" t="s">
        <v>599</v>
      </c>
      <c r="F123" s="36" t="s">
        <v>250</v>
      </c>
      <c r="G123" s="37">
        <v>100</v>
      </c>
      <c r="H123" s="38">
        <v>0</v>
      </c>
      <c r="I123" s="38">
        <f>ROUND(G123*H123,P4)</f>
        <v>0</v>
      </c>
      <c r="J123" s="33"/>
      <c r="O123" s="39">
        <f>I123*0.21</f>
        <v>0</v>
      </c>
      <c r="P123">
        <v>3</v>
      </c>
    </row>
    <row r="124" spans="1:16" ht="60" x14ac:dyDescent="0.25">
      <c r="A124" s="33" t="s">
        <v>173</v>
      </c>
      <c r="B124" s="40"/>
      <c r="C124" s="41"/>
      <c r="D124" s="41"/>
      <c r="E124" s="35" t="s">
        <v>602</v>
      </c>
      <c r="F124" s="41"/>
      <c r="G124" s="41"/>
      <c r="H124" s="41"/>
      <c r="I124" s="41"/>
      <c r="J124" s="42"/>
    </row>
    <row r="125" spans="1:16" x14ac:dyDescent="0.25">
      <c r="A125" s="33" t="s">
        <v>175</v>
      </c>
      <c r="B125" s="40"/>
      <c r="C125" s="41"/>
      <c r="D125" s="41"/>
      <c r="E125" s="43" t="s">
        <v>692</v>
      </c>
      <c r="F125" s="41"/>
      <c r="G125" s="41"/>
      <c r="H125" s="41"/>
      <c r="I125" s="41"/>
      <c r="J125" s="42"/>
    </row>
    <row r="126" spans="1:16" ht="90" x14ac:dyDescent="0.25">
      <c r="A126" s="33" t="s">
        <v>177</v>
      </c>
      <c r="B126" s="40"/>
      <c r="C126" s="41"/>
      <c r="D126" s="41"/>
      <c r="E126" s="35" t="s">
        <v>597</v>
      </c>
      <c r="F126" s="41"/>
      <c r="G126" s="41"/>
      <c r="H126" s="41"/>
      <c r="I126" s="41"/>
      <c r="J126" s="42"/>
    </row>
    <row r="127" spans="1:16" x14ac:dyDescent="0.25">
      <c r="A127" s="33" t="s">
        <v>168</v>
      </c>
      <c r="B127" s="33">
        <v>29</v>
      </c>
      <c r="C127" s="34" t="s">
        <v>598</v>
      </c>
      <c r="D127" s="33" t="s">
        <v>123</v>
      </c>
      <c r="E127" s="35" t="s">
        <v>599</v>
      </c>
      <c r="F127" s="36" t="s">
        <v>250</v>
      </c>
      <c r="G127" s="37">
        <v>120</v>
      </c>
      <c r="H127" s="38">
        <v>0</v>
      </c>
      <c r="I127" s="38">
        <f>ROUND(G127*H127,P4)</f>
        <v>0</v>
      </c>
      <c r="J127" s="33"/>
      <c r="O127" s="39">
        <f>I127*0.21</f>
        <v>0</v>
      </c>
      <c r="P127">
        <v>3</v>
      </c>
    </row>
    <row r="128" spans="1:16" ht="60" x14ac:dyDescent="0.25">
      <c r="A128" s="33" t="s">
        <v>173</v>
      </c>
      <c r="B128" s="40"/>
      <c r="C128" s="41"/>
      <c r="D128" s="41"/>
      <c r="E128" s="35" t="s">
        <v>1337</v>
      </c>
      <c r="F128" s="41"/>
      <c r="G128" s="41"/>
      <c r="H128" s="41"/>
      <c r="I128" s="41"/>
      <c r="J128" s="42"/>
    </row>
    <row r="129" spans="1:16" x14ac:dyDescent="0.25">
      <c r="A129" s="33" t="s">
        <v>175</v>
      </c>
      <c r="B129" s="40"/>
      <c r="C129" s="41"/>
      <c r="D129" s="41"/>
      <c r="E129" s="43" t="s">
        <v>1112</v>
      </c>
      <c r="F129" s="41"/>
      <c r="G129" s="41"/>
      <c r="H129" s="41"/>
      <c r="I129" s="41"/>
      <c r="J129" s="42"/>
    </row>
    <row r="130" spans="1:16" ht="90" x14ac:dyDescent="0.25">
      <c r="A130" s="33" t="s">
        <v>177</v>
      </c>
      <c r="B130" s="40"/>
      <c r="C130" s="41"/>
      <c r="D130" s="41"/>
      <c r="E130" s="35" t="s">
        <v>597</v>
      </c>
      <c r="F130" s="41"/>
      <c r="G130" s="41"/>
      <c r="H130" s="41"/>
      <c r="I130" s="41"/>
      <c r="J130" s="42"/>
    </row>
    <row r="131" spans="1:16" ht="30" x14ac:dyDescent="0.25">
      <c r="A131" s="33" t="s">
        <v>168</v>
      </c>
      <c r="B131" s="33">
        <v>30</v>
      </c>
      <c r="C131" s="34" t="s">
        <v>608</v>
      </c>
      <c r="D131" s="33" t="s">
        <v>11</v>
      </c>
      <c r="E131" s="35" t="s">
        <v>609</v>
      </c>
      <c r="F131" s="36" t="s">
        <v>242</v>
      </c>
      <c r="G131" s="37">
        <v>330</v>
      </c>
      <c r="H131" s="38">
        <v>0</v>
      </c>
      <c r="I131" s="38">
        <f>ROUND(G131*H131,P4)</f>
        <v>0</v>
      </c>
      <c r="J131" s="33"/>
      <c r="O131" s="39">
        <f>I131*0.21</f>
        <v>0</v>
      </c>
      <c r="P131">
        <v>3</v>
      </c>
    </row>
    <row r="132" spans="1:16" ht="135" x14ac:dyDescent="0.25">
      <c r="A132" s="33" t="s">
        <v>173</v>
      </c>
      <c r="B132" s="40"/>
      <c r="C132" s="41"/>
      <c r="D132" s="41"/>
      <c r="E132" s="35" t="s">
        <v>1174</v>
      </c>
      <c r="F132" s="41"/>
      <c r="G132" s="41"/>
      <c r="H132" s="41"/>
      <c r="I132" s="41"/>
      <c r="J132" s="42"/>
    </row>
    <row r="133" spans="1:16" x14ac:dyDescent="0.25">
      <c r="A133" s="33" t="s">
        <v>175</v>
      </c>
      <c r="B133" s="40"/>
      <c r="C133" s="41"/>
      <c r="D133" s="41"/>
      <c r="E133" s="43" t="s">
        <v>1338</v>
      </c>
      <c r="F133" s="41"/>
      <c r="G133" s="41"/>
      <c r="H133" s="41"/>
      <c r="I133" s="41"/>
      <c r="J133" s="42"/>
    </row>
    <row r="134" spans="1:16" ht="120" x14ac:dyDescent="0.25">
      <c r="A134" s="33" t="s">
        <v>177</v>
      </c>
      <c r="B134" s="40"/>
      <c r="C134" s="41"/>
      <c r="D134" s="41"/>
      <c r="E134" s="35" t="s">
        <v>611</v>
      </c>
      <c r="F134" s="41"/>
      <c r="G134" s="41"/>
      <c r="H134" s="41"/>
      <c r="I134" s="41"/>
      <c r="J134" s="42"/>
    </row>
    <row r="135" spans="1:16" ht="30" x14ac:dyDescent="0.25">
      <c r="A135" s="33" t="s">
        <v>168</v>
      </c>
      <c r="B135" s="33">
        <v>31</v>
      </c>
      <c r="C135" s="34" t="s">
        <v>608</v>
      </c>
      <c r="D135" s="33" t="s">
        <v>123</v>
      </c>
      <c r="E135" s="35" t="s">
        <v>609</v>
      </c>
      <c r="F135" s="36" t="s">
        <v>242</v>
      </c>
      <c r="G135" s="37">
        <v>66</v>
      </c>
      <c r="H135" s="38">
        <v>0</v>
      </c>
      <c r="I135" s="38">
        <f>ROUND(G135*H135,P4)</f>
        <v>0</v>
      </c>
      <c r="J135" s="33"/>
      <c r="O135" s="39">
        <f>I135*0.21</f>
        <v>0</v>
      </c>
      <c r="P135">
        <v>3</v>
      </c>
    </row>
    <row r="136" spans="1:16" ht="195" x14ac:dyDescent="0.25">
      <c r="A136" s="33" t="s">
        <v>173</v>
      </c>
      <c r="B136" s="40"/>
      <c r="C136" s="41"/>
      <c r="D136" s="41"/>
      <c r="E136" s="35" t="s">
        <v>1175</v>
      </c>
      <c r="F136" s="41"/>
      <c r="G136" s="41"/>
      <c r="H136" s="41"/>
      <c r="I136" s="41"/>
      <c r="J136" s="42"/>
    </row>
    <row r="137" spans="1:16" x14ac:dyDescent="0.25">
      <c r="A137" s="33" t="s">
        <v>175</v>
      </c>
      <c r="B137" s="40"/>
      <c r="C137" s="41"/>
      <c r="D137" s="41"/>
      <c r="E137" s="43" t="s">
        <v>1339</v>
      </c>
      <c r="F137" s="41"/>
      <c r="G137" s="41"/>
      <c r="H137" s="41"/>
      <c r="I137" s="41"/>
      <c r="J137" s="42"/>
    </row>
    <row r="138" spans="1:16" ht="120" x14ac:dyDescent="0.25">
      <c r="A138" s="33" t="s">
        <v>177</v>
      </c>
      <c r="B138" s="40"/>
      <c r="C138" s="41"/>
      <c r="D138" s="41"/>
      <c r="E138" s="35" t="s">
        <v>611</v>
      </c>
      <c r="F138" s="41"/>
      <c r="G138" s="41"/>
      <c r="H138" s="41"/>
      <c r="I138" s="41"/>
      <c r="J138" s="42"/>
    </row>
    <row r="139" spans="1:16" x14ac:dyDescent="0.25">
      <c r="A139" s="33" t="s">
        <v>168</v>
      </c>
      <c r="B139" s="33">
        <v>32</v>
      </c>
      <c r="C139" s="34" t="s">
        <v>608</v>
      </c>
      <c r="D139" s="33" t="s">
        <v>614</v>
      </c>
      <c r="E139" s="35" t="s">
        <v>615</v>
      </c>
      <c r="F139" s="36" t="s">
        <v>616</v>
      </c>
      <c r="G139" s="37">
        <v>60.72</v>
      </c>
      <c r="H139" s="38">
        <v>0</v>
      </c>
      <c r="I139" s="38">
        <f>ROUND(G139*H139,P4)</f>
        <v>0</v>
      </c>
      <c r="J139" s="33"/>
      <c r="O139" s="39">
        <f>I139*0.21</f>
        <v>0</v>
      </c>
      <c r="P139">
        <v>3</v>
      </c>
    </row>
    <row r="140" spans="1:16" ht="60" x14ac:dyDescent="0.25">
      <c r="A140" s="33" t="s">
        <v>173</v>
      </c>
      <c r="B140" s="40"/>
      <c r="C140" s="41"/>
      <c r="D140" s="41"/>
      <c r="E140" s="35" t="s">
        <v>617</v>
      </c>
      <c r="F140" s="41"/>
      <c r="G140" s="41"/>
      <c r="H140" s="41"/>
      <c r="I140" s="41"/>
      <c r="J140" s="42"/>
    </row>
    <row r="141" spans="1:16" x14ac:dyDescent="0.25">
      <c r="A141" s="33" t="s">
        <v>175</v>
      </c>
      <c r="B141" s="40"/>
      <c r="C141" s="41"/>
      <c r="D141" s="41"/>
      <c r="E141" s="43" t="s">
        <v>1340</v>
      </c>
      <c r="F141" s="41"/>
      <c r="G141" s="41"/>
      <c r="H141" s="41"/>
      <c r="I141" s="41"/>
      <c r="J141" s="42"/>
    </row>
    <row r="142" spans="1:16" ht="120" x14ac:dyDescent="0.25">
      <c r="A142" s="33" t="s">
        <v>177</v>
      </c>
      <c r="B142" s="40"/>
      <c r="C142" s="41"/>
      <c r="D142" s="41"/>
      <c r="E142" s="35" t="s">
        <v>611</v>
      </c>
      <c r="F142" s="41"/>
      <c r="G142" s="41"/>
      <c r="H142" s="41"/>
      <c r="I142" s="41"/>
      <c r="J142" s="42"/>
    </row>
    <row r="143" spans="1:16" x14ac:dyDescent="0.25">
      <c r="A143" s="33" t="s">
        <v>168</v>
      </c>
      <c r="B143" s="33">
        <v>33</v>
      </c>
      <c r="C143" s="34" t="s">
        <v>623</v>
      </c>
      <c r="D143" s="33" t="s">
        <v>181</v>
      </c>
      <c r="E143" s="35" t="s">
        <v>624</v>
      </c>
      <c r="F143" s="36" t="s">
        <v>250</v>
      </c>
      <c r="G143" s="37">
        <v>150</v>
      </c>
      <c r="H143" s="38">
        <v>0</v>
      </c>
      <c r="I143" s="38">
        <f>ROUND(G143*H143,P4)</f>
        <v>0</v>
      </c>
      <c r="J143" s="33"/>
      <c r="O143" s="39">
        <f>I143*0.21</f>
        <v>0</v>
      </c>
      <c r="P143">
        <v>3</v>
      </c>
    </row>
    <row r="144" spans="1:16" ht="60" x14ac:dyDescent="0.25">
      <c r="A144" s="33" t="s">
        <v>173</v>
      </c>
      <c r="B144" s="40"/>
      <c r="C144" s="41"/>
      <c r="D144" s="41"/>
      <c r="E144" s="35" t="s">
        <v>1341</v>
      </c>
      <c r="F144" s="41"/>
      <c r="G144" s="41"/>
      <c r="H144" s="41"/>
      <c r="I144" s="41"/>
      <c r="J144" s="42"/>
    </row>
    <row r="145" spans="1:16" x14ac:dyDescent="0.25">
      <c r="A145" s="33" t="s">
        <v>175</v>
      </c>
      <c r="B145" s="40"/>
      <c r="C145" s="41"/>
      <c r="D145" s="41"/>
      <c r="E145" s="43" t="s">
        <v>495</v>
      </c>
      <c r="F145" s="41"/>
      <c r="G145" s="41"/>
      <c r="H145" s="41"/>
      <c r="I145" s="41"/>
      <c r="J145" s="42"/>
    </row>
    <row r="146" spans="1:16" ht="120" x14ac:dyDescent="0.25">
      <c r="A146" s="33" t="s">
        <v>177</v>
      </c>
      <c r="B146" s="40"/>
      <c r="C146" s="41"/>
      <c r="D146" s="41"/>
      <c r="E146" s="35" t="s">
        <v>258</v>
      </c>
      <c r="F146" s="41"/>
      <c r="G146" s="41"/>
      <c r="H146" s="41"/>
      <c r="I146" s="41"/>
      <c r="J146" s="42"/>
    </row>
    <row r="147" spans="1:16" x14ac:dyDescent="0.25">
      <c r="A147" s="33" t="s">
        <v>168</v>
      </c>
      <c r="B147" s="33">
        <v>34</v>
      </c>
      <c r="C147" s="34" t="s">
        <v>254</v>
      </c>
      <c r="D147" s="33"/>
      <c r="E147" s="35" t="s">
        <v>255</v>
      </c>
      <c r="F147" s="36" t="s">
        <v>250</v>
      </c>
      <c r="G147" s="37">
        <v>4000</v>
      </c>
      <c r="H147" s="38">
        <v>0</v>
      </c>
      <c r="I147" s="38">
        <f>ROUND(G147*H147,P4)</f>
        <v>0</v>
      </c>
      <c r="J147" s="33"/>
      <c r="O147" s="39">
        <f>I147*0.21</f>
        <v>0</v>
      </c>
      <c r="P147">
        <v>3</v>
      </c>
    </row>
    <row r="148" spans="1:16" ht="30" x14ac:dyDescent="0.25">
      <c r="A148" s="33" t="s">
        <v>173</v>
      </c>
      <c r="B148" s="40"/>
      <c r="C148" s="41"/>
      <c r="D148" s="41"/>
      <c r="E148" s="35" t="s">
        <v>1277</v>
      </c>
      <c r="F148" s="41"/>
      <c r="G148" s="41"/>
      <c r="H148" s="41"/>
      <c r="I148" s="41"/>
      <c r="J148" s="42"/>
    </row>
    <row r="149" spans="1:16" x14ac:dyDescent="0.25">
      <c r="A149" s="33" t="s">
        <v>175</v>
      </c>
      <c r="B149" s="40"/>
      <c r="C149" s="41"/>
      <c r="D149" s="41"/>
      <c r="E149" s="43" t="s">
        <v>735</v>
      </c>
      <c r="F149" s="41"/>
      <c r="G149" s="41"/>
      <c r="H149" s="41"/>
      <c r="I149" s="41"/>
      <c r="J149" s="42"/>
    </row>
    <row r="150" spans="1:16" ht="120" x14ac:dyDescent="0.25">
      <c r="A150" s="33" t="s">
        <v>177</v>
      </c>
      <c r="B150" s="40"/>
      <c r="C150" s="41"/>
      <c r="D150" s="41"/>
      <c r="E150" s="35" t="s">
        <v>258</v>
      </c>
      <c r="F150" s="41"/>
      <c r="G150" s="41"/>
      <c r="H150" s="41"/>
      <c r="I150" s="41"/>
      <c r="J150" s="42"/>
    </row>
    <row r="151" spans="1:16" x14ac:dyDescent="0.25">
      <c r="A151" s="33" t="s">
        <v>168</v>
      </c>
      <c r="B151" s="33">
        <v>35</v>
      </c>
      <c r="C151" s="34" t="s">
        <v>629</v>
      </c>
      <c r="D151" s="33" t="s">
        <v>181</v>
      </c>
      <c r="E151" s="35" t="s">
        <v>630</v>
      </c>
      <c r="F151" s="36" t="s">
        <v>250</v>
      </c>
      <c r="G151" s="37">
        <v>250</v>
      </c>
      <c r="H151" s="38">
        <v>0</v>
      </c>
      <c r="I151" s="38">
        <f>ROUND(G151*H151,P4)</f>
        <v>0</v>
      </c>
      <c r="J151" s="33"/>
      <c r="O151" s="39">
        <f>I151*0.21</f>
        <v>0</v>
      </c>
      <c r="P151">
        <v>3</v>
      </c>
    </row>
    <row r="152" spans="1:16" ht="180" x14ac:dyDescent="0.25">
      <c r="A152" s="33" t="s">
        <v>173</v>
      </c>
      <c r="B152" s="40"/>
      <c r="C152" s="41"/>
      <c r="D152" s="41"/>
      <c r="E152" s="35" t="s">
        <v>1342</v>
      </c>
      <c r="F152" s="41"/>
      <c r="G152" s="41"/>
      <c r="H152" s="41"/>
      <c r="I152" s="41"/>
      <c r="J152" s="42"/>
    </row>
    <row r="153" spans="1:16" x14ac:dyDescent="0.25">
      <c r="A153" s="33" t="s">
        <v>175</v>
      </c>
      <c r="B153" s="40"/>
      <c r="C153" s="41"/>
      <c r="D153" s="41"/>
      <c r="E153" s="43" t="s">
        <v>874</v>
      </c>
      <c r="F153" s="41"/>
      <c r="G153" s="41"/>
      <c r="H153" s="41"/>
      <c r="I153" s="41"/>
      <c r="J153" s="42"/>
    </row>
    <row r="154" spans="1:16" ht="105" x14ac:dyDescent="0.25">
      <c r="A154" s="33" t="s">
        <v>177</v>
      </c>
      <c r="B154" s="40"/>
      <c r="C154" s="41"/>
      <c r="D154" s="41"/>
      <c r="E154" s="35" t="s">
        <v>633</v>
      </c>
      <c r="F154" s="41"/>
      <c r="G154" s="41"/>
      <c r="H154" s="41"/>
      <c r="I154" s="41"/>
      <c r="J154" s="42"/>
    </row>
    <row r="155" spans="1:16" x14ac:dyDescent="0.25">
      <c r="A155" s="33" t="s">
        <v>168</v>
      </c>
      <c r="B155" s="33">
        <v>36</v>
      </c>
      <c r="C155" s="34" t="s">
        <v>634</v>
      </c>
      <c r="D155" s="33"/>
      <c r="E155" s="35" t="s">
        <v>635</v>
      </c>
      <c r="F155" s="36" t="s">
        <v>242</v>
      </c>
      <c r="G155" s="37">
        <v>66</v>
      </c>
      <c r="H155" s="38">
        <v>0</v>
      </c>
      <c r="I155" s="38">
        <f>ROUND(G155*H155,P4)</f>
        <v>0</v>
      </c>
      <c r="J155" s="33"/>
      <c r="O155" s="39">
        <f>I155*0.21</f>
        <v>0</v>
      </c>
      <c r="P155">
        <v>3</v>
      </c>
    </row>
    <row r="156" spans="1:16" ht="90" x14ac:dyDescent="0.25">
      <c r="A156" s="33" t="s">
        <v>173</v>
      </c>
      <c r="B156" s="40"/>
      <c r="C156" s="41"/>
      <c r="D156" s="41"/>
      <c r="E156" s="35" t="s">
        <v>1180</v>
      </c>
      <c r="F156" s="41"/>
      <c r="G156" s="41"/>
      <c r="H156" s="41"/>
      <c r="I156" s="41"/>
      <c r="J156" s="42"/>
    </row>
    <row r="157" spans="1:16" x14ac:dyDescent="0.25">
      <c r="A157" s="33" t="s">
        <v>175</v>
      </c>
      <c r="B157" s="40"/>
      <c r="C157" s="41"/>
      <c r="D157" s="41"/>
      <c r="E157" s="43" t="s">
        <v>1234</v>
      </c>
      <c r="F157" s="41"/>
      <c r="G157" s="41"/>
      <c r="H157" s="41"/>
      <c r="I157" s="41"/>
      <c r="J157" s="42"/>
    </row>
    <row r="158" spans="1:16" ht="195" x14ac:dyDescent="0.25">
      <c r="A158" s="33" t="s">
        <v>177</v>
      </c>
      <c r="B158" s="40"/>
      <c r="C158" s="41"/>
      <c r="D158" s="41"/>
      <c r="E158" s="35" t="s">
        <v>262</v>
      </c>
      <c r="F158" s="41"/>
      <c r="G158" s="41"/>
      <c r="H158" s="41"/>
      <c r="I158" s="41"/>
      <c r="J158" s="42"/>
    </row>
    <row r="159" spans="1:16" x14ac:dyDescent="0.25">
      <c r="A159" s="33" t="s">
        <v>168</v>
      </c>
      <c r="B159" s="33">
        <v>37</v>
      </c>
      <c r="C159" s="34" t="s">
        <v>638</v>
      </c>
      <c r="D159" s="33" t="s">
        <v>181</v>
      </c>
      <c r="E159" s="35" t="s">
        <v>639</v>
      </c>
      <c r="F159" s="36" t="s">
        <v>250</v>
      </c>
      <c r="G159" s="37">
        <v>1750</v>
      </c>
      <c r="H159" s="38">
        <v>0</v>
      </c>
      <c r="I159" s="38">
        <f>ROUND(G159*H159,P4)</f>
        <v>0</v>
      </c>
      <c r="J159" s="33"/>
      <c r="O159" s="39">
        <f>I159*0.21</f>
        <v>0</v>
      </c>
      <c r="P159">
        <v>3</v>
      </c>
    </row>
    <row r="160" spans="1:16" ht="45" x14ac:dyDescent="0.25">
      <c r="A160" s="33" t="s">
        <v>173</v>
      </c>
      <c r="B160" s="40"/>
      <c r="C160" s="41"/>
      <c r="D160" s="41"/>
      <c r="E160" s="35" t="s">
        <v>1181</v>
      </c>
      <c r="F160" s="41"/>
      <c r="G160" s="41"/>
      <c r="H160" s="41"/>
      <c r="I160" s="41"/>
      <c r="J160" s="42"/>
    </row>
    <row r="161" spans="1:16" x14ac:dyDescent="0.25">
      <c r="A161" s="33" t="s">
        <v>175</v>
      </c>
      <c r="B161" s="40"/>
      <c r="C161" s="41"/>
      <c r="D161" s="41"/>
      <c r="E161" s="43" t="s">
        <v>632</v>
      </c>
      <c r="F161" s="41"/>
      <c r="G161" s="41"/>
      <c r="H161" s="41"/>
      <c r="I161" s="41"/>
      <c r="J161" s="42"/>
    </row>
    <row r="162" spans="1:16" ht="195" x14ac:dyDescent="0.25">
      <c r="A162" s="33" t="s">
        <v>177</v>
      </c>
      <c r="B162" s="40"/>
      <c r="C162" s="41"/>
      <c r="D162" s="41"/>
      <c r="E162" s="35" t="s">
        <v>262</v>
      </c>
      <c r="F162" s="41"/>
      <c r="G162" s="41"/>
      <c r="H162" s="41"/>
      <c r="I162" s="41"/>
      <c r="J162" s="42"/>
    </row>
    <row r="163" spans="1:16" x14ac:dyDescent="0.25">
      <c r="A163" s="33" t="s">
        <v>168</v>
      </c>
      <c r="B163" s="33">
        <v>38</v>
      </c>
      <c r="C163" s="34" t="s">
        <v>642</v>
      </c>
      <c r="D163" s="33" t="s">
        <v>181</v>
      </c>
      <c r="E163" s="35" t="s">
        <v>643</v>
      </c>
      <c r="F163" s="36" t="s">
        <v>250</v>
      </c>
      <c r="G163" s="37">
        <v>1850</v>
      </c>
      <c r="H163" s="38">
        <v>0</v>
      </c>
      <c r="I163" s="38">
        <f>ROUND(G163*H163,P4)</f>
        <v>0</v>
      </c>
      <c r="J163" s="33"/>
      <c r="O163" s="39">
        <f>I163*0.21</f>
        <v>0</v>
      </c>
      <c r="P163">
        <v>3</v>
      </c>
    </row>
    <row r="164" spans="1:16" ht="75" x14ac:dyDescent="0.25">
      <c r="A164" s="33" t="s">
        <v>173</v>
      </c>
      <c r="B164" s="40"/>
      <c r="C164" s="41"/>
      <c r="D164" s="41"/>
      <c r="E164" s="35" t="s">
        <v>1343</v>
      </c>
      <c r="F164" s="41"/>
      <c r="G164" s="41"/>
      <c r="H164" s="41"/>
      <c r="I164" s="41"/>
      <c r="J164" s="42"/>
    </row>
    <row r="165" spans="1:16" x14ac:dyDescent="0.25">
      <c r="A165" s="33" t="s">
        <v>175</v>
      </c>
      <c r="B165" s="40"/>
      <c r="C165" s="41"/>
      <c r="D165" s="41"/>
      <c r="E165" s="43" t="s">
        <v>1344</v>
      </c>
      <c r="F165" s="41"/>
      <c r="G165" s="41"/>
      <c r="H165" s="41"/>
      <c r="I165" s="41"/>
      <c r="J165" s="42"/>
    </row>
    <row r="166" spans="1:16" ht="195" x14ac:dyDescent="0.25">
      <c r="A166" s="33" t="s">
        <v>177</v>
      </c>
      <c r="B166" s="40"/>
      <c r="C166" s="41"/>
      <c r="D166" s="41"/>
      <c r="E166" s="35" t="s">
        <v>262</v>
      </c>
      <c r="F166" s="41"/>
      <c r="G166" s="41"/>
      <c r="H166" s="41"/>
      <c r="I166" s="41"/>
      <c r="J166" s="42"/>
    </row>
    <row r="167" spans="1:16" ht="30" x14ac:dyDescent="0.25">
      <c r="A167" s="33" t="s">
        <v>168</v>
      </c>
      <c r="B167" s="33">
        <v>39</v>
      </c>
      <c r="C167" s="34" t="s">
        <v>646</v>
      </c>
      <c r="D167" s="33" t="s">
        <v>181</v>
      </c>
      <c r="E167" s="35" t="s">
        <v>647</v>
      </c>
      <c r="F167" s="36" t="s">
        <v>250</v>
      </c>
      <c r="G167" s="37">
        <v>100</v>
      </c>
      <c r="H167" s="38">
        <v>0</v>
      </c>
      <c r="I167" s="38">
        <f>ROUND(G167*H167,P4)</f>
        <v>0</v>
      </c>
      <c r="J167" s="33"/>
      <c r="O167" s="39">
        <f>I167*0.21</f>
        <v>0</v>
      </c>
      <c r="P167">
        <v>3</v>
      </c>
    </row>
    <row r="168" spans="1:16" ht="30" x14ac:dyDescent="0.25">
      <c r="A168" s="33" t="s">
        <v>173</v>
      </c>
      <c r="B168" s="40"/>
      <c r="C168" s="41"/>
      <c r="D168" s="41"/>
      <c r="E168" s="35" t="s">
        <v>965</v>
      </c>
      <c r="F168" s="41"/>
      <c r="G168" s="41"/>
      <c r="H168" s="41"/>
      <c r="I168" s="41"/>
      <c r="J168" s="42"/>
    </row>
    <row r="169" spans="1:16" x14ac:dyDescent="0.25">
      <c r="A169" s="33" t="s">
        <v>175</v>
      </c>
      <c r="B169" s="40"/>
      <c r="C169" s="41"/>
      <c r="D169" s="41"/>
      <c r="E169" s="43" t="s">
        <v>692</v>
      </c>
      <c r="F169" s="41"/>
      <c r="G169" s="41"/>
      <c r="H169" s="41"/>
      <c r="I169" s="41"/>
      <c r="J169" s="42"/>
    </row>
    <row r="170" spans="1:16" ht="195" x14ac:dyDescent="0.25">
      <c r="A170" s="33" t="s">
        <v>177</v>
      </c>
      <c r="B170" s="40"/>
      <c r="C170" s="41"/>
      <c r="D170" s="41"/>
      <c r="E170" s="35" t="s">
        <v>262</v>
      </c>
      <c r="F170" s="41"/>
      <c r="G170" s="41"/>
      <c r="H170" s="41"/>
      <c r="I170" s="41"/>
      <c r="J170" s="42"/>
    </row>
    <row r="171" spans="1:16" x14ac:dyDescent="0.25">
      <c r="A171" s="33" t="s">
        <v>168</v>
      </c>
      <c r="B171" s="33">
        <v>40</v>
      </c>
      <c r="C171" s="34" t="s">
        <v>649</v>
      </c>
      <c r="D171" s="33" t="s">
        <v>650</v>
      </c>
      <c r="E171" s="35" t="s">
        <v>651</v>
      </c>
      <c r="F171" s="36" t="s">
        <v>616</v>
      </c>
      <c r="G171" s="37">
        <v>60.72</v>
      </c>
      <c r="H171" s="38">
        <v>0</v>
      </c>
      <c r="I171" s="38">
        <f>ROUND(G171*H171,P4)</f>
        <v>0</v>
      </c>
      <c r="J171" s="33"/>
      <c r="O171" s="39">
        <f>I171*0.21</f>
        <v>0</v>
      </c>
      <c r="P171">
        <v>3</v>
      </c>
    </row>
    <row r="172" spans="1:16" ht="60" x14ac:dyDescent="0.25">
      <c r="A172" s="33" t="s">
        <v>173</v>
      </c>
      <c r="B172" s="40"/>
      <c r="C172" s="41"/>
      <c r="D172" s="41"/>
      <c r="E172" s="35" t="s">
        <v>617</v>
      </c>
      <c r="F172" s="41"/>
      <c r="G172" s="41"/>
      <c r="H172" s="41"/>
      <c r="I172" s="41"/>
      <c r="J172" s="42"/>
    </row>
    <row r="173" spans="1:16" x14ac:dyDescent="0.25">
      <c r="A173" s="33" t="s">
        <v>175</v>
      </c>
      <c r="B173" s="40"/>
      <c r="C173" s="41"/>
      <c r="D173" s="41"/>
      <c r="E173" s="43" t="s">
        <v>1340</v>
      </c>
      <c r="F173" s="41"/>
      <c r="G173" s="41"/>
      <c r="H173" s="41"/>
      <c r="I173" s="41"/>
      <c r="J173" s="42"/>
    </row>
    <row r="174" spans="1:16" ht="120" x14ac:dyDescent="0.25">
      <c r="A174" s="33" t="s">
        <v>177</v>
      </c>
      <c r="B174" s="40"/>
      <c r="C174" s="41"/>
      <c r="D174" s="41"/>
      <c r="E174" s="35" t="s">
        <v>611</v>
      </c>
      <c r="F174" s="41"/>
      <c r="G174" s="41"/>
      <c r="H174" s="41"/>
      <c r="I174" s="41"/>
      <c r="J174" s="42"/>
    </row>
    <row r="175" spans="1:16" x14ac:dyDescent="0.25">
      <c r="A175" s="33" t="s">
        <v>168</v>
      </c>
      <c r="B175" s="33">
        <v>41</v>
      </c>
      <c r="C175" s="34" t="s">
        <v>652</v>
      </c>
      <c r="D175" s="33" t="s">
        <v>170</v>
      </c>
      <c r="E175" s="35" t="s">
        <v>1185</v>
      </c>
      <c r="F175" s="36" t="s">
        <v>250</v>
      </c>
      <c r="G175" s="37">
        <v>120</v>
      </c>
      <c r="H175" s="38">
        <v>0</v>
      </c>
      <c r="I175" s="38">
        <f>ROUND(G175*H175,P4)</f>
        <v>0</v>
      </c>
      <c r="J175" s="33"/>
      <c r="O175" s="39">
        <f>I175*0.21</f>
        <v>0</v>
      </c>
      <c r="P175">
        <v>3</v>
      </c>
    </row>
    <row r="176" spans="1:16" ht="75" x14ac:dyDescent="0.25">
      <c r="A176" s="33" t="s">
        <v>173</v>
      </c>
      <c r="B176" s="40"/>
      <c r="C176" s="41"/>
      <c r="D176" s="41"/>
      <c r="E176" s="35" t="s">
        <v>1345</v>
      </c>
      <c r="F176" s="41"/>
      <c r="G176" s="41"/>
      <c r="H176" s="41"/>
      <c r="I176" s="41"/>
      <c r="J176" s="42"/>
    </row>
    <row r="177" spans="1:16" x14ac:dyDescent="0.25">
      <c r="A177" s="33" t="s">
        <v>175</v>
      </c>
      <c r="B177" s="40"/>
      <c r="C177" s="41"/>
      <c r="D177" s="41"/>
      <c r="E177" s="43" t="s">
        <v>1112</v>
      </c>
      <c r="F177" s="41"/>
      <c r="G177" s="41"/>
      <c r="H177" s="41"/>
      <c r="I177" s="41"/>
      <c r="J177" s="42"/>
    </row>
    <row r="178" spans="1:16" ht="225" x14ac:dyDescent="0.25">
      <c r="A178" s="33" t="s">
        <v>177</v>
      </c>
      <c r="B178" s="40"/>
      <c r="C178" s="41"/>
      <c r="D178" s="41"/>
      <c r="E178" s="35" t="s">
        <v>656</v>
      </c>
      <c r="F178" s="41"/>
      <c r="G178" s="41"/>
      <c r="H178" s="41"/>
      <c r="I178" s="41"/>
      <c r="J178" s="42"/>
    </row>
    <row r="179" spans="1:16" ht="30" x14ac:dyDescent="0.25">
      <c r="A179" s="33" t="s">
        <v>168</v>
      </c>
      <c r="B179" s="33">
        <v>42</v>
      </c>
      <c r="C179" s="34" t="s">
        <v>665</v>
      </c>
      <c r="D179" s="33" t="s">
        <v>181</v>
      </c>
      <c r="E179" s="35" t="s">
        <v>666</v>
      </c>
      <c r="F179" s="36" t="s">
        <v>250</v>
      </c>
      <c r="G179" s="37">
        <v>150</v>
      </c>
      <c r="H179" s="38">
        <v>0</v>
      </c>
      <c r="I179" s="38">
        <f>ROUND(G179*H179,P4)</f>
        <v>0</v>
      </c>
      <c r="J179" s="33"/>
      <c r="O179" s="39">
        <f>I179*0.21</f>
        <v>0</v>
      </c>
      <c r="P179">
        <v>3</v>
      </c>
    </row>
    <row r="180" spans="1:16" x14ac:dyDescent="0.25">
      <c r="A180" s="33" t="s">
        <v>173</v>
      </c>
      <c r="B180" s="40"/>
      <c r="C180" s="41"/>
      <c r="D180" s="41"/>
      <c r="E180" s="35" t="s">
        <v>667</v>
      </c>
      <c r="F180" s="41"/>
      <c r="G180" s="41"/>
      <c r="H180" s="41"/>
      <c r="I180" s="41"/>
      <c r="J180" s="42"/>
    </row>
    <row r="181" spans="1:16" x14ac:dyDescent="0.25">
      <c r="A181" s="33" t="s">
        <v>175</v>
      </c>
      <c r="B181" s="40"/>
      <c r="C181" s="41"/>
      <c r="D181" s="41"/>
      <c r="E181" s="43" t="s">
        <v>495</v>
      </c>
      <c r="F181" s="41"/>
      <c r="G181" s="41"/>
      <c r="H181" s="41"/>
      <c r="I181" s="41"/>
      <c r="J181" s="42"/>
    </row>
    <row r="182" spans="1:16" ht="225" x14ac:dyDescent="0.25">
      <c r="A182" s="33" t="s">
        <v>177</v>
      </c>
      <c r="B182" s="40"/>
      <c r="C182" s="41"/>
      <c r="D182" s="41"/>
      <c r="E182" s="35" t="s">
        <v>656</v>
      </c>
      <c r="F182" s="41"/>
      <c r="G182" s="41"/>
      <c r="H182" s="41"/>
      <c r="I182" s="41"/>
      <c r="J182" s="42"/>
    </row>
    <row r="183" spans="1:16" x14ac:dyDescent="0.25">
      <c r="A183" s="33" t="s">
        <v>168</v>
      </c>
      <c r="B183" s="33">
        <v>43</v>
      </c>
      <c r="C183" s="34" t="s">
        <v>669</v>
      </c>
      <c r="D183" s="33" t="s">
        <v>181</v>
      </c>
      <c r="E183" s="35" t="s">
        <v>670</v>
      </c>
      <c r="F183" s="36" t="s">
        <v>274</v>
      </c>
      <c r="G183" s="37">
        <v>1000</v>
      </c>
      <c r="H183" s="38">
        <v>0</v>
      </c>
      <c r="I183" s="38">
        <f>ROUND(G183*H183,P4)</f>
        <v>0</v>
      </c>
      <c r="J183" s="33"/>
      <c r="O183" s="39">
        <f>I183*0.21</f>
        <v>0</v>
      </c>
      <c r="P183">
        <v>3</v>
      </c>
    </row>
    <row r="184" spans="1:16" x14ac:dyDescent="0.25">
      <c r="A184" s="33" t="s">
        <v>173</v>
      </c>
      <c r="B184" s="40"/>
      <c r="C184" s="41"/>
      <c r="D184" s="41"/>
      <c r="E184" s="35" t="s">
        <v>671</v>
      </c>
      <c r="F184" s="41"/>
      <c r="G184" s="41"/>
      <c r="H184" s="41"/>
      <c r="I184" s="41"/>
      <c r="J184" s="42"/>
    </row>
    <row r="185" spans="1:16" x14ac:dyDescent="0.25">
      <c r="A185" s="33" t="s">
        <v>175</v>
      </c>
      <c r="B185" s="40"/>
      <c r="C185" s="41"/>
      <c r="D185" s="41"/>
      <c r="E185" s="43" t="s">
        <v>626</v>
      </c>
      <c r="F185" s="41"/>
      <c r="G185" s="41"/>
      <c r="H185" s="41"/>
      <c r="I185" s="41"/>
      <c r="J185" s="42"/>
    </row>
    <row r="186" spans="1:16" ht="75" x14ac:dyDescent="0.25">
      <c r="A186" s="33" t="s">
        <v>177</v>
      </c>
      <c r="B186" s="40"/>
      <c r="C186" s="41"/>
      <c r="D186" s="41"/>
      <c r="E186" s="35" t="s">
        <v>673</v>
      </c>
      <c r="F186" s="41"/>
      <c r="G186" s="41"/>
      <c r="H186" s="41"/>
      <c r="I186" s="41"/>
      <c r="J186" s="42"/>
    </row>
    <row r="187" spans="1:16" x14ac:dyDescent="0.25">
      <c r="A187" s="27" t="s">
        <v>165</v>
      </c>
      <c r="B187" s="28"/>
      <c r="C187" s="29" t="s">
        <v>674</v>
      </c>
      <c r="D187" s="30"/>
      <c r="E187" s="27" t="s">
        <v>675</v>
      </c>
      <c r="F187" s="30"/>
      <c r="G187" s="30"/>
      <c r="H187" s="30"/>
      <c r="I187" s="31">
        <f>SUMIFS(I188:I195,A188:A195,"P")</f>
        <v>0</v>
      </c>
      <c r="J187" s="32"/>
    </row>
    <row r="188" spans="1:16" x14ac:dyDescent="0.25">
      <c r="A188" s="33" t="s">
        <v>168</v>
      </c>
      <c r="B188" s="33">
        <v>44</v>
      </c>
      <c r="C188" s="34" t="s">
        <v>680</v>
      </c>
      <c r="D188" s="33" t="s">
        <v>170</v>
      </c>
      <c r="E188" s="35" t="s">
        <v>681</v>
      </c>
      <c r="F188" s="36" t="s">
        <v>190</v>
      </c>
      <c r="G188" s="37">
        <v>8</v>
      </c>
      <c r="H188" s="38">
        <v>0</v>
      </c>
      <c r="I188" s="38">
        <f>ROUND(G188*H188,P4)</f>
        <v>0</v>
      </c>
      <c r="J188" s="33"/>
      <c r="O188" s="39">
        <f>I188*0.21</f>
        <v>0</v>
      </c>
      <c r="P188">
        <v>3</v>
      </c>
    </row>
    <row r="189" spans="1:16" ht="180" x14ac:dyDescent="0.25">
      <c r="A189" s="33" t="s">
        <v>173</v>
      </c>
      <c r="B189" s="40"/>
      <c r="C189" s="41"/>
      <c r="D189" s="41"/>
      <c r="E189" s="35" t="s">
        <v>1346</v>
      </c>
      <c r="F189" s="41"/>
      <c r="G189" s="41"/>
      <c r="H189" s="41"/>
      <c r="I189" s="41"/>
      <c r="J189" s="42"/>
    </row>
    <row r="190" spans="1:16" x14ac:dyDescent="0.25">
      <c r="A190" s="33" t="s">
        <v>175</v>
      </c>
      <c r="B190" s="40"/>
      <c r="C190" s="41"/>
      <c r="D190" s="41"/>
      <c r="E190" s="43" t="s">
        <v>687</v>
      </c>
      <c r="F190" s="41"/>
      <c r="G190" s="41"/>
      <c r="H190" s="41"/>
      <c r="I190" s="41"/>
      <c r="J190" s="42"/>
    </row>
    <row r="191" spans="1:16" ht="120" x14ac:dyDescent="0.25">
      <c r="A191" s="33" t="s">
        <v>177</v>
      </c>
      <c r="B191" s="40"/>
      <c r="C191" s="41"/>
      <c r="D191" s="41"/>
      <c r="E191" s="35" t="s">
        <v>684</v>
      </c>
      <c r="F191" s="41"/>
      <c r="G191" s="41"/>
      <c r="H191" s="41"/>
      <c r="I191" s="41"/>
      <c r="J191" s="42"/>
    </row>
    <row r="192" spans="1:16" x14ac:dyDescent="0.25">
      <c r="A192" s="33" t="s">
        <v>168</v>
      </c>
      <c r="B192" s="33">
        <v>45</v>
      </c>
      <c r="C192" s="34" t="s">
        <v>689</v>
      </c>
      <c r="D192" s="33" t="s">
        <v>181</v>
      </c>
      <c r="E192" s="35" t="s">
        <v>690</v>
      </c>
      <c r="F192" s="36" t="s">
        <v>190</v>
      </c>
      <c r="G192" s="37">
        <v>20</v>
      </c>
      <c r="H192" s="38">
        <v>0</v>
      </c>
      <c r="I192" s="38">
        <f>ROUND(G192*H192,P4)</f>
        <v>0</v>
      </c>
      <c r="J192" s="33"/>
      <c r="O192" s="39">
        <f>I192*0.21</f>
        <v>0</v>
      </c>
      <c r="P192">
        <v>3</v>
      </c>
    </row>
    <row r="193" spans="1:16" x14ac:dyDescent="0.25">
      <c r="A193" s="33" t="s">
        <v>173</v>
      </c>
      <c r="B193" s="40"/>
      <c r="C193" s="41"/>
      <c r="D193" s="41"/>
      <c r="E193" s="35" t="s">
        <v>691</v>
      </c>
      <c r="F193" s="41"/>
      <c r="G193" s="41"/>
      <c r="H193" s="41"/>
      <c r="I193" s="41"/>
      <c r="J193" s="42"/>
    </row>
    <row r="194" spans="1:16" x14ac:dyDescent="0.25">
      <c r="A194" s="33" t="s">
        <v>175</v>
      </c>
      <c r="B194" s="40"/>
      <c r="C194" s="41"/>
      <c r="D194" s="41"/>
      <c r="E194" s="43" t="s">
        <v>458</v>
      </c>
      <c r="F194" s="41"/>
      <c r="G194" s="41"/>
      <c r="H194" s="41"/>
      <c r="I194" s="41"/>
      <c r="J194" s="42"/>
    </row>
    <row r="195" spans="1:16" ht="75" x14ac:dyDescent="0.25">
      <c r="A195" s="33" t="s">
        <v>177</v>
      </c>
      <c r="B195" s="40"/>
      <c r="C195" s="41"/>
      <c r="D195" s="41"/>
      <c r="E195" s="35" t="s">
        <v>693</v>
      </c>
      <c r="F195" s="41"/>
      <c r="G195" s="41"/>
      <c r="H195" s="41"/>
      <c r="I195" s="41"/>
      <c r="J195" s="42"/>
    </row>
    <row r="196" spans="1:16" x14ac:dyDescent="0.25">
      <c r="A196" s="27" t="s">
        <v>165</v>
      </c>
      <c r="B196" s="28"/>
      <c r="C196" s="29" t="s">
        <v>278</v>
      </c>
      <c r="D196" s="30"/>
      <c r="E196" s="27" t="s">
        <v>279</v>
      </c>
      <c r="F196" s="30"/>
      <c r="G196" s="30"/>
      <c r="H196" s="30"/>
      <c r="I196" s="31">
        <f>SUMIFS(I197:I244,A197:A244,"P")</f>
        <v>0</v>
      </c>
      <c r="J196" s="32"/>
    </row>
    <row r="197" spans="1:16" x14ac:dyDescent="0.25">
      <c r="A197" s="33" t="s">
        <v>168</v>
      </c>
      <c r="B197" s="33">
        <v>46</v>
      </c>
      <c r="C197" s="34" t="s">
        <v>280</v>
      </c>
      <c r="D197" s="33" t="s">
        <v>181</v>
      </c>
      <c r="E197" s="35" t="s">
        <v>281</v>
      </c>
      <c r="F197" s="36" t="s">
        <v>190</v>
      </c>
      <c r="G197" s="37">
        <v>18</v>
      </c>
      <c r="H197" s="38">
        <v>0</v>
      </c>
      <c r="I197" s="38">
        <f>ROUND(G197*H197,P4)</f>
        <v>0</v>
      </c>
      <c r="J197" s="33"/>
      <c r="O197" s="39">
        <f>I197*0.21</f>
        <v>0</v>
      </c>
      <c r="P197">
        <v>3</v>
      </c>
    </row>
    <row r="198" spans="1:16" x14ac:dyDescent="0.25">
      <c r="A198" s="33" t="s">
        <v>173</v>
      </c>
      <c r="B198" s="40"/>
      <c r="C198" s="41"/>
      <c r="D198" s="41"/>
      <c r="E198" s="44" t="s">
        <v>181</v>
      </c>
      <c r="F198" s="41"/>
      <c r="G198" s="41"/>
      <c r="H198" s="41"/>
      <c r="I198" s="41"/>
      <c r="J198" s="42"/>
    </row>
    <row r="199" spans="1:16" x14ac:dyDescent="0.25">
      <c r="A199" s="33" t="s">
        <v>175</v>
      </c>
      <c r="B199" s="40"/>
      <c r="C199" s="41"/>
      <c r="D199" s="41"/>
      <c r="E199" s="43" t="s">
        <v>1347</v>
      </c>
      <c r="F199" s="41"/>
      <c r="G199" s="41"/>
      <c r="H199" s="41"/>
      <c r="I199" s="41"/>
      <c r="J199" s="42"/>
    </row>
    <row r="200" spans="1:16" ht="90" x14ac:dyDescent="0.25">
      <c r="A200" s="33" t="s">
        <v>177</v>
      </c>
      <c r="B200" s="40"/>
      <c r="C200" s="41"/>
      <c r="D200" s="41"/>
      <c r="E200" s="35" t="s">
        <v>284</v>
      </c>
      <c r="F200" s="41"/>
      <c r="G200" s="41"/>
      <c r="H200" s="41"/>
      <c r="I200" s="41"/>
      <c r="J200" s="42"/>
    </row>
    <row r="201" spans="1:16" ht="30" x14ac:dyDescent="0.25">
      <c r="A201" s="33" t="s">
        <v>168</v>
      </c>
      <c r="B201" s="33">
        <v>47</v>
      </c>
      <c r="C201" s="34" t="s">
        <v>280</v>
      </c>
      <c r="D201" s="33" t="s">
        <v>170</v>
      </c>
      <c r="E201" s="35" t="s">
        <v>698</v>
      </c>
      <c r="F201" s="36" t="s">
        <v>190</v>
      </c>
      <c r="G201" s="37">
        <v>18</v>
      </c>
      <c r="H201" s="38">
        <v>0</v>
      </c>
      <c r="I201" s="38">
        <f>ROUND(G201*H201,P4)</f>
        <v>0</v>
      </c>
      <c r="J201" s="33"/>
      <c r="O201" s="39">
        <f>I201*0.21</f>
        <v>0</v>
      </c>
      <c r="P201">
        <v>3</v>
      </c>
    </row>
    <row r="202" spans="1:16" x14ac:dyDescent="0.25">
      <c r="A202" s="33" t="s">
        <v>173</v>
      </c>
      <c r="B202" s="40"/>
      <c r="C202" s="41"/>
      <c r="D202" s="41"/>
      <c r="E202" s="35" t="s">
        <v>699</v>
      </c>
      <c r="F202" s="41"/>
      <c r="G202" s="41"/>
      <c r="H202" s="41"/>
      <c r="I202" s="41"/>
      <c r="J202" s="42"/>
    </row>
    <row r="203" spans="1:16" x14ac:dyDescent="0.25">
      <c r="A203" s="33" t="s">
        <v>175</v>
      </c>
      <c r="B203" s="40"/>
      <c r="C203" s="41"/>
      <c r="D203" s="41"/>
      <c r="E203" s="43" t="s">
        <v>1347</v>
      </c>
      <c r="F203" s="41"/>
      <c r="G203" s="41"/>
      <c r="H203" s="41"/>
      <c r="I203" s="41"/>
      <c r="J203" s="42"/>
    </row>
    <row r="204" spans="1:16" ht="90" x14ac:dyDescent="0.25">
      <c r="A204" s="33" t="s">
        <v>177</v>
      </c>
      <c r="B204" s="40"/>
      <c r="C204" s="41"/>
      <c r="D204" s="41"/>
      <c r="E204" s="35" t="s">
        <v>284</v>
      </c>
      <c r="F204" s="41"/>
      <c r="G204" s="41"/>
      <c r="H204" s="41"/>
      <c r="I204" s="41"/>
      <c r="J204" s="42"/>
    </row>
    <row r="205" spans="1:16" ht="30" x14ac:dyDescent="0.25">
      <c r="A205" s="33" t="s">
        <v>168</v>
      </c>
      <c r="B205" s="33">
        <v>48</v>
      </c>
      <c r="C205" s="34" t="s">
        <v>706</v>
      </c>
      <c r="D205" s="33" t="s">
        <v>181</v>
      </c>
      <c r="E205" s="35" t="s">
        <v>707</v>
      </c>
      <c r="F205" s="36" t="s">
        <v>190</v>
      </c>
      <c r="G205" s="37">
        <v>20</v>
      </c>
      <c r="H205" s="38">
        <v>0</v>
      </c>
      <c r="I205" s="38">
        <f>ROUND(G205*H205,P4)</f>
        <v>0</v>
      </c>
      <c r="J205" s="33"/>
      <c r="O205" s="39">
        <f>I205*0.21</f>
        <v>0</v>
      </c>
      <c r="P205">
        <v>3</v>
      </c>
    </row>
    <row r="206" spans="1:16" x14ac:dyDescent="0.25">
      <c r="A206" s="33" t="s">
        <v>173</v>
      </c>
      <c r="B206" s="40"/>
      <c r="C206" s="41"/>
      <c r="D206" s="41"/>
      <c r="E206" s="44" t="s">
        <v>181</v>
      </c>
      <c r="F206" s="41"/>
      <c r="G206" s="41"/>
      <c r="H206" s="41"/>
      <c r="I206" s="41"/>
      <c r="J206" s="42"/>
    </row>
    <row r="207" spans="1:16" x14ac:dyDescent="0.25">
      <c r="A207" s="33" t="s">
        <v>175</v>
      </c>
      <c r="B207" s="40"/>
      <c r="C207" s="41"/>
      <c r="D207" s="41"/>
      <c r="E207" s="43" t="s">
        <v>1348</v>
      </c>
      <c r="F207" s="41"/>
      <c r="G207" s="41"/>
      <c r="H207" s="41"/>
      <c r="I207" s="41"/>
      <c r="J207" s="42"/>
    </row>
    <row r="208" spans="1:16" ht="60" x14ac:dyDescent="0.25">
      <c r="A208" s="33" t="s">
        <v>177</v>
      </c>
      <c r="B208" s="40"/>
      <c r="C208" s="41"/>
      <c r="D208" s="41"/>
      <c r="E208" s="35" t="s">
        <v>709</v>
      </c>
      <c r="F208" s="41"/>
      <c r="G208" s="41"/>
      <c r="H208" s="41"/>
      <c r="I208" s="41"/>
      <c r="J208" s="42"/>
    </row>
    <row r="209" spans="1:16" ht="30" x14ac:dyDescent="0.25">
      <c r="A209" s="33" t="s">
        <v>168</v>
      </c>
      <c r="B209" s="33">
        <v>49</v>
      </c>
      <c r="C209" s="34" t="s">
        <v>967</v>
      </c>
      <c r="D209" s="33" t="s">
        <v>181</v>
      </c>
      <c r="E209" s="35" t="s">
        <v>968</v>
      </c>
      <c r="F209" s="36" t="s">
        <v>190</v>
      </c>
      <c r="G209" s="37">
        <v>17</v>
      </c>
      <c r="H209" s="38">
        <v>0</v>
      </c>
      <c r="I209" s="38">
        <f>ROUND(G209*H209,P4)</f>
        <v>0</v>
      </c>
      <c r="J209" s="33"/>
      <c r="O209" s="39">
        <f>I209*0.21</f>
        <v>0</v>
      </c>
      <c r="P209">
        <v>3</v>
      </c>
    </row>
    <row r="210" spans="1:16" x14ac:dyDescent="0.25">
      <c r="A210" s="33" t="s">
        <v>173</v>
      </c>
      <c r="B210" s="40"/>
      <c r="C210" s="41"/>
      <c r="D210" s="41"/>
      <c r="E210" s="44" t="s">
        <v>181</v>
      </c>
      <c r="F210" s="41"/>
      <c r="G210" s="41"/>
      <c r="H210" s="41"/>
      <c r="I210" s="41"/>
      <c r="J210" s="42"/>
    </row>
    <row r="211" spans="1:16" x14ac:dyDescent="0.25">
      <c r="A211" s="33" t="s">
        <v>175</v>
      </c>
      <c r="B211" s="40"/>
      <c r="C211" s="41"/>
      <c r="D211" s="41"/>
      <c r="E211" s="43" t="s">
        <v>1349</v>
      </c>
      <c r="F211" s="41"/>
      <c r="G211" s="41"/>
      <c r="H211" s="41"/>
      <c r="I211" s="41"/>
      <c r="J211" s="42"/>
    </row>
    <row r="212" spans="1:16" ht="75" x14ac:dyDescent="0.25">
      <c r="A212" s="33" t="s">
        <v>177</v>
      </c>
      <c r="B212" s="40"/>
      <c r="C212" s="41"/>
      <c r="D212" s="41"/>
      <c r="E212" s="35" t="s">
        <v>970</v>
      </c>
      <c r="F212" s="41"/>
      <c r="G212" s="41"/>
      <c r="H212" s="41"/>
      <c r="I212" s="41"/>
      <c r="J212" s="42"/>
    </row>
    <row r="213" spans="1:16" ht="30" x14ac:dyDescent="0.25">
      <c r="A213" s="33" t="s">
        <v>168</v>
      </c>
      <c r="B213" s="33">
        <v>50</v>
      </c>
      <c r="C213" s="34" t="s">
        <v>973</v>
      </c>
      <c r="D213" s="33" t="s">
        <v>181</v>
      </c>
      <c r="E213" s="35" t="s">
        <v>974</v>
      </c>
      <c r="F213" s="36" t="s">
        <v>190</v>
      </c>
      <c r="G213" s="37">
        <v>17</v>
      </c>
      <c r="H213" s="38">
        <v>0</v>
      </c>
      <c r="I213" s="38">
        <f>ROUND(G213*H213,P4)</f>
        <v>0</v>
      </c>
      <c r="J213" s="33"/>
      <c r="O213" s="39">
        <f>I213*0.21</f>
        <v>0</v>
      </c>
      <c r="P213">
        <v>3</v>
      </c>
    </row>
    <row r="214" spans="1:16" x14ac:dyDescent="0.25">
      <c r="A214" s="33" t="s">
        <v>173</v>
      </c>
      <c r="B214" s="40"/>
      <c r="C214" s="41"/>
      <c r="D214" s="41"/>
      <c r="E214" s="44" t="s">
        <v>181</v>
      </c>
      <c r="F214" s="41"/>
      <c r="G214" s="41"/>
      <c r="H214" s="41"/>
      <c r="I214" s="41"/>
      <c r="J214" s="42"/>
    </row>
    <row r="215" spans="1:16" x14ac:dyDescent="0.25">
      <c r="A215" s="33" t="s">
        <v>175</v>
      </c>
      <c r="B215" s="40"/>
      <c r="C215" s="41"/>
      <c r="D215" s="41"/>
      <c r="E215" s="43" t="s">
        <v>1349</v>
      </c>
      <c r="F215" s="41"/>
      <c r="G215" s="41"/>
      <c r="H215" s="41"/>
      <c r="I215" s="41"/>
      <c r="J215" s="42"/>
    </row>
    <row r="216" spans="1:16" ht="90" x14ac:dyDescent="0.25">
      <c r="A216" s="33" t="s">
        <v>177</v>
      </c>
      <c r="B216" s="40"/>
      <c r="C216" s="41"/>
      <c r="D216" s="41"/>
      <c r="E216" s="35" t="s">
        <v>716</v>
      </c>
      <c r="F216" s="41"/>
      <c r="G216" s="41"/>
      <c r="H216" s="41"/>
      <c r="I216" s="41"/>
      <c r="J216" s="42"/>
    </row>
    <row r="217" spans="1:16" x14ac:dyDescent="0.25">
      <c r="A217" s="33" t="s">
        <v>168</v>
      </c>
      <c r="B217" s="33">
        <v>51</v>
      </c>
      <c r="C217" s="34" t="s">
        <v>976</v>
      </c>
      <c r="D217" s="33" t="s">
        <v>181</v>
      </c>
      <c r="E217" s="35" t="s">
        <v>977</v>
      </c>
      <c r="F217" s="36" t="s">
        <v>190</v>
      </c>
      <c r="G217" s="37">
        <v>20</v>
      </c>
      <c r="H217" s="38">
        <v>0</v>
      </c>
      <c r="I217" s="38">
        <f>ROUND(G217*H217,P4)</f>
        <v>0</v>
      </c>
      <c r="J217" s="33"/>
      <c r="O217" s="39">
        <f>I217*0.21</f>
        <v>0</v>
      </c>
      <c r="P217">
        <v>3</v>
      </c>
    </row>
    <row r="218" spans="1:16" x14ac:dyDescent="0.25">
      <c r="A218" s="33" t="s">
        <v>173</v>
      </c>
      <c r="B218" s="40"/>
      <c r="C218" s="41"/>
      <c r="D218" s="41"/>
      <c r="E218" s="44" t="s">
        <v>181</v>
      </c>
      <c r="F218" s="41"/>
      <c r="G218" s="41"/>
      <c r="H218" s="41"/>
      <c r="I218" s="41"/>
      <c r="J218" s="42"/>
    </row>
    <row r="219" spans="1:16" x14ac:dyDescent="0.25">
      <c r="A219" s="33" t="s">
        <v>175</v>
      </c>
      <c r="B219" s="40"/>
      <c r="C219" s="41"/>
      <c r="D219" s="41"/>
      <c r="E219" s="43" t="s">
        <v>1348</v>
      </c>
      <c r="F219" s="41"/>
      <c r="G219" s="41"/>
      <c r="H219" s="41"/>
      <c r="I219" s="41"/>
      <c r="J219" s="42"/>
    </row>
    <row r="220" spans="1:16" ht="75" x14ac:dyDescent="0.25">
      <c r="A220" s="33" t="s">
        <v>177</v>
      </c>
      <c r="B220" s="40"/>
      <c r="C220" s="41"/>
      <c r="D220" s="41"/>
      <c r="E220" s="35" t="s">
        <v>970</v>
      </c>
      <c r="F220" s="41"/>
      <c r="G220" s="41"/>
      <c r="H220" s="41"/>
      <c r="I220" s="41"/>
      <c r="J220" s="42"/>
    </row>
    <row r="221" spans="1:16" ht="30" x14ac:dyDescent="0.25">
      <c r="A221" s="33" t="s">
        <v>168</v>
      </c>
      <c r="B221" s="33">
        <v>52</v>
      </c>
      <c r="C221" s="34" t="s">
        <v>285</v>
      </c>
      <c r="D221" s="33" t="s">
        <v>181</v>
      </c>
      <c r="E221" s="35" t="s">
        <v>286</v>
      </c>
      <c r="F221" s="36" t="s">
        <v>250</v>
      </c>
      <c r="G221" s="37">
        <v>926</v>
      </c>
      <c r="H221" s="38">
        <v>0</v>
      </c>
      <c r="I221" s="38">
        <f>ROUND(G221*H221,P4)</f>
        <v>0</v>
      </c>
      <c r="J221" s="33"/>
      <c r="O221" s="39">
        <f>I221*0.21</f>
        <v>0</v>
      </c>
      <c r="P221">
        <v>3</v>
      </c>
    </row>
    <row r="222" spans="1:16" x14ac:dyDescent="0.25">
      <c r="A222" s="33" t="s">
        <v>173</v>
      </c>
      <c r="B222" s="40"/>
      <c r="C222" s="41"/>
      <c r="D222" s="41"/>
      <c r="E222" s="35" t="s">
        <v>1350</v>
      </c>
      <c r="F222" s="41"/>
      <c r="G222" s="41"/>
      <c r="H222" s="41"/>
      <c r="I222" s="41"/>
      <c r="J222" s="42"/>
    </row>
    <row r="223" spans="1:16" x14ac:dyDescent="0.25">
      <c r="A223" s="33" t="s">
        <v>175</v>
      </c>
      <c r="B223" s="40"/>
      <c r="C223" s="41"/>
      <c r="D223" s="41"/>
      <c r="E223" s="43" t="s">
        <v>1351</v>
      </c>
      <c r="F223" s="41"/>
      <c r="G223" s="41"/>
      <c r="H223" s="41"/>
      <c r="I223" s="41"/>
      <c r="J223" s="42"/>
    </row>
    <row r="224" spans="1:16" ht="105" x14ac:dyDescent="0.25">
      <c r="A224" s="33" t="s">
        <v>177</v>
      </c>
      <c r="B224" s="40"/>
      <c r="C224" s="41"/>
      <c r="D224" s="41"/>
      <c r="E224" s="35" t="s">
        <v>289</v>
      </c>
      <c r="F224" s="41"/>
      <c r="G224" s="41"/>
      <c r="H224" s="41"/>
      <c r="I224" s="41"/>
      <c r="J224" s="42"/>
    </row>
    <row r="225" spans="1:16" x14ac:dyDescent="0.25">
      <c r="A225" s="33" t="s">
        <v>168</v>
      </c>
      <c r="B225" s="33">
        <v>53</v>
      </c>
      <c r="C225" s="34" t="s">
        <v>290</v>
      </c>
      <c r="D225" s="33" t="s">
        <v>181</v>
      </c>
      <c r="E225" s="35" t="s">
        <v>291</v>
      </c>
      <c r="F225" s="36" t="s">
        <v>250</v>
      </c>
      <c r="G225" s="37">
        <v>520</v>
      </c>
      <c r="H225" s="38">
        <v>0</v>
      </c>
      <c r="I225" s="38">
        <f>ROUND(G225*H225,P4)</f>
        <v>0</v>
      </c>
      <c r="J225" s="33"/>
      <c r="O225" s="39">
        <f>I225*0.21</f>
        <v>0</v>
      </c>
      <c r="P225">
        <v>3</v>
      </c>
    </row>
    <row r="226" spans="1:16" x14ac:dyDescent="0.25">
      <c r="A226" s="33" t="s">
        <v>173</v>
      </c>
      <c r="B226" s="40"/>
      <c r="C226" s="41"/>
      <c r="D226" s="41"/>
      <c r="E226" s="35" t="s">
        <v>719</v>
      </c>
      <c r="F226" s="41"/>
      <c r="G226" s="41"/>
      <c r="H226" s="41"/>
      <c r="I226" s="41"/>
      <c r="J226" s="42"/>
    </row>
    <row r="227" spans="1:16" x14ac:dyDescent="0.25">
      <c r="A227" s="33" t="s">
        <v>175</v>
      </c>
      <c r="B227" s="40"/>
      <c r="C227" s="41"/>
      <c r="D227" s="41"/>
      <c r="E227" s="43" t="s">
        <v>1282</v>
      </c>
      <c r="F227" s="41"/>
      <c r="G227" s="41"/>
      <c r="H227" s="41"/>
      <c r="I227" s="41"/>
      <c r="J227" s="42"/>
    </row>
    <row r="228" spans="1:16" ht="105" x14ac:dyDescent="0.25">
      <c r="A228" s="33" t="s">
        <v>177</v>
      </c>
      <c r="B228" s="40"/>
      <c r="C228" s="41"/>
      <c r="D228" s="41"/>
      <c r="E228" s="35" t="s">
        <v>289</v>
      </c>
      <c r="F228" s="41"/>
      <c r="G228" s="41"/>
      <c r="H228" s="41"/>
      <c r="I228" s="41"/>
      <c r="J228" s="42"/>
    </row>
    <row r="229" spans="1:16" x14ac:dyDescent="0.25">
      <c r="A229" s="33" t="s">
        <v>168</v>
      </c>
      <c r="B229" s="33">
        <v>54</v>
      </c>
      <c r="C229" s="34" t="s">
        <v>720</v>
      </c>
      <c r="D229" s="33" t="s">
        <v>181</v>
      </c>
      <c r="E229" s="35" t="s">
        <v>721</v>
      </c>
      <c r="F229" s="36" t="s">
        <v>190</v>
      </c>
      <c r="G229" s="37">
        <v>8</v>
      </c>
      <c r="H229" s="38">
        <v>0</v>
      </c>
      <c r="I229" s="38">
        <f>ROUND(G229*H229,P4)</f>
        <v>0</v>
      </c>
      <c r="J229" s="33"/>
      <c r="O229" s="39">
        <f>I229*0.21</f>
        <v>0</v>
      </c>
      <c r="P229">
        <v>3</v>
      </c>
    </row>
    <row r="230" spans="1:16" x14ac:dyDescent="0.25">
      <c r="A230" s="33" t="s">
        <v>173</v>
      </c>
      <c r="B230" s="40"/>
      <c r="C230" s="41"/>
      <c r="D230" s="41"/>
      <c r="E230" s="44" t="s">
        <v>181</v>
      </c>
      <c r="F230" s="41"/>
      <c r="G230" s="41"/>
      <c r="H230" s="41"/>
      <c r="I230" s="41"/>
      <c r="J230" s="42"/>
    </row>
    <row r="231" spans="1:16" x14ac:dyDescent="0.25">
      <c r="A231" s="33" t="s">
        <v>175</v>
      </c>
      <c r="B231" s="40"/>
      <c r="C231" s="41"/>
      <c r="D231" s="41"/>
      <c r="E231" s="43" t="s">
        <v>687</v>
      </c>
      <c r="F231" s="41"/>
      <c r="G231" s="41"/>
      <c r="H231" s="41"/>
      <c r="I231" s="41"/>
      <c r="J231" s="42"/>
    </row>
    <row r="232" spans="1:16" ht="75" x14ac:dyDescent="0.25">
      <c r="A232" s="33" t="s">
        <v>177</v>
      </c>
      <c r="B232" s="40"/>
      <c r="C232" s="41"/>
      <c r="D232" s="41"/>
      <c r="E232" s="35" t="s">
        <v>722</v>
      </c>
      <c r="F232" s="41"/>
      <c r="G232" s="41"/>
      <c r="H232" s="41"/>
      <c r="I232" s="41"/>
      <c r="J232" s="42"/>
    </row>
    <row r="233" spans="1:16" ht="30" x14ac:dyDescent="0.25">
      <c r="A233" s="33" t="s">
        <v>168</v>
      </c>
      <c r="B233" s="33">
        <v>55</v>
      </c>
      <c r="C233" s="34" t="s">
        <v>723</v>
      </c>
      <c r="D233" s="33" t="s">
        <v>181</v>
      </c>
      <c r="E233" s="35" t="s">
        <v>724</v>
      </c>
      <c r="F233" s="36" t="s">
        <v>274</v>
      </c>
      <c r="G233" s="37">
        <v>300</v>
      </c>
      <c r="H233" s="38">
        <v>0</v>
      </c>
      <c r="I233" s="38">
        <f>ROUND(G233*H233,P4)</f>
        <v>0</v>
      </c>
      <c r="J233" s="33"/>
      <c r="O233" s="39">
        <f>I233*0.21</f>
        <v>0</v>
      </c>
      <c r="P233">
        <v>3</v>
      </c>
    </row>
    <row r="234" spans="1:16" ht="60" x14ac:dyDescent="0.25">
      <c r="A234" s="33" t="s">
        <v>173</v>
      </c>
      <c r="B234" s="40"/>
      <c r="C234" s="41"/>
      <c r="D234" s="41"/>
      <c r="E234" s="35" t="s">
        <v>1074</v>
      </c>
      <c r="F234" s="41"/>
      <c r="G234" s="41"/>
      <c r="H234" s="41"/>
      <c r="I234" s="41"/>
      <c r="J234" s="42"/>
    </row>
    <row r="235" spans="1:16" x14ac:dyDescent="0.25">
      <c r="A235" s="33" t="s">
        <v>175</v>
      </c>
      <c r="B235" s="40"/>
      <c r="C235" s="41"/>
      <c r="D235" s="41"/>
      <c r="E235" s="43" t="s">
        <v>660</v>
      </c>
      <c r="F235" s="41"/>
      <c r="G235" s="41"/>
      <c r="H235" s="41"/>
      <c r="I235" s="41"/>
      <c r="J235" s="42"/>
    </row>
    <row r="236" spans="1:16" ht="90" x14ac:dyDescent="0.25">
      <c r="A236" s="33" t="s">
        <v>177</v>
      </c>
      <c r="B236" s="40"/>
      <c r="C236" s="41"/>
      <c r="D236" s="41"/>
      <c r="E236" s="35" t="s">
        <v>727</v>
      </c>
      <c r="F236" s="41"/>
      <c r="G236" s="41"/>
      <c r="H236" s="41"/>
      <c r="I236" s="41"/>
      <c r="J236" s="42"/>
    </row>
    <row r="237" spans="1:16" x14ac:dyDescent="0.25">
      <c r="A237" s="33" t="s">
        <v>168</v>
      </c>
      <c r="B237" s="33">
        <v>56</v>
      </c>
      <c r="C237" s="34" t="s">
        <v>732</v>
      </c>
      <c r="D237" s="33" t="s">
        <v>181</v>
      </c>
      <c r="E237" s="35" t="s">
        <v>733</v>
      </c>
      <c r="F237" s="36" t="s">
        <v>274</v>
      </c>
      <c r="G237" s="37">
        <v>2000</v>
      </c>
      <c r="H237" s="38">
        <v>0</v>
      </c>
      <c r="I237" s="38">
        <f>ROUND(G237*H237,P4)</f>
        <v>0</v>
      </c>
      <c r="J237" s="33"/>
      <c r="O237" s="39">
        <f>I237*0.21</f>
        <v>0</v>
      </c>
      <c r="P237">
        <v>3</v>
      </c>
    </row>
    <row r="238" spans="1:16" ht="30" x14ac:dyDescent="0.25">
      <c r="A238" s="33" t="s">
        <v>173</v>
      </c>
      <c r="B238" s="40"/>
      <c r="C238" s="41"/>
      <c r="D238" s="41"/>
      <c r="E238" s="35" t="s">
        <v>734</v>
      </c>
      <c r="F238" s="41"/>
      <c r="G238" s="41"/>
      <c r="H238" s="41"/>
      <c r="I238" s="41"/>
      <c r="J238" s="42"/>
    </row>
    <row r="239" spans="1:16" x14ac:dyDescent="0.25">
      <c r="A239" s="33" t="s">
        <v>175</v>
      </c>
      <c r="B239" s="40"/>
      <c r="C239" s="41"/>
      <c r="D239" s="41"/>
      <c r="E239" s="43" t="s">
        <v>288</v>
      </c>
      <c r="F239" s="41"/>
      <c r="G239" s="41"/>
      <c r="H239" s="41"/>
      <c r="I239" s="41"/>
      <c r="J239" s="42"/>
    </row>
    <row r="240" spans="1:16" ht="75" x14ac:dyDescent="0.25">
      <c r="A240" s="33" t="s">
        <v>177</v>
      </c>
      <c r="B240" s="40"/>
      <c r="C240" s="41"/>
      <c r="D240" s="41"/>
      <c r="E240" s="35" t="s">
        <v>736</v>
      </c>
      <c r="F240" s="41"/>
      <c r="G240" s="41"/>
      <c r="H240" s="41"/>
      <c r="I240" s="41"/>
      <c r="J240" s="42"/>
    </row>
    <row r="241" spans="1:16" x14ac:dyDescent="0.25">
      <c r="A241" s="33" t="s">
        <v>168</v>
      </c>
      <c r="B241" s="33">
        <v>57</v>
      </c>
      <c r="C241" s="34" t="s">
        <v>737</v>
      </c>
      <c r="D241" s="33" t="s">
        <v>181</v>
      </c>
      <c r="E241" s="35" t="s">
        <v>738</v>
      </c>
      <c r="F241" s="36" t="s">
        <v>250</v>
      </c>
      <c r="G241" s="37">
        <v>15</v>
      </c>
      <c r="H241" s="38">
        <v>0</v>
      </c>
      <c r="I241" s="38">
        <f>ROUND(G241*H241,P4)</f>
        <v>0</v>
      </c>
      <c r="J241" s="33"/>
      <c r="O241" s="39">
        <f>I241*0.21</f>
        <v>0</v>
      </c>
      <c r="P241">
        <v>3</v>
      </c>
    </row>
    <row r="242" spans="1:16" x14ac:dyDescent="0.25">
      <c r="A242" s="33" t="s">
        <v>173</v>
      </c>
      <c r="B242" s="40"/>
      <c r="C242" s="41"/>
      <c r="D242" s="41"/>
      <c r="E242" s="35" t="s">
        <v>739</v>
      </c>
      <c r="F242" s="41"/>
      <c r="G242" s="41"/>
      <c r="H242" s="41"/>
      <c r="I242" s="41"/>
      <c r="J242" s="42"/>
    </row>
    <row r="243" spans="1:16" x14ac:dyDescent="0.25">
      <c r="A243" s="33" t="s">
        <v>175</v>
      </c>
      <c r="B243" s="40"/>
      <c r="C243" s="41"/>
      <c r="D243" s="41"/>
      <c r="E243" s="43" t="s">
        <v>781</v>
      </c>
      <c r="F243" s="41"/>
      <c r="G243" s="41"/>
      <c r="H243" s="41"/>
      <c r="I243" s="41"/>
      <c r="J243" s="42"/>
    </row>
    <row r="244" spans="1:16" ht="75" x14ac:dyDescent="0.25">
      <c r="A244" s="33" t="s">
        <v>177</v>
      </c>
      <c r="B244" s="45"/>
      <c r="C244" s="46"/>
      <c r="D244" s="46"/>
      <c r="E244" s="35" t="s">
        <v>740</v>
      </c>
      <c r="F244" s="46"/>
      <c r="G244" s="46"/>
      <c r="H244" s="46"/>
      <c r="I244" s="46"/>
      <c r="J244" s="47"/>
    </row>
  </sheetData>
  <mergeCells count="14">
    <mergeCell ref="F8:F9"/>
    <mergeCell ref="G8:G9"/>
    <mergeCell ref="H8:I8"/>
    <mergeCell ref="J8:J9"/>
    <mergeCell ref="A8:A9"/>
    <mergeCell ref="B8:B9"/>
    <mergeCell ref="C8:C9"/>
    <mergeCell ref="D8:D9"/>
    <mergeCell ref="E8:E9"/>
    <mergeCell ref="C3:D3"/>
    <mergeCell ref="C4:D4"/>
    <mergeCell ref="C5:D5"/>
    <mergeCell ref="C6:D6"/>
    <mergeCell ref="C7:D7"/>
  </mergeCells>
  <pageMargins left="0.7" right="0.7" top="0.75" bottom="0.75" header="0.3" footer="0.3"/>
  <pageSetup fitToHeight="0"/>
  <headerFooter>
    <oddFooter>&amp;C_x000D_&amp;1#&amp;"Calibri"&amp;10&amp;K000000 Mott MacDonald Restricted</oddFooter>
  </headerFooter>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P90"/>
  <sheetViews>
    <sheetView topLeftCell="B1" workbookViewId="0"/>
  </sheetViews>
  <sheetFormatPr defaultRowHeight="15" x14ac:dyDescent="0.25"/>
  <cols>
    <col min="1" max="1" width="9.140625" hidden="1"/>
    <col min="2" max="2" width="16.140625" customWidth="1"/>
    <col min="3" max="3" width="9.7109375" customWidth="1"/>
    <col min="4" max="4" width="13" customWidth="1"/>
    <col min="5" max="5" width="64.85546875" customWidth="1"/>
    <col min="6" max="6" width="13" customWidth="1"/>
    <col min="7" max="9" width="16.140625" customWidth="1"/>
    <col min="10" max="10" width="14.85546875" bestFit="1" customWidth="1"/>
    <col min="15" max="16" width="9.140625" hidden="1"/>
  </cols>
  <sheetData>
    <row r="1" spans="1:16" x14ac:dyDescent="0.25">
      <c r="A1" s="1" t="s">
        <v>0</v>
      </c>
      <c r="B1" s="11"/>
      <c r="C1" s="12"/>
      <c r="D1" s="12"/>
      <c r="E1" s="13" t="s">
        <v>1</v>
      </c>
      <c r="F1" s="12"/>
      <c r="G1" s="12"/>
      <c r="H1" s="12"/>
      <c r="I1" s="12"/>
      <c r="J1" s="14"/>
      <c r="P1">
        <v>3</v>
      </c>
    </row>
    <row r="2" spans="1:16" ht="20.25" x14ac:dyDescent="0.25">
      <c r="A2" s="1"/>
      <c r="B2" s="15"/>
      <c r="C2" s="16"/>
      <c r="D2" s="16"/>
      <c r="E2" s="17" t="s">
        <v>142</v>
      </c>
      <c r="F2" s="16"/>
      <c r="G2" s="16"/>
      <c r="H2" s="16"/>
      <c r="I2" s="16"/>
      <c r="J2" s="18"/>
    </row>
    <row r="3" spans="1:16" x14ac:dyDescent="0.25">
      <c r="A3" s="3" t="s">
        <v>143</v>
      </c>
      <c r="B3" s="19" t="s">
        <v>144</v>
      </c>
      <c r="C3" s="73" t="s">
        <v>145</v>
      </c>
      <c r="D3" s="74"/>
      <c r="E3" s="20" t="s">
        <v>146</v>
      </c>
      <c r="F3" s="16"/>
      <c r="G3" s="16"/>
      <c r="H3" s="21" t="s">
        <v>147</v>
      </c>
      <c r="I3" s="22">
        <f>SUMIFS(I10:I90,A10:A90,"SD")</f>
        <v>0</v>
      </c>
      <c r="J3" s="18"/>
      <c r="O3">
        <v>0</v>
      </c>
      <c r="P3">
        <v>2</v>
      </c>
    </row>
    <row r="4" spans="1:16" x14ac:dyDescent="0.25">
      <c r="A4" s="3" t="s">
        <v>148</v>
      </c>
      <c r="B4" s="19" t="s">
        <v>149</v>
      </c>
      <c r="C4" s="73" t="s">
        <v>11</v>
      </c>
      <c r="D4" s="74"/>
      <c r="E4" s="20" t="s">
        <v>12</v>
      </c>
      <c r="F4" s="16"/>
      <c r="G4" s="16"/>
      <c r="H4" s="16"/>
      <c r="I4" s="16"/>
      <c r="J4" s="18"/>
      <c r="O4">
        <v>0.15</v>
      </c>
      <c r="P4">
        <v>2</v>
      </c>
    </row>
    <row r="5" spans="1:16" x14ac:dyDescent="0.25">
      <c r="A5" s="3" t="s">
        <v>150</v>
      </c>
      <c r="B5" s="19" t="s">
        <v>149</v>
      </c>
      <c r="C5" s="73" t="s">
        <v>151</v>
      </c>
      <c r="D5" s="74"/>
      <c r="E5" s="20" t="s">
        <v>14</v>
      </c>
      <c r="F5" s="16"/>
      <c r="G5" s="16"/>
      <c r="H5" s="16"/>
      <c r="I5" s="16"/>
      <c r="J5" s="18"/>
      <c r="O5">
        <v>0.21</v>
      </c>
    </row>
    <row r="6" spans="1:16" x14ac:dyDescent="0.25">
      <c r="A6" s="3" t="s">
        <v>152</v>
      </c>
      <c r="B6" s="19" t="s">
        <v>153</v>
      </c>
      <c r="C6" s="73" t="s">
        <v>147</v>
      </c>
      <c r="D6" s="74"/>
      <c r="E6" s="20" t="s">
        <v>16</v>
      </c>
      <c r="F6" s="16"/>
      <c r="G6" s="16"/>
      <c r="H6" s="16"/>
      <c r="I6" s="16"/>
      <c r="J6" s="18"/>
    </row>
    <row r="7" spans="1:16" x14ac:dyDescent="0.25">
      <c r="A7" s="75" t="s">
        <v>154</v>
      </c>
      <c r="B7" s="76" t="s">
        <v>155</v>
      </c>
      <c r="C7" s="77" t="s">
        <v>156</v>
      </c>
      <c r="D7" s="77" t="s">
        <v>157</v>
      </c>
      <c r="E7" s="77" t="s">
        <v>158</v>
      </c>
      <c r="F7" s="77" t="s">
        <v>159</v>
      </c>
      <c r="G7" s="77" t="s">
        <v>160</v>
      </c>
      <c r="H7" s="77" t="s">
        <v>161</v>
      </c>
      <c r="I7" s="77"/>
      <c r="J7" s="78" t="s">
        <v>162</v>
      </c>
    </row>
    <row r="8" spans="1:16" x14ac:dyDescent="0.25">
      <c r="A8" s="75"/>
      <c r="B8" s="76"/>
      <c r="C8" s="77"/>
      <c r="D8" s="77"/>
      <c r="E8" s="77"/>
      <c r="F8" s="77"/>
      <c r="G8" s="77"/>
      <c r="H8" s="6" t="s">
        <v>163</v>
      </c>
      <c r="I8" s="6" t="s">
        <v>164</v>
      </c>
      <c r="J8" s="78"/>
    </row>
    <row r="9" spans="1:16" x14ac:dyDescent="0.25">
      <c r="A9" s="25">
        <v>0</v>
      </c>
      <c r="B9" s="23">
        <v>1</v>
      </c>
      <c r="C9" s="26">
        <v>2</v>
      </c>
      <c r="D9" s="6">
        <v>3</v>
      </c>
      <c r="E9" s="26">
        <v>4</v>
      </c>
      <c r="F9" s="6">
        <v>5</v>
      </c>
      <c r="G9" s="6">
        <v>6</v>
      </c>
      <c r="H9" s="6">
        <v>7</v>
      </c>
      <c r="I9" s="26">
        <v>8</v>
      </c>
      <c r="J9" s="24">
        <v>9</v>
      </c>
    </row>
    <row r="10" spans="1:16" x14ac:dyDescent="0.25">
      <c r="A10" s="27" t="s">
        <v>165</v>
      </c>
      <c r="B10" s="28"/>
      <c r="C10" s="29" t="s">
        <v>166</v>
      </c>
      <c r="D10" s="30"/>
      <c r="E10" s="27" t="s">
        <v>167</v>
      </c>
      <c r="F10" s="30"/>
      <c r="G10" s="30"/>
      <c r="H10" s="30"/>
      <c r="I10" s="31">
        <f>SUMIFS(I11:I90,A11:A90,"P")</f>
        <v>0</v>
      </c>
      <c r="J10" s="32"/>
    </row>
    <row r="11" spans="1:16" x14ac:dyDescent="0.25">
      <c r="A11" s="33" t="s">
        <v>168</v>
      </c>
      <c r="B11" s="33">
        <v>1</v>
      </c>
      <c r="C11" s="34" t="s">
        <v>169</v>
      </c>
      <c r="D11" s="33" t="s">
        <v>170</v>
      </c>
      <c r="E11" s="35" t="s">
        <v>171</v>
      </c>
      <c r="F11" s="36" t="s">
        <v>172</v>
      </c>
      <c r="G11" s="37">
        <v>1</v>
      </c>
      <c r="H11" s="38">
        <v>0</v>
      </c>
      <c r="I11" s="38">
        <f>ROUND(G11*H11,P4)</f>
        <v>0</v>
      </c>
      <c r="J11" s="33"/>
      <c r="O11" s="39">
        <f>I11*0.21</f>
        <v>0</v>
      </c>
      <c r="P11">
        <v>3</v>
      </c>
    </row>
    <row r="12" spans="1:16" x14ac:dyDescent="0.25">
      <c r="A12" s="33" t="s">
        <v>173</v>
      </c>
      <c r="B12" s="40"/>
      <c r="C12" s="41"/>
      <c r="D12" s="41"/>
      <c r="E12" s="35" t="s">
        <v>174</v>
      </c>
      <c r="F12" s="41"/>
      <c r="G12" s="41"/>
      <c r="H12" s="41"/>
      <c r="I12" s="41"/>
      <c r="J12" s="42"/>
    </row>
    <row r="13" spans="1:16" x14ac:dyDescent="0.25">
      <c r="A13" s="33" t="s">
        <v>175</v>
      </c>
      <c r="B13" s="40"/>
      <c r="C13" s="41"/>
      <c r="D13" s="41"/>
      <c r="E13" s="43" t="s">
        <v>176</v>
      </c>
      <c r="F13" s="41"/>
      <c r="G13" s="41"/>
      <c r="H13" s="41"/>
      <c r="I13" s="41"/>
      <c r="J13" s="42"/>
    </row>
    <row r="14" spans="1:16" ht="60" x14ac:dyDescent="0.25">
      <c r="A14" s="33" t="s">
        <v>177</v>
      </c>
      <c r="B14" s="40"/>
      <c r="C14" s="41"/>
      <c r="D14" s="41"/>
      <c r="E14" s="35" t="s">
        <v>178</v>
      </c>
      <c r="F14" s="41"/>
      <c r="G14" s="41"/>
      <c r="H14" s="41"/>
      <c r="I14" s="41"/>
      <c r="J14" s="42"/>
    </row>
    <row r="15" spans="1:16" x14ac:dyDescent="0.25">
      <c r="A15" s="33" t="s">
        <v>168</v>
      </c>
      <c r="B15" s="33">
        <v>2</v>
      </c>
      <c r="C15" s="34" t="s">
        <v>179</v>
      </c>
      <c r="D15" s="33" t="s">
        <v>170</v>
      </c>
      <c r="E15" s="35" t="s">
        <v>180</v>
      </c>
      <c r="F15" s="36" t="s">
        <v>172</v>
      </c>
      <c r="G15" s="37">
        <v>1</v>
      </c>
      <c r="H15" s="38">
        <v>0</v>
      </c>
      <c r="I15" s="38">
        <f>ROUND(G15*H15,P4)</f>
        <v>0</v>
      </c>
      <c r="J15" s="33"/>
      <c r="O15" s="39">
        <f>I15*0.21</f>
        <v>0</v>
      </c>
      <c r="P15">
        <v>3</v>
      </c>
    </row>
    <row r="16" spans="1:16" x14ac:dyDescent="0.25">
      <c r="A16" s="33" t="s">
        <v>173</v>
      </c>
      <c r="B16" s="40"/>
      <c r="C16" s="41"/>
      <c r="D16" s="41"/>
      <c r="E16" s="44" t="s">
        <v>181</v>
      </c>
      <c r="F16" s="41"/>
      <c r="G16" s="41"/>
      <c r="H16" s="41"/>
      <c r="I16" s="41"/>
      <c r="J16" s="42"/>
    </row>
    <row r="17" spans="1:16" x14ac:dyDescent="0.25">
      <c r="A17" s="33" t="s">
        <v>175</v>
      </c>
      <c r="B17" s="40"/>
      <c r="C17" s="41"/>
      <c r="D17" s="41"/>
      <c r="E17" s="43" t="s">
        <v>176</v>
      </c>
      <c r="F17" s="41"/>
      <c r="G17" s="41"/>
      <c r="H17" s="41"/>
      <c r="I17" s="41"/>
      <c r="J17" s="42"/>
    </row>
    <row r="18" spans="1:16" ht="60" x14ac:dyDescent="0.25">
      <c r="A18" s="33" t="s">
        <v>177</v>
      </c>
      <c r="B18" s="40"/>
      <c r="C18" s="41"/>
      <c r="D18" s="41"/>
      <c r="E18" s="35" t="s">
        <v>182</v>
      </c>
      <c r="F18" s="41"/>
      <c r="G18" s="41"/>
      <c r="H18" s="41"/>
      <c r="I18" s="41"/>
      <c r="J18" s="42"/>
    </row>
    <row r="19" spans="1:16" x14ac:dyDescent="0.25">
      <c r="A19" s="33" t="s">
        <v>168</v>
      </c>
      <c r="B19" s="33">
        <v>3</v>
      </c>
      <c r="C19" s="34" t="s">
        <v>183</v>
      </c>
      <c r="D19" s="33" t="s">
        <v>170</v>
      </c>
      <c r="E19" s="35" t="s">
        <v>184</v>
      </c>
      <c r="F19" s="36" t="s">
        <v>172</v>
      </c>
      <c r="G19" s="37">
        <v>1</v>
      </c>
      <c r="H19" s="38">
        <v>0</v>
      </c>
      <c r="I19" s="38">
        <f>ROUND(G19*H19,P4)</f>
        <v>0</v>
      </c>
      <c r="J19" s="33"/>
      <c r="O19" s="39">
        <f>I19*0.21</f>
        <v>0</v>
      </c>
      <c r="P19">
        <v>3</v>
      </c>
    </row>
    <row r="20" spans="1:16" x14ac:dyDescent="0.25">
      <c r="A20" s="33" t="s">
        <v>173</v>
      </c>
      <c r="B20" s="40"/>
      <c r="C20" s="41"/>
      <c r="D20" s="41"/>
      <c r="E20" s="44" t="s">
        <v>181</v>
      </c>
      <c r="F20" s="41"/>
      <c r="G20" s="41"/>
      <c r="H20" s="41"/>
      <c r="I20" s="41"/>
      <c r="J20" s="42"/>
    </row>
    <row r="21" spans="1:16" x14ac:dyDescent="0.25">
      <c r="A21" s="33" t="s">
        <v>175</v>
      </c>
      <c r="B21" s="40"/>
      <c r="C21" s="41"/>
      <c r="D21" s="41"/>
      <c r="E21" s="43" t="s">
        <v>176</v>
      </c>
      <c r="F21" s="41"/>
      <c r="G21" s="41"/>
      <c r="H21" s="41"/>
      <c r="I21" s="41"/>
      <c r="J21" s="42"/>
    </row>
    <row r="22" spans="1:16" ht="60" x14ac:dyDescent="0.25">
      <c r="A22" s="33" t="s">
        <v>177</v>
      </c>
      <c r="B22" s="40"/>
      <c r="C22" s="41"/>
      <c r="D22" s="41"/>
      <c r="E22" s="35" t="s">
        <v>182</v>
      </c>
      <c r="F22" s="41"/>
      <c r="G22" s="41"/>
      <c r="H22" s="41"/>
      <c r="I22" s="41"/>
      <c r="J22" s="42"/>
    </row>
    <row r="23" spans="1:16" x14ac:dyDescent="0.25">
      <c r="A23" s="33" t="s">
        <v>168</v>
      </c>
      <c r="B23" s="33">
        <v>4</v>
      </c>
      <c r="C23" s="34" t="s">
        <v>185</v>
      </c>
      <c r="D23" s="33" t="s">
        <v>170</v>
      </c>
      <c r="E23" s="35" t="s">
        <v>186</v>
      </c>
      <c r="F23" s="36" t="s">
        <v>172</v>
      </c>
      <c r="G23" s="37">
        <v>1</v>
      </c>
      <c r="H23" s="38">
        <v>0</v>
      </c>
      <c r="I23" s="38">
        <f>ROUND(G23*H23,P4)</f>
        <v>0</v>
      </c>
      <c r="J23" s="33"/>
      <c r="O23" s="39">
        <f>I23*0.21</f>
        <v>0</v>
      </c>
      <c r="P23">
        <v>3</v>
      </c>
    </row>
    <row r="24" spans="1:16" x14ac:dyDescent="0.25">
      <c r="A24" s="33" t="s">
        <v>173</v>
      </c>
      <c r="B24" s="40"/>
      <c r="C24" s="41"/>
      <c r="D24" s="41"/>
      <c r="E24" s="35" t="s">
        <v>187</v>
      </c>
      <c r="F24" s="41"/>
      <c r="G24" s="41"/>
      <c r="H24" s="41"/>
      <c r="I24" s="41"/>
      <c r="J24" s="42"/>
    </row>
    <row r="25" spans="1:16" x14ac:dyDescent="0.25">
      <c r="A25" s="33" t="s">
        <v>175</v>
      </c>
      <c r="B25" s="40"/>
      <c r="C25" s="41"/>
      <c r="D25" s="41"/>
      <c r="E25" s="43" t="s">
        <v>176</v>
      </c>
      <c r="F25" s="41"/>
      <c r="G25" s="41"/>
      <c r="H25" s="41"/>
      <c r="I25" s="41"/>
      <c r="J25" s="42"/>
    </row>
    <row r="26" spans="1:16" ht="60" x14ac:dyDescent="0.25">
      <c r="A26" s="33" t="s">
        <v>177</v>
      </c>
      <c r="B26" s="40"/>
      <c r="C26" s="41"/>
      <c r="D26" s="41"/>
      <c r="E26" s="35" t="s">
        <v>182</v>
      </c>
      <c r="F26" s="41"/>
      <c r="G26" s="41"/>
      <c r="H26" s="41"/>
      <c r="I26" s="41"/>
      <c r="J26" s="42"/>
    </row>
    <row r="27" spans="1:16" x14ac:dyDescent="0.25">
      <c r="A27" s="33" t="s">
        <v>168</v>
      </c>
      <c r="B27" s="33">
        <v>5</v>
      </c>
      <c r="C27" s="34" t="s">
        <v>188</v>
      </c>
      <c r="D27" s="33" t="s">
        <v>170</v>
      </c>
      <c r="E27" s="35" t="s">
        <v>189</v>
      </c>
      <c r="F27" s="36" t="s">
        <v>190</v>
      </c>
      <c r="G27" s="37">
        <v>1</v>
      </c>
      <c r="H27" s="38">
        <v>0</v>
      </c>
      <c r="I27" s="38">
        <f>ROUND(G27*H27,P4)</f>
        <v>0</v>
      </c>
      <c r="J27" s="33"/>
      <c r="O27" s="39">
        <f>I27*0.21</f>
        <v>0</v>
      </c>
      <c r="P27">
        <v>3</v>
      </c>
    </row>
    <row r="28" spans="1:16" x14ac:dyDescent="0.25">
      <c r="A28" s="33" t="s">
        <v>173</v>
      </c>
      <c r="B28" s="40"/>
      <c r="C28" s="41"/>
      <c r="D28" s="41"/>
      <c r="E28" s="35" t="s">
        <v>191</v>
      </c>
      <c r="F28" s="41"/>
      <c r="G28" s="41"/>
      <c r="H28" s="41"/>
      <c r="I28" s="41"/>
      <c r="J28" s="42"/>
    </row>
    <row r="29" spans="1:16" x14ac:dyDescent="0.25">
      <c r="A29" s="33" t="s">
        <v>175</v>
      </c>
      <c r="B29" s="40"/>
      <c r="C29" s="41"/>
      <c r="D29" s="41"/>
      <c r="E29" s="43" t="s">
        <v>176</v>
      </c>
      <c r="F29" s="41"/>
      <c r="G29" s="41"/>
      <c r="H29" s="41"/>
      <c r="I29" s="41"/>
      <c r="J29" s="42"/>
    </row>
    <row r="30" spans="1:16" ht="60" x14ac:dyDescent="0.25">
      <c r="A30" s="33" t="s">
        <v>177</v>
      </c>
      <c r="B30" s="40"/>
      <c r="C30" s="41"/>
      <c r="D30" s="41"/>
      <c r="E30" s="35" t="s">
        <v>182</v>
      </c>
      <c r="F30" s="41"/>
      <c r="G30" s="41"/>
      <c r="H30" s="41"/>
      <c r="I30" s="41"/>
      <c r="J30" s="42"/>
    </row>
    <row r="31" spans="1:16" x14ac:dyDescent="0.25">
      <c r="A31" s="33" t="s">
        <v>168</v>
      </c>
      <c r="B31" s="33">
        <v>6</v>
      </c>
      <c r="C31" s="34" t="s">
        <v>192</v>
      </c>
      <c r="D31" s="33" t="s">
        <v>170</v>
      </c>
      <c r="E31" s="35" t="s">
        <v>193</v>
      </c>
      <c r="F31" s="36" t="s">
        <v>172</v>
      </c>
      <c r="G31" s="37">
        <v>1</v>
      </c>
      <c r="H31" s="38">
        <v>0</v>
      </c>
      <c r="I31" s="38">
        <f>ROUND(G31*H31,P4)</f>
        <v>0</v>
      </c>
      <c r="J31" s="33"/>
      <c r="O31" s="39">
        <f>I31*0.21</f>
        <v>0</v>
      </c>
      <c r="P31">
        <v>3</v>
      </c>
    </row>
    <row r="32" spans="1:16" x14ac:dyDescent="0.25">
      <c r="A32" s="33" t="s">
        <v>173</v>
      </c>
      <c r="B32" s="40"/>
      <c r="C32" s="41"/>
      <c r="D32" s="41"/>
      <c r="E32" s="35" t="s">
        <v>194</v>
      </c>
      <c r="F32" s="41"/>
      <c r="G32" s="41"/>
      <c r="H32" s="41"/>
      <c r="I32" s="41"/>
      <c r="J32" s="42"/>
    </row>
    <row r="33" spans="1:16" x14ac:dyDescent="0.25">
      <c r="A33" s="33" t="s">
        <v>175</v>
      </c>
      <c r="B33" s="40"/>
      <c r="C33" s="41"/>
      <c r="D33" s="41"/>
      <c r="E33" s="43" t="s">
        <v>176</v>
      </c>
      <c r="F33" s="41"/>
      <c r="G33" s="41"/>
      <c r="H33" s="41"/>
      <c r="I33" s="41"/>
      <c r="J33" s="42"/>
    </row>
    <row r="34" spans="1:16" ht="60" x14ac:dyDescent="0.25">
      <c r="A34" s="33" t="s">
        <v>177</v>
      </c>
      <c r="B34" s="40"/>
      <c r="C34" s="41"/>
      <c r="D34" s="41"/>
      <c r="E34" s="35" t="s">
        <v>182</v>
      </c>
      <c r="F34" s="41"/>
      <c r="G34" s="41"/>
      <c r="H34" s="41"/>
      <c r="I34" s="41"/>
      <c r="J34" s="42"/>
    </row>
    <row r="35" spans="1:16" x14ac:dyDescent="0.25">
      <c r="A35" s="33" t="s">
        <v>168</v>
      </c>
      <c r="B35" s="33">
        <v>7</v>
      </c>
      <c r="C35" s="34" t="s">
        <v>195</v>
      </c>
      <c r="D35" s="33" t="s">
        <v>196</v>
      </c>
      <c r="E35" s="35" t="s">
        <v>197</v>
      </c>
      <c r="F35" s="36" t="s">
        <v>172</v>
      </c>
      <c r="G35" s="37">
        <v>1</v>
      </c>
      <c r="H35" s="38">
        <v>0</v>
      </c>
      <c r="I35" s="38">
        <f>ROUND(G35*H35,P4)</f>
        <v>0</v>
      </c>
      <c r="J35" s="33"/>
      <c r="O35" s="39">
        <f>I35*0.21</f>
        <v>0</v>
      </c>
      <c r="P35">
        <v>3</v>
      </c>
    </row>
    <row r="36" spans="1:16" ht="30" x14ac:dyDescent="0.25">
      <c r="A36" s="33" t="s">
        <v>173</v>
      </c>
      <c r="B36" s="40"/>
      <c r="C36" s="41"/>
      <c r="D36" s="41"/>
      <c r="E36" s="35" t="s">
        <v>198</v>
      </c>
      <c r="F36" s="41"/>
      <c r="G36" s="41"/>
      <c r="H36" s="41"/>
      <c r="I36" s="41"/>
      <c r="J36" s="42"/>
    </row>
    <row r="37" spans="1:16" x14ac:dyDescent="0.25">
      <c r="A37" s="33" t="s">
        <v>175</v>
      </c>
      <c r="B37" s="40"/>
      <c r="C37" s="41"/>
      <c r="D37" s="41"/>
      <c r="E37" s="43" t="s">
        <v>176</v>
      </c>
      <c r="F37" s="41"/>
      <c r="G37" s="41"/>
      <c r="H37" s="41"/>
      <c r="I37" s="41"/>
      <c r="J37" s="42"/>
    </row>
    <row r="38" spans="1:16" ht="60" x14ac:dyDescent="0.25">
      <c r="A38" s="33" t="s">
        <v>177</v>
      </c>
      <c r="B38" s="40"/>
      <c r="C38" s="41"/>
      <c r="D38" s="41"/>
      <c r="E38" s="35" t="s">
        <v>182</v>
      </c>
      <c r="F38" s="41"/>
      <c r="G38" s="41"/>
      <c r="H38" s="41"/>
      <c r="I38" s="41"/>
      <c r="J38" s="42"/>
    </row>
    <row r="39" spans="1:16" x14ac:dyDescent="0.25">
      <c r="A39" s="33" t="s">
        <v>168</v>
      </c>
      <c r="B39" s="33">
        <v>8</v>
      </c>
      <c r="C39" s="34" t="s">
        <v>195</v>
      </c>
      <c r="D39" s="33" t="s">
        <v>199</v>
      </c>
      <c r="E39" s="35" t="s">
        <v>197</v>
      </c>
      <c r="F39" s="36" t="s">
        <v>172</v>
      </c>
      <c r="G39" s="37">
        <v>1</v>
      </c>
      <c r="H39" s="38">
        <v>0</v>
      </c>
      <c r="I39" s="38">
        <f>ROUND(G39*H39,P4)</f>
        <v>0</v>
      </c>
      <c r="J39" s="33"/>
      <c r="O39" s="39">
        <f>I39*0.21</f>
        <v>0</v>
      </c>
      <c r="P39">
        <v>3</v>
      </c>
    </row>
    <row r="40" spans="1:16" ht="45" x14ac:dyDescent="0.25">
      <c r="A40" s="33" t="s">
        <v>173</v>
      </c>
      <c r="B40" s="40"/>
      <c r="C40" s="41"/>
      <c r="D40" s="41"/>
      <c r="E40" s="35" t="s">
        <v>200</v>
      </c>
      <c r="F40" s="41"/>
      <c r="G40" s="41"/>
      <c r="H40" s="41"/>
      <c r="I40" s="41"/>
      <c r="J40" s="42"/>
    </row>
    <row r="41" spans="1:16" x14ac:dyDescent="0.25">
      <c r="A41" s="33" t="s">
        <v>175</v>
      </c>
      <c r="B41" s="40"/>
      <c r="C41" s="41"/>
      <c r="D41" s="41"/>
      <c r="E41" s="43" t="s">
        <v>176</v>
      </c>
      <c r="F41" s="41"/>
      <c r="G41" s="41"/>
      <c r="H41" s="41"/>
      <c r="I41" s="41"/>
      <c r="J41" s="42"/>
    </row>
    <row r="42" spans="1:16" ht="60" x14ac:dyDescent="0.25">
      <c r="A42" s="33" t="s">
        <v>177</v>
      </c>
      <c r="B42" s="40"/>
      <c r="C42" s="41"/>
      <c r="D42" s="41"/>
      <c r="E42" s="35" t="s">
        <v>182</v>
      </c>
      <c r="F42" s="41"/>
      <c r="G42" s="41"/>
      <c r="H42" s="41"/>
      <c r="I42" s="41"/>
      <c r="J42" s="42"/>
    </row>
    <row r="43" spans="1:16" x14ac:dyDescent="0.25">
      <c r="A43" s="33" t="s">
        <v>168</v>
      </c>
      <c r="B43" s="33">
        <v>9</v>
      </c>
      <c r="C43" s="34" t="s">
        <v>195</v>
      </c>
      <c r="D43" s="33" t="s">
        <v>201</v>
      </c>
      <c r="E43" s="35" t="s">
        <v>197</v>
      </c>
      <c r="F43" s="36" t="s">
        <v>172</v>
      </c>
      <c r="G43" s="37">
        <v>1</v>
      </c>
      <c r="H43" s="38">
        <v>0</v>
      </c>
      <c r="I43" s="38">
        <f>ROUND(G43*H43,P4)</f>
        <v>0</v>
      </c>
      <c r="J43" s="33"/>
      <c r="O43" s="39">
        <f>I43*0.21</f>
        <v>0</v>
      </c>
      <c r="P43">
        <v>3</v>
      </c>
    </row>
    <row r="44" spans="1:16" x14ac:dyDescent="0.25">
      <c r="A44" s="33" t="s">
        <v>173</v>
      </c>
      <c r="B44" s="40"/>
      <c r="C44" s="41"/>
      <c r="D44" s="41"/>
      <c r="E44" s="35" t="s">
        <v>202</v>
      </c>
      <c r="F44" s="41"/>
      <c r="G44" s="41"/>
      <c r="H44" s="41"/>
      <c r="I44" s="41"/>
      <c r="J44" s="42"/>
    </row>
    <row r="45" spans="1:16" x14ac:dyDescent="0.25">
      <c r="A45" s="33" t="s">
        <v>175</v>
      </c>
      <c r="B45" s="40"/>
      <c r="C45" s="41"/>
      <c r="D45" s="41"/>
      <c r="E45" s="43" t="s">
        <v>176</v>
      </c>
      <c r="F45" s="41"/>
      <c r="G45" s="41"/>
      <c r="H45" s="41"/>
      <c r="I45" s="41"/>
      <c r="J45" s="42"/>
    </row>
    <row r="46" spans="1:16" ht="60" x14ac:dyDescent="0.25">
      <c r="A46" s="33" t="s">
        <v>177</v>
      </c>
      <c r="B46" s="40"/>
      <c r="C46" s="41"/>
      <c r="D46" s="41"/>
      <c r="E46" s="35" t="s">
        <v>182</v>
      </c>
      <c r="F46" s="41"/>
      <c r="G46" s="41"/>
      <c r="H46" s="41"/>
      <c r="I46" s="41"/>
      <c r="J46" s="42"/>
    </row>
    <row r="47" spans="1:16" x14ac:dyDescent="0.25">
      <c r="A47" s="33" t="s">
        <v>168</v>
      </c>
      <c r="B47" s="33">
        <v>10</v>
      </c>
      <c r="C47" s="34" t="s">
        <v>195</v>
      </c>
      <c r="D47" s="33" t="s">
        <v>203</v>
      </c>
      <c r="E47" s="35" t="s">
        <v>197</v>
      </c>
      <c r="F47" s="36" t="s">
        <v>172</v>
      </c>
      <c r="G47" s="37">
        <v>1</v>
      </c>
      <c r="H47" s="38">
        <v>0</v>
      </c>
      <c r="I47" s="38">
        <f>ROUND(G47*H47,P4)</f>
        <v>0</v>
      </c>
      <c r="J47" s="33"/>
      <c r="O47" s="39">
        <f>I47*0.21</f>
        <v>0</v>
      </c>
      <c r="P47">
        <v>3</v>
      </c>
    </row>
    <row r="48" spans="1:16" x14ac:dyDescent="0.25">
      <c r="A48" s="33" t="s">
        <v>173</v>
      </c>
      <c r="B48" s="40"/>
      <c r="C48" s="41"/>
      <c r="D48" s="41"/>
      <c r="E48" s="35" t="s">
        <v>204</v>
      </c>
      <c r="F48" s="41"/>
      <c r="G48" s="41"/>
      <c r="H48" s="41"/>
      <c r="I48" s="41"/>
      <c r="J48" s="42"/>
    </row>
    <row r="49" spans="1:16" x14ac:dyDescent="0.25">
      <c r="A49" s="33" t="s">
        <v>175</v>
      </c>
      <c r="B49" s="40"/>
      <c r="C49" s="41"/>
      <c r="D49" s="41"/>
      <c r="E49" s="43" t="s">
        <v>176</v>
      </c>
      <c r="F49" s="41"/>
      <c r="G49" s="41"/>
      <c r="H49" s="41"/>
      <c r="I49" s="41"/>
      <c r="J49" s="42"/>
    </row>
    <row r="50" spans="1:16" ht="60" x14ac:dyDescent="0.25">
      <c r="A50" s="33" t="s">
        <v>177</v>
      </c>
      <c r="B50" s="40"/>
      <c r="C50" s="41"/>
      <c r="D50" s="41"/>
      <c r="E50" s="35" t="s">
        <v>182</v>
      </c>
      <c r="F50" s="41"/>
      <c r="G50" s="41"/>
      <c r="H50" s="41"/>
      <c r="I50" s="41"/>
      <c r="J50" s="42"/>
    </row>
    <row r="51" spans="1:16" x14ac:dyDescent="0.25">
      <c r="A51" s="33" t="s">
        <v>168</v>
      </c>
      <c r="B51" s="33">
        <v>11</v>
      </c>
      <c r="C51" s="34" t="s">
        <v>205</v>
      </c>
      <c r="D51" s="33" t="s">
        <v>170</v>
      </c>
      <c r="E51" s="35" t="s">
        <v>206</v>
      </c>
      <c r="F51" s="36" t="s">
        <v>172</v>
      </c>
      <c r="G51" s="37">
        <v>1</v>
      </c>
      <c r="H51" s="38">
        <v>0</v>
      </c>
      <c r="I51" s="38">
        <f>ROUND(G51*H51,P4)</f>
        <v>0</v>
      </c>
      <c r="J51" s="33"/>
      <c r="O51" s="39">
        <f>I51*0.21</f>
        <v>0</v>
      </c>
      <c r="P51">
        <v>3</v>
      </c>
    </row>
    <row r="52" spans="1:16" x14ac:dyDescent="0.25">
      <c r="A52" s="33" t="s">
        <v>173</v>
      </c>
      <c r="B52" s="40"/>
      <c r="C52" s="41"/>
      <c r="D52" s="41"/>
      <c r="E52" s="44" t="s">
        <v>181</v>
      </c>
      <c r="F52" s="41"/>
      <c r="G52" s="41"/>
      <c r="H52" s="41"/>
      <c r="I52" s="41"/>
      <c r="J52" s="42"/>
    </row>
    <row r="53" spans="1:16" x14ac:dyDescent="0.25">
      <c r="A53" s="33" t="s">
        <v>175</v>
      </c>
      <c r="B53" s="40"/>
      <c r="C53" s="41"/>
      <c r="D53" s="41"/>
      <c r="E53" s="43" t="s">
        <v>176</v>
      </c>
      <c r="F53" s="41"/>
      <c r="G53" s="41"/>
      <c r="H53" s="41"/>
      <c r="I53" s="41"/>
      <c r="J53" s="42"/>
    </row>
    <row r="54" spans="1:16" ht="60" x14ac:dyDescent="0.25">
      <c r="A54" s="33" t="s">
        <v>177</v>
      </c>
      <c r="B54" s="40"/>
      <c r="C54" s="41"/>
      <c r="D54" s="41"/>
      <c r="E54" s="35" t="s">
        <v>182</v>
      </c>
      <c r="F54" s="41"/>
      <c r="G54" s="41"/>
      <c r="H54" s="41"/>
      <c r="I54" s="41"/>
      <c r="J54" s="42"/>
    </row>
    <row r="55" spans="1:16" ht="30" x14ac:dyDescent="0.25">
      <c r="A55" s="33" t="s">
        <v>168</v>
      </c>
      <c r="B55" s="33">
        <v>12</v>
      </c>
      <c r="C55" s="34" t="s">
        <v>207</v>
      </c>
      <c r="D55" s="33" t="s">
        <v>170</v>
      </c>
      <c r="E55" s="35" t="s">
        <v>208</v>
      </c>
      <c r="F55" s="36" t="s">
        <v>172</v>
      </c>
      <c r="G55" s="37">
        <v>1</v>
      </c>
      <c r="H55" s="38">
        <v>0</v>
      </c>
      <c r="I55" s="38">
        <f>ROUND(G55*H55,P4)</f>
        <v>0</v>
      </c>
      <c r="J55" s="33"/>
      <c r="O55" s="39">
        <f>I55*0.21</f>
        <v>0</v>
      </c>
      <c r="P55">
        <v>3</v>
      </c>
    </row>
    <row r="56" spans="1:16" x14ac:dyDescent="0.25">
      <c r="A56" s="33" t="s">
        <v>173</v>
      </c>
      <c r="B56" s="40"/>
      <c r="C56" s="41"/>
      <c r="D56" s="41"/>
      <c r="E56" s="44" t="s">
        <v>181</v>
      </c>
      <c r="F56" s="41"/>
      <c r="G56" s="41"/>
      <c r="H56" s="41"/>
      <c r="I56" s="41"/>
      <c r="J56" s="42"/>
    </row>
    <row r="57" spans="1:16" x14ac:dyDescent="0.25">
      <c r="A57" s="33" t="s">
        <v>175</v>
      </c>
      <c r="B57" s="40"/>
      <c r="C57" s="41"/>
      <c r="D57" s="41"/>
      <c r="E57" s="43" t="s">
        <v>176</v>
      </c>
      <c r="F57" s="41"/>
      <c r="G57" s="41"/>
      <c r="H57" s="41"/>
      <c r="I57" s="41"/>
      <c r="J57" s="42"/>
    </row>
    <row r="58" spans="1:16" ht="60" x14ac:dyDescent="0.25">
      <c r="A58" s="33" t="s">
        <v>177</v>
      </c>
      <c r="B58" s="40"/>
      <c r="C58" s="41"/>
      <c r="D58" s="41"/>
      <c r="E58" s="35" t="s">
        <v>182</v>
      </c>
      <c r="F58" s="41"/>
      <c r="G58" s="41"/>
      <c r="H58" s="41"/>
      <c r="I58" s="41"/>
      <c r="J58" s="42"/>
    </row>
    <row r="59" spans="1:16" x14ac:dyDescent="0.25">
      <c r="A59" s="33" t="s">
        <v>168</v>
      </c>
      <c r="B59" s="33">
        <v>13</v>
      </c>
      <c r="C59" s="34" t="s">
        <v>209</v>
      </c>
      <c r="D59" s="33" t="s">
        <v>170</v>
      </c>
      <c r="E59" s="35" t="s">
        <v>210</v>
      </c>
      <c r="F59" s="36" t="s">
        <v>172</v>
      </c>
      <c r="G59" s="37">
        <v>1</v>
      </c>
      <c r="H59" s="38">
        <v>0</v>
      </c>
      <c r="I59" s="38">
        <f>ROUND(G59*H59,P4)</f>
        <v>0</v>
      </c>
      <c r="J59" s="33"/>
      <c r="O59" s="39">
        <f>I59*0.21</f>
        <v>0</v>
      </c>
      <c r="P59">
        <v>3</v>
      </c>
    </row>
    <row r="60" spans="1:16" x14ac:dyDescent="0.25">
      <c r="A60" s="33" t="s">
        <v>173</v>
      </c>
      <c r="B60" s="40"/>
      <c r="C60" s="41"/>
      <c r="D60" s="41"/>
      <c r="E60" s="35" t="s">
        <v>211</v>
      </c>
      <c r="F60" s="41"/>
      <c r="G60" s="41"/>
      <c r="H60" s="41"/>
      <c r="I60" s="41"/>
      <c r="J60" s="42"/>
    </row>
    <row r="61" spans="1:16" x14ac:dyDescent="0.25">
      <c r="A61" s="33" t="s">
        <v>175</v>
      </c>
      <c r="B61" s="40"/>
      <c r="C61" s="41"/>
      <c r="D61" s="41"/>
      <c r="E61" s="43" t="s">
        <v>176</v>
      </c>
      <c r="F61" s="41"/>
      <c r="G61" s="41"/>
      <c r="H61" s="41"/>
      <c r="I61" s="41"/>
      <c r="J61" s="42"/>
    </row>
    <row r="62" spans="1:16" ht="105" x14ac:dyDescent="0.25">
      <c r="A62" s="33" t="s">
        <v>177</v>
      </c>
      <c r="B62" s="40"/>
      <c r="C62" s="41"/>
      <c r="D62" s="41"/>
      <c r="E62" s="35" t="s">
        <v>212</v>
      </c>
      <c r="F62" s="41"/>
      <c r="G62" s="41"/>
      <c r="H62" s="41"/>
      <c r="I62" s="41"/>
      <c r="J62" s="42"/>
    </row>
    <row r="63" spans="1:16" x14ac:dyDescent="0.25">
      <c r="A63" s="33" t="s">
        <v>168</v>
      </c>
      <c r="B63" s="33">
        <v>14</v>
      </c>
      <c r="C63" s="34" t="s">
        <v>213</v>
      </c>
      <c r="D63" s="33" t="s">
        <v>170</v>
      </c>
      <c r="E63" s="35" t="s">
        <v>214</v>
      </c>
      <c r="F63" s="36" t="s">
        <v>172</v>
      </c>
      <c r="G63" s="37">
        <v>1</v>
      </c>
      <c r="H63" s="38">
        <v>0</v>
      </c>
      <c r="I63" s="38">
        <f>ROUND(G63*H63,P4)</f>
        <v>0</v>
      </c>
      <c r="J63" s="33"/>
      <c r="O63" s="39">
        <f>I63*0.21</f>
        <v>0</v>
      </c>
      <c r="P63">
        <v>3</v>
      </c>
    </row>
    <row r="64" spans="1:16" ht="45" x14ac:dyDescent="0.25">
      <c r="A64" s="33" t="s">
        <v>173</v>
      </c>
      <c r="B64" s="40"/>
      <c r="C64" s="41"/>
      <c r="D64" s="41"/>
      <c r="E64" s="35" t="s">
        <v>215</v>
      </c>
      <c r="F64" s="41"/>
      <c r="G64" s="41"/>
      <c r="H64" s="41"/>
      <c r="I64" s="41"/>
      <c r="J64" s="42"/>
    </row>
    <row r="65" spans="1:16" x14ac:dyDescent="0.25">
      <c r="A65" s="33" t="s">
        <v>175</v>
      </c>
      <c r="B65" s="40"/>
      <c r="C65" s="41"/>
      <c r="D65" s="41"/>
      <c r="E65" s="43" t="s">
        <v>176</v>
      </c>
      <c r="F65" s="41"/>
      <c r="G65" s="41"/>
      <c r="H65" s="41"/>
      <c r="I65" s="41"/>
      <c r="J65" s="42"/>
    </row>
    <row r="66" spans="1:16" ht="60" x14ac:dyDescent="0.25">
      <c r="A66" s="33" t="s">
        <v>177</v>
      </c>
      <c r="B66" s="40"/>
      <c r="C66" s="41"/>
      <c r="D66" s="41"/>
      <c r="E66" s="35" t="s">
        <v>182</v>
      </c>
      <c r="F66" s="41"/>
      <c r="G66" s="41"/>
      <c r="H66" s="41"/>
      <c r="I66" s="41"/>
      <c r="J66" s="42"/>
    </row>
    <row r="67" spans="1:16" x14ac:dyDescent="0.25">
      <c r="A67" s="33" t="s">
        <v>168</v>
      </c>
      <c r="B67" s="33">
        <v>15</v>
      </c>
      <c r="C67" s="34" t="s">
        <v>216</v>
      </c>
      <c r="D67" s="33" t="s">
        <v>170</v>
      </c>
      <c r="E67" s="35" t="s">
        <v>217</v>
      </c>
      <c r="F67" s="36" t="s">
        <v>172</v>
      </c>
      <c r="G67" s="37">
        <v>1</v>
      </c>
      <c r="H67" s="38">
        <v>0</v>
      </c>
      <c r="I67" s="38">
        <f>ROUND(G67*H67,P4)</f>
        <v>0</v>
      </c>
      <c r="J67" s="33"/>
      <c r="O67" s="39">
        <f>I67*0.21</f>
        <v>0</v>
      </c>
      <c r="P67">
        <v>3</v>
      </c>
    </row>
    <row r="68" spans="1:16" ht="135" x14ac:dyDescent="0.25">
      <c r="A68" s="33" t="s">
        <v>173</v>
      </c>
      <c r="B68" s="40"/>
      <c r="C68" s="41"/>
      <c r="D68" s="41"/>
      <c r="E68" s="35" t="s">
        <v>218</v>
      </c>
      <c r="F68" s="41"/>
      <c r="G68" s="41"/>
      <c r="H68" s="41"/>
      <c r="I68" s="41"/>
      <c r="J68" s="42"/>
    </row>
    <row r="69" spans="1:16" x14ac:dyDescent="0.25">
      <c r="A69" s="33" t="s">
        <v>175</v>
      </c>
      <c r="B69" s="40"/>
      <c r="C69" s="41"/>
      <c r="D69" s="41"/>
      <c r="E69" s="43" t="s">
        <v>176</v>
      </c>
      <c r="F69" s="41"/>
      <c r="G69" s="41"/>
      <c r="H69" s="41"/>
      <c r="I69" s="41"/>
      <c r="J69" s="42"/>
    </row>
    <row r="70" spans="1:16" ht="135" x14ac:dyDescent="0.25">
      <c r="A70" s="33" t="s">
        <v>177</v>
      </c>
      <c r="B70" s="40"/>
      <c r="C70" s="41"/>
      <c r="D70" s="41"/>
      <c r="E70" s="35" t="s">
        <v>219</v>
      </c>
      <c r="F70" s="41"/>
      <c r="G70" s="41"/>
      <c r="H70" s="41"/>
      <c r="I70" s="41"/>
      <c r="J70" s="42"/>
    </row>
    <row r="71" spans="1:16" x14ac:dyDescent="0.25">
      <c r="A71" s="33" t="s">
        <v>168</v>
      </c>
      <c r="B71" s="33">
        <v>16</v>
      </c>
      <c r="C71" s="34" t="s">
        <v>220</v>
      </c>
      <c r="D71" s="33" t="s">
        <v>196</v>
      </c>
      <c r="E71" s="35" t="s">
        <v>221</v>
      </c>
      <c r="F71" s="36" t="s">
        <v>222</v>
      </c>
      <c r="G71" s="37">
        <v>12</v>
      </c>
      <c r="H71" s="38">
        <v>0</v>
      </c>
      <c r="I71" s="38">
        <f>ROUND(G71*H71,P4)</f>
        <v>0</v>
      </c>
      <c r="J71" s="33"/>
      <c r="O71" s="39">
        <f>I71*0.21</f>
        <v>0</v>
      </c>
      <c r="P71">
        <v>3</v>
      </c>
    </row>
    <row r="72" spans="1:16" ht="409.5" x14ac:dyDescent="0.25">
      <c r="A72" s="33" t="s">
        <v>173</v>
      </c>
      <c r="B72" s="40"/>
      <c r="C72" s="41"/>
      <c r="D72" s="41"/>
      <c r="E72" s="35" t="s">
        <v>223</v>
      </c>
      <c r="F72" s="41"/>
      <c r="G72" s="41"/>
      <c r="H72" s="41"/>
      <c r="I72" s="41"/>
      <c r="J72" s="42"/>
    </row>
    <row r="73" spans="1:16" x14ac:dyDescent="0.25">
      <c r="A73" s="33" t="s">
        <v>175</v>
      </c>
      <c r="B73" s="40"/>
      <c r="C73" s="41"/>
      <c r="D73" s="41"/>
      <c r="E73" s="43" t="s">
        <v>224</v>
      </c>
      <c r="F73" s="41"/>
      <c r="G73" s="41"/>
      <c r="H73" s="41"/>
      <c r="I73" s="41"/>
      <c r="J73" s="42"/>
    </row>
    <row r="74" spans="1:16" ht="75" x14ac:dyDescent="0.25">
      <c r="A74" s="33" t="s">
        <v>177</v>
      </c>
      <c r="B74" s="40"/>
      <c r="C74" s="41"/>
      <c r="D74" s="41"/>
      <c r="E74" s="35" t="s">
        <v>225</v>
      </c>
      <c r="F74" s="41"/>
      <c r="G74" s="41"/>
      <c r="H74" s="41"/>
      <c r="I74" s="41"/>
      <c r="J74" s="42"/>
    </row>
    <row r="75" spans="1:16" x14ac:dyDescent="0.25">
      <c r="A75" s="33" t="s">
        <v>168</v>
      </c>
      <c r="B75" s="33">
        <v>17</v>
      </c>
      <c r="C75" s="34" t="s">
        <v>220</v>
      </c>
      <c r="D75" s="33" t="s">
        <v>199</v>
      </c>
      <c r="E75" s="35" t="s">
        <v>221</v>
      </c>
      <c r="F75" s="36" t="s">
        <v>222</v>
      </c>
      <c r="G75" s="37">
        <v>12</v>
      </c>
      <c r="H75" s="38">
        <v>0</v>
      </c>
      <c r="I75" s="38">
        <f>ROUND(G75*H75,P4)</f>
        <v>0</v>
      </c>
      <c r="J75" s="33"/>
      <c r="O75" s="39">
        <f>I75*0.21</f>
        <v>0</v>
      </c>
      <c r="P75">
        <v>3</v>
      </c>
    </row>
    <row r="76" spans="1:16" ht="409.5" x14ac:dyDescent="0.25">
      <c r="A76" s="33" t="s">
        <v>173</v>
      </c>
      <c r="B76" s="40"/>
      <c r="C76" s="41"/>
      <c r="D76" s="41"/>
      <c r="E76" s="35" t="s">
        <v>226</v>
      </c>
      <c r="F76" s="41"/>
      <c r="G76" s="41"/>
      <c r="H76" s="41"/>
      <c r="I76" s="41"/>
      <c r="J76" s="42"/>
    </row>
    <row r="77" spans="1:16" x14ac:dyDescent="0.25">
      <c r="A77" s="33" t="s">
        <v>175</v>
      </c>
      <c r="B77" s="40"/>
      <c r="C77" s="41"/>
      <c r="D77" s="41"/>
      <c r="E77" s="43" t="s">
        <v>224</v>
      </c>
      <c r="F77" s="41"/>
      <c r="G77" s="41"/>
      <c r="H77" s="41"/>
      <c r="I77" s="41"/>
      <c r="J77" s="42"/>
    </row>
    <row r="78" spans="1:16" ht="75" x14ac:dyDescent="0.25">
      <c r="A78" s="33" t="s">
        <v>177</v>
      </c>
      <c r="B78" s="40"/>
      <c r="C78" s="41"/>
      <c r="D78" s="41"/>
      <c r="E78" s="35" t="s">
        <v>225</v>
      </c>
      <c r="F78" s="41"/>
      <c r="G78" s="41"/>
      <c r="H78" s="41"/>
      <c r="I78" s="41"/>
      <c r="J78" s="42"/>
    </row>
    <row r="79" spans="1:16" x14ac:dyDescent="0.25">
      <c r="A79" s="33" t="s">
        <v>168</v>
      </c>
      <c r="B79" s="33">
        <v>18</v>
      </c>
      <c r="C79" s="34" t="s">
        <v>227</v>
      </c>
      <c r="D79" s="33" t="s">
        <v>181</v>
      </c>
      <c r="E79" s="35" t="s">
        <v>228</v>
      </c>
      <c r="F79" s="36" t="s">
        <v>172</v>
      </c>
      <c r="G79" s="37">
        <v>1</v>
      </c>
      <c r="H79" s="38">
        <v>0</v>
      </c>
      <c r="I79" s="38">
        <f>ROUND(G79*H79,P4)</f>
        <v>0</v>
      </c>
      <c r="J79" s="33"/>
      <c r="O79" s="39">
        <f>I79*0.21</f>
        <v>0</v>
      </c>
      <c r="P79">
        <v>3</v>
      </c>
    </row>
    <row r="80" spans="1:16" x14ac:dyDescent="0.25">
      <c r="A80" s="33" t="s">
        <v>173</v>
      </c>
      <c r="B80" s="40"/>
      <c r="C80" s="41"/>
      <c r="D80" s="41"/>
      <c r="E80" s="35" t="s">
        <v>229</v>
      </c>
      <c r="F80" s="41"/>
      <c r="G80" s="41"/>
      <c r="H80" s="41"/>
      <c r="I80" s="41"/>
      <c r="J80" s="42"/>
    </row>
    <row r="81" spans="1:16" x14ac:dyDescent="0.25">
      <c r="A81" s="33" t="s">
        <v>175</v>
      </c>
      <c r="B81" s="40"/>
      <c r="C81" s="41"/>
      <c r="D81" s="41"/>
      <c r="E81" s="43" t="s">
        <v>176</v>
      </c>
      <c r="F81" s="41"/>
      <c r="G81" s="41"/>
      <c r="H81" s="41"/>
      <c r="I81" s="41"/>
      <c r="J81" s="42"/>
    </row>
    <row r="82" spans="1:16" ht="75" x14ac:dyDescent="0.25">
      <c r="A82" s="33" t="s">
        <v>177</v>
      </c>
      <c r="B82" s="40"/>
      <c r="C82" s="41"/>
      <c r="D82" s="41"/>
      <c r="E82" s="35" t="s">
        <v>225</v>
      </c>
      <c r="F82" s="41"/>
      <c r="G82" s="41"/>
      <c r="H82" s="41"/>
      <c r="I82" s="41"/>
      <c r="J82" s="42"/>
    </row>
    <row r="83" spans="1:16" x14ac:dyDescent="0.25">
      <c r="A83" s="33" t="s">
        <v>168</v>
      </c>
      <c r="B83" s="33">
        <v>19</v>
      </c>
      <c r="C83" s="34" t="s">
        <v>230</v>
      </c>
      <c r="D83" s="33" t="s">
        <v>170</v>
      </c>
      <c r="E83" s="35" t="s">
        <v>231</v>
      </c>
      <c r="F83" s="36" t="s">
        <v>172</v>
      </c>
      <c r="G83" s="37">
        <v>1</v>
      </c>
      <c r="H83" s="38">
        <v>0</v>
      </c>
      <c r="I83" s="38">
        <f>ROUND(G83*H83,P4)</f>
        <v>0</v>
      </c>
      <c r="J83" s="33"/>
      <c r="O83" s="39">
        <f>I83*0.21</f>
        <v>0</v>
      </c>
      <c r="P83">
        <v>3</v>
      </c>
    </row>
    <row r="84" spans="1:16" x14ac:dyDescent="0.25">
      <c r="A84" s="33" t="s">
        <v>173</v>
      </c>
      <c r="B84" s="40"/>
      <c r="C84" s="41"/>
      <c r="D84" s="41"/>
      <c r="E84" s="44" t="s">
        <v>181</v>
      </c>
      <c r="F84" s="41"/>
      <c r="G84" s="41"/>
      <c r="H84" s="41"/>
      <c r="I84" s="41"/>
      <c r="J84" s="42"/>
    </row>
    <row r="85" spans="1:16" x14ac:dyDescent="0.25">
      <c r="A85" s="33" t="s">
        <v>175</v>
      </c>
      <c r="B85" s="40"/>
      <c r="C85" s="41"/>
      <c r="D85" s="41"/>
      <c r="E85" s="43" t="s">
        <v>176</v>
      </c>
      <c r="F85" s="41"/>
      <c r="G85" s="41"/>
      <c r="H85" s="41"/>
      <c r="I85" s="41"/>
      <c r="J85" s="42"/>
    </row>
    <row r="86" spans="1:16" ht="60" x14ac:dyDescent="0.25">
      <c r="A86" s="33" t="s">
        <v>177</v>
      </c>
      <c r="B86" s="40"/>
      <c r="C86" s="41"/>
      <c r="D86" s="41"/>
      <c r="E86" s="35" t="s">
        <v>232</v>
      </c>
      <c r="F86" s="41"/>
      <c r="G86" s="41"/>
      <c r="H86" s="41"/>
      <c r="I86" s="41"/>
      <c r="J86" s="42"/>
    </row>
    <row r="87" spans="1:16" x14ac:dyDescent="0.25">
      <c r="A87" s="33" t="s">
        <v>168</v>
      </c>
      <c r="B87" s="33">
        <v>20</v>
      </c>
      <c r="C87" s="34" t="s">
        <v>233</v>
      </c>
      <c r="D87" s="33" t="s">
        <v>170</v>
      </c>
      <c r="E87" s="35" t="s">
        <v>234</v>
      </c>
      <c r="F87" s="36" t="s">
        <v>172</v>
      </c>
      <c r="G87" s="37">
        <v>1</v>
      </c>
      <c r="H87" s="38">
        <v>0</v>
      </c>
      <c r="I87" s="38">
        <f>ROUND(G87*H87,P4)</f>
        <v>0</v>
      </c>
      <c r="J87" s="33"/>
      <c r="O87" s="39">
        <f>I87*0.21</f>
        <v>0</v>
      </c>
      <c r="P87">
        <v>3</v>
      </c>
    </row>
    <row r="88" spans="1:16" ht="45" x14ac:dyDescent="0.25">
      <c r="A88" s="33" t="s">
        <v>173</v>
      </c>
      <c r="B88" s="40"/>
      <c r="C88" s="41"/>
      <c r="D88" s="41"/>
      <c r="E88" s="35" t="s">
        <v>235</v>
      </c>
      <c r="F88" s="41"/>
      <c r="G88" s="41"/>
      <c r="H88" s="41"/>
      <c r="I88" s="41"/>
      <c r="J88" s="42"/>
    </row>
    <row r="89" spans="1:16" x14ac:dyDescent="0.25">
      <c r="A89" s="33" t="s">
        <v>175</v>
      </c>
      <c r="B89" s="40"/>
      <c r="C89" s="41"/>
      <c r="D89" s="41"/>
      <c r="E89" s="43" t="s">
        <v>176</v>
      </c>
      <c r="F89" s="41"/>
      <c r="G89" s="41"/>
      <c r="H89" s="41"/>
      <c r="I89" s="41"/>
      <c r="J89" s="42"/>
    </row>
    <row r="90" spans="1:16" ht="60" x14ac:dyDescent="0.25">
      <c r="A90" s="33" t="s">
        <v>177</v>
      </c>
      <c r="B90" s="45"/>
      <c r="C90" s="46"/>
      <c r="D90" s="46"/>
      <c r="E90" s="35" t="s">
        <v>232</v>
      </c>
      <c r="F90" s="46"/>
      <c r="G90" s="46"/>
      <c r="H90" s="46"/>
      <c r="I90" s="46"/>
      <c r="J90" s="47"/>
    </row>
  </sheetData>
  <mergeCells count="13">
    <mergeCell ref="E7:E8"/>
    <mergeCell ref="F7:F8"/>
    <mergeCell ref="G7:G8"/>
    <mergeCell ref="H7:I7"/>
    <mergeCell ref="J7:J8"/>
    <mergeCell ref="C3:D3"/>
    <mergeCell ref="C4:D4"/>
    <mergeCell ref="C5:D5"/>
    <mergeCell ref="C6:D6"/>
    <mergeCell ref="A7:A8"/>
    <mergeCell ref="B7:B8"/>
    <mergeCell ref="C7:C8"/>
    <mergeCell ref="D7:D8"/>
  </mergeCells>
  <pageMargins left="0.7" right="0.7" top="0.75" bottom="0.75" header="0.3" footer="0.3"/>
  <pageSetup fitToHeight="0"/>
  <headerFooter>
    <oddFooter>&amp;C_x000D_&amp;1#&amp;"Calibri"&amp;10&amp;K000000 Mott MacDonald Restricted</oddFooter>
  </headerFooter>
  <drawing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pageSetUpPr fitToPage="1"/>
  </sheetPr>
  <dimension ref="A1:P784"/>
  <sheetViews>
    <sheetView topLeftCell="B1" workbookViewId="0"/>
  </sheetViews>
  <sheetFormatPr defaultRowHeight="15" x14ac:dyDescent="0.25"/>
  <cols>
    <col min="1" max="1" width="9.140625" hidden="1"/>
    <col min="2" max="2" width="16.140625" customWidth="1"/>
    <col min="3" max="3" width="9.7109375" customWidth="1"/>
    <col min="4" max="4" width="13" customWidth="1"/>
    <col min="5" max="5" width="64.85546875" customWidth="1"/>
    <col min="6" max="6" width="13" customWidth="1"/>
    <col min="7" max="9" width="16.140625" customWidth="1"/>
    <col min="10" max="10" width="14.85546875" bestFit="1" customWidth="1"/>
    <col min="15" max="16" width="9.140625" hidden="1"/>
  </cols>
  <sheetData>
    <row r="1" spans="1:16" x14ac:dyDescent="0.25">
      <c r="A1" s="1" t="s">
        <v>0</v>
      </c>
      <c r="B1" s="11"/>
      <c r="C1" s="12"/>
      <c r="D1" s="12"/>
      <c r="E1" s="13" t="s">
        <v>1</v>
      </c>
      <c r="F1" s="12"/>
      <c r="G1" s="12"/>
      <c r="H1" s="12"/>
      <c r="I1" s="12"/>
      <c r="J1" s="14"/>
      <c r="P1">
        <v>3</v>
      </c>
    </row>
    <row r="2" spans="1:16" ht="20.25" x14ac:dyDescent="0.25">
      <c r="A2" s="1"/>
      <c r="B2" s="15"/>
      <c r="C2" s="16"/>
      <c r="D2" s="16"/>
      <c r="E2" s="17" t="s">
        <v>142</v>
      </c>
      <c r="F2" s="16"/>
      <c r="G2" s="16"/>
      <c r="H2" s="16"/>
      <c r="I2" s="16"/>
      <c r="J2" s="18"/>
    </row>
    <row r="3" spans="1:16" x14ac:dyDescent="0.25">
      <c r="A3" s="3" t="s">
        <v>143</v>
      </c>
      <c r="B3" s="19" t="s">
        <v>144</v>
      </c>
      <c r="C3" s="73" t="s">
        <v>145</v>
      </c>
      <c r="D3" s="74"/>
      <c r="E3" s="20" t="s">
        <v>146</v>
      </c>
      <c r="F3" s="16"/>
      <c r="G3" s="16"/>
      <c r="H3" s="21" t="s">
        <v>1352</v>
      </c>
      <c r="I3" s="22">
        <f>SUMIFS(I12:I784,A12:A784,"SD")</f>
        <v>0</v>
      </c>
      <c r="J3" s="18"/>
      <c r="O3">
        <v>0</v>
      </c>
      <c r="P3">
        <v>2</v>
      </c>
    </row>
    <row r="4" spans="1:16" x14ac:dyDescent="0.25">
      <c r="A4" s="3" t="s">
        <v>148</v>
      </c>
      <c r="B4" s="19" t="s">
        <v>149</v>
      </c>
      <c r="C4" s="73" t="s">
        <v>123</v>
      </c>
      <c r="D4" s="74"/>
      <c r="E4" s="20" t="s">
        <v>124</v>
      </c>
      <c r="F4" s="16"/>
      <c r="G4" s="16"/>
      <c r="H4" s="16"/>
      <c r="I4" s="16"/>
      <c r="J4" s="18"/>
      <c r="O4">
        <v>0.15</v>
      </c>
      <c r="P4">
        <v>2</v>
      </c>
    </row>
    <row r="5" spans="1:16" x14ac:dyDescent="0.25">
      <c r="A5" s="3" t="s">
        <v>150</v>
      </c>
      <c r="B5" s="19" t="s">
        <v>149</v>
      </c>
      <c r="C5" s="73" t="s">
        <v>468</v>
      </c>
      <c r="D5" s="74"/>
      <c r="E5" s="20" t="s">
        <v>28</v>
      </c>
      <c r="F5" s="16"/>
      <c r="G5" s="16"/>
      <c r="H5" s="16"/>
      <c r="I5" s="16"/>
      <c r="J5" s="18"/>
      <c r="O5">
        <v>0.21</v>
      </c>
    </row>
    <row r="6" spans="1:16" ht="30" x14ac:dyDescent="0.25">
      <c r="A6" s="3" t="s">
        <v>152</v>
      </c>
      <c r="B6" s="19" t="s">
        <v>149</v>
      </c>
      <c r="C6" s="73" t="s">
        <v>1299</v>
      </c>
      <c r="D6" s="74"/>
      <c r="E6" s="20" t="s">
        <v>42</v>
      </c>
      <c r="F6" s="16"/>
      <c r="G6" s="16"/>
      <c r="H6" s="16"/>
      <c r="I6" s="16"/>
      <c r="J6" s="18"/>
    </row>
    <row r="7" spans="1:16" x14ac:dyDescent="0.25">
      <c r="A7" s="3" t="s">
        <v>295</v>
      </c>
      <c r="B7" s="19" t="s">
        <v>149</v>
      </c>
      <c r="C7" s="73" t="s">
        <v>1353</v>
      </c>
      <c r="D7" s="74"/>
      <c r="E7" s="20" t="s">
        <v>137</v>
      </c>
      <c r="F7" s="16"/>
      <c r="G7" s="16"/>
      <c r="H7" s="16"/>
      <c r="I7" s="16"/>
      <c r="J7" s="18"/>
    </row>
    <row r="8" spans="1:16" x14ac:dyDescent="0.25">
      <c r="A8" s="3" t="s">
        <v>1354</v>
      </c>
      <c r="B8" s="19" t="s">
        <v>153</v>
      </c>
      <c r="C8" s="73" t="s">
        <v>1352</v>
      </c>
      <c r="D8" s="74"/>
      <c r="E8" s="20" t="s">
        <v>139</v>
      </c>
      <c r="F8" s="16"/>
      <c r="G8" s="16"/>
      <c r="H8" s="16"/>
      <c r="I8" s="16"/>
      <c r="J8" s="18"/>
    </row>
    <row r="9" spans="1:16" x14ac:dyDescent="0.25">
      <c r="A9" s="75" t="s">
        <v>154</v>
      </c>
      <c r="B9" s="76" t="s">
        <v>155</v>
      </c>
      <c r="C9" s="77" t="s">
        <v>156</v>
      </c>
      <c r="D9" s="77" t="s">
        <v>157</v>
      </c>
      <c r="E9" s="77" t="s">
        <v>158</v>
      </c>
      <c r="F9" s="77" t="s">
        <v>159</v>
      </c>
      <c r="G9" s="77" t="s">
        <v>160</v>
      </c>
      <c r="H9" s="77" t="s">
        <v>161</v>
      </c>
      <c r="I9" s="77"/>
      <c r="J9" s="78" t="s">
        <v>162</v>
      </c>
    </row>
    <row r="10" spans="1:16" x14ac:dyDescent="0.25">
      <c r="A10" s="75"/>
      <c r="B10" s="76"/>
      <c r="C10" s="77"/>
      <c r="D10" s="77"/>
      <c r="E10" s="77"/>
      <c r="F10" s="77"/>
      <c r="G10" s="77"/>
      <c r="H10" s="6" t="s">
        <v>163</v>
      </c>
      <c r="I10" s="6" t="s">
        <v>164</v>
      </c>
      <c r="J10" s="78"/>
    </row>
    <row r="11" spans="1:16" x14ac:dyDescent="0.25">
      <c r="A11" s="25">
        <v>0</v>
      </c>
      <c r="B11" s="23">
        <v>1</v>
      </c>
      <c r="C11" s="26">
        <v>2</v>
      </c>
      <c r="D11" s="6">
        <v>3</v>
      </c>
      <c r="E11" s="26">
        <v>4</v>
      </c>
      <c r="F11" s="6">
        <v>5</v>
      </c>
      <c r="G11" s="6">
        <v>6</v>
      </c>
      <c r="H11" s="6">
        <v>7</v>
      </c>
      <c r="I11" s="26">
        <v>8</v>
      </c>
      <c r="J11" s="24">
        <v>9</v>
      </c>
    </row>
    <row r="12" spans="1:16" x14ac:dyDescent="0.25">
      <c r="A12" s="27" t="s">
        <v>165</v>
      </c>
      <c r="B12" s="28"/>
      <c r="C12" s="29" t="s">
        <v>1355</v>
      </c>
      <c r="D12" s="30"/>
      <c r="E12" s="27" t="s">
        <v>1356</v>
      </c>
      <c r="F12" s="30"/>
      <c r="G12" s="30"/>
      <c r="H12" s="30"/>
      <c r="I12" s="31">
        <f>SUMIFS(I13:I43,A13:A43,"P")</f>
        <v>0</v>
      </c>
      <c r="J12" s="32"/>
    </row>
    <row r="13" spans="1:16" ht="45" x14ac:dyDescent="0.25">
      <c r="A13" s="33" t="s">
        <v>168</v>
      </c>
      <c r="B13" s="33">
        <v>1</v>
      </c>
      <c r="C13" s="34" t="s">
        <v>1357</v>
      </c>
      <c r="D13" s="33" t="s">
        <v>181</v>
      </c>
      <c r="E13" s="35" t="s">
        <v>1358</v>
      </c>
      <c r="F13" s="36" t="s">
        <v>242</v>
      </c>
      <c r="G13" s="37">
        <v>5.8559999999999999</v>
      </c>
      <c r="H13" s="38">
        <v>0</v>
      </c>
      <c r="I13" s="38">
        <f>ROUND(G13*H13,P4)</f>
        <v>0</v>
      </c>
      <c r="J13" s="33"/>
      <c r="O13" s="39">
        <f>I13*0.21</f>
        <v>0</v>
      </c>
      <c r="P13">
        <v>3</v>
      </c>
    </row>
    <row r="14" spans="1:16" ht="45" x14ac:dyDescent="0.25">
      <c r="A14" s="33" t="s">
        <v>173</v>
      </c>
      <c r="B14" s="40"/>
      <c r="C14" s="41"/>
      <c r="D14" s="41"/>
      <c r="E14" s="35" t="s">
        <v>1358</v>
      </c>
      <c r="F14" s="41"/>
      <c r="G14" s="41"/>
      <c r="H14" s="41"/>
      <c r="I14" s="41"/>
      <c r="J14" s="42"/>
    </row>
    <row r="15" spans="1:16" ht="60" x14ac:dyDescent="0.25">
      <c r="A15" s="33" t="s">
        <v>175</v>
      </c>
      <c r="B15" s="40"/>
      <c r="C15" s="41"/>
      <c r="D15" s="41"/>
      <c r="E15" s="43" t="s">
        <v>1359</v>
      </c>
      <c r="F15" s="41"/>
      <c r="G15" s="41"/>
      <c r="H15" s="41"/>
      <c r="I15" s="41"/>
      <c r="J15" s="42"/>
    </row>
    <row r="16" spans="1:16" x14ac:dyDescent="0.25">
      <c r="A16" s="33" t="s">
        <v>177</v>
      </c>
      <c r="B16" s="40"/>
      <c r="C16" s="41"/>
      <c r="D16" s="41"/>
      <c r="E16" s="44" t="s">
        <v>181</v>
      </c>
      <c r="F16" s="41"/>
      <c r="G16" s="41"/>
      <c r="H16" s="41"/>
      <c r="I16" s="41"/>
      <c r="J16" s="42"/>
    </row>
    <row r="17" spans="1:16" ht="45" x14ac:dyDescent="0.25">
      <c r="A17" s="33" t="s">
        <v>168</v>
      </c>
      <c r="B17" s="33">
        <v>2</v>
      </c>
      <c r="C17" s="34" t="s">
        <v>1360</v>
      </c>
      <c r="D17" s="33" t="s">
        <v>11</v>
      </c>
      <c r="E17" s="35" t="s">
        <v>1361</v>
      </c>
      <c r="F17" s="36" t="s">
        <v>242</v>
      </c>
      <c r="G17" s="37">
        <v>5.8559999999999999</v>
      </c>
      <c r="H17" s="38">
        <v>0</v>
      </c>
      <c r="I17" s="38">
        <f>ROUND(G17*H17,P4)</f>
        <v>0</v>
      </c>
      <c r="J17" s="33"/>
      <c r="O17" s="39">
        <f>I17*0.21</f>
        <v>0</v>
      </c>
      <c r="P17">
        <v>3</v>
      </c>
    </row>
    <row r="18" spans="1:16" ht="60" x14ac:dyDescent="0.25">
      <c r="A18" s="33" t="s">
        <v>173</v>
      </c>
      <c r="B18" s="40"/>
      <c r="C18" s="41"/>
      <c r="D18" s="41"/>
      <c r="E18" s="35" t="s">
        <v>1362</v>
      </c>
      <c r="F18" s="41"/>
      <c r="G18" s="41"/>
      <c r="H18" s="41"/>
      <c r="I18" s="41"/>
      <c r="J18" s="42"/>
    </row>
    <row r="19" spans="1:16" ht="30" x14ac:dyDescent="0.25">
      <c r="A19" s="33" t="s">
        <v>175</v>
      </c>
      <c r="B19" s="40"/>
      <c r="C19" s="41"/>
      <c r="D19" s="41"/>
      <c r="E19" s="43" t="s">
        <v>1363</v>
      </c>
      <c r="F19" s="41"/>
      <c r="G19" s="41"/>
      <c r="H19" s="41"/>
      <c r="I19" s="41"/>
      <c r="J19" s="42"/>
    </row>
    <row r="20" spans="1:16" x14ac:dyDescent="0.25">
      <c r="A20" s="33" t="s">
        <v>177</v>
      </c>
      <c r="B20" s="40"/>
      <c r="C20" s="41"/>
      <c r="D20" s="41"/>
      <c r="E20" s="44" t="s">
        <v>181</v>
      </c>
      <c r="F20" s="41"/>
      <c r="G20" s="41"/>
      <c r="H20" s="41"/>
      <c r="I20" s="41"/>
      <c r="J20" s="42"/>
    </row>
    <row r="21" spans="1:16" ht="45" x14ac:dyDescent="0.25">
      <c r="A21" s="33" t="s">
        <v>168</v>
      </c>
      <c r="B21" s="33">
        <v>3</v>
      </c>
      <c r="C21" s="34" t="s">
        <v>1364</v>
      </c>
      <c r="D21" s="33" t="s">
        <v>123</v>
      </c>
      <c r="E21" s="35" t="s">
        <v>1361</v>
      </c>
      <c r="F21" s="36" t="s">
        <v>242</v>
      </c>
      <c r="G21" s="37">
        <v>58.56</v>
      </c>
      <c r="H21" s="38">
        <v>0</v>
      </c>
      <c r="I21" s="38">
        <f>ROUND(G21*H21,P4)</f>
        <v>0</v>
      </c>
      <c r="J21" s="33"/>
      <c r="O21" s="39">
        <f>I21*0.21</f>
        <v>0</v>
      </c>
      <c r="P21">
        <v>3</v>
      </c>
    </row>
    <row r="22" spans="1:16" ht="60" x14ac:dyDescent="0.25">
      <c r="A22" s="33" t="s">
        <v>173</v>
      </c>
      <c r="B22" s="40"/>
      <c r="C22" s="41"/>
      <c r="D22" s="41"/>
      <c r="E22" s="35" t="s">
        <v>1365</v>
      </c>
      <c r="F22" s="41"/>
      <c r="G22" s="41"/>
      <c r="H22" s="41"/>
      <c r="I22" s="41"/>
      <c r="J22" s="42"/>
    </row>
    <row r="23" spans="1:16" ht="45" x14ac:dyDescent="0.25">
      <c r="A23" s="33" t="s">
        <v>175</v>
      </c>
      <c r="B23" s="40"/>
      <c r="C23" s="41"/>
      <c r="D23" s="41"/>
      <c r="E23" s="43" t="s">
        <v>1366</v>
      </c>
      <c r="F23" s="41"/>
      <c r="G23" s="41"/>
      <c r="H23" s="41"/>
      <c r="I23" s="41"/>
      <c r="J23" s="42"/>
    </row>
    <row r="24" spans="1:16" x14ac:dyDescent="0.25">
      <c r="A24" s="33" t="s">
        <v>177</v>
      </c>
      <c r="B24" s="40"/>
      <c r="C24" s="41"/>
      <c r="D24" s="41"/>
      <c r="E24" s="44" t="s">
        <v>181</v>
      </c>
      <c r="F24" s="41"/>
      <c r="G24" s="41"/>
      <c r="H24" s="41"/>
      <c r="I24" s="41"/>
      <c r="J24" s="42"/>
    </row>
    <row r="25" spans="1:16" ht="45" x14ac:dyDescent="0.25">
      <c r="A25" s="33" t="s">
        <v>168</v>
      </c>
      <c r="B25" s="33">
        <v>4</v>
      </c>
      <c r="C25" s="34" t="s">
        <v>1367</v>
      </c>
      <c r="D25" s="33" t="s">
        <v>327</v>
      </c>
      <c r="E25" s="35" t="s">
        <v>1368</v>
      </c>
      <c r="F25" s="36" t="s">
        <v>298</v>
      </c>
      <c r="G25" s="37">
        <v>10.247999999999999</v>
      </c>
      <c r="H25" s="38">
        <v>0</v>
      </c>
      <c r="I25" s="38">
        <f>ROUND(G25*H25,P4)</f>
        <v>0</v>
      </c>
      <c r="J25" s="33"/>
      <c r="O25" s="39">
        <f>I25*0.21</f>
        <v>0</v>
      </c>
      <c r="P25">
        <v>3</v>
      </c>
    </row>
    <row r="26" spans="1:16" ht="45" x14ac:dyDescent="0.25">
      <c r="A26" s="33" t="s">
        <v>173</v>
      </c>
      <c r="B26" s="40"/>
      <c r="C26" s="41"/>
      <c r="D26" s="41"/>
      <c r="E26" s="35" t="s">
        <v>1368</v>
      </c>
      <c r="F26" s="41"/>
      <c r="G26" s="41"/>
      <c r="H26" s="41"/>
      <c r="I26" s="41"/>
      <c r="J26" s="42"/>
    </row>
    <row r="27" spans="1:16" ht="60" x14ac:dyDescent="0.25">
      <c r="A27" s="33" t="s">
        <v>175</v>
      </c>
      <c r="B27" s="40"/>
      <c r="C27" s="41"/>
      <c r="D27" s="41"/>
      <c r="E27" s="43" t="s">
        <v>1369</v>
      </c>
      <c r="F27" s="41"/>
      <c r="G27" s="41"/>
      <c r="H27" s="41"/>
      <c r="I27" s="41"/>
      <c r="J27" s="42"/>
    </row>
    <row r="28" spans="1:16" x14ac:dyDescent="0.25">
      <c r="A28" s="33" t="s">
        <v>177</v>
      </c>
      <c r="B28" s="40"/>
      <c r="C28" s="41"/>
      <c r="D28" s="41"/>
      <c r="E28" s="44" t="s">
        <v>181</v>
      </c>
      <c r="F28" s="41"/>
      <c r="G28" s="41"/>
      <c r="H28" s="41"/>
      <c r="I28" s="41"/>
      <c r="J28" s="42"/>
    </row>
    <row r="29" spans="1:16" ht="30" x14ac:dyDescent="0.25">
      <c r="A29" s="33" t="s">
        <v>168</v>
      </c>
      <c r="B29" s="33">
        <v>5</v>
      </c>
      <c r="C29" s="34" t="s">
        <v>1370</v>
      </c>
      <c r="D29" s="33" t="s">
        <v>340</v>
      </c>
      <c r="E29" s="35" t="s">
        <v>1371</v>
      </c>
      <c r="F29" s="36" t="s">
        <v>242</v>
      </c>
      <c r="G29" s="37">
        <v>5.8559999999999999</v>
      </c>
      <c r="H29" s="38">
        <v>0</v>
      </c>
      <c r="I29" s="38">
        <f>ROUND(G29*H29,P4)</f>
        <v>0</v>
      </c>
      <c r="J29" s="33"/>
      <c r="O29" s="39">
        <f>I29*0.21</f>
        <v>0</v>
      </c>
      <c r="P29">
        <v>3</v>
      </c>
    </row>
    <row r="30" spans="1:16" ht="30" x14ac:dyDescent="0.25">
      <c r="A30" s="33" t="s">
        <v>173</v>
      </c>
      <c r="B30" s="40"/>
      <c r="C30" s="41"/>
      <c r="D30" s="41"/>
      <c r="E30" s="35" t="s">
        <v>1371</v>
      </c>
      <c r="F30" s="41"/>
      <c r="G30" s="41"/>
      <c r="H30" s="41"/>
      <c r="I30" s="41"/>
      <c r="J30" s="42"/>
    </row>
    <row r="31" spans="1:16" ht="30" x14ac:dyDescent="0.25">
      <c r="A31" s="33" t="s">
        <v>175</v>
      </c>
      <c r="B31" s="40"/>
      <c r="C31" s="41"/>
      <c r="D31" s="41"/>
      <c r="E31" s="43" t="s">
        <v>1363</v>
      </c>
      <c r="F31" s="41"/>
      <c r="G31" s="41"/>
      <c r="H31" s="41"/>
      <c r="I31" s="41"/>
      <c r="J31" s="42"/>
    </row>
    <row r="32" spans="1:16" x14ac:dyDescent="0.25">
      <c r="A32" s="33" t="s">
        <v>177</v>
      </c>
      <c r="B32" s="40"/>
      <c r="C32" s="41"/>
      <c r="D32" s="41"/>
      <c r="E32" s="44" t="s">
        <v>181</v>
      </c>
      <c r="F32" s="41"/>
      <c r="G32" s="41"/>
      <c r="H32" s="41"/>
      <c r="I32" s="41"/>
      <c r="J32" s="42"/>
    </row>
    <row r="33" spans="1:16" ht="45" x14ac:dyDescent="0.25">
      <c r="A33" s="33" t="s">
        <v>168</v>
      </c>
      <c r="B33" s="33">
        <v>6</v>
      </c>
      <c r="C33" s="34" t="s">
        <v>1372</v>
      </c>
      <c r="D33" s="33" t="s">
        <v>181</v>
      </c>
      <c r="E33" s="35" t="s">
        <v>1373</v>
      </c>
      <c r="F33" s="36" t="s">
        <v>250</v>
      </c>
      <c r="G33" s="37">
        <v>48.8</v>
      </c>
      <c r="H33" s="38">
        <v>0</v>
      </c>
      <c r="I33" s="38">
        <f>ROUND(G33*H33,P4)</f>
        <v>0</v>
      </c>
      <c r="J33" s="33"/>
      <c r="O33" s="39">
        <f>I33*0.21</f>
        <v>0</v>
      </c>
      <c r="P33">
        <v>3</v>
      </c>
    </row>
    <row r="34" spans="1:16" ht="45" x14ac:dyDescent="0.25">
      <c r="A34" s="33" t="s">
        <v>173</v>
      </c>
      <c r="B34" s="40"/>
      <c r="C34" s="41"/>
      <c r="D34" s="41"/>
      <c r="E34" s="35" t="s">
        <v>1374</v>
      </c>
      <c r="F34" s="41"/>
      <c r="G34" s="41"/>
      <c r="H34" s="41"/>
      <c r="I34" s="41"/>
      <c r="J34" s="42"/>
    </row>
    <row r="35" spans="1:16" ht="60" x14ac:dyDescent="0.25">
      <c r="A35" s="33" t="s">
        <v>175</v>
      </c>
      <c r="B35" s="40"/>
      <c r="C35" s="41"/>
      <c r="D35" s="41"/>
      <c r="E35" s="43" t="s">
        <v>1375</v>
      </c>
      <c r="F35" s="41"/>
      <c r="G35" s="41"/>
      <c r="H35" s="41"/>
      <c r="I35" s="41"/>
      <c r="J35" s="42"/>
    </row>
    <row r="36" spans="1:16" x14ac:dyDescent="0.25">
      <c r="A36" s="33" t="s">
        <v>177</v>
      </c>
      <c r="B36" s="40"/>
      <c r="C36" s="41"/>
      <c r="D36" s="41"/>
      <c r="E36" s="44" t="s">
        <v>181</v>
      </c>
      <c r="F36" s="41"/>
      <c r="G36" s="41"/>
      <c r="H36" s="41"/>
      <c r="I36" s="41"/>
      <c r="J36" s="42"/>
    </row>
    <row r="37" spans="1:16" ht="45" x14ac:dyDescent="0.25">
      <c r="A37" s="33" t="s">
        <v>168</v>
      </c>
      <c r="B37" s="33">
        <v>7</v>
      </c>
      <c r="C37" s="34" t="s">
        <v>1376</v>
      </c>
      <c r="D37" s="33" t="s">
        <v>181</v>
      </c>
      <c r="E37" s="35" t="s">
        <v>1377</v>
      </c>
      <c r="F37" s="36" t="s">
        <v>274</v>
      </c>
      <c r="G37" s="37">
        <v>24.4</v>
      </c>
      <c r="H37" s="38">
        <v>0</v>
      </c>
      <c r="I37" s="38">
        <f>ROUND(G37*H37,P4)</f>
        <v>0</v>
      </c>
      <c r="J37" s="33"/>
      <c r="O37" s="39">
        <f>I37*0.21</f>
        <v>0</v>
      </c>
      <c r="P37">
        <v>3</v>
      </c>
    </row>
    <row r="38" spans="1:16" ht="60" x14ac:dyDescent="0.25">
      <c r="A38" s="33" t="s">
        <v>173</v>
      </c>
      <c r="B38" s="40"/>
      <c r="C38" s="41"/>
      <c r="D38" s="41"/>
      <c r="E38" s="35" t="s">
        <v>1378</v>
      </c>
      <c r="F38" s="41"/>
      <c r="G38" s="41"/>
      <c r="H38" s="41"/>
      <c r="I38" s="41"/>
      <c r="J38" s="42"/>
    </row>
    <row r="39" spans="1:16" ht="60" x14ac:dyDescent="0.25">
      <c r="A39" s="33" t="s">
        <v>175</v>
      </c>
      <c r="B39" s="40"/>
      <c r="C39" s="41"/>
      <c r="D39" s="41"/>
      <c r="E39" s="43" t="s">
        <v>1379</v>
      </c>
      <c r="F39" s="41"/>
      <c r="G39" s="41"/>
      <c r="H39" s="41"/>
      <c r="I39" s="41"/>
      <c r="J39" s="42"/>
    </row>
    <row r="40" spans="1:16" x14ac:dyDescent="0.25">
      <c r="A40" s="33" t="s">
        <v>177</v>
      </c>
      <c r="B40" s="40"/>
      <c r="C40" s="41"/>
      <c r="D40" s="41"/>
      <c r="E40" s="44" t="s">
        <v>181</v>
      </c>
      <c r="F40" s="41"/>
      <c r="G40" s="41"/>
      <c r="H40" s="41"/>
      <c r="I40" s="41"/>
      <c r="J40" s="42"/>
    </row>
    <row r="41" spans="1:16" ht="30" x14ac:dyDescent="0.25">
      <c r="A41" s="33" t="s">
        <v>168</v>
      </c>
      <c r="B41" s="33">
        <v>8</v>
      </c>
      <c r="C41" s="34" t="s">
        <v>1380</v>
      </c>
      <c r="D41" s="33" t="s">
        <v>181</v>
      </c>
      <c r="E41" s="35" t="s">
        <v>1381</v>
      </c>
      <c r="F41" s="36" t="s">
        <v>250</v>
      </c>
      <c r="G41" s="37">
        <v>57.804000000000002</v>
      </c>
      <c r="H41" s="38">
        <v>0</v>
      </c>
      <c r="I41" s="38">
        <f>ROUND(G41*H41,P4)</f>
        <v>0</v>
      </c>
      <c r="J41" s="33"/>
      <c r="O41" s="39">
        <f>I41*0.21</f>
        <v>0</v>
      </c>
      <c r="P41">
        <v>3</v>
      </c>
    </row>
    <row r="42" spans="1:16" ht="30" x14ac:dyDescent="0.25">
      <c r="A42" s="33" t="s">
        <v>173</v>
      </c>
      <c r="B42" s="40"/>
      <c r="C42" s="41"/>
      <c r="D42" s="41"/>
      <c r="E42" s="35" t="s">
        <v>1381</v>
      </c>
      <c r="F42" s="41"/>
      <c r="G42" s="41"/>
      <c r="H42" s="41"/>
      <c r="I42" s="41"/>
      <c r="J42" s="42"/>
    </row>
    <row r="43" spans="1:16" x14ac:dyDescent="0.25">
      <c r="A43" s="33" t="s">
        <v>177</v>
      </c>
      <c r="B43" s="40"/>
      <c r="C43" s="41"/>
      <c r="D43" s="41"/>
      <c r="E43" s="44" t="s">
        <v>181</v>
      </c>
      <c r="F43" s="41"/>
      <c r="G43" s="41"/>
      <c r="H43" s="41"/>
      <c r="I43" s="41"/>
      <c r="J43" s="42"/>
    </row>
    <row r="44" spans="1:16" x14ac:dyDescent="0.25">
      <c r="A44" s="27" t="s">
        <v>165</v>
      </c>
      <c r="B44" s="28"/>
      <c r="C44" s="29" t="s">
        <v>1382</v>
      </c>
      <c r="D44" s="30"/>
      <c r="E44" s="27" t="s">
        <v>1383</v>
      </c>
      <c r="F44" s="30"/>
      <c r="G44" s="30"/>
      <c r="H44" s="30"/>
      <c r="I44" s="31">
        <f>SUMIFS(I45:I71,A45:A71,"P")</f>
        <v>0</v>
      </c>
      <c r="J44" s="32"/>
    </row>
    <row r="45" spans="1:16" ht="30" x14ac:dyDescent="0.25">
      <c r="A45" s="33" t="s">
        <v>168</v>
      </c>
      <c r="B45" s="33">
        <v>9</v>
      </c>
      <c r="C45" s="34" t="s">
        <v>1384</v>
      </c>
      <c r="D45" s="33" t="s">
        <v>181</v>
      </c>
      <c r="E45" s="35" t="s">
        <v>1385</v>
      </c>
      <c r="F45" s="36" t="s">
        <v>274</v>
      </c>
      <c r="G45" s="37">
        <v>23.7</v>
      </c>
      <c r="H45" s="38">
        <v>0</v>
      </c>
      <c r="I45" s="38">
        <f>ROUND(G45*H45,P4)</f>
        <v>0</v>
      </c>
      <c r="J45" s="33"/>
      <c r="O45" s="39">
        <f>I45*0.21</f>
        <v>0</v>
      </c>
      <c r="P45">
        <v>3</v>
      </c>
    </row>
    <row r="46" spans="1:16" ht="30" x14ac:dyDescent="0.25">
      <c r="A46" s="33" t="s">
        <v>173</v>
      </c>
      <c r="B46" s="40"/>
      <c r="C46" s="41"/>
      <c r="D46" s="41"/>
      <c r="E46" s="35" t="s">
        <v>1385</v>
      </c>
      <c r="F46" s="41"/>
      <c r="G46" s="41"/>
      <c r="H46" s="41"/>
      <c r="I46" s="41"/>
      <c r="J46" s="42"/>
    </row>
    <row r="47" spans="1:16" ht="60" x14ac:dyDescent="0.25">
      <c r="A47" s="33" t="s">
        <v>175</v>
      </c>
      <c r="B47" s="40"/>
      <c r="C47" s="41"/>
      <c r="D47" s="41"/>
      <c r="E47" s="43" t="s">
        <v>1386</v>
      </c>
      <c r="F47" s="41"/>
      <c r="G47" s="41"/>
      <c r="H47" s="41"/>
      <c r="I47" s="41"/>
      <c r="J47" s="42"/>
    </row>
    <row r="48" spans="1:16" x14ac:dyDescent="0.25">
      <c r="A48" s="33" t="s">
        <v>177</v>
      </c>
      <c r="B48" s="40"/>
      <c r="C48" s="41"/>
      <c r="D48" s="41"/>
      <c r="E48" s="44" t="s">
        <v>181</v>
      </c>
      <c r="F48" s="41"/>
      <c r="G48" s="41"/>
      <c r="H48" s="41"/>
      <c r="I48" s="41"/>
      <c r="J48" s="42"/>
    </row>
    <row r="49" spans="1:16" ht="30" x14ac:dyDescent="0.25">
      <c r="A49" s="33" t="s">
        <v>168</v>
      </c>
      <c r="B49" s="33">
        <v>10</v>
      </c>
      <c r="C49" s="34" t="s">
        <v>1387</v>
      </c>
      <c r="D49" s="33" t="s">
        <v>181</v>
      </c>
      <c r="E49" s="35" t="s">
        <v>1388</v>
      </c>
      <c r="F49" s="36" t="s">
        <v>274</v>
      </c>
      <c r="G49" s="37">
        <v>3.96</v>
      </c>
      <c r="H49" s="38">
        <v>0</v>
      </c>
      <c r="I49" s="38">
        <f>ROUND(G49*H49,P4)</f>
        <v>0</v>
      </c>
      <c r="J49" s="33"/>
      <c r="O49" s="39">
        <f>I49*0.21</f>
        <v>0</v>
      </c>
      <c r="P49">
        <v>3</v>
      </c>
    </row>
    <row r="50" spans="1:16" ht="30" x14ac:dyDescent="0.25">
      <c r="A50" s="33" t="s">
        <v>173</v>
      </c>
      <c r="B50" s="40"/>
      <c r="C50" s="41"/>
      <c r="D50" s="41"/>
      <c r="E50" s="35" t="s">
        <v>1388</v>
      </c>
      <c r="F50" s="41"/>
      <c r="G50" s="41"/>
      <c r="H50" s="41"/>
      <c r="I50" s="41"/>
      <c r="J50" s="42"/>
    </row>
    <row r="51" spans="1:16" ht="60" x14ac:dyDescent="0.25">
      <c r="A51" s="33" t="s">
        <v>175</v>
      </c>
      <c r="B51" s="40"/>
      <c r="C51" s="41"/>
      <c r="D51" s="41"/>
      <c r="E51" s="43" t="s">
        <v>1389</v>
      </c>
      <c r="F51" s="41"/>
      <c r="G51" s="41"/>
      <c r="H51" s="41"/>
      <c r="I51" s="41"/>
      <c r="J51" s="42"/>
    </row>
    <row r="52" spans="1:16" x14ac:dyDescent="0.25">
      <c r="A52" s="33" t="s">
        <v>177</v>
      </c>
      <c r="B52" s="40"/>
      <c r="C52" s="41"/>
      <c r="D52" s="41"/>
      <c r="E52" s="44" t="s">
        <v>181</v>
      </c>
      <c r="F52" s="41"/>
      <c r="G52" s="41"/>
      <c r="H52" s="41"/>
      <c r="I52" s="41"/>
      <c r="J52" s="42"/>
    </row>
    <row r="53" spans="1:16" ht="45" x14ac:dyDescent="0.25">
      <c r="A53" s="33" t="s">
        <v>168</v>
      </c>
      <c r="B53" s="33">
        <v>11</v>
      </c>
      <c r="C53" s="34" t="s">
        <v>1390</v>
      </c>
      <c r="D53" s="33" t="s">
        <v>181</v>
      </c>
      <c r="E53" s="35" t="s">
        <v>1391</v>
      </c>
      <c r="F53" s="36" t="s">
        <v>274</v>
      </c>
      <c r="G53" s="37">
        <v>2</v>
      </c>
      <c r="H53" s="38">
        <v>0</v>
      </c>
      <c r="I53" s="38">
        <f>ROUND(G53*H53,P4)</f>
        <v>0</v>
      </c>
      <c r="J53" s="33"/>
      <c r="O53" s="39">
        <f>I53*0.21</f>
        <v>0</v>
      </c>
      <c r="P53">
        <v>3</v>
      </c>
    </row>
    <row r="54" spans="1:16" ht="45" x14ac:dyDescent="0.25">
      <c r="A54" s="33" t="s">
        <v>173</v>
      </c>
      <c r="B54" s="40"/>
      <c r="C54" s="41"/>
      <c r="D54" s="41"/>
      <c r="E54" s="35" t="s">
        <v>1392</v>
      </c>
      <c r="F54" s="41"/>
      <c r="G54" s="41"/>
      <c r="H54" s="41"/>
      <c r="I54" s="41"/>
      <c r="J54" s="42"/>
    </row>
    <row r="55" spans="1:16" ht="45" x14ac:dyDescent="0.25">
      <c r="A55" s="33" t="s">
        <v>175</v>
      </c>
      <c r="B55" s="40"/>
      <c r="C55" s="41"/>
      <c r="D55" s="41"/>
      <c r="E55" s="43" t="s">
        <v>1393</v>
      </c>
      <c r="F55" s="41"/>
      <c r="G55" s="41"/>
      <c r="H55" s="41"/>
      <c r="I55" s="41"/>
      <c r="J55" s="42"/>
    </row>
    <row r="56" spans="1:16" x14ac:dyDescent="0.25">
      <c r="A56" s="33" t="s">
        <v>177</v>
      </c>
      <c r="B56" s="40"/>
      <c r="C56" s="41"/>
      <c r="D56" s="41"/>
      <c r="E56" s="44" t="s">
        <v>181</v>
      </c>
      <c r="F56" s="41"/>
      <c r="G56" s="41"/>
      <c r="H56" s="41"/>
      <c r="I56" s="41"/>
      <c r="J56" s="42"/>
    </row>
    <row r="57" spans="1:16" x14ac:dyDescent="0.25">
      <c r="A57" s="33" t="s">
        <v>168</v>
      </c>
      <c r="B57" s="33">
        <v>12</v>
      </c>
      <c r="C57" s="34" t="s">
        <v>1394</v>
      </c>
      <c r="D57" s="33" t="s">
        <v>181</v>
      </c>
      <c r="E57" s="35" t="s">
        <v>1395</v>
      </c>
      <c r="F57" s="36" t="s">
        <v>274</v>
      </c>
      <c r="G57" s="37">
        <v>2.1</v>
      </c>
      <c r="H57" s="38">
        <v>0</v>
      </c>
      <c r="I57" s="38">
        <f>ROUND(G57*H57,P4)</f>
        <v>0</v>
      </c>
      <c r="J57" s="33"/>
      <c r="O57" s="39">
        <f>I57*0.21</f>
        <v>0</v>
      </c>
      <c r="P57">
        <v>3</v>
      </c>
    </row>
    <row r="58" spans="1:16" x14ac:dyDescent="0.25">
      <c r="A58" s="33" t="s">
        <v>173</v>
      </c>
      <c r="B58" s="40"/>
      <c r="C58" s="41"/>
      <c r="D58" s="41"/>
      <c r="E58" s="35" t="s">
        <v>1395</v>
      </c>
      <c r="F58" s="41"/>
      <c r="G58" s="41"/>
      <c r="H58" s="41"/>
      <c r="I58" s="41"/>
      <c r="J58" s="42"/>
    </row>
    <row r="59" spans="1:16" x14ac:dyDescent="0.25">
      <c r="A59" s="33" t="s">
        <v>177</v>
      </c>
      <c r="B59" s="40"/>
      <c r="C59" s="41"/>
      <c r="D59" s="41"/>
      <c r="E59" s="44" t="s">
        <v>181</v>
      </c>
      <c r="F59" s="41"/>
      <c r="G59" s="41"/>
      <c r="H59" s="41"/>
      <c r="I59" s="41"/>
      <c r="J59" s="42"/>
    </row>
    <row r="60" spans="1:16" x14ac:dyDescent="0.25">
      <c r="A60" s="33" t="s">
        <v>168</v>
      </c>
      <c r="B60" s="33">
        <v>13</v>
      </c>
      <c r="C60" s="34" t="s">
        <v>1396</v>
      </c>
      <c r="D60" s="33" t="s">
        <v>181</v>
      </c>
      <c r="E60" s="35" t="s">
        <v>1397</v>
      </c>
      <c r="F60" s="36" t="s">
        <v>274</v>
      </c>
      <c r="G60" s="37">
        <v>0.49</v>
      </c>
      <c r="H60" s="38">
        <v>0</v>
      </c>
      <c r="I60" s="38">
        <f>ROUND(G60*H60,P4)</f>
        <v>0</v>
      </c>
      <c r="J60" s="33"/>
      <c r="O60" s="39">
        <f>I60*0.21</f>
        <v>0</v>
      </c>
      <c r="P60">
        <v>3</v>
      </c>
    </row>
    <row r="61" spans="1:16" x14ac:dyDescent="0.25">
      <c r="A61" s="33" t="s">
        <v>173</v>
      </c>
      <c r="B61" s="40"/>
      <c r="C61" s="41"/>
      <c r="D61" s="41"/>
      <c r="E61" s="35" t="s">
        <v>1397</v>
      </c>
      <c r="F61" s="41"/>
      <c r="G61" s="41"/>
      <c r="H61" s="41"/>
      <c r="I61" s="41"/>
      <c r="J61" s="42"/>
    </row>
    <row r="62" spans="1:16" ht="45" x14ac:dyDescent="0.25">
      <c r="A62" s="33" t="s">
        <v>175</v>
      </c>
      <c r="B62" s="40"/>
      <c r="C62" s="41"/>
      <c r="D62" s="41"/>
      <c r="E62" s="43" t="s">
        <v>1398</v>
      </c>
      <c r="F62" s="41"/>
      <c r="G62" s="41"/>
      <c r="H62" s="41"/>
      <c r="I62" s="41"/>
      <c r="J62" s="42"/>
    </row>
    <row r="63" spans="1:16" x14ac:dyDescent="0.25">
      <c r="A63" s="33" t="s">
        <v>177</v>
      </c>
      <c r="B63" s="40"/>
      <c r="C63" s="41"/>
      <c r="D63" s="41"/>
      <c r="E63" s="44" t="s">
        <v>181</v>
      </c>
      <c r="F63" s="41"/>
      <c r="G63" s="41"/>
      <c r="H63" s="41"/>
      <c r="I63" s="41"/>
      <c r="J63" s="42"/>
    </row>
    <row r="64" spans="1:16" x14ac:dyDescent="0.25">
      <c r="A64" s="33" t="s">
        <v>168</v>
      </c>
      <c r="B64" s="33">
        <v>14</v>
      </c>
      <c r="C64" s="34" t="s">
        <v>1399</v>
      </c>
      <c r="D64" s="33" t="s">
        <v>181</v>
      </c>
      <c r="E64" s="35" t="s">
        <v>1400</v>
      </c>
      <c r="F64" s="36" t="s">
        <v>190</v>
      </c>
      <c r="G64" s="37">
        <v>132</v>
      </c>
      <c r="H64" s="38">
        <v>0</v>
      </c>
      <c r="I64" s="38">
        <f>ROUND(G64*H64,P4)</f>
        <v>0</v>
      </c>
      <c r="J64" s="33"/>
      <c r="O64" s="39">
        <f>I64*0.21</f>
        <v>0</v>
      </c>
      <c r="P64">
        <v>3</v>
      </c>
    </row>
    <row r="65" spans="1:16" x14ac:dyDescent="0.25">
      <c r="A65" s="33" t="s">
        <v>173</v>
      </c>
      <c r="B65" s="40"/>
      <c r="C65" s="41"/>
      <c r="D65" s="41"/>
      <c r="E65" s="35" t="s">
        <v>1400</v>
      </c>
      <c r="F65" s="41"/>
      <c r="G65" s="41"/>
      <c r="H65" s="41"/>
      <c r="I65" s="41"/>
      <c r="J65" s="42"/>
    </row>
    <row r="66" spans="1:16" ht="45" x14ac:dyDescent="0.25">
      <c r="A66" s="33" t="s">
        <v>175</v>
      </c>
      <c r="B66" s="40"/>
      <c r="C66" s="41"/>
      <c r="D66" s="41"/>
      <c r="E66" s="43" t="s">
        <v>1401</v>
      </c>
      <c r="F66" s="41"/>
      <c r="G66" s="41"/>
      <c r="H66" s="41"/>
      <c r="I66" s="41"/>
      <c r="J66" s="42"/>
    </row>
    <row r="67" spans="1:16" x14ac:dyDescent="0.25">
      <c r="A67" s="33" t="s">
        <v>177</v>
      </c>
      <c r="B67" s="40"/>
      <c r="C67" s="41"/>
      <c r="D67" s="41"/>
      <c r="E67" s="44" t="s">
        <v>181</v>
      </c>
      <c r="F67" s="41"/>
      <c r="G67" s="41"/>
      <c r="H67" s="41"/>
      <c r="I67" s="41"/>
      <c r="J67" s="42"/>
    </row>
    <row r="68" spans="1:16" x14ac:dyDescent="0.25">
      <c r="A68" s="33" t="s">
        <v>168</v>
      </c>
      <c r="B68" s="33">
        <v>15</v>
      </c>
      <c r="C68" s="34" t="s">
        <v>1402</v>
      </c>
      <c r="D68" s="33" t="s">
        <v>181</v>
      </c>
      <c r="E68" s="35" t="s">
        <v>1403</v>
      </c>
      <c r="F68" s="36" t="s">
        <v>190</v>
      </c>
      <c r="G68" s="37">
        <v>125.73</v>
      </c>
      <c r="H68" s="38">
        <v>0</v>
      </c>
      <c r="I68" s="38">
        <f>ROUND(G68*H68,P4)</f>
        <v>0</v>
      </c>
      <c r="J68" s="33"/>
      <c r="O68" s="39">
        <f>I68*0.21</f>
        <v>0</v>
      </c>
      <c r="P68">
        <v>3</v>
      </c>
    </row>
    <row r="69" spans="1:16" x14ac:dyDescent="0.25">
      <c r="A69" s="33" t="s">
        <v>173</v>
      </c>
      <c r="B69" s="40"/>
      <c r="C69" s="41"/>
      <c r="D69" s="41"/>
      <c r="E69" s="35" t="s">
        <v>1403</v>
      </c>
      <c r="F69" s="41"/>
      <c r="G69" s="41"/>
      <c r="H69" s="41"/>
      <c r="I69" s="41"/>
      <c r="J69" s="42"/>
    </row>
    <row r="70" spans="1:16" ht="60" x14ac:dyDescent="0.25">
      <c r="A70" s="33" t="s">
        <v>175</v>
      </c>
      <c r="B70" s="40"/>
      <c r="C70" s="41"/>
      <c r="D70" s="41"/>
      <c r="E70" s="43" t="s">
        <v>1404</v>
      </c>
      <c r="F70" s="41"/>
      <c r="G70" s="41"/>
      <c r="H70" s="41"/>
      <c r="I70" s="41"/>
      <c r="J70" s="42"/>
    </row>
    <row r="71" spans="1:16" x14ac:dyDescent="0.25">
      <c r="A71" s="33" t="s">
        <v>177</v>
      </c>
      <c r="B71" s="40"/>
      <c r="C71" s="41"/>
      <c r="D71" s="41"/>
      <c r="E71" s="44" t="s">
        <v>181</v>
      </c>
      <c r="F71" s="41"/>
      <c r="G71" s="41"/>
      <c r="H71" s="41"/>
      <c r="I71" s="41"/>
      <c r="J71" s="42"/>
    </row>
    <row r="72" spans="1:16" x14ac:dyDescent="0.25">
      <c r="A72" s="27" t="s">
        <v>165</v>
      </c>
      <c r="B72" s="28"/>
      <c r="C72" s="29" t="s">
        <v>1405</v>
      </c>
      <c r="D72" s="30"/>
      <c r="E72" s="27" t="s">
        <v>1406</v>
      </c>
      <c r="F72" s="30"/>
      <c r="G72" s="30"/>
      <c r="H72" s="30"/>
      <c r="I72" s="31">
        <f>SUMIFS(I73:I78,A73:A78,"P")</f>
        <v>0</v>
      </c>
      <c r="J72" s="32"/>
    </row>
    <row r="73" spans="1:16" ht="30" x14ac:dyDescent="0.25">
      <c r="A73" s="33" t="s">
        <v>168</v>
      </c>
      <c r="B73" s="33">
        <v>16</v>
      </c>
      <c r="C73" s="34" t="s">
        <v>1407</v>
      </c>
      <c r="D73" s="33" t="s">
        <v>181</v>
      </c>
      <c r="E73" s="35" t="s">
        <v>1408</v>
      </c>
      <c r="F73" s="36" t="s">
        <v>250</v>
      </c>
      <c r="G73" s="37">
        <v>60</v>
      </c>
      <c r="H73" s="38">
        <v>0</v>
      </c>
      <c r="I73" s="38">
        <f>ROUND(G73*H73,P4)</f>
        <v>0</v>
      </c>
      <c r="J73" s="33"/>
      <c r="O73" s="39">
        <f>I73*0.21</f>
        <v>0</v>
      </c>
      <c r="P73">
        <v>3</v>
      </c>
    </row>
    <row r="74" spans="1:16" ht="30" x14ac:dyDescent="0.25">
      <c r="A74" s="33" t="s">
        <v>173</v>
      </c>
      <c r="B74" s="40"/>
      <c r="C74" s="41"/>
      <c r="D74" s="41"/>
      <c r="E74" s="35" t="s">
        <v>1408</v>
      </c>
      <c r="F74" s="41"/>
      <c r="G74" s="41"/>
      <c r="H74" s="41"/>
      <c r="I74" s="41"/>
      <c r="J74" s="42"/>
    </row>
    <row r="75" spans="1:16" x14ac:dyDescent="0.25">
      <c r="A75" s="33" t="s">
        <v>177</v>
      </c>
      <c r="B75" s="40"/>
      <c r="C75" s="41"/>
      <c r="D75" s="41"/>
      <c r="E75" s="44" t="s">
        <v>181</v>
      </c>
      <c r="F75" s="41"/>
      <c r="G75" s="41"/>
      <c r="H75" s="41"/>
      <c r="I75" s="41"/>
      <c r="J75" s="42"/>
    </row>
    <row r="76" spans="1:16" ht="30" x14ac:dyDescent="0.25">
      <c r="A76" s="33" t="s">
        <v>168</v>
      </c>
      <c r="B76" s="33">
        <v>17</v>
      </c>
      <c r="C76" s="34" t="s">
        <v>1409</v>
      </c>
      <c r="D76" s="33" t="s">
        <v>181</v>
      </c>
      <c r="E76" s="35" t="s">
        <v>1410</v>
      </c>
      <c r="F76" s="36" t="s">
        <v>250</v>
      </c>
      <c r="G76" s="37">
        <v>60</v>
      </c>
      <c r="H76" s="38">
        <v>0</v>
      </c>
      <c r="I76" s="38">
        <f>ROUND(G76*H76,P4)</f>
        <v>0</v>
      </c>
      <c r="J76" s="33"/>
      <c r="O76" s="39">
        <f>I76*0.21</f>
        <v>0</v>
      </c>
      <c r="P76">
        <v>3</v>
      </c>
    </row>
    <row r="77" spans="1:16" ht="30" x14ac:dyDescent="0.25">
      <c r="A77" s="33" t="s">
        <v>173</v>
      </c>
      <c r="B77" s="40"/>
      <c r="C77" s="41"/>
      <c r="D77" s="41"/>
      <c r="E77" s="35" t="s">
        <v>1410</v>
      </c>
      <c r="F77" s="41"/>
      <c r="G77" s="41"/>
      <c r="H77" s="41"/>
      <c r="I77" s="41"/>
      <c r="J77" s="42"/>
    </row>
    <row r="78" spans="1:16" x14ac:dyDescent="0.25">
      <c r="A78" s="33" t="s">
        <v>177</v>
      </c>
      <c r="B78" s="40"/>
      <c r="C78" s="41"/>
      <c r="D78" s="41"/>
      <c r="E78" s="44" t="s">
        <v>181</v>
      </c>
      <c r="F78" s="41"/>
      <c r="G78" s="41"/>
      <c r="H78" s="41"/>
      <c r="I78" s="41"/>
      <c r="J78" s="42"/>
    </row>
    <row r="79" spans="1:16" x14ac:dyDescent="0.25">
      <c r="A79" s="27" t="s">
        <v>165</v>
      </c>
      <c r="B79" s="28"/>
      <c r="C79" s="29" t="s">
        <v>1411</v>
      </c>
      <c r="D79" s="30"/>
      <c r="E79" s="27" t="s">
        <v>1412</v>
      </c>
      <c r="F79" s="30"/>
      <c r="G79" s="30"/>
      <c r="H79" s="30"/>
      <c r="I79" s="31">
        <f>SUMIFS(I80:I131,A80:A131,"P")</f>
        <v>0</v>
      </c>
      <c r="J79" s="32"/>
    </row>
    <row r="80" spans="1:16" ht="30" x14ac:dyDescent="0.25">
      <c r="A80" s="33" t="s">
        <v>168</v>
      </c>
      <c r="B80" s="33">
        <v>18</v>
      </c>
      <c r="C80" s="34" t="s">
        <v>1413</v>
      </c>
      <c r="D80" s="33" t="s">
        <v>196</v>
      </c>
      <c r="E80" s="35" t="s">
        <v>1414</v>
      </c>
      <c r="F80" s="36" t="s">
        <v>250</v>
      </c>
      <c r="G80" s="37">
        <v>2.9380000000000002</v>
      </c>
      <c r="H80" s="38">
        <v>0</v>
      </c>
      <c r="I80" s="38">
        <f>ROUND(G80*H80,P4)</f>
        <v>0</v>
      </c>
      <c r="J80" s="33"/>
      <c r="O80" s="39">
        <f>I80*0.21</f>
        <v>0</v>
      </c>
      <c r="P80">
        <v>3</v>
      </c>
    </row>
    <row r="81" spans="1:16" ht="30" x14ac:dyDescent="0.25">
      <c r="A81" s="33" t="s">
        <v>173</v>
      </c>
      <c r="B81" s="40"/>
      <c r="C81" s="41"/>
      <c r="D81" s="41"/>
      <c r="E81" s="35" t="s">
        <v>1414</v>
      </c>
      <c r="F81" s="41"/>
      <c r="G81" s="41"/>
      <c r="H81" s="41"/>
      <c r="I81" s="41"/>
      <c r="J81" s="42"/>
    </row>
    <row r="82" spans="1:16" ht="105" x14ac:dyDescent="0.25">
      <c r="A82" s="33" t="s">
        <v>175</v>
      </c>
      <c r="B82" s="40"/>
      <c r="C82" s="41"/>
      <c r="D82" s="41"/>
      <c r="E82" s="43" t="s">
        <v>1415</v>
      </c>
      <c r="F82" s="41"/>
      <c r="G82" s="41"/>
      <c r="H82" s="41"/>
      <c r="I82" s="41"/>
      <c r="J82" s="42"/>
    </row>
    <row r="83" spans="1:16" x14ac:dyDescent="0.25">
      <c r="A83" s="33" t="s">
        <v>177</v>
      </c>
      <c r="B83" s="40"/>
      <c r="C83" s="41"/>
      <c r="D83" s="41"/>
      <c r="E83" s="44" t="s">
        <v>181</v>
      </c>
      <c r="F83" s="41"/>
      <c r="G83" s="41"/>
      <c r="H83" s="41"/>
      <c r="I83" s="41"/>
      <c r="J83" s="42"/>
    </row>
    <row r="84" spans="1:16" ht="30" x14ac:dyDescent="0.25">
      <c r="A84" s="33" t="s">
        <v>168</v>
      </c>
      <c r="B84" s="33">
        <v>19</v>
      </c>
      <c r="C84" s="34" t="s">
        <v>1416</v>
      </c>
      <c r="D84" s="33" t="s">
        <v>199</v>
      </c>
      <c r="E84" s="35" t="s">
        <v>1417</v>
      </c>
      <c r="F84" s="36" t="s">
        <v>250</v>
      </c>
      <c r="G84" s="37">
        <v>2.9380000000000002</v>
      </c>
      <c r="H84" s="38">
        <v>0</v>
      </c>
      <c r="I84" s="38">
        <f>ROUND(G84*H84,P4)</f>
        <v>0</v>
      </c>
      <c r="J84" s="33"/>
      <c r="O84" s="39">
        <f>I84*0.21</f>
        <v>0</v>
      </c>
      <c r="P84">
        <v>3</v>
      </c>
    </row>
    <row r="85" spans="1:16" ht="30" x14ac:dyDescent="0.25">
      <c r="A85" s="33" t="s">
        <v>173</v>
      </c>
      <c r="B85" s="40"/>
      <c r="C85" s="41"/>
      <c r="D85" s="41"/>
      <c r="E85" s="35" t="s">
        <v>1417</v>
      </c>
      <c r="F85" s="41"/>
      <c r="G85" s="41"/>
      <c r="H85" s="41"/>
      <c r="I85" s="41"/>
      <c r="J85" s="42"/>
    </row>
    <row r="86" spans="1:16" ht="105" x14ac:dyDescent="0.25">
      <c r="A86" s="33" t="s">
        <v>175</v>
      </c>
      <c r="B86" s="40"/>
      <c r="C86" s="41"/>
      <c r="D86" s="41"/>
      <c r="E86" s="43" t="s">
        <v>1415</v>
      </c>
      <c r="F86" s="41"/>
      <c r="G86" s="41"/>
      <c r="H86" s="41"/>
      <c r="I86" s="41"/>
      <c r="J86" s="42"/>
    </row>
    <row r="87" spans="1:16" x14ac:dyDescent="0.25">
      <c r="A87" s="33" t="s">
        <v>177</v>
      </c>
      <c r="B87" s="40"/>
      <c r="C87" s="41"/>
      <c r="D87" s="41"/>
      <c r="E87" s="44" t="s">
        <v>181</v>
      </c>
      <c r="F87" s="41"/>
      <c r="G87" s="41"/>
      <c r="H87" s="41"/>
      <c r="I87" s="41"/>
      <c r="J87" s="42"/>
    </row>
    <row r="88" spans="1:16" ht="30" x14ac:dyDescent="0.25">
      <c r="A88" s="33" t="s">
        <v>168</v>
      </c>
      <c r="B88" s="33">
        <v>20</v>
      </c>
      <c r="C88" s="34" t="s">
        <v>1418</v>
      </c>
      <c r="D88" s="33" t="s">
        <v>201</v>
      </c>
      <c r="E88" s="35" t="s">
        <v>1419</v>
      </c>
      <c r="F88" s="36" t="s">
        <v>250</v>
      </c>
      <c r="G88" s="37">
        <v>2.9380000000000002</v>
      </c>
      <c r="H88" s="38">
        <v>0</v>
      </c>
      <c r="I88" s="38">
        <f>ROUND(G88*H88,P4)</f>
        <v>0</v>
      </c>
      <c r="J88" s="33"/>
      <c r="O88" s="39">
        <f>I88*0.21</f>
        <v>0</v>
      </c>
      <c r="P88">
        <v>3</v>
      </c>
    </row>
    <row r="89" spans="1:16" ht="30" x14ac:dyDescent="0.25">
      <c r="A89" s="33" t="s">
        <v>173</v>
      </c>
      <c r="B89" s="40"/>
      <c r="C89" s="41"/>
      <c r="D89" s="41"/>
      <c r="E89" s="35" t="s">
        <v>1419</v>
      </c>
      <c r="F89" s="41"/>
      <c r="G89" s="41"/>
      <c r="H89" s="41"/>
      <c r="I89" s="41"/>
      <c r="J89" s="42"/>
    </row>
    <row r="90" spans="1:16" ht="105" x14ac:dyDescent="0.25">
      <c r="A90" s="33" t="s">
        <v>175</v>
      </c>
      <c r="B90" s="40"/>
      <c r="C90" s="41"/>
      <c r="D90" s="41"/>
      <c r="E90" s="43" t="s">
        <v>1415</v>
      </c>
      <c r="F90" s="41"/>
      <c r="G90" s="41"/>
      <c r="H90" s="41"/>
      <c r="I90" s="41"/>
      <c r="J90" s="42"/>
    </row>
    <row r="91" spans="1:16" x14ac:dyDescent="0.25">
      <c r="A91" s="33" t="s">
        <v>177</v>
      </c>
      <c r="B91" s="40"/>
      <c r="C91" s="41"/>
      <c r="D91" s="41"/>
      <c r="E91" s="44" t="s">
        <v>181</v>
      </c>
      <c r="F91" s="41"/>
      <c r="G91" s="41"/>
      <c r="H91" s="41"/>
      <c r="I91" s="41"/>
      <c r="J91" s="42"/>
    </row>
    <row r="92" spans="1:16" ht="45" x14ac:dyDescent="0.25">
      <c r="A92" s="33" t="s">
        <v>168</v>
      </c>
      <c r="B92" s="33">
        <v>21</v>
      </c>
      <c r="C92" s="34" t="s">
        <v>1420</v>
      </c>
      <c r="D92" s="33" t="s">
        <v>203</v>
      </c>
      <c r="E92" s="35" t="s">
        <v>1421</v>
      </c>
      <c r="F92" s="36" t="s">
        <v>250</v>
      </c>
      <c r="G92" s="37">
        <v>5.875</v>
      </c>
      <c r="H92" s="38">
        <v>0</v>
      </c>
      <c r="I92" s="38">
        <f>ROUND(G92*H92,P4)</f>
        <v>0</v>
      </c>
      <c r="J92" s="33"/>
      <c r="O92" s="39">
        <f>I92*0.21</f>
        <v>0</v>
      </c>
      <c r="P92">
        <v>3</v>
      </c>
    </row>
    <row r="93" spans="1:16" ht="45" x14ac:dyDescent="0.25">
      <c r="A93" s="33" t="s">
        <v>173</v>
      </c>
      <c r="B93" s="40"/>
      <c r="C93" s="41"/>
      <c r="D93" s="41"/>
      <c r="E93" s="35" t="s">
        <v>1421</v>
      </c>
      <c r="F93" s="41"/>
      <c r="G93" s="41"/>
      <c r="H93" s="41"/>
      <c r="I93" s="41"/>
      <c r="J93" s="42"/>
    </row>
    <row r="94" spans="1:16" ht="105" x14ac:dyDescent="0.25">
      <c r="A94" s="33" t="s">
        <v>175</v>
      </c>
      <c r="B94" s="40"/>
      <c r="C94" s="41"/>
      <c r="D94" s="41"/>
      <c r="E94" s="43" t="s">
        <v>1422</v>
      </c>
      <c r="F94" s="41"/>
      <c r="G94" s="41"/>
      <c r="H94" s="41"/>
      <c r="I94" s="41"/>
      <c r="J94" s="42"/>
    </row>
    <row r="95" spans="1:16" x14ac:dyDescent="0.25">
      <c r="A95" s="33" t="s">
        <v>177</v>
      </c>
      <c r="B95" s="40"/>
      <c r="C95" s="41"/>
      <c r="D95" s="41"/>
      <c r="E95" s="44" t="s">
        <v>181</v>
      </c>
      <c r="F95" s="41"/>
      <c r="G95" s="41"/>
      <c r="H95" s="41"/>
      <c r="I95" s="41"/>
      <c r="J95" s="42"/>
    </row>
    <row r="96" spans="1:16" ht="30" x14ac:dyDescent="0.25">
      <c r="A96" s="33" t="s">
        <v>168</v>
      </c>
      <c r="B96" s="33">
        <v>22</v>
      </c>
      <c r="C96" s="34" t="s">
        <v>1423</v>
      </c>
      <c r="D96" s="33" t="s">
        <v>1424</v>
      </c>
      <c r="E96" s="35" t="s">
        <v>1425</v>
      </c>
      <c r="F96" s="36" t="s">
        <v>250</v>
      </c>
      <c r="G96" s="37">
        <v>5.875</v>
      </c>
      <c r="H96" s="38">
        <v>0</v>
      </c>
      <c r="I96" s="38">
        <f>ROUND(G96*H96,P4)</f>
        <v>0</v>
      </c>
      <c r="J96" s="33"/>
      <c r="O96" s="39">
        <f>I96*0.21</f>
        <v>0</v>
      </c>
      <c r="P96">
        <v>3</v>
      </c>
    </row>
    <row r="97" spans="1:16" ht="30" x14ac:dyDescent="0.25">
      <c r="A97" s="33" t="s">
        <v>173</v>
      </c>
      <c r="B97" s="40"/>
      <c r="C97" s="41"/>
      <c r="D97" s="41"/>
      <c r="E97" s="35" t="s">
        <v>1425</v>
      </c>
      <c r="F97" s="41"/>
      <c r="G97" s="41"/>
      <c r="H97" s="41"/>
      <c r="I97" s="41"/>
      <c r="J97" s="42"/>
    </row>
    <row r="98" spans="1:16" ht="105" x14ac:dyDescent="0.25">
      <c r="A98" s="33" t="s">
        <v>175</v>
      </c>
      <c r="B98" s="40"/>
      <c r="C98" s="41"/>
      <c r="D98" s="41"/>
      <c r="E98" s="43" t="s">
        <v>1422</v>
      </c>
      <c r="F98" s="41"/>
      <c r="G98" s="41"/>
      <c r="H98" s="41"/>
      <c r="I98" s="41"/>
      <c r="J98" s="42"/>
    </row>
    <row r="99" spans="1:16" x14ac:dyDescent="0.25">
      <c r="A99" s="33" t="s">
        <v>177</v>
      </c>
      <c r="B99" s="40"/>
      <c r="C99" s="41"/>
      <c r="D99" s="41"/>
      <c r="E99" s="44" t="s">
        <v>181</v>
      </c>
      <c r="F99" s="41"/>
      <c r="G99" s="41"/>
      <c r="H99" s="41"/>
      <c r="I99" s="41"/>
      <c r="J99" s="42"/>
    </row>
    <row r="100" spans="1:16" ht="30" x14ac:dyDescent="0.25">
      <c r="A100" s="33" t="s">
        <v>168</v>
      </c>
      <c r="B100" s="33">
        <v>23</v>
      </c>
      <c r="C100" s="34" t="s">
        <v>1426</v>
      </c>
      <c r="D100" s="33" t="s">
        <v>1427</v>
      </c>
      <c r="E100" s="35" t="s">
        <v>1428</v>
      </c>
      <c r="F100" s="36" t="s">
        <v>250</v>
      </c>
      <c r="G100" s="37">
        <v>17.625</v>
      </c>
      <c r="H100" s="38">
        <v>0</v>
      </c>
      <c r="I100" s="38">
        <f>ROUND(G100*H100,P4)</f>
        <v>0</v>
      </c>
      <c r="J100" s="33"/>
      <c r="O100" s="39">
        <f>I100*0.21</f>
        <v>0</v>
      </c>
      <c r="P100">
        <v>3</v>
      </c>
    </row>
    <row r="101" spans="1:16" ht="30" x14ac:dyDescent="0.25">
      <c r="A101" s="33" t="s">
        <v>173</v>
      </c>
      <c r="B101" s="40"/>
      <c r="C101" s="41"/>
      <c r="D101" s="41"/>
      <c r="E101" s="35" t="s">
        <v>1428</v>
      </c>
      <c r="F101" s="41"/>
      <c r="G101" s="41"/>
      <c r="H101" s="41"/>
      <c r="I101" s="41"/>
      <c r="J101" s="42"/>
    </row>
    <row r="102" spans="1:16" ht="120" x14ac:dyDescent="0.25">
      <c r="A102" s="33" t="s">
        <v>175</v>
      </c>
      <c r="B102" s="40"/>
      <c r="C102" s="41"/>
      <c r="D102" s="41"/>
      <c r="E102" s="43" t="s">
        <v>1429</v>
      </c>
      <c r="F102" s="41"/>
      <c r="G102" s="41"/>
      <c r="H102" s="41"/>
      <c r="I102" s="41"/>
      <c r="J102" s="42"/>
    </row>
    <row r="103" spans="1:16" x14ac:dyDescent="0.25">
      <c r="A103" s="33" t="s">
        <v>177</v>
      </c>
      <c r="B103" s="40"/>
      <c r="C103" s="41"/>
      <c r="D103" s="41"/>
      <c r="E103" s="44" t="s">
        <v>181</v>
      </c>
      <c r="F103" s="41"/>
      <c r="G103" s="41"/>
      <c r="H103" s="41"/>
      <c r="I103" s="41"/>
      <c r="J103" s="42"/>
    </row>
    <row r="104" spans="1:16" ht="45" x14ac:dyDescent="0.25">
      <c r="A104" s="33" t="s">
        <v>168</v>
      </c>
      <c r="B104" s="33">
        <v>24</v>
      </c>
      <c r="C104" s="34" t="s">
        <v>1430</v>
      </c>
      <c r="D104" s="33" t="s">
        <v>1431</v>
      </c>
      <c r="E104" s="35" t="s">
        <v>1432</v>
      </c>
      <c r="F104" s="36" t="s">
        <v>250</v>
      </c>
      <c r="G104" s="37">
        <v>11.75</v>
      </c>
      <c r="H104" s="38">
        <v>0</v>
      </c>
      <c r="I104" s="38">
        <f>ROUND(G104*H104,P4)</f>
        <v>0</v>
      </c>
      <c r="J104" s="33"/>
      <c r="O104" s="39">
        <f>I104*0.21</f>
        <v>0</v>
      </c>
      <c r="P104">
        <v>3</v>
      </c>
    </row>
    <row r="105" spans="1:16" ht="45" x14ac:dyDescent="0.25">
      <c r="A105" s="33" t="s">
        <v>173</v>
      </c>
      <c r="B105" s="40"/>
      <c r="C105" s="41"/>
      <c r="D105" s="41"/>
      <c r="E105" s="35" t="s">
        <v>1433</v>
      </c>
      <c r="F105" s="41"/>
      <c r="G105" s="41"/>
      <c r="H105" s="41"/>
      <c r="I105" s="41"/>
      <c r="J105" s="42"/>
    </row>
    <row r="106" spans="1:16" ht="105" x14ac:dyDescent="0.25">
      <c r="A106" s="33" t="s">
        <v>175</v>
      </c>
      <c r="B106" s="40"/>
      <c r="C106" s="41"/>
      <c r="D106" s="41"/>
      <c r="E106" s="43" t="s">
        <v>1434</v>
      </c>
      <c r="F106" s="41"/>
      <c r="G106" s="41"/>
      <c r="H106" s="41"/>
      <c r="I106" s="41"/>
      <c r="J106" s="42"/>
    </row>
    <row r="107" spans="1:16" x14ac:dyDescent="0.25">
      <c r="A107" s="33" t="s">
        <v>177</v>
      </c>
      <c r="B107" s="40"/>
      <c r="C107" s="41"/>
      <c r="D107" s="41"/>
      <c r="E107" s="44" t="s">
        <v>181</v>
      </c>
      <c r="F107" s="41"/>
      <c r="G107" s="41"/>
      <c r="H107" s="41"/>
      <c r="I107" s="41"/>
      <c r="J107" s="42"/>
    </row>
    <row r="108" spans="1:16" ht="30" x14ac:dyDescent="0.25">
      <c r="A108" s="33" t="s">
        <v>168</v>
      </c>
      <c r="B108" s="33">
        <v>25</v>
      </c>
      <c r="C108" s="34" t="s">
        <v>1435</v>
      </c>
      <c r="D108" s="33" t="s">
        <v>1436</v>
      </c>
      <c r="E108" s="35" t="s">
        <v>1437</v>
      </c>
      <c r="F108" s="36" t="s">
        <v>274</v>
      </c>
      <c r="G108" s="37">
        <v>22.629000000000001</v>
      </c>
      <c r="H108" s="38">
        <v>0</v>
      </c>
      <c r="I108" s="38">
        <f>ROUND(G108*H108,P4)</f>
        <v>0</v>
      </c>
      <c r="J108" s="33"/>
      <c r="O108" s="39">
        <f>I108*0.21</f>
        <v>0</v>
      </c>
      <c r="P108">
        <v>3</v>
      </c>
    </row>
    <row r="109" spans="1:16" ht="30" x14ac:dyDescent="0.25">
      <c r="A109" s="33" t="s">
        <v>173</v>
      </c>
      <c r="B109" s="40"/>
      <c r="C109" s="41"/>
      <c r="D109" s="41"/>
      <c r="E109" s="35" t="s">
        <v>1437</v>
      </c>
      <c r="F109" s="41"/>
      <c r="G109" s="41"/>
      <c r="H109" s="41"/>
      <c r="I109" s="41"/>
      <c r="J109" s="42"/>
    </row>
    <row r="110" spans="1:16" ht="60" x14ac:dyDescent="0.25">
      <c r="A110" s="33" t="s">
        <v>175</v>
      </c>
      <c r="B110" s="40"/>
      <c r="C110" s="41"/>
      <c r="D110" s="41"/>
      <c r="E110" s="43" t="s">
        <v>1438</v>
      </c>
      <c r="F110" s="41"/>
      <c r="G110" s="41"/>
      <c r="H110" s="41"/>
      <c r="I110" s="41"/>
      <c r="J110" s="42"/>
    </row>
    <row r="111" spans="1:16" x14ac:dyDescent="0.25">
      <c r="A111" s="33" t="s">
        <v>177</v>
      </c>
      <c r="B111" s="40"/>
      <c r="C111" s="41"/>
      <c r="D111" s="41"/>
      <c r="E111" s="44" t="s">
        <v>181</v>
      </c>
      <c r="F111" s="41"/>
      <c r="G111" s="41"/>
      <c r="H111" s="41"/>
      <c r="I111" s="41"/>
      <c r="J111" s="42"/>
    </row>
    <row r="112" spans="1:16" ht="45" x14ac:dyDescent="0.25">
      <c r="A112" s="33" t="s">
        <v>168</v>
      </c>
      <c r="B112" s="33">
        <v>26</v>
      </c>
      <c r="C112" s="34" t="s">
        <v>1439</v>
      </c>
      <c r="D112" s="33" t="s">
        <v>1440</v>
      </c>
      <c r="E112" s="35" t="s">
        <v>1441</v>
      </c>
      <c r="F112" s="36" t="s">
        <v>274</v>
      </c>
      <c r="G112" s="37">
        <v>22.629000000000001</v>
      </c>
      <c r="H112" s="38">
        <v>0</v>
      </c>
      <c r="I112" s="38">
        <f>ROUND(G112*H112,P4)</f>
        <v>0</v>
      </c>
      <c r="J112" s="33"/>
      <c r="O112" s="39">
        <f>I112*0.21</f>
        <v>0</v>
      </c>
      <c r="P112">
        <v>3</v>
      </c>
    </row>
    <row r="113" spans="1:16" ht="45" x14ac:dyDescent="0.25">
      <c r="A113" s="33" t="s">
        <v>173</v>
      </c>
      <c r="B113" s="40"/>
      <c r="C113" s="41"/>
      <c r="D113" s="41"/>
      <c r="E113" s="35" t="s">
        <v>1442</v>
      </c>
      <c r="F113" s="41"/>
      <c r="G113" s="41"/>
      <c r="H113" s="41"/>
      <c r="I113" s="41"/>
      <c r="J113" s="42"/>
    </row>
    <row r="114" spans="1:16" ht="60" x14ac:dyDescent="0.25">
      <c r="A114" s="33" t="s">
        <v>175</v>
      </c>
      <c r="B114" s="40"/>
      <c r="C114" s="41"/>
      <c r="D114" s="41"/>
      <c r="E114" s="43" t="s">
        <v>1438</v>
      </c>
      <c r="F114" s="41"/>
      <c r="G114" s="41"/>
      <c r="H114" s="41"/>
      <c r="I114" s="41"/>
      <c r="J114" s="42"/>
    </row>
    <row r="115" spans="1:16" x14ac:dyDescent="0.25">
      <c r="A115" s="33" t="s">
        <v>177</v>
      </c>
      <c r="B115" s="40"/>
      <c r="C115" s="41"/>
      <c r="D115" s="41"/>
      <c r="E115" s="44" t="s">
        <v>181</v>
      </c>
      <c r="F115" s="41"/>
      <c r="G115" s="41"/>
      <c r="H115" s="41"/>
      <c r="I115" s="41"/>
      <c r="J115" s="42"/>
    </row>
    <row r="116" spans="1:16" ht="30" x14ac:dyDescent="0.25">
      <c r="A116" s="33" t="s">
        <v>168</v>
      </c>
      <c r="B116" s="33">
        <v>27</v>
      </c>
      <c r="C116" s="34" t="s">
        <v>1443</v>
      </c>
      <c r="D116" s="33" t="s">
        <v>1444</v>
      </c>
      <c r="E116" s="35" t="s">
        <v>1445</v>
      </c>
      <c r="F116" s="36" t="s">
        <v>274</v>
      </c>
      <c r="G116" s="37">
        <v>22.629000000000001</v>
      </c>
      <c r="H116" s="38">
        <v>0</v>
      </c>
      <c r="I116" s="38">
        <f>ROUND(G116*H116,P4)</f>
        <v>0</v>
      </c>
      <c r="J116" s="33"/>
      <c r="O116" s="39">
        <f>I116*0.21</f>
        <v>0</v>
      </c>
      <c r="P116">
        <v>3</v>
      </c>
    </row>
    <row r="117" spans="1:16" ht="30" x14ac:dyDescent="0.25">
      <c r="A117" s="33" t="s">
        <v>173</v>
      </c>
      <c r="B117" s="40"/>
      <c r="C117" s="41"/>
      <c r="D117" s="41"/>
      <c r="E117" s="35" t="s">
        <v>1445</v>
      </c>
      <c r="F117" s="41"/>
      <c r="G117" s="41"/>
      <c r="H117" s="41"/>
      <c r="I117" s="41"/>
      <c r="J117" s="42"/>
    </row>
    <row r="118" spans="1:16" ht="60" x14ac:dyDescent="0.25">
      <c r="A118" s="33" t="s">
        <v>175</v>
      </c>
      <c r="B118" s="40"/>
      <c r="C118" s="41"/>
      <c r="D118" s="41"/>
      <c r="E118" s="43" t="s">
        <v>1438</v>
      </c>
      <c r="F118" s="41"/>
      <c r="G118" s="41"/>
      <c r="H118" s="41"/>
      <c r="I118" s="41"/>
      <c r="J118" s="42"/>
    </row>
    <row r="119" spans="1:16" x14ac:dyDescent="0.25">
      <c r="A119" s="33" t="s">
        <v>177</v>
      </c>
      <c r="B119" s="40"/>
      <c r="C119" s="41"/>
      <c r="D119" s="41"/>
      <c r="E119" s="44" t="s">
        <v>181</v>
      </c>
      <c r="F119" s="41"/>
      <c r="G119" s="41"/>
      <c r="H119" s="41"/>
      <c r="I119" s="41"/>
      <c r="J119" s="42"/>
    </row>
    <row r="120" spans="1:16" ht="30" x14ac:dyDescent="0.25">
      <c r="A120" s="33" t="s">
        <v>168</v>
      </c>
      <c r="B120" s="33">
        <v>28</v>
      </c>
      <c r="C120" s="34" t="s">
        <v>1446</v>
      </c>
      <c r="D120" s="33" t="s">
        <v>1447</v>
      </c>
      <c r="E120" s="35" t="s">
        <v>1448</v>
      </c>
      <c r="F120" s="36" t="s">
        <v>250</v>
      </c>
      <c r="G120" s="37">
        <v>2.9380000000000002</v>
      </c>
      <c r="H120" s="38">
        <v>0</v>
      </c>
      <c r="I120" s="38">
        <f>ROUND(G120*H120,P4)</f>
        <v>0</v>
      </c>
      <c r="J120" s="33"/>
      <c r="O120" s="39">
        <f>I120*0.21</f>
        <v>0</v>
      </c>
      <c r="P120">
        <v>3</v>
      </c>
    </row>
    <row r="121" spans="1:16" ht="30" x14ac:dyDescent="0.25">
      <c r="A121" s="33" t="s">
        <v>173</v>
      </c>
      <c r="B121" s="40"/>
      <c r="C121" s="41"/>
      <c r="D121" s="41"/>
      <c r="E121" s="35" t="s">
        <v>1448</v>
      </c>
      <c r="F121" s="41"/>
      <c r="G121" s="41"/>
      <c r="H121" s="41"/>
      <c r="I121" s="41"/>
      <c r="J121" s="42"/>
    </row>
    <row r="122" spans="1:16" ht="105" x14ac:dyDescent="0.25">
      <c r="A122" s="33" t="s">
        <v>175</v>
      </c>
      <c r="B122" s="40"/>
      <c r="C122" s="41"/>
      <c r="D122" s="41"/>
      <c r="E122" s="43" t="s">
        <v>1415</v>
      </c>
      <c r="F122" s="41"/>
      <c r="G122" s="41"/>
      <c r="H122" s="41"/>
      <c r="I122" s="41"/>
      <c r="J122" s="42"/>
    </row>
    <row r="123" spans="1:16" x14ac:dyDescent="0.25">
      <c r="A123" s="33" t="s">
        <v>177</v>
      </c>
      <c r="B123" s="40"/>
      <c r="C123" s="41"/>
      <c r="D123" s="41"/>
      <c r="E123" s="44" t="s">
        <v>181</v>
      </c>
      <c r="F123" s="41"/>
      <c r="G123" s="41"/>
      <c r="H123" s="41"/>
      <c r="I123" s="41"/>
      <c r="J123" s="42"/>
    </row>
    <row r="124" spans="1:16" ht="30" x14ac:dyDescent="0.25">
      <c r="A124" s="33" t="s">
        <v>168</v>
      </c>
      <c r="B124" s="33">
        <v>29</v>
      </c>
      <c r="C124" s="34" t="s">
        <v>1449</v>
      </c>
      <c r="D124" s="33" t="s">
        <v>1450</v>
      </c>
      <c r="E124" s="35" t="s">
        <v>1451</v>
      </c>
      <c r="F124" s="36" t="s">
        <v>274</v>
      </c>
      <c r="G124" s="37">
        <v>8.2439999999999998</v>
      </c>
      <c r="H124" s="38">
        <v>0</v>
      </c>
      <c r="I124" s="38">
        <f>ROUND(G124*H124,P4)</f>
        <v>0</v>
      </c>
      <c r="J124" s="33"/>
      <c r="O124" s="39">
        <f>I124*0.21</f>
        <v>0</v>
      </c>
      <c r="P124">
        <v>3</v>
      </c>
    </row>
    <row r="125" spans="1:16" ht="30" x14ac:dyDescent="0.25">
      <c r="A125" s="33" t="s">
        <v>173</v>
      </c>
      <c r="B125" s="40"/>
      <c r="C125" s="41"/>
      <c r="D125" s="41"/>
      <c r="E125" s="35" t="s">
        <v>1451</v>
      </c>
      <c r="F125" s="41"/>
      <c r="G125" s="41"/>
      <c r="H125" s="41"/>
      <c r="I125" s="41"/>
      <c r="J125" s="42"/>
    </row>
    <row r="126" spans="1:16" ht="60" x14ac:dyDescent="0.25">
      <c r="A126" s="33" t="s">
        <v>175</v>
      </c>
      <c r="B126" s="40"/>
      <c r="C126" s="41"/>
      <c r="D126" s="41"/>
      <c r="E126" s="43" t="s">
        <v>1452</v>
      </c>
      <c r="F126" s="41"/>
      <c r="G126" s="41"/>
      <c r="H126" s="41"/>
      <c r="I126" s="41"/>
      <c r="J126" s="42"/>
    </row>
    <row r="127" spans="1:16" x14ac:dyDescent="0.25">
      <c r="A127" s="33" t="s">
        <v>177</v>
      </c>
      <c r="B127" s="40"/>
      <c r="C127" s="41"/>
      <c r="D127" s="41"/>
      <c r="E127" s="44" t="s">
        <v>181</v>
      </c>
      <c r="F127" s="41"/>
      <c r="G127" s="41"/>
      <c r="H127" s="41"/>
      <c r="I127" s="41"/>
      <c r="J127" s="42"/>
    </row>
    <row r="128" spans="1:16" ht="45" x14ac:dyDescent="0.25">
      <c r="A128" s="33" t="s">
        <v>168</v>
      </c>
      <c r="B128" s="33">
        <v>30</v>
      </c>
      <c r="C128" s="34" t="s">
        <v>1453</v>
      </c>
      <c r="D128" s="33" t="s">
        <v>1454</v>
      </c>
      <c r="E128" s="35" t="s">
        <v>1455</v>
      </c>
      <c r="F128" s="36" t="s">
        <v>274</v>
      </c>
      <c r="G128" s="37">
        <v>8.2439999999999998</v>
      </c>
      <c r="H128" s="38">
        <v>0</v>
      </c>
      <c r="I128" s="38">
        <f>ROUND(G128*H128,P4)</f>
        <v>0</v>
      </c>
      <c r="J128" s="33"/>
      <c r="O128" s="39">
        <f>I128*0.21</f>
        <v>0</v>
      </c>
      <c r="P128">
        <v>3</v>
      </c>
    </row>
    <row r="129" spans="1:16" ht="60" x14ac:dyDescent="0.25">
      <c r="A129" s="33" t="s">
        <v>173</v>
      </c>
      <c r="B129" s="40"/>
      <c r="C129" s="41"/>
      <c r="D129" s="41"/>
      <c r="E129" s="35" t="s">
        <v>1456</v>
      </c>
      <c r="F129" s="41"/>
      <c r="G129" s="41"/>
      <c r="H129" s="41"/>
      <c r="I129" s="41"/>
      <c r="J129" s="42"/>
    </row>
    <row r="130" spans="1:16" ht="60" x14ac:dyDescent="0.25">
      <c r="A130" s="33" t="s">
        <v>175</v>
      </c>
      <c r="B130" s="40"/>
      <c r="C130" s="41"/>
      <c r="D130" s="41"/>
      <c r="E130" s="43" t="s">
        <v>1452</v>
      </c>
      <c r="F130" s="41"/>
      <c r="G130" s="41"/>
      <c r="H130" s="41"/>
      <c r="I130" s="41"/>
      <c r="J130" s="42"/>
    </row>
    <row r="131" spans="1:16" x14ac:dyDescent="0.25">
      <c r="A131" s="33" t="s">
        <v>177</v>
      </c>
      <c r="B131" s="40"/>
      <c r="C131" s="41"/>
      <c r="D131" s="41"/>
      <c r="E131" s="44" t="s">
        <v>181</v>
      </c>
      <c r="F131" s="41"/>
      <c r="G131" s="41"/>
      <c r="H131" s="41"/>
      <c r="I131" s="41"/>
      <c r="J131" s="42"/>
    </row>
    <row r="132" spans="1:16" x14ac:dyDescent="0.25">
      <c r="A132" s="27" t="s">
        <v>165</v>
      </c>
      <c r="B132" s="28"/>
      <c r="C132" s="29" t="s">
        <v>1457</v>
      </c>
      <c r="D132" s="30"/>
      <c r="E132" s="27" t="s">
        <v>1458</v>
      </c>
      <c r="F132" s="30"/>
      <c r="G132" s="30"/>
      <c r="H132" s="30"/>
      <c r="I132" s="31">
        <f>SUMIFS(I133:I152,A133:A152,"P")</f>
        <v>0</v>
      </c>
      <c r="J132" s="32"/>
    </row>
    <row r="133" spans="1:16" ht="30" x14ac:dyDescent="0.25">
      <c r="A133" s="33" t="s">
        <v>168</v>
      </c>
      <c r="B133" s="33">
        <v>31</v>
      </c>
      <c r="C133" s="34" t="s">
        <v>1413</v>
      </c>
      <c r="D133" s="33" t="s">
        <v>1459</v>
      </c>
      <c r="E133" s="35" t="s">
        <v>1414</v>
      </c>
      <c r="F133" s="36" t="s">
        <v>250</v>
      </c>
      <c r="G133" s="37">
        <v>23.52</v>
      </c>
      <c r="H133" s="38">
        <v>0</v>
      </c>
      <c r="I133" s="38">
        <f>ROUND(G133*H133,P4)</f>
        <v>0</v>
      </c>
      <c r="J133" s="33"/>
      <c r="O133" s="39">
        <f>I133*0.21</f>
        <v>0</v>
      </c>
      <c r="P133">
        <v>3</v>
      </c>
    </row>
    <row r="134" spans="1:16" ht="30" x14ac:dyDescent="0.25">
      <c r="A134" s="33" t="s">
        <v>173</v>
      </c>
      <c r="B134" s="40"/>
      <c r="C134" s="41"/>
      <c r="D134" s="41"/>
      <c r="E134" s="35" t="s">
        <v>1414</v>
      </c>
      <c r="F134" s="41"/>
      <c r="G134" s="41"/>
      <c r="H134" s="41"/>
      <c r="I134" s="41"/>
      <c r="J134" s="42"/>
    </row>
    <row r="135" spans="1:16" ht="60" x14ac:dyDescent="0.25">
      <c r="A135" s="33" t="s">
        <v>175</v>
      </c>
      <c r="B135" s="40"/>
      <c r="C135" s="41"/>
      <c r="D135" s="41"/>
      <c r="E135" s="43" t="s">
        <v>1460</v>
      </c>
      <c r="F135" s="41"/>
      <c r="G135" s="41"/>
      <c r="H135" s="41"/>
      <c r="I135" s="41"/>
      <c r="J135" s="42"/>
    </row>
    <row r="136" spans="1:16" x14ac:dyDescent="0.25">
      <c r="A136" s="33" t="s">
        <v>177</v>
      </c>
      <c r="B136" s="40"/>
      <c r="C136" s="41"/>
      <c r="D136" s="41"/>
      <c r="E136" s="44" t="s">
        <v>181</v>
      </c>
      <c r="F136" s="41"/>
      <c r="G136" s="41"/>
      <c r="H136" s="41"/>
      <c r="I136" s="41"/>
      <c r="J136" s="42"/>
    </row>
    <row r="137" spans="1:16" ht="30" x14ac:dyDescent="0.25">
      <c r="A137" s="33" t="s">
        <v>168</v>
      </c>
      <c r="B137" s="33">
        <v>32</v>
      </c>
      <c r="C137" s="34" t="s">
        <v>1416</v>
      </c>
      <c r="D137" s="33" t="s">
        <v>1461</v>
      </c>
      <c r="E137" s="35" t="s">
        <v>1417</v>
      </c>
      <c r="F137" s="36" t="s">
        <v>250</v>
      </c>
      <c r="G137" s="37">
        <v>23.52</v>
      </c>
      <c r="H137" s="38">
        <v>0</v>
      </c>
      <c r="I137" s="38">
        <f>ROUND(G137*H137,P4)</f>
        <v>0</v>
      </c>
      <c r="J137" s="33"/>
      <c r="O137" s="39">
        <f>I137*0.21</f>
        <v>0</v>
      </c>
      <c r="P137">
        <v>3</v>
      </c>
    </row>
    <row r="138" spans="1:16" ht="30" x14ac:dyDescent="0.25">
      <c r="A138" s="33" t="s">
        <v>173</v>
      </c>
      <c r="B138" s="40"/>
      <c r="C138" s="41"/>
      <c r="D138" s="41"/>
      <c r="E138" s="35" t="s">
        <v>1417</v>
      </c>
      <c r="F138" s="41"/>
      <c r="G138" s="41"/>
      <c r="H138" s="41"/>
      <c r="I138" s="41"/>
      <c r="J138" s="42"/>
    </row>
    <row r="139" spans="1:16" ht="60" x14ac:dyDescent="0.25">
      <c r="A139" s="33" t="s">
        <v>175</v>
      </c>
      <c r="B139" s="40"/>
      <c r="C139" s="41"/>
      <c r="D139" s="41"/>
      <c r="E139" s="43" t="s">
        <v>1460</v>
      </c>
      <c r="F139" s="41"/>
      <c r="G139" s="41"/>
      <c r="H139" s="41"/>
      <c r="I139" s="41"/>
      <c r="J139" s="42"/>
    </row>
    <row r="140" spans="1:16" x14ac:dyDescent="0.25">
      <c r="A140" s="33" t="s">
        <v>177</v>
      </c>
      <c r="B140" s="40"/>
      <c r="C140" s="41"/>
      <c r="D140" s="41"/>
      <c r="E140" s="44" t="s">
        <v>181</v>
      </c>
      <c r="F140" s="41"/>
      <c r="G140" s="41"/>
      <c r="H140" s="41"/>
      <c r="I140" s="41"/>
      <c r="J140" s="42"/>
    </row>
    <row r="141" spans="1:16" ht="30" x14ac:dyDescent="0.25">
      <c r="A141" s="33" t="s">
        <v>168</v>
      </c>
      <c r="B141" s="33">
        <v>33</v>
      </c>
      <c r="C141" s="34" t="s">
        <v>1462</v>
      </c>
      <c r="D141" s="33" t="s">
        <v>1463</v>
      </c>
      <c r="E141" s="35" t="s">
        <v>1464</v>
      </c>
      <c r="F141" s="36" t="s">
        <v>250</v>
      </c>
      <c r="G141" s="37">
        <v>23.52</v>
      </c>
      <c r="H141" s="38">
        <v>0</v>
      </c>
      <c r="I141" s="38">
        <f>ROUND(G141*H141,P4)</f>
        <v>0</v>
      </c>
      <c r="J141" s="33"/>
      <c r="O141" s="39">
        <f>I141*0.21</f>
        <v>0</v>
      </c>
      <c r="P141">
        <v>3</v>
      </c>
    </row>
    <row r="142" spans="1:16" ht="30" x14ac:dyDescent="0.25">
      <c r="A142" s="33" t="s">
        <v>173</v>
      </c>
      <c r="B142" s="40"/>
      <c r="C142" s="41"/>
      <c r="D142" s="41"/>
      <c r="E142" s="35" t="s">
        <v>1464</v>
      </c>
      <c r="F142" s="41"/>
      <c r="G142" s="41"/>
      <c r="H142" s="41"/>
      <c r="I142" s="41"/>
      <c r="J142" s="42"/>
    </row>
    <row r="143" spans="1:16" ht="60" x14ac:dyDescent="0.25">
      <c r="A143" s="33" t="s">
        <v>175</v>
      </c>
      <c r="B143" s="40"/>
      <c r="C143" s="41"/>
      <c r="D143" s="41"/>
      <c r="E143" s="43" t="s">
        <v>1460</v>
      </c>
      <c r="F143" s="41"/>
      <c r="G143" s="41"/>
      <c r="H143" s="41"/>
      <c r="I143" s="41"/>
      <c r="J143" s="42"/>
    </row>
    <row r="144" spans="1:16" x14ac:dyDescent="0.25">
      <c r="A144" s="33" t="s">
        <v>177</v>
      </c>
      <c r="B144" s="40"/>
      <c r="C144" s="41"/>
      <c r="D144" s="41"/>
      <c r="E144" s="44" t="s">
        <v>181</v>
      </c>
      <c r="F144" s="41"/>
      <c r="G144" s="41"/>
      <c r="H144" s="41"/>
      <c r="I144" s="41"/>
      <c r="J144" s="42"/>
    </row>
    <row r="145" spans="1:16" ht="30" x14ac:dyDescent="0.25">
      <c r="A145" s="33" t="s">
        <v>168</v>
      </c>
      <c r="B145" s="33">
        <v>34</v>
      </c>
      <c r="C145" s="34" t="s">
        <v>1465</v>
      </c>
      <c r="D145" s="33" t="s">
        <v>1466</v>
      </c>
      <c r="E145" s="35" t="s">
        <v>1467</v>
      </c>
      <c r="F145" s="36" t="s">
        <v>250</v>
      </c>
      <c r="G145" s="37">
        <v>23.52</v>
      </c>
      <c r="H145" s="38">
        <v>0</v>
      </c>
      <c r="I145" s="38">
        <f>ROUND(G145*H145,P4)</f>
        <v>0</v>
      </c>
      <c r="J145" s="33"/>
      <c r="O145" s="39">
        <f>I145*0.21</f>
        <v>0</v>
      </c>
      <c r="P145">
        <v>3</v>
      </c>
    </row>
    <row r="146" spans="1:16" ht="30" x14ac:dyDescent="0.25">
      <c r="A146" s="33" t="s">
        <v>173</v>
      </c>
      <c r="B146" s="40"/>
      <c r="C146" s="41"/>
      <c r="D146" s="41"/>
      <c r="E146" s="35" t="s">
        <v>1467</v>
      </c>
      <c r="F146" s="41"/>
      <c r="G146" s="41"/>
      <c r="H146" s="41"/>
      <c r="I146" s="41"/>
      <c r="J146" s="42"/>
    </row>
    <row r="147" spans="1:16" ht="60" x14ac:dyDescent="0.25">
      <c r="A147" s="33" t="s">
        <v>175</v>
      </c>
      <c r="B147" s="40"/>
      <c r="C147" s="41"/>
      <c r="D147" s="41"/>
      <c r="E147" s="43" t="s">
        <v>1460</v>
      </c>
      <c r="F147" s="41"/>
      <c r="G147" s="41"/>
      <c r="H147" s="41"/>
      <c r="I147" s="41"/>
      <c r="J147" s="42"/>
    </row>
    <row r="148" spans="1:16" x14ac:dyDescent="0.25">
      <c r="A148" s="33" t="s">
        <v>177</v>
      </c>
      <c r="B148" s="40"/>
      <c r="C148" s="41"/>
      <c r="D148" s="41"/>
      <c r="E148" s="44" t="s">
        <v>181</v>
      </c>
      <c r="F148" s="41"/>
      <c r="G148" s="41"/>
      <c r="H148" s="41"/>
      <c r="I148" s="41"/>
      <c r="J148" s="42"/>
    </row>
    <row r="149" spans="1:16" ht="30" x14ac:dyDescent="0.25">
      <c r="A149" s="33" t="s">
        <v>168</v>
      </c>
      <c r="B149" s="33">
        <v>35</v>
      </c>
      <c r="C149" s="34" t="s">
        <v>1446</v>
      </c>
      <c r="D149" s="33" t="s">
        <v>1468</v>
      </c>
      <c r="E149" s="35" t="s">
        <v>1448</v>
      </c>
      <c r="F149" s="36" t="s">
        <v>250</v>
      </c>
      <c r="G149" s="37">
        <v>23.52</v>
      </c>
      <c r="H149" s="38">
        <v>0</v>
      </c>
      <c r="I149" s="38">
        <f>ROUND(G149*H149,P4)</f>
        <v>0</v>
      </c>
      <c r="J149" s="33"/>
      <c r="O149" s="39">
        <f>I149*0.21</f>
        <v>0</v>
      </c>
      <c r="P149">
        <v>3</v>
      </c>
    </row>
    <row r="150" spans="1:16" ht="30" x14ac:dyDescent="0.25">
      <c r="A150" s="33" t="s">
        <v>173</v>
      </c>
      <c r="B150" s="40"/>
      <c r="C150" s="41"/>
      <c r="D150" s="41"/>
      <c r="E150" s="35" t="s">
        <v>1448</v>
      </c>
      <c r="F150" s="41"/>
      <c r="G150" s="41"/>
      <c r="H150" s="41"/>
      <c r="I150" s="41"/>
      <c r="J150" s="42"/>
    </row>
    <row r="151" spans="1:16" ht="60" x14ac:dyDescent="0.25">
      <c r="A151" s="33" t="s">
        <v>175</v>
      </c>
      <c r="B151" s="40"/>
      <c r="C151" s="41"/>
      <c r="D151" s="41"/>
      <c r="E151" s="43" t="s">
        <v>1460</v>
      </c>
      <c r="F151" s="41"/>
      <c r="G151" s="41"/>
      <c r="H151" s="41"/>
      <c r="I151" s="41"/>
      <c r="J151" s="42"/>
    </row>
    <row r="152" spans="1:16" x14ac:dyDescent="0.25">
      <c r="A152" s="33" t="s">
        <v>177</v>
      </c>
      <c r="B152" s="40"/>
      <c r="C152" s="41"/>
      <c r="D152" s="41"/>
      <c r="E152" s="44" t="s">
        <v>181</v>
      </c>
      <c r="F152" s="41"/>
      <c r="G152" s="41"/>
      <c r="H152" s="41"/>
      <c r="I152" s="41"/>
      <c r="J152" s="42"/>
    </row>
    <row r="153" spans="1:16" x14ac:dyDescent="0.25">
      <c r="A153" s="27" t="s">
        <v>165</v>
      </c>
      <c r="B153" s="28"/>
      <c r="C153" s="29" t="s">
        <v>1469</v>
      </c>
      <c r="D153" s="30"/>
      <c r="E153" s="27" t="s">
        <v>1470</v>
      </c>
      <c r="F153" s="30"/>
      <c r="G153" s="30"/>
      <c r="H153" s="30"/>
      <c r="I153" s="31">
        <f>SUMIFS(I154:I190,A154:A190,"P")</f>
        <v>0</v>
      </c>
      <c r="J153" s="32"/>
    </row>
    <row r="154" spans="1:16" ht="30" x14ac:dyDescent="0.25">
      <c r="A154" s="33" t="s">
        <v>168</v>
      </c>
      <c r="B154" s="33">
        <v>36</v>
      </c>
      <c r="C154" s="34" t="s">
        <v>1413</v>
      </c>
      <c r="D154" s="33" t="s">
        <v>1471</v>
      </c>
      <c r="E154" s="35" t="s">
        <v>1414</v>
      </c>
      <c r="F154" s="36" t="s">
        <v>250</v>
      </c>
      <c r="G154" s="37">
        <v>63.33</v>
      </c>
      <c r="H154" s="38">
        <v>0</v>
      </c>
      <c r="I154" s="38">
        <f>ROUND(G154*H154,P4)</f>
        <v>0</v>
      </c>
      <c r="J154" s="33"/>
      <c r="O154" s="39">
        <f>I154*0.21</f>
        <v>0</v>
      </c>
      <c r="P154">
        <v>3</v>
      </c>
    </row>
    <row r="155" spans="1:16" ht="30" x14ac:dyDescent="0.25">
      <c r="A155" s="33" t="s">
        <v>173</v>
      </c>
      <c r="B155" s="40"/>
      <c r="C155" s="41"/>
      <c r="D155" s="41"/>
      <c r="E155" s="35" t="s">
        <v>1414</v>
      </c>
      <c r="F155" s="41"/>
      <c r="G155" s="41"/>
      <c r="H155" s="41"/>
      <c r="I155" s="41"/>
      <c r="J155" s="42"/>
    </row>
    <row r="156" spans="1:16" ht="90" x14ac:dyDescent="0.25">
      <c r="A156" s="33" t="s">
        <v>175</v>
      </c>
      <c r="B156" s="40"/>
      <c r="C156" s="41"/>
      <c r="D156" s="41"/>
      <c r="E156" s="43" t="s">
        <v>1472</v>
      </c>
      <c r="F156" s="41"/>
      <c r="G156" s="41"/>
      <c r="H156" s="41"/>
      <c r="I156" s="41"/>
      <c r="J156" s="42"/>
    </row>
    <row r="157" spans="1:16" x14ac:dyDescent="0.25">
      <c r="A157" s="33" t="s">
        <v>177</v>
      </c>
      <c r="B157" s="40"/>
      <c r="C157" s="41"/>
      <c r="D157" s="41"/>
      <c r="E157" s="44" t="s">
        <v>181</v>
      </c>
      <c r="F157" s="41"/>
      <c r="G157" s="41"/>
      <c r="H157" s="41"/>
      <c r="I157" s="41"/>
      <c r="J157" s="42"/>
    </row>
    <row r="158" spans="1:16" ht="30" x14ac:dyDescent="0.25">
      <c r="A158" s="33" t="s">
        <v>168</v>
      </c>
      <c r="B158" s="33">
        <v>37</v>
      </c>
      <c r="C158" s="34" t="s">
        <v>1416</v>
      </c>
      <c r="D158" s="33" t="s">
        <v>1473</v>
      </c>
      <c r="E158" s="35" t="s">
        <v>1417</v>
      </c>
      <c r="F158" s="36" t="s">
        <v>250</v>
      </c>
      <c r="G158" s="37">
        <v>63.33</v>
      </c>
      <c r="H158" s="38">
        <v>0</v>
      </c>
      <c r="I158" s="38">
        <f>ROUND(G158*H158,P4)</f>
        <v>0</v>
      </c>
      <c r="J158" s="33"/>
      <c r="O158" s="39">
        <f>I158*0.21</f>
        <v>0</v>
      </c>
      <c r="P158">
        <v>3</v>
      </c>
    </row>
    <row r="159" spans="1:16" ht="30" x14ac:dyDescent="0.25">
      <c r="A159" s="33" t="s">
        <v>173</v>
      </c>
      <c r="B159" s="40"/>
      <c r="C159" s="41"/>
      <c r="D159" s="41"/>
      <c r="E159" s="35" t="s">
        <v>1417</v>
      </c>
      <c r="F159" s="41"/>
      <c r="G159" s="41"/>
      <c r="H159" s="41"/>
      <c r="I159" s="41"/>
      <c r="J159" s="42"/>
    </row>
    <row r="160" spans="1:16" ht="90" x14ac:dyDescent="0.25">
      <c r="A160" s="33" t="s">
        <v>175</v>
      </c>
      <c r="B160" s="40"/>
      <c r="C160" s="41"/>
      <c r="D160" s="41"/>
      <c r="E160" s="43" t="s">
        <v>1472</v>
      </c>
      <c r="F160" s="41"/>
      <c r="G160" s="41"/>
      <c r="H160" s="41"/>
      <c r="I160" s="41"/>
      <c r="J160" s="42"/>
    </row>
    <row r="161" spans="1:16" x14ac:dyDescent="0.25">
      <c r="A161" s="33" t="s">
        <v>177</v>
      </c>
      <c r="B161" s="40"/>
      <c r="C161" s="41"/>
      <c r="D161" s="41"/>
      <c r="E161" s="44" t="s">
        <v>181</v>
      </c>
      <c r="F161" s="41"/>
      <c r="G161" s="41"/>
      <c r="H161" s="41"/>
      <c r="I161" s="41"/>
      <c r="J161" s="42"/>
    </row>
    <row r="162" spans="1:16" ht="30" x14ac:dyDescent="0.25">
      <c r="A162" s="33" t="s">
        <v>168</v>
      </c>
      <c r="B162" s="33">
        <v>38</v>
      </c>
      <c r="C162" s="34" t="s">
        <v>1462</v>
      </c>
      <c r="D162" s="33" t="s">
        <v>1474</v>
      </c>
      <c r="E162" s="35" t="s">
        <v>1464</v>
      </c>
      <c r="F162" s="36" t="s">
        <v>250</v>
      </c>
      <c r="G162" s="37">
        <v>63.33</v>
      </c>
      <c r="H162" s="38">
        <v>0</v>
      </c>
      <c r="I162" s="38">
        <f>ROUND(G162*H162,P4)</f>
        <v>0</v>
      </c>
      <c r="J162" s="33"/>
      <c r="O162" s="39">
        <f>I162*0.21</f>
        <v>0</v>
      </c>
      <c r="P162">
        <v>3</v>
      </c>
    </row>
    <row r="163" spans="1:16" ht="30" x14ac:dyDescent="0.25">
      <c r="A163" s="33" t="s">
        <v>173</v>
      </c>
      <c r="B163" s="40"/>
      <c r="C163" s="41"/>
      <c r="D163" s="41"/>
      <c r="E163" s="35" t="s">
        <v>1464</v>
      </c>
      <c r="F163" s="41"/>
      <c r="G163" s="41"/>
      <c r="H163" s="41"/>
      <c r="I163" s="41"/>
      <c r="J163" s="42"/>
    </row>
    <row r="164" spans="1:16" ht="90" x14ac:dyDescent="0.25">
      <c r="A164" s="33" t="s">
        <v>175</v>
      </c>
      <c r="B164" s="40"/>
      <c r="C164" s="41"/>
      <c r="D164" s="41"/>
      <c r="E164" s="43" t="s">
        <v>1472</v>
      </c>
      <c r="F164" s="41"/>
      <c r="G164" s="41"/>
      <c r="H164" s="41"/>
      <c r="I164" s="41"/>
      <c r="J164" s="42"/>
    </row>
    <row r="165" spans="1:16" x14ac:dyDescent="0.25">
      <c r="A165" s="33" t="s">
        <v>177</v>
      </c>
      <c r="B165" s="40"/>
      <c r="C165" s="41"/>
      <c r="D165" s="41"/>
      <c r="E165" s="44" t="s">
        <v>181</v>
      </c>
      <c r="F165" s="41"/>
      <c r="G165" s="41"/>
      <c r="H165" s="41"/>
      <c r="I165" s="41"/>
      <c r="J165" s="42"/>
    </row>
    <row r="166" spans="1:16" x14ac:dyDescent="0.25">
      <c r="A166" s="33" t="s">
        <v>168</v>
      </c>
      <c r="B166" s="33">
        <v>39</v>
      </c>
      <c r="C166" s="34" t="s">
        <v>1475</v>
      </c>
      <c r="D166" s="33" t="s">
        <v>1476</v>
      </c>
      <c r="E166" s="35" t="s">
        <v>1477</v>
      </c>
      <c r="F166" s="36" t="s">
        <v>250</v>
      </c>
      <c r="G166" s="37">
        <v>43.372999999999998</v>
      </c>
      <c r="H166" s="38">
        <v>0</v>
      </c>
      <c r="I166" s="38">
        <f>ROUND(G166*H166,P4)</f>
        <v>0</v>
      </c>
      <c r="J166" s="33"/>
      <c r="O166" s="39">
        <f>I166*0.21</f>
        <v>0</v>
      </c>
      <c r="P166">
        <v>3</v>
      </c>
    </row>
    <row r="167" spans="1:16" x14ac:dyDescent="0.25">
      <c r="A167" s="33" t="s">
        <v>173</v>
      </c>
      <c r="B167" s="40"/>
      <c r="C167" s="41"/>
      <c r="D167" s="41"/>
      <c r="E167" s="35" t="s">
        <v>1477</v>
      </c>
      <c r="F167" s="41"/>
      <c r="G167" s="41"/>
      <c r="H167" s="41"/>
      <c r="I167" s="41"/>
      <c r="J167" s="42"/>
    </row>
    <row r="168" spans="1:16" x14ac:dyDescent="0.25">
      <c r="A168" s="33" t="s">
        <v>177</v>
      </c>
      <c r="B168" s="40"/>
      <c r="C168" s="41"/>
      <c r="D168" s="41"/>
      <c r="E168" s="44" t="s">
        <v>181</v>
      </c>
      <c r="F168" s="41"/>
      <c r="G168" s="41"/>
      <c r="H168" s="41"/>
      <c r="I168" s="41"/>
      <c r="J168" s="42"/>
    </row>
    <row r="169" spans="1:16" x14ac:dyDescent="0.25">
      <c r="A169" s="33" t="s">
        <v>168</v>
      </c>
      <c r="B169" s="33">
        <v>40</v>
      </c>
      <c r="C169" s="34" t="s">
        <v>1478</v>
      </c>
      <c r="D169" s="33" t="s">
        <v>1479</v>
      </c>
      <c r="E169" s="35" t="s">
        <v>1480</v>
      </c>
      <c r="F169" s="36" t="s">
        <v>250</v>
      </c>
      <c r="G169" s="37">
        <v>1.772</v>
      </c>
      <c r="H169" s="38">
        <v>0</v>
      </c>
      <c r="I169" s="38">
        <f>ROUND(G169*H169,P4)</f>
        <v>0</v>
      </c>
      <c r="J169" s="33"/>
      <c r="O169" s="39">
        <f>I169*0.21</f>
        <v>0</v>
      </c>
      <c r="P169">
        <v>3</v>
      </c>
    </row>
    <row r="170" spans="1:16" x14ac:dyDescent="0.25">
      <c r="A170" s="33" t="s">
        <v>173</v>
      </c>
      <c r="B170" s="40"/>
      <c r="C170" s="41"/>
      <c r="D170" s="41"/>
      <c r="E170" s="35" t="s">
        <v>1480</v>
      </c>
      <c r="F170" s="41"/>
      <c r="G170" s="41"/>
      <c r="H170" s="41"/>
      <c r="I170" s="41"/>
      <c r="J170" s="42"/>
    </row>
    <row r="171" spans="1:16" x14ac:dyDescent="0.25">
      <c r="A171" s="33" t="s">
        <v>177</v>
      </c>
      <c r="B171" s="40"/>
      <c r="C171" s="41"/>
      <c r="D171" s="41"/>
      <c r="E171" s="44" t="s">
        <v>181</v>
      </c>
      <c r="F171" s="41"/>
      <c r="G171" s="41"/>
      <c r="H171" s="41"/>
      <c r="I171" s="41"/>
      <c r="J171" s="42"/>
    </row>
    <row r="172" spans="1:16" x14ac:dyDescent="0.25">
      <c r="A172" s="33" t="s">
        <v>168</v>
      </c>
      <c r="B172" s="33">
        <v>41</v>
      </c>
      <c r="C172" s="34" t="s">
        <v>1481</v>
      </c>
      <c r="D172" s="33" t="s">
        <v>1482</v>
      </c>
      <c r="E172" s="35" t="s">
        <v>1483</v>
      </c>
      <c r="F172" s="36" t="s">
        <v>250</v>
      </c>
      <c r="G172" s="37">
        <v>20.085000000000001</v>
      </c>
      <c r="H172" s="38">
        <v>0</v>
      </c>
      <c r="I172" s="38">
        <f>ROUND(G172*H172,P4)</f>
        <v>0</v>
      </c>
      <c r="J172" s="33"/>
      <c r="O172" s="39">
        <f>I172*0.21</f>
        <v>0</v>
      </c>
      <c r="P172">
        <v>3</v>
      </c>
    </row>
    <row r="173" spans="1:16" x14ac:dyDescent="0.25">
      <c r="A173" s="33" t="s">
        <v>173</v>
      </c>
      <c r="B173" s="40"/>
      <c r="C173" s="41"/>
      <c r="D173" s="41"/>
      <c r="E173" s="35" t="s">
        <v>1483</v>
      </c>
      <c r="F173" s="41"/>
      <c r="G173" s="41"/>
      <c r="H173" s="41"/>
      <c r="I173" s="41"/>
      <c r="J173" s="42"/>
    </row>
    <row r="174" spans="1:16" x14ac:dyDescent="0.25">
      <c r="A174" s="33" t="s">
        <v>177</v>
      </c>
      <c r="B174" s="40"/>
      <c r="C174" s="41"/>
      <c r="D174" s="41"/>
      <c r="E174" s="44" t="s">
        <v>181</v>
      </c>
      <c r="F174" s="41"/>
      <c r="G174" s="41"/>
      <c r="H174" s="41"/>
      <c r="I174" s="41"/>
      <c r="J174" s="42"/>
    </row>
    <row r="175" spans="1:16" ht="45" x14ac:dyDescent="0.25">
      <c r="A175" s="33" t="s">
        <v>168</v>
      </c>
      <c r="B175" s="33">
        <v>42</v>
      </c>
      <c r="C175" s="34" t="s">
        <v>1484</v>
      </c>
      <c r="D175" s="33" t="s">
        <v>1485</v>
      </c>
      <c r="E175" s="35" t="s">
        <v>1486</v>
      </c>
      <c r="F175" s="36" t="s">
        <v>250</v>
      </c>
      <c r="G175" s="37">
        <v>42.11</v>
      </c>
      <c r="H175" s="38">
        <v>0</v>
      </c>
      <c r="I175" s="38">
        <f>ROUND(G175*H175,P4)</f>
        <v>0</v>
      </c>
      <c r="J175" s="33"/>
      <c r="O175" s="39">
        <f>I175*0.21</f>
        <v>0</v>
      </c>
      <c r="P175">
        <v>3</v>
      </c>
    </row>
    <row r="176" spans="1:16" ht="75" x14ac:dyDescent="0.25">
      <c r="A176" s="33" t="s">
        <v>173</v>
      </c>
      <c r="B176" s="40"/>
      <c r="C176" s="41"/>
      <c r="D176" s="41"/>
      <c r="E176" s="35" t="s">
        <v>1487</v>
      </c>
      <c r="F176" s="41"/>
      <c r="G176" s="41"/>
      <c r="H176" s="41"/>
      <c r="I176" s="41"/>
      <c r="J176" s="42"/>
    </row>
    <row r="177" spans="1:16" ht="60" x14ac:dyDescent="0.25">
      <c r="A177" s="33" t="s">
        <v>175</v>
      </c>
      <c r="B177" s="40"/>
      <c r="C177" s="41"/>
      <c r="D177" s="41"/>
      <c r="E177" s="43" t="s">
        <v>1488</v>
      </c>
      <c r="F177" s="41"/>
      <c r="G177" s="41"/>
      <c r="H177" s="41"/>
      <c r="I177" s="41"/>
      <c r="J177" s="42"/>
    </row>
    <row r="178" spans="1:16" x14ac:dyDescent="0.25">
      <c r="A178" s="33" t="s">
        <v>177</v>
      </c>
      <c r="B178" s="40"/>
      <c r="C178" s="41"/>
      <c r="D178" s="41"/>
      <c r="E178" s="44" t="s">
        <v>181</v>
      </c>
      <c r="F178" s="41"/>
      <c r="G178" s="41"/>
      <c r="H178" s="41"/>
      <c r="I178" s="41"/>
      <c r="J178" s="42"/>
    </row>
    <row r="179" spans="1:16" ht="45" x14ac:dyDescent="0.25">
      <c r="A179" s="33" t="s">
        <v>168</v>
      </c>
      <c r="B179" s="33">
        <v>43</v>
      </c>
      <c r="C179" s="34" t="s">
        <v>1484</v>
      </c>
      <c r="D179" s="33" t="s">
        <v>1489</v>
      </c>
      <c r="E179" s="35" t="s">
        <v>1486</v>
      </c>
      <c r="F179" s="36" t="s">
        <v>250</v>
      </c>
      <c r="G179" s="37">
        <v>19.5</v>
      </c>
      <c r="H179" s="38">
        <v>0</v>
      </c>
      <c r="I179" s="38">
        <f>ROUND(G179*H179,P4)</f>
        <v>0</v>
      </c>
      <c r="J179" s="33"/>
      <c r="O179" s="39">
        <f>I179*0.21</f>
        <v>0</v>
      </c>
      <c r="P179">
        <v>3</v>
      </c>
    </row>
    <row r="180" spans="1:16" ht="75" x14ac:dyDescent="0.25">
      <c r="A180" s="33" t="s">
        <v>173</v>
      </c>
      <c r="B180" s="40"/>
      <c r="C180" s="41"/>
      <c r="D180" s="41"/>
      <c r="E180" s="35" t="s">
        <v>1487</v>
      </c>
      <c r="F180" s="41"/>
      <c r="G180" s="41"/>
      <c r="H180" s="41"/>
      <c r="I180" s="41"/>
      <c r="J180" s="42"/>
    </row>
    <row r="181" spans="1:16" ht="60" x14ac:dyDescent="0.25">
      <c r="A181" s="33" t="s">
        <v>175</v>
      </c>
      <c r="B181" s="40"/>
      <c r="C181" s="41"/>
      <c r="D181" s="41"/>
      <c r="E181" s="43" t="s">
        <v>1490</v>
      </c>
      <c r="F181" s="41"/>
      <c r="G181" s="41"/>
      <c r="H181" s="41"/>
      <c r="I181" s="41"/>
      <c r="J181" s="42"/>
    </row>
    <row r="182" spans="1:16" x14ac:dyDescent="0.25">
      <c r="A182" s="33" t="s">
        <v>177</v>
      </c>
      <c r="B182" s="40"/>
      <c r="C182" s="41"/>
      <c r="D182" s="41"/>
      <c r="E182" s="44" t="s">
        <v>181</v>
      </c>
      <c r="F182" s="41"/>
      <c r="G182" s="41"/>
      <c r="H182" s="41"/>
      <c r="I182" s="41"/>
      <c r="J182" s="42"/>
    </row>
    <row r="183" spans="1:16" ht="45" x14ac:dyDescent="0.25">
      <c r="A183" s="33" t="s">
        <v>168</v>
      </c>
      <c r="B183" s="33">
        <v>44</v>
      </c>
      <c r="C183" s="34" t="s">
        <v>1491</v>
      </c>
      <c r="D183" s="33" t="s">
        <v>1492</v>
      </c>
      <c r="E183" s="35" t="s">
        <v>1486</v>
      </c>
      <c r="F183" s="36" t="s">
        <v>250</v>
      </c>
      <c r="G183" s="37">
        <v>1.72</v>
      </c>
      <c r="H183" s="38">
        <v>0</v>
      </c>
      <c r="I183" s="38">
        <f>ROUND(G183*H183,P4)</f>
        <v>0</v>
      </c>
      <c r="J183" s="33"/>
      <c r="O183" s="39">
        <f>I183*0.21</f>
        <v>0</v>
      </c>
      <c r="P183">
        <v>3</v>
      </c>
    </row>
    <row r="184" spans="1:16" ht="75" x14ac:dyDescent="0.25">
      <c r="A184" s="33" t="s">
        <v>173</v>
      </c>
      <c r="B184" s="40"/>
      <c r="C184" s="41"/>
      <c r="D184" s="41"/>
      <c r="E184" s="35" t="s">
        <v>1493</v>
      </c>
      <c r="F184" s="41"/>
      <c r="G184" s="41"/>
      <c r="H184" s="41"/>
      <c r="I184" s="41"/>
      <c r="J184" s="42"/>
    </row>
    <row r="185" spans="1:16" ht="60" x14ac:dyDescent="0.25">
      <c r="A185" s="33" t="s">
        <v>175</v>
      </c>
      <c r="B185" s="40"/>
      <c r="C185" s="41"/>
      <c r="D185" s="41"/>
      <c r="E185" s="43" t="s">
        <v>1494</v>
      </c>
      <c r="F185" s="41"/>
      <c r="G185" s="41"/>
      <c r="H185" s="41"/>
      <c r="I185" s="41"/>
      <c r="J185" s="42"/>
    </row>
    <row r="186" spans="1:16" x14ac:dyDescent="0.25">
      <c r="A186" s="33" t="s">
        <v>177</v>
      </c>
      <c r="B186" s="40"/>
      <c r="C186" s="41"/>
      <c r="D186" s="41"/>
      <c r="E186" s="44" t="s">
        <v>181</v>
      </c>
      <c r="F186" s="41"/>
      <c r="G186" s="41"/>
      <c r="H186" s="41"/>
      <c r="I186" s="41"/>
      <c r="J186" s="42"/>
    </row>
    <row r="187" spans="1:16" ht="30" x14ac:dyDescent="0.25">
      <c r="A187" s="33" t="s">
        <v>168</v>
      </c>
      <c r="B187" s="33">
        <v>45</v>
      </c>
      <c r="C187" s="34" t="s">
        <v>1446</v>
      </c>
      <c r="D187" s="33" t="s">
        <v>1495</v>
      </c>
      <c r="E187" s="35" t="s">
        <v>1448</v>
      </c>
      <c r="F187" s="36" t="s">
        <v>250</v>
      </c>
      <c r="G187" s="37">
        <v>63.33</v>
      </c>
      <c r="H187" s="38">
        <v>0</v>
      </c>
      <c r="I187" s="38">
        <f>ROUND(G187*H187,P4)</f>
        <v>0</v>
      </c>
      <c r="J187" s="33"/>
      <c r="O187" s="39">
        <f>I187*0.21</f>
        <v>0</v>
      </c>
      <c r="P187">
        <v>3</v>
      </c>
    </row>
    <row r="188" spans="1:16" ht="30" x14ac:dyDescent="0.25">
      <c r="A188" s="33" t="s">
        <v>173</v>
      </c>
      <c r="B188" s="40"/>
      <c r="C188" s="41"/>
      <c r="D188" s="41"/>
      <c r="E188" s="35" t="s">
        <v>1448</v>
      </c>
      <c r="F188" s="41"/>
      <c r="G188" s="41"/>
      <c r="H188" s="41"/>
      <c r="I188" s="41"/>
      <c r="J188" s="42"/>
    </row>
    <row r="189" spans="1:16" ht="90" x14ac:dyDescent="0.25">
      <c r="A189" s="33" t="s">
        <v>175</v>
      </c>
      <c r="B189" s="40"/>
      <c r="C189" s="41"/>
      <c r="D189" s="41"/>
      <c r="E189" s="43" t="s">
        <v>1472</v>
      </c>
      <c r="F189" s="41"/>
      <c r="G189" s="41"/>
      <c r="H189" s="41"/>
      <c r="I189" s="41"/>
      <c r="J189" s="42"/>
    </row>
    <row r="190" spans="1:16" x14ac:dyDescent="0.25">
      <c r="A190" s="33" t="s">
        <v>177</v>
      </c>
      <c r="B190" s="40"/>
      <c r="C190" s="41"/>
      <c r="D190" s="41"/>
      <c r="E190" s="44" t="s">
        <v>181</v>
      </c>
      <c r="F190" s="41"/>
      <c r="G190" s="41"/>
      <c r="H190" s="41"/>
      <c r="I190" s="41"/>
      <c r="J190" s="42"/>
    </row>
    <row r="191" spans="1:16" x14ac:dyDescent="0.25">
      <c r="A191" s="27" t="s">
        <v>165</v>
      </c>
      <c r="B191" s="28"/>
      <c r="C191" s="29" t="s">
        <v>1496</v>
      </c>
      <c r="D191" s="30"/>
      <c r="E191" s="27" t="s">
        <v>1497</v>
      </c>
      <c r="F191" s="30"/>
      <c r="G191" s="30"/>
      <c r="H191" s="30"/>
      <c r="I191" s="31">
        <f>SUMIFS(I192:I231,A192:A231,"P")</f>
        <v>0</v>
      </c>
      <c r="J191" s="32"/>
    </row>
    <row r="192" spans="1:16" ht="45" x14ac:dyDescent="0.25">
      <c r="A192" s="33" t="s">
        <v>168</v>
      </c>
      <c r="B192" s="33">
        <v>46</v>
      </c>
      <c r="C192" s="34" t="s">
        <v>1420</v>
      </c>
      <c r="D192" s="33" t="s">
        <v>1498</v>
      </c>
      <c r="E192" s="35" t="s">
        <v>1421</v>
      </c>
      <c r="F192" s="36" t="s">
        <v>250</v>
      </c>
      <c r="G192" s="37">
        <v>22.12</v>
      </c>
      <c r="H192" s="38">
        <v>0</v>
      </c>
      <c r="I192" s="38">
        <f>ROUND(G192*H192,P4)</f>
        <v>0</v>
      </c>
      <c r="J192" s="33"/>
      <c r="O192" s="39">
        <f>I192*0.21</f>
        <v>0</v>
      </c>
      <c r="P192">
        <v>3</v>
      </c>
    </row>
    <row r="193" spans="1:16" ht="45" x14ac:dyDescent="0.25">
      <c r="A193" s="33" t="s">
        <v>173</v>
      </c>
      <c r="B193" s="40"/>
      <c r="C193" s="41"/>
      <c r="D193" s="41"/>
      <c r="E193" s="35" t="s">
        <v>1421</v>
      </c>
      <c r="F193" s="41"/>
      <c r="G193" s="41"/>
      <c r="H193" s="41"/>
      <c r="I193" s="41"/>
      <c r="J193" s="42"/>
    </row>
    <row r="194" spans="1:16" ht="75" x14ac:dyDescent="0.25">
      <c r="A194" s="33" t="s">
        <v>175</v>
      </c>
      <c r="B194" s="40"/>
      <c r="C194" s="41"/>
      <c r="D194" s="41"/>
      <c r="E194" s="43" t="s">
        <v>1499</v>
      </c>
      <c r="F194" s="41"/>
      <c r="G194" s="41"/>
      <c r="H194" s="41"/>
      <c r="I194" s="41"/>
      <c r="J194" s="42"/>
    </row>
    <row r="195" spans="1:16" x14ac:dyDescent="0.25">
      <c r="A195" s="33" t="s">
        <v>177</v>
      </c>
      <c r="B195" s="40"/>
      <c r="C195" s="41"/>
      <c r="D195" s="41"/>
      <c r="E195" s="44" t="s">
        <v>181</v>
      </c>
      <c r="F195" s="41"/>
      <c r="G195" s="41"/>
      <c r="H195" s="41"/>
      <c r="I195" s="41"/>
      <c r="J195" s="42"/>
    </row>
    <row r="196" spans="1:16" ht="30" x14ac:dyDescent="0.25">
      <c r="A196" s="33" t="s">
        <v>168</v>
      </c>
      <c r="B196" s="33">
        <v>47</v>
      </c>
      <c r="C196" s="34" t="s">
        <v>1426</v>
      </c>
      <c r="D196" s="33" t="s">
        <v>1500</v>
      </c>
      <c r="E196" s="35" t="s">
        <v>1428</v>
      </c>
      <c r="F196" s="36" t="s">
        <v>250</v>
      </c>
      <c r="G196" s="37">
        <v>44.24</v>
      </c>
      <c r="H196" s="38">
        <v>0</v>
      </c>
      <c r="I196" s="38">
        <f>ROUND(G196*H196,P4)</f>
        <v>0</v>
      </c>
      <c r="J196" s="33"/>
      <c r="O196" s="39">
        <f>I196*0.21</f>
        <v>0</v>
      </c>
      <c r="P196">
        <v>3</v>
      </c>
    </row>
    <row r="197" spans="1:16" ht="30" x14ac:dyDescent="0.25">
      <c r="A197" s="33" t="s">
        <v>173</v>
      </c>
      <c r="B197" s="40"/>
      <c r="C197" s="41"/>
      <c r="D197" s="41"/>
      <c r="E197" s="35" t="s">
        <v>1428</v>
      </c>
      <c r="F197" s="41"/>
      <c r="G197" s="41"/>
      <c r="H197" s="41"/>
      <c r="I197" s="41"/>
      <c r="J197" s="42"/>
    </row>
    <row r="198" spans="1:16" ht="90" x14ac:dyDescent="0.25">
      <c r="A198" s="33" t="s">
        <v>175</v>
      </c>
      <c r="B198" s="40"/>
      <c r="C198" s="41"/>
      <c r="D198" s="41"/>
      <c r="E198" s="43" t="s">
        <v>1501</v>
      </c>
      <c r="F198" s="41"/>
      <c r="G198" s="41"/>
      <c r="H198" s="41"/>
      <c r="I198" s="41"/>
      <c r="J198" s="42"/>
    </row>
    <row r="199" spans="1:16" x14ac:dyDescent="0.25">
      <c r="A199" s="33" t="s">
        <v>177</v>
      </c>
      <c r="B199" s="40"/>
      <c r="C199" s="41"/>
      <c r="D199" s="41"/>
      <c r="E199" s="44" t="s">
        <v>181</v>
      </c>
      <c r="F199" s="41"/>
      <c r="G199" s="41"/>
      <c r="H199" s="41"/>
      <c r="I199" s="41"/>
      <c r="J199" s="42"/>
    </row>
    <row r="200" spans="1:16" ht="45" x14ac:dyDescent="0.25">
      <c r="A200" s="33" t="s">
        <v>168</v>
      </c>
      <c r="B200" s="33">
        <v>48</v>
      </c>
      <c r="C200" s="34" t="s">
        <v>1430</v>
      </c>
      <c r="D200" s="33" t="s">
        <v>1502</v>
      </c>
      <c r="E200" s="35" t="s">
        <v>1432</v>
      </c>
      <c r="F200" s="36" t="s">
        <v>250</v>
      </c>
      <c r="G200" s="37">
        <v>22.12</v>
      </c>
      <c r="H200" s="38">
        <v>0</v>
      </c>
      <c r="I200" s="38">
        <f>ROUND(G200*H200,P4)</f>
        <v>0</v>
      </c>
      <c r="J200" s="33"/>
      <c r="O200" s="39">
        <f>I200*0.21</f>
        <v>0</v>
      </c>
      <c r="P200">
        <v>3</v>
      </c>
    </row>
    <row r="201" spans="1:16" ht="90" x14ac:dyDescent="0.25">
      <c r="A201" s="33" t="s">
        <v>173</v>
      </c>
      <c r="B201" s="40"/>
      <c r="C201" s="41"/>
      <c r="D201" s="41"/>
      <c r="E201" s="35" t="s">
        <v>1503</v>
      </c>
      <c r="F201" s="41"/>
      <c r="G201" s="41"/>
      <c r="H201" s="41"/>
      <c r="I201" s="41"/>
      <c r="J201" s="42"/>
    </row>
    <row r="202" spans="1:16" ht="75" x14ac:dyDescent="0.25">
      <c r="A202" s="33" t="s">
        <v>175</v>
      </c>
      <c r="B202" s="40"/>
      <c r="C202" s="41"/>
      <c r="D202" s="41"/>
      <c r="E202" s="43" t="s">
        <v>1499</v>
      </c>
      <c r="F202" s="41"/>
      <c r="G202" s="41"/>
      <c r="H202" s="41"/>
      <c r="I202" s="41"/>
      <c r="J202" s="42"/>
    </row>
    <row r="203" spans="1:16" x14ac:dyDescent="0.25">
      <c r="A203" s="33" t="s">
        <v>177</v>
      </c>
      <c r="B203" s="40"/>
      <c r="C203" s="41"/>
      <c r="D203" s="41"/>
      <c r="E203" s="44" t="s">
        <v>181</v>
      </c>
      <c r="F203" s="41"/>
      <c r="G203" s="41"/>
      <c r="H203" s="41"/>
      <c r="I203" s="41"/>
      <c r="J203" s="42"/>
    </row>
    <row r="204" spans="1:16" ht="30" x14ac:dyDescent="0.25">
      <c r="A204" s="33" t="s">
        <v>168</v>
      </c>
      <c r="B204" s="33">
        <v>49</v>
      </c>
      <c r="C204" s="34" t="s">
        <v>1435</v>
      </c>
      <c r="D204" s="33" t="s">
        <v>1504</v>
      </c>
      <c r="E204" s="35" t="s">
        <v>1437</v>
      </c>
      <c r="F204" s="36" t="s">
        <v>274</v>
      </c>
      <c r="G204" s="37">
        <v>4.5129999999999999</v>
      </c>
      <c r="H204" s="38">
        <v>0</v>
      </c>
      <c r="I204" s="38">
        <f>ROUND(G204*H204,P4)</f>
        <v>0</v>
      </c>
      <c r="J204" s="33"/>
      <c r="O204" s="39">
        <f>I204*0.21</f>
        <v>0</v>
      </c>
      <c r="P204">
        <v>3</v>
      </c>
    </row>
    <row r="205" spans="1:16" ht="30" x14ac:dyDescent="0.25">
      <c r="A205" s="33" t="s">
        <v>173</v>
      </c>
      <c r="B205" s="40"/>
      <c r="C205" s="41"/>
      <c r="D205" s="41"/>
      <c r="E205" s="35" t="s">
        <v>1437</v>
      </c>
      <c r="F205" s="41"/>
      <c r="G205" s="41"/>
      <c r="H205" s="41"/>
      <c r="I205" s="41"/>
      <c r="J205" s="42"/>
    </row>
    <row r="206" spans="1:16" ht="75" x14ac:dyDescent="0.25">
      <c r="A206" s="33" t="s">
        <v>175</v>
      </c>
      <c r="B206" s="40"/>
      <c r="C206" s="41"/>
      <c r="D206" s="41"/>
      <c r="E206" s="43" t="s">
        <v>1505</v>
      </c>
      <c r="F206" s="41"/>
      <c r="G206" s="41"/>
      <c r="H206" s="41"/>
      <c r="I206" s="41"/>
      <c r="J206" s="42"/>
    </row>
    <row r="207" spans="1:16" x14ac:dyDescent="0.25">
      <c r="A207" s="33" t="s">
        <v>177</v>
      </c>
      <c r="B207" s="40"/>
      <c r="C207" s="41"/>
      <c r="D207" s="41"/>
      <c r="E207" s="44" t="s">
        <v>181</v>
      </c>
      <c r="F207" s="41"/>
      <c r="G207" s="41"/>
      <c r="H207" s="41"/>
      <c r="I207" s="41"/>
      <c r="J207" s="42"/>
    </row>
    <row r="208" spans="1:16" ht="45" x14ac:dyDescent="0.25">
      <c r="A208" s="33" t="s">
        <v>168</v>
      </c>
      <c r="B208" s="33">
        <v>50</v>
      </c>
      <c r="C208" s="34" t="s">
        <v>1439</v>
      </c>
      <c r="D208" s="33" t="s">
        <v>1506</v>
      </c>
      <c r="E208" s="35" t="s">
        <v>1441</v>
      </c>
      <c r="F208" s="36" t="s">
        <v>274</v>
      </c>
      <c r="G208" s="37">
        <v>4.5129999999999999</v>
      </c>
      <c r="H208" s="38">
        <v>0</v>
      </c>
      <c r="I208" s="38">
        <f>ROUND(G208*H208,P4)</f>
        <v>0</v>
      </c>
      <c r="J208" s="33"/>
      <c r="O208" s="39">
        <f>I208*0.21</f>
        <v>0</v>
      </c>
      <c r="P208">
        <v>3</v>
      </c>
    </row>
    <row r="209" spans="1:16" ht="45" x14ac:dyDescent="0.25">
      <c r="A209" s="33" t="s">
        <v>173</v>
      </c>
      <c r="B209" s="40"/>
      <c r="C209" s="41"/>
      <c r="D209" s="41"/>
      <c r="E209" s="35" t="s">
        <v>1442</v>
      </c>
      <c r="F209" s="41"/>
      <c r="G209" s="41"/>
      <c r="H209" s="41"/>
      <c r="I209" s="41"/>
      <c r="J209" s="42"/>
    </row>
    <row r="210" spans="1:16" ht="75" x14ac:dyDescent="0.25">
      <c r="A210" s="33" t="s">
        <v>175</v>
      </c>
      <c r="B210" s="40"/>
      <c r="C210" s="41"/>
      <c r="D210" s="41"/>
      <c r="E210" s="43" t="s">
        <v>1505</v>
      </c>
      <c r="F210" s="41"/>
      <c r="G210" s="41"/>
      <c r="H210" s="41"/>
      <c r="I210" s="41"/>
      <c r="J210" s="42"/>
    </row>
    <row r="211" spans="1:16" x14ac:dyDescent="0.25">
      <c r="A211" s="33" t="s">
        <v>177</v>
      </c>
      <c r="B211" s="40"/>
      <c r="C211" s="41"/>
      <c r="D211" s="41"/>
      <c r="E211" s="44" t="s">
        <v>181</v>
      </c>
      <c r="F211" s="41"/>
      <c r="G211" s="41"/>
      <c r="H211" s="41"/>
      <c r="I211" s="41"/>
      <c r="J211" s="42"/>
    </row>
    <row r="212" spans="1:16" ht="30" x14ac:dyDescent="0.25">
      <c r="A212" s="33" t="s">
        <v>168</v>
      </c>
      <c r="B212" s="33">
        <v>51</v>
      </c>
      <c r="C212" s="34" t="s">
        <v>1443</v>
      </c>
      <c r="D212" s="33" t="s">
        <v>1507</v>
      </c>
      <c r="E212" s="35" t="s">
        <v>1445</v>
      </c>
      <c r="F212" s="36" t="s">
        <v>274</v>
      </c>
      <c r="G212" s="37">
        <v>4.5129999999999999</v>
      </c>
      <c r="H212" s="38">
        <v>0</v>
      </c>
      <c r="I212" s="38">
        <f>ROUND(G212*H212,P4)</f>
        <v>0</v>
      </c>
      <c r="J212" s="33"/>
      <c r="O212" s="39">
        <f>I212*0.21</f>
        <v>0</v>
      </c>
      <c r="P212">
        <v>3</v>
      </c>
    </row>
    <row r="213" spans="1:16" ht="30" x14ac:dyDescent="0.25">
      <c r="A213" s="33" t="s">
        <v>173</v>
      </c>
      <c r="B213" s="40"/>
      <c r="C213" s="41"/>
      <c r="D213" s="41"/>
      <c r="E213" s="35" t="s">
        <v>1445</v>
      </c>
      <c r="F213" s="41"/>
      <c r="G213" s="41"/>
      <c r="H213" s="41"/>
      <c r="I213" s="41"/>
      <c r="J213" s="42"/>
    </row>
    <row r="214" spans="1:16" ht="75" x14ac:dyDescent="0.25">
      <c r="A214" s="33" t="s">
        <v>175</v>
      </c>
      <c r="B214" s="40"/>
      <c r="C214" s="41"/>
      <c r="D214" s="41"/>
      <c r="E214" s="43" t="s">
        <v>1505</v>
      </c>
      <c r="F214" s="41"/>
      <c r="G214" s="41"/>
      <c r="H214" s="41"/>
      <c r="I214" s="41"/>
      <c r="J214" s="42"/>
    </row>
    <row r="215" spans="1:16" x14ac:dyDescent="0.25">
      <c r="A215" s="33" t="s">
        <v>177</v>
      </c>
      <c r="B215" s="40"/>
      <c r="C215" s="41"/>
      <c r="D215" s="41"/>
      <c r="E215" s="44" t="s">
        <v>181</v>
      </c>
      <c r="F215" s="41"/>
      <c r="G215" s="41"/>
      <c r="H215" s="41"/>
      <c r="I215" s="41"/>
      <c r="J215" s="42"/>
    </row>
    <row r="216" spans="1:16" ht="30" x14ac:dyDescent="0.25">
      <c r="A216" s="33" t="s">
        <v>168</v>
      </c>
      <c r="B216" s="33">
        <v>52</v>
      </c>
      <c r="C216" s="34" t="s">
        <v>1449</v>
      </c>
      <c r="D216" s="33" t="s">
        <v>1508</v>
      </c>
      <c r="E216" s="35" t="s">
        <v>1451</v>
      </c>
      <c r="F216" s="36" t="s">
        <v>274</v>
      </c>
      <c r="G216" s="37">
        <v>26.667999999999999</v>
      </c>
      <c r="H216" s="38">
        <v>0</v>
      </c>
      <c r="I216" s="38">
        <f>ROUND(G216*H216,P4)</f>
        <v>0</v>
      </c>
      <c r="J216" s="33"/>
      <c r="O216" s="39">
        <f>I216*0.21</f>
        <v>0</v>
      </c>
      <c r="P216">
        <v>3</v>
      </c>
    </row>
    <row r="217" spans="1:16" ht="30" x14ac:dyDescent="0.25">
      <c r="A217" s="33" t="s">
        <v>173</v>
      </c>
      <c r="B217" s="40"/>
      <c r="C217" s="41"/>
      <c r="D217" s="41"/>
      <c r="E217" s="35" t="s">
        <v>1451</v>
      </c>
      <c r="F217" s="41"/>
      <c r="G217" s="41"/>
      <c r="H217" s="41"/>
      <c r="I217" s="41"/>
      <c r="J217" s="42"/>
    </row>
    <row r="218" spans="1:16" ht="60" x14ac:dyDescent="0.25">
      <c r="A218" s="33" t="s">
        <v>175</v>
      </c>
      <c r="B218" s="40"/>
      <c r="C218" s="41"/>
      <c r="D218" s="41"/>
      <c r="E218" s="43" t="s">
        <v>1509</v>
      </c>
      <c r="F218" s="41"/>
      <c r="G218" s="41"/>
      <c r="H218" s="41"/>
      <c r="I218" s="41"/>
      <c r="J218" s="42"/>
    </row>
    <row r="219" spans="1:16" x14ac:dyDescent="0.25">
      <c r="A219" s="33" t="s">
        <v>177</v>
      </c>
      <c r="B219" s="40"/>
      <c r="C219" s="41"/>
      <c r="D219" s="41"/>
      <c r="E219" s="44" t="s">
        <v>181</v>
      </c>
      <c r="F219" s="41"/>
      <c r="G219" s="41"/>
      <c r="H219" s="41"/>
      <c r="I219" s="41"/>
      <c r="J219" s="42"/>
    </row>
    <row r="220" spans="1:16" ht="45" x14ac:dyDescent="0.25">
      <c r="A220" s="33" t="s">
        <v>168</v>
      </c>
      <c r="B220" s="33">
        <v>53</v>
      </c>
      <c r="C220" s="34" t="s">
        <v>1453</v>
      </c>
      <c r="D220" s="33" t="s">
        <v>1510</v>
      </c>
      <c r="E220" s="35" t="s">
        <v>1455</v>
      </c>
      <c r="F220" s="36" t="s">
        <v>274</v>
      </c>
      <c r="G220" s="37">
        <v>26.667999999999999</v>
      </c>
      <c r="H220" s="38">
        <v>0</v>
      </c>
      <c r="I220" s="38">
        <f>ROUND(G220*H220,P4)</f>
        <v>0</v>
      </c>
      <c r="J220" s="33"/>
      <c r="O220" s="39">
        <f>I220*0.21</f>
        <v>0</v>
      </c>
      <c r="P220">
        <v>3</v>
      </c>
    </row>
    <row r="221" spans="1:16" ht="60" x14ac:dyDescent="0.25">
      <c r="A221" s="33" t="s">
        <v>173</v>
      </c>
      <c r="B221" s="40"/>
      <c r="C221" s="41"/>
      <c r="D221" s="41"/>
      <c r="E221" s="35" t="s">
        <v>1456</v>
      </c>
      <c r="F221" s="41"/>
      <c r="G221" s="41"/>
      <c r="H221" s="41"/>
      <c r="I221" s="41"/>
      <c r="J221" s="42"/>
    </row>
    <row r="222" spans="1:16" ht="60" x14ac:dyDescent="0.25">
      <c r="A222" s="33" t="s">
        <v>175</v>
      </c>
      <c r="B222" s="40"/>
      <c r="C222" s="41"/>
      <c r="D222" s="41"/>
      <c r="E222" s="43" t="s">
        <v>1509</v>
      </c>
      <c r="F222" s="41"/>
      <c r="G222" s="41"/>
      <c r="H222" s="41"/>
      <c r="I222" s="41"/>
      <c r="J222" s="42"/>
    </row>
    <row r="223" spans="1:16" x14ac:dyDescent="0.25">
      <c r="A223" s="33" t="s">
        <v>177</v>
      </c>
      <c r="B223" s="40"/>
      <c r="C223" s="41"/>
      <c r="D223" s="41"/>
      <c r="E223" s="44" t="s">
        <v>181</v>
      </c>
      <c r="F223" s="41"/>
      <c r="G223" s="41"/>
      <c r="H223" s="41"/>
      <c r="I223" s="41"/>
      <c r="J223" s="42"/>
    </row>
    <row r="224" spans="1:16" ht="30" x14ac:dyDescent="0.25">
      <c r="A224" s="33" t="s">
        <v>168</v>
      </c>
      <c r="B224" s="33">
        <v>54</v>
      </c>
      <c r="C224" s="34" t="s">
        <v>1511</v>
      </c>
      <c r="D224" s="33" t="s">
        <v>1512</v>
      </c>
      <c r="E224" s="35" t="s">
        <v>1513</v>
      </c>
      <c r="F224" s="36" t="s">
        <v>250</v>
      </c>
      <c r="G224" s="37">
        <v>22.12</v>
      </c>
      <c r="H224" s="38">
        <v>0</v>
      </c>
      <c r="I224" s="38">
        <f>ROUND(G224*H224,P4)</f>
        <v>0</v>
      </c>
      <c r="J224" s="33"/>
      <c r="O224" s="39">
        <f>I224*0.21</f>
        <v>0</v>
      </c>
      <c r="P224">
        <v>3</v>
      </c>
    </row>
    <row r="225" spans="1:16" ht="30" x14ac:dyDescent="0.25">
      <c r="A225" s="33" t="s">
        <v>173</v>
      </c>
      <c r="B225" s="40"/>
      <c r="C225" s="41"/>
      <c r="D225" s="41"/>
      <c r="E225" s="35" t="s">
        <v>1513</v>
      </c>
      <c r="F225" s="41"/>
      <c r="G225" s="41"/>
      <c r="H225" s="41"/>
      <c r="I225" s="41"/>
      <c r="J225" s="42"/>
    </row>
    <row r="226" spans="1:16" ht="75" x14ac:dyDescent="0.25">
      <c r="A226" s="33" t="s">
        <v>175</v>
      </c>
      <c r="B226" s="40"/>
      <c r="C226" s="41"/>
      <c r="D226" s="41"/>
      <c r="E226" s="43" t="s">
        <v>1514</v>
      </c>
      <c r="F226" s="41"/>
      <c r="G226" s="41"/>
      <c r="H226" s="41"/>
      <c r="I226" s="41"/>
      <c r="J226" s="42"/>
    </row>
    <row r="227" spans="1:16" x14ac:dyDescent="0.25">
      <c r="A227" s="33" t="s">
        <v>177</v>
      </c>
      <c r="B227" s="40"/>
      <c r="C227" s="41"/>
      <c r="D227" s="41"/>
      <c r="E227" s="44" t="s">
        <v>181</v>
      </c>
      <c r="F227" s="41"/>
      <c r="G227" s="41"/>
      <c r="H227" s="41"/>
      <c r="I227" s="41"/>
      <c r="J227" s="42"/>
    </row>
    <row r="228" spans="1:16" ht="45" x14ac:dyDescent="0.25">
      <c r="A228" s="33" t="s">
        <v>168</v>
      </c>
      <c r="B228" s="33">
        <v>55</v>
      </c>
      <c r="C228" s="34" t="s">
        <v>1515</v>
      </c>
      <c r="D228" s="33" t="s">
        <v>1516</v>
      </c>
      <c r="E228" s="35" t="s">
        <v>1517</v>
      </c>
      <c r="F228" s="36" t="s">
        <v>250</v>
      </c>
      <c r="G228" s="37">
        <v>22.12</v>
      </c>
      <c r="H228" s="38">
        <v>0</v>
      </c>
      <c r="I228" s="38">
        <f>ROUND(G228*H228,P4)</f>
        <v>0</v>
      </c>
      <c r="J228" s="33"/>
      <c r="O228" s="39">
        <f>I228*0.21</f>
        <v>0</v>
      </c>
      <c r="P228">
        <v>3</v>
      </c>
    </row>
    <row r="229" spans="1:16" ht="60" x14ac:dyDescent="0.25">
      <c r="A229" s="33" t="s">
        <v>173</v>
      </c>
      <c r="B229" s="40"/>
      <c r="C229" s="41"/>
      <c r="D229" s="41"/>
      <c r="E229" s="35" t="s">
        <v>1518</v>
      </c>
      <c r="F229" s="41"/>
      <c r="G229" s="41"/>
      <c r="H229" s="41"/>
      <c r="I229" s="41"/>
      <c r="J229" s="42"/>
    </row>
    <row r="230" spans="1:16" ht="75" x14ac:dyDescent="0.25">
      <c r="A230" s="33" t="s">
        <v>175</v>
      </c>
      <c r="B230" s="40"/>
      <c r="C230" s="41"/>
      <c r="D230" s="41"/>
      <c r="E230" s="43" t="s">
        <v>1514</v>
      </c>
      <c r="F230" s="41"/>
      <c r="G230" s="41"/>
      <c r="H230" s="41"/>
      <c r="I230" s="41"/>
      <c r="J230" s="42"/>
    </row>
    <row r="231" spans="1:16" x14ac:dyDescent="0.25">
      <c r="A231" s="33" t="s">
        <v>177</v>
      </c>
      <c r="B231" s="40"/>
      <c r="C231" s="41"/>
      <c r="D231" s="41"/>
      <c r="E231" s="44" t="s">
        <v>181</v>
      </c>
      <c r="F231" s="41"/>
      <c r="G231" s="41"/>
      <c r="H231" s="41"/>
      <c r="I231" s="41"/>
      <c r="J231" s="42"/>
    </row>
    <row r="232" spans="1:16" x14ac:dyDescent="0.25">
      <c r="A232" s="27" t="s">
        <v>165</v>
      </c>
      <c r="B232" s="28"/>
      <c r="C232" s="29" t="s">
        <v>1519</v>
      </c>
      <c r="D232" s="30"/>
      <c r="E232" s="27" t="s">
        <v>1520</v>
      </c>
      <c r="F232" s="30"/>
      <c r="G232" s="30"/>
      <c r="H232" s="30"/>
      <c r="I232" s="31">
        <f>SUMIFS(I233:I284,A233:A284,"P")</f>
        <v>0</v>
      </c>
      <c r="J232" s="32"/>
    </row>
    <row r="233" spans="1:16" ht="30" x14ac:dyDescent="0.25">
      <c r="A233" s="33" t="s">
        <v>168</v>
      </c>
      <c r="B233" s="33">
        <v>56</v>
      </c>
      <c r="C233" s="34" t="s">
        <v>1413</v>
      </c>
      <c r="D233" s="33" t="s">
        <v>1521</v>
      </c>
      <c r="E233" s="35" t="s">
        <v>1414</v>
      </c>
      <c r="F233" s="36" t="s">
        <v>250</v>
      </c>
      <c r="G233" s="37">
        <v>20.399999999999999</v>
      </c>
      <c r="H233" s="38">
        <v>0</v>
      </c>
      <c r="I233" s="38">
        <f>ROUND(G233*H233,P4)</f>
        <v>0</v>
      </c>
      <c r="J233" s="33"/>
      <c r="O233" s="39">
        <f>I233*0.21</f>
        <v>0</v>
      </c>
      <c r="P233">
        <v>3</v>
      </c>
    </row>
    <row r="234" spans="1:16" ht="30" x14ac:dyDescent="0.25">
      <c r="A234" s="33" t="s">
        <v>173</v>
      </c>
      <c r="B234" s="40"/>
      <c r="C234" s="41"/>
      <c r="D234" s="41"/>
      <c r="E234" s="35" t="s">
        <v>1414</v>
      </c>
      <c r="F234" s="41"/>
      <c r="G234" s="41"/>
      <c r="H234" s="41"/>
      <c r="I234" s="41"/>
      <c r="J234" s="42"/>
    </row>
    <row r="235" spans="1:16" ht="75" x14ac:dyDescent="0.25">
      <c r="A235" s="33" t="s">
        <v>175</v>
      </c>
      <c r="B235" s="40"/>
      <c r="C235" s="41"/>
      <c r="D235" s="41"/>
      <c r="E235" s="43" t="s">
        <v>1522</v>
      </c>
      <c r="F235" s="41"/>
      <c r="G235" s="41"/>
      <c r="H235" s="41"/>
      <c r="I235" s="41"/>
      <c r="J235" s="42"/>
    </row>
    <row r="236" spans="1:16" x14ac:dyDescent="0.25">
      <c r="A236" s="33" t="s">
        <v>177</v>
      </c>
      <c r="B236" s="40"/>
      <c r="C236" s="41"/>
      <c r="D236" s="41"/>
      <c r="E236" s="44" t="s">
        <v>181</v>
      </c>
      <c r="F236" s="41"/>
      <c r="G236" s="41"/>
      <c r="H236" s="41"/>
      <c r="I236" s="41"/>
      <c r="J236" s="42"/>
    </row>
    <row r="237" spans="1:16" ht="30" x14ac:dyDescent="0.25">
      <c r="A237" s="33" t="s">
        <v>168</v>
      </c>
      <c r="B237" s="33">
        <v>57</v>
      </c>
      <c r="C237" s="34" t="s">
        <v>1416</v>
      </c>
      <c r="D237" s="33" t="s">
        <v>1523</v>
      </c>
      <c r="E237" s="35" t="s">
        <v>1417</v>
      </c>
      <c r="F237" s="36" t="s">
        <v>250</v>
      </c>
      <c r="G237" s="37">
        <v>20.399999999999999</v>
      </c>
      <c r="H237" s="38">
        <v>0</v>
      </c>
      <c r="I237" s="38">
        <f>ROUND(G237*H237,P4)</f>
        <v>0</v>
      </c>
      <c r="J237" s="33"/>
      <c r="O237" s="39">
        <f>I237*0.21</f>
        <v>0</v>
      </c>
      <c r="P237">
        <v>3</v>
      </c>
    </row>
    <row r="238" spans="1:16" ht="30" x14ac:dyDescent="0.25">
      <c r="A238" s="33" t="s">
        <v>173</v>
      </c>
      <c r="B238" s="40"/>
      <c r="C238" s="41"/>
      <c r="D238" s="41"/>
      <c r="E238" s="35" t="s">
        <v>1417</v>
      </c>
      <c r="F238" s="41"/>
      <c r="G238" s="41"/>
      <c r="H238" s="41"/>
      <c r="I238" s="41"/>
      <c r="J238" s="42"/>
    </row>
    <row r="239" spans="1:16" ht="75" x14ac:dyDescent="0.25">
      <c r="A239" s="33" t="s">
        <v>175</v>
      </c>
      <c r="B239" s="40"/>
      <c r="C239" s="41"/>
      <c r="D239" s="41"/>
      <c r="E239" s="43" t="s">
        <v>1522</v>
      </c>
      <c r="F239" s="41"/>
      <c r="G239" s="41"/>
      <c r="H239" s="41"/>
      <c r="I239" s="41"/>
      <c r="J239" s="42"/>
    </row>
    <row r="240" spans="1:16" x14ac:dyDescent="0.25">
      <c r="A240" s="33" t="s">
        <v>177</v>
      </c>
      <c r="B240" s="40"/>
      <c r="C240" s="41"/>
      <c r="D240" s="41"/>
      <c r="E240" s="44" t="s">
        <v>181</v>
      </c>
      <c r="F240" s="41"/>
      <c r="G240" s="41"/>
      <c r="H240" s="41"/>
      <c r="I240" s="41"/>
      <c r="J240" s="42"/>
    </row>
    <row r="241" spans="1:16" ht="30" x14ac:dyDescent="0.25">
      <c r="A241" s="33" t="s">
        <v>168</v>
      </c>
      <c r="B241" s="33">
        <v>58</v>
      </c>
      <c r="C241" s="34" t="s">
        <v>1418</v>
      </c>
      <c r="D241" s="33" t="s">
        <v>1524</v>
      </c>
      <c r="E241" s="35" t="s">
        <v>1419</v>
      </c>
      <c r="F241" s="36" t="s">
        <v>250</v>
      </c>
      <c r="G241" s="37">
        <v>20.399999999999999</v>
      </c>
      <c r="H241" s="38">
        <v>0</v>
      </c>
      <c r="I241" s="38">
        <f>ROUND(G241*H241,P4)</f>
        <v>0</v>
      </c>
      <c r="J241" s="33"/>
      <c r="O241" s="39">
        <f>I241*0.21</f>
        <v>0</v>
      </c>
      <c r="P241">
        <v>3</v>
      </c>
    </row>
    <row r="242" spans="1:16" ht="30" x14ac:dyDescent="0.25">
      <c r="A242" s="33" t="s">
        <v>173</v>
      </c>
      <c r="B242" s="40"/>
      <c r="C242" s="41"/>
      <c r="D242" s="41"/>
      <c r="E242" s="35" t="s">
        <v>1419</v>
      </c>
      <c r="F242" s="41"/>
      <c r="G242" s="41"/>
      <c r="H242" s="41"/>
      <c r="I242" s="41"/>
      <c r="J242" s="42"/>
    </row>
    <row r="243" spans="1:16" ht="75" x14ac:dyDescent="0.25">
      <c r="A243" s="33" t="s">
        <v>175</v>
      </c>
      <c r="B243" s="40"/>
      <c r="C243" s="41"/>
      <c r="D243" s="41"/>
      <c r="E243" s="43" t="s">
        <v>1522</v>
      </c>
      <c r="F243" s="41"/>
      <c r="G243" s="41"/>
      <c r="H243" s="41"/>
      <c r="I243" s="41"/>
      <c r="J243" s="42"/>
    </row>
    <row r="244" spans="1:16" x14ac:dyDescent="0.25">
      <c r="A244" s="33" t="s">
        <v>177</v>
      </c>
      <c r="B244" s="40"/>
      <c r="C244" s="41"/>
      <c r="D244" s="41"/>
      <c r="E244" s="44" t="s">
        <v>181</v>
      </c>
      <c r="F244" s="41"/>
      <c r="G244" s="41"/>
      <c r="H244" s="41"/>
      <c r="I244" s="41"/>
      <c r="J244" s="42"/>
    </row>
    <row r="245" spans="1:16" ht="45" x14ac:dyDescent="0.25">
      <c r="A245" s="33" t="s">
        <v>168</v>
      </c>
      <c r="B245" s="33">
        <v>59</v>
      </c>
      <c r="C245" s="34" t="s">
        <v>1420</v>
      </c>
      <c r="D245" s="33" t="s">
        <v>1525</v>
      </c>
      <c r="E245" s="35" t="s">
        <v>1421</v>
      </c>
      <c r="F245" s="36" t="s">
        <v>250</v>
      </c>
      <c r="G245" s="37">
        <v>20.399999999999999</v>
      </c>
      <c r="H245" s="38">
        <v>0</v>
      </c>
      <c r="I245" s="38">
        <f>ROUND(G245*H245,P4)</f>
        <v>0</v>
      </c>
      <c r="J245" s="33"/>
      <c r="O245" s="39">
        <f>I245*0.21</f>
        <v>0</v>
      </c>
      <c r="P245">
        <v>3</v>
      </c>
    </row>
    <row r="246" spans="1:16" ht="45" x14ac:dyDescent="0.25">
      <c r="A246" s="33" t="s">
        <v>173</v>
      </c>
      <c r="B246" s="40"/>
      <c r="C246" s="41"/>
      <c r="D246" s="41"/>
      <c r="E246" s="35" t="s">
        <v>1421</v>
      </c>
      <c r="F246" s="41"/>
      <c r="G246" s="41"/>
      <c r="H246" s="41"/>
      <c r="I246" s="41"/>
      <c r="J246" s="42"/>
    </row>
    <row r="247" spans="1:16" ht="75" x14ac:dyDescent="0.25">
      <c r="A247" s="33" t="s">
        <v>175</v>
      </c>
      <c r="B247" s="40"/>
      <c r="C247" s="41"/>
      <c r="D247" s="41"/>
      <c r="E247" s="43" t="s">
        <v>1522</v>
      </c>
      <c r="F247" s="41"/>
      <c r="G247" s="41"/>
      <c r="H247" s="41"/>
      <c r="I247" s="41"/>
      <c r="J247" s="42"/>
    </row>
    <row r="248" spans="1:16" x14ac:dyDescent="0.25">
      <c r="A248" s="33" t="s">
        <v>177</v>
      </c>
      <c r="B248" s="40"/>
      <c r="C248" s="41"/>
      <c r="D248" s="41"/>
      <c r="E248" s="44" t="s">
        <v>181</v>
      </c>
      <c r="F248" s="41"/>
      <c r="G248" s="41"/>
      <c r="H248" s="41"/>
      <c r="I248" s="41"/>
      <c r="J248" s="42"/>
    </row>
    <row r="249" spans="1:16" ht="30" x14ac:dyDescent="0.25">
      <c r="A249" s="33" t="s">
        <v>168</v>
      </c>
      <c r="B249" s="33">
        <v>60</v>
      </c>
      <c r="C249" s="34" t="s">
        <v>1423</v>
      </c>
      <c r="D249" s="33" t="s">
        <v>1526</v>
      </c>
      <c r="E249" s="35" t="s">
        <v>1425</v>
      </c>
      <c r="F249" s="36" t="s">
        <v>250</v>
      </c>
      <c r="G249" s="37">
        <v>20.399999999999999</v>
      </c>
      <c r="H249" s="38">
        <v>0</v>
      </c>
      <c r="I249" s="38">
        <f>ROUND(G249*H249,P4)</f>
        <v>0</v>
      </c>
      <c r="J249" s="33"/>
      <c r="O249" s="39">
        <f>I249*0.21</f>
        <v>0</v>
      </c>
      <c r="P249">
        <v>3</v>
      </c>
    </row>
    <row r="250" spans="1:16" ht="30" x14ac:dyDescent="0.25">
      <c r="A250" s="33" t="s">
        <v>173</v>
      </c>
      <c r="B250" s="40"/>
      <c r="C250" s="41"/>
      <c r="D250" s="41"/>
      <c r="E250" s="35" t="s">
        <v>1425</v>
      </c>
      <c r="F250" s="41"/>
      <c r="G250" s="41"/>
      <c r="H250" s="41"/>
      <c r="I250" s="41"/>
      <c r="J250" s="42"/>
    </row>
    <row r="251" spans="1:16" ht="75" x14ac:dyDescent="0.25">
      <c r="A251" s="33" t="s">
        <v>175</v>
      </c>
      <c r="B251" s="40"/>
      <c r="C251" s="41"/>
      <c r="D251" s="41"/>
      <c r="E251" s="43" t="s">
        <v>1522</v>
      </c>
      <c r="F251" s="41"/>
      <c r="G251" s="41"/>
      <c r="H251" s="41"/>
      <c r="I251" s="41"/>
      <c r="J251" s="42"/>
    </row>
    <row r="252" spans="1:16" x14ac:dyDescent="0.25">
      <c r="A252" s="33" t="s">
        <v>177</v>
      </c>
      <c r="B252" s="40"/>
      <c r="C252" s="41"/>
      <c r="D252" s="41"/>
      <c r="E252" s="44" t="s">
        <v>181</v>
      </c>
      <c r="F252" s="41"/>
      <c r="G252" s="41"/>
      <c r="H252" s="41"/>
      <c r="I252" s="41"/>
      <c r="J252" s="42"/>
    </row>
    <row r="253" spans="1:16" ht="30" x14ac:dyDescent="0.25">
      <c r="A253" s="33" t="s">
        <v>168</v>
      </c>
      <c r="B253" s="33">
        <v>61</v>
      </c>
      <c r="C253" s="34" t="s">
        <v>1426</v>
      </c>
      <c r="D253" s="33" t="s">
        <v>1527</v>
      </c>
      <c r="E253" s="35" t="s">
        <v>1428</v>
      </c>
      <c r="F253" s="36" t="s">
        <v>250</v>
      </c>
      <c r="G253" s="37">
        <v>40.799999999999997</v>
      </c>
      <c r="H253" s="38">
        <v>0</v>
      </c>
      <c r="I253" s="38">
        <f>ROUND(G253*H253,P4)</f>
        <v>0</v>
      </c>
      <c r="J253" s="33"/>
      <c r="O253" s="39">
        <f>I253*0.21</f>
        <v>0</v>
      </c>
      <c r="P253">
        <v>3</v>
      </c>
    </row>
    <row r="254" spans="1:16" ht="30" x14ac:dyDescent="0.25">
      <c r="A254" s="33" t="s">
        <v>173</v>
      </c>
      <c r="B254" s="40"/>
      <c r="C254" s="41"/>
      <c r="D254" s="41"/>
      <c r="E254" s="35" t="s">
        <v>1428</v>
      </c>
      <c r="F254" s="41"/>
      <c r="G254" s="41"/>
      <c r="H254" s="41"/>
      <c r="I254" s="41"/>
      <c r="J254" s="42"/>
    </row>
    <row r="255" spans="1:16" ht="90" x14ac:dyDescent="0.25">
      <c r="A255" s="33" t="s">
        <v>175</v>
      </c>
      <c r="B255" s="40"/>
      <c r="C255" s="41"/>
      <c r="D255" s="41"/>
      <c r="E255" s="43" t="s">
        <v>1528</v>
      </c>
      <c r="F255" s="41"/>
      <c r="G255" s="41"/>
      <c r="H255" s="41"/>
      <c r="I255" s="41"/>
      <c r="J255" s="42"/>
    </row>
    <row r="256" spans="1:16" x14ac:dyDescent="0.25">
      <c r="A256" s="33" t="s">
        <v>177</v>
      </c>
      <c r="B256" s="40"/>
      <c r="C256" s="41"/>
      <c r="D256" s="41"/>
      <c r="E256" s="44" t="s">
        <v>181</v>
      </c>
      <c r="F256" s="41"/>
      <c r="G256" s="41"/>
      <c r="H256" s="41"/>
      <c r="I256" s="41"/>
      <c r="J256" s="42"/>
    </row>
    <row r="257" spans="1:16" ht="45" x14ac:dyDescent="0.25">
      <c r="A257" s="33" t="s">
        <v>168</v>
      </c>
      <c r="B257" s="33">
        <v>62</v>
      </c>
      <c r="C257" s="34" t="s">
        <v>1430</v>
      </c>
      <c r="D257" s="33" t="s">
        <v>1529</v>
      </c>
      <c r="E257" s="35" t="s">
        <v>1432</v>
      </c>
      <c r="F257" s="36" t="s">
        <v>250</v>
      </c>
      <c r="G257" s="37">
        <v>20.399999999999999</v>
      </c>
      <c r="H257" s="38">
        <v>0</v>
      </c>
      <c r="I257" s="38">
        <f>ROUND(G257*H257,P4)</f>
        <v>0</v>
      </c>
      <c r="J257" s="33"/>
      <c r="O257" s="39">
        <f>I257*0.21</f>
        <v>0</v>
      </c>
      <c r="P257">
        <v>3</v>
      </c>
    </row>
    <row r="258" spans="1:16" ht="90" x14ac:dyDescent="0.25">
      <c r="A258" s="33" t="s">
        <v>173</v>
      </c>
      <c r="B258" s="40"/>
      <c r="C258" s="41"/>
      <c r="D258" s="41"/>
      <c r="E258" s="35" t="s">
        <v>1503</v>
      </c>
      <c r="F258" s="41"/>
      <c r="G258" s="41"/>
      <c r="H258" s="41"/>
      <c r="I258" s="41"/>
      <c r="J258" s="42"/>
    </row>
    <row r="259" spans="1:16" ht="75" x14ac:dyDescent="0.25">
      <c r="A259" s="33" t="s">
        <v>175</v>
      </c>
      <c r="B259" s="40"/>
      <c r="C259" s="41"/>
      <c r="D259" s="41"/>
      <c r="E259" s="43" t="s">
        <v>1522</v>
      </c>
      <c r="F259" s="41"/>
      <c r="G259" s="41"/>
      <c r="H259" s="41"/>
      <c r="I259" s="41"/>
      <c r="J259" s="42"/>
    </row>
    <row r="260" spans="1:16" x14ac:dyDescent="0.25">
      <c r="A260" s="33" t="s">
        <v>177</v>
      </c>
      <c r="B260" s="40"/>
      <c r="C260" s="41"/>
      <c r="D260" s="41"/>
      <c r="E260" s="44" t="s">
        <v>181</v>
      </c>
      <c r="F260" s="41"/>
      <c r="G260" s="41"/>
      <c r="H260" s="41"/>
      <c r="I260" s="41"/>
      <c r="J260" s="42"/>
    </row>
    <row r="261" spans="1:16" ht="30" x14ac:dyDescent="0.25">
      <c r="A261" s="33" t="s">
        <v>168</v>
      </c>
      <c r="B261" s="33">
        <v>63</v>
      </c>
      <c r="C261" s="34" t="s">
        <v>1435</v>
      </c>
      <c r="D261" s="33" t="s">
        <v>1530</v>
      </c>
      <c r="E261" s="35" t="s">
        <v>1437</v>
      </c>
      <c r="F261" s="36" t="s">
        <v>274</v>
      </c>
      <c r="G261" s="37">
        <v>5.8630000000000004</v>
      </c>
      <c r="H261" s="38">
        <v>0</v>
      </c>
      <c r="I261" s="38">
        <f>ROUND(G261*H261,P4)</f>
        <v>0</v>
      </c>
      <c r="J261" s="33"/>
      <c r="O261" s="39">
        <f>I261*0.21</f>
        <v>0</v>
      </c>
      <c r="P261">
        <v>3</v>
      </c>
    </row>
    <row r="262" spans="1:16" ht="30" x14ac:dyDescent="0.25">
      <c r="A262" s="33" t="s">
        <v>173</v>
      </c>
      <c r="B262" s="40"/>
      <c r="C262" s="41"/>
      <c r="D262" s="41"/>
      <c r="E262" s="35" t="s">
        <v>1437</v>
      </c>
      <c r="F262" s="41"/>
      <c r="G262" s="41"/>
      <c r="H262" s="41"/>
      <c r="I262" s="41"/>
      <c r="J262" s="42"/>
    </row>
    <row r="263" spans="1:16" ht="60" x14ac:dyDescent="0.25">
      <c r="A263" s="33" t="s">
        <v>175</v>
      </c>
      <c r="B263" s="40"/>
      <c r="C263" s="41"/>
      <c r="D263" s="41"/>
      <c r="E263" s="43" t="s">
        <v>1531</v>
      </c>
      <c r="F263" s="41"/>
      <c r="G263" s="41"/>
      <c r="H263" s="41"/>
      <c r="I263" s="41"/>
      <c r="J263" s="42"/>
    </row>
    <row r="264" spans="1:16" x14ac:dyDescent="0.25">
      <c r="A264" s="33" t="s">
        <v>177</v>
      </c>
      <c r="B264" s="40"/>
      <c r="C264" s="41"/>
      <c r="D264" s="41"/>
      <c r="E264" s="44" t="s">
        <v>181</v>
      </c>
      <c r="F264" s="41"/>
      <c r="G264" s="41"/>
      <c r="H264" s="41"/>
      <c r="I264" s="41"/>
      <c r="J264" s="42"/>
    </row>
    <row r="265" spans="1:16" ht="45" x14ac:dyDescent="0.25">
      <c r="A265" s="33" t="s">
        <v>168</v>
      </c>
      <c r="B265" s="33">
        <v>64</v>
      </c>
      <c r="C265" s="34" t="s">
        <v>1439</v>
      </c>
      <c r="D265" s="33" t="s">
        <v>1532</v>
      </c>
      <c r="E265" s="35" t="s">
        <v>1441</v>
      </c>
      <c r="F265" s="36" t="s">
        <v>274</v>
      </c>
      <c r="G265" s="37">
        <v>5.8630000000000004</v>
      </c>
      <c r="H265" s="38">
        <v>0</v>
      </c>
      <c r="I265" s="38">
        <f>ROUND(G265*H265,P4)</f>
        <v>0</v>
      </c>
      <c r="J265" s="33"/>
      <c r="O265" s="39">
        <f>I265*0.21</f>
        <v>0</v>
      </c>
      <c r="P265">
        <v>3</v>
      </c>
    </row>
    <row r="266" spans="1:16" ht="45" x14ac:dyDescent="0.25">
      <c r="A266" s="33" t="s">
        <v>173</v>
      </c>
      <c r="B266" s="40"/>
      <c r="C266" s="41"/>
      <c r="D266" s="41"/>
      <c r="E266" s="35" t="s">
        <v>1442</v>
      </c>
      <c r="F266" s="41"/>
      <c r="G266" s="41"/>
      <c r="H266" s="41"/>
      <c r="I266" s="41"/>
      <c r="J266" s="42"/>
    </row>
    <row r="267" spans="1:16" ht="60" x14ac:dyDescent="0.25">
      <c r="A267" s="33" t="s">
        <v>175</v>
      </c>
      <c r="B267" s="40"/>
      <c r="C267" s="41"/>
      <c r="D267" s="41"/>
      <c r="E267" s="43" t="s">
        <v>1531</v>
      </c>
      <c r="F267" s="41"/>
      <c r="G267" s="41"/>
      <c r="H267" s="41"/>
      <c r="I267" s="41"/>
      <c r="J267" s="42"/>
    </row>
    <row r="268" spans="1:16" x14ac:dyDescent="0.25">
      <c r="A268" s="33" t="s">
        <v>177</v>
      </c>
      <c r="B268" s="40"/>
      <c r="C268" s="41"/>
      <c r="D268" s="41"/>
      <c r="E268" s="44" t="s">
        <v>181</v>
      </c>
      <c r="F268" s="41"/>
      <c r="G268" s="41"/>
      <c r="H268" s="41"/>
      <c r="I268" s="41"/>
      <c r="J268" s="42"/>
    </row>
    <row r="269" spans="1:16" ht="30" x14ac:dyDescent="0.25">
      <c r="A269" s="33" t="s">
        <v>168</v>
      </c>
      <c r="B269" s="33">
        <v>65</v>
      </c>
      <c r="C269" s="34" t="s">
        <v>1443</v>
      </c>
      <c r="D269" s="33" t="s">
        <v>1533</v>
      </c>
      <c r="E269" s="35" t="s">
        <v>1445</v>
      </c>
      <c r="F269" s="36" t="s">
        <v>274</v>
      </c>
      <c r="G269" s="37">
        <v>5.8630000000000004</v>
      </c>
      <c r="H269" s="38">
        <v>0</v>
      </c>
      <c r="I269" s="38">
        <f>ROUND(G269*H269,P4)</f>
        <v>0</v>
      </c>
      <c r="J269" s="33"/>
      <c r="O269" s="39">
        <f>I269*0.21</f>
        <v>0</v>
      </c>
      <c r="P269">
        <v>3</v>
      </c>
    </row>
    <row r="270" spans="1:16" ht="30" x14ac:dyDescent="0.25">
      <c r="A270" s="33" t="s">
        <v>173</v>
      </c>
      <c r="B270" s="40"/>
      <c r="C270" s="41"/>
      <c r="D270" s="41"/>
      <c r="E270" s="35" t="s">
        <v>1445</v>
      </c>
      <c r="F270" s="41"/>
      <c r="G270" s="41"/>
      <c r="H270" s="41"/>
      <c r="I270" s="41"/>
      <c r="J270" s="42"/>
    </row>
    <row r="271" spans="1:16" ht="60" x14ac:dyDescent="0.25">
      <c r="A271" s="33" t="s">
        <v>175</v>
      </c>
      <c r="B271" s="40"/>
      <c r="C271" s="41"/>
      <c r="D271" s="41"/>
      <c r="E271" s="43" t="s">
        <v>1531</v>
      </c>
      <c r="F271" s="41"/>
      <c r="G271" s="41"/>
      <c r="H271" s="41"/>
      <c r="I271" s="41"/>
      <c r="J271" s="42"/>
    </row>
    <row r="272" spans="1:16" x14ac:dyDescent="0.25">
      <c r="A272" s="33" t="s">
        <v>177</v>
      </c>
      <c r="B272" s="40"/>
      <c r="C272" s="41"/>
      <c r="D272" s="41"/>
      <c r="E272" s="44" t="s">
        <v>181</v>
      </c>
      <c r="F272" s="41"/>
      <c r="G272" s="41"/>
      <c r="H272" s="41"/>
      <c r="I272" s="41"/>
      <c r="J272" s="42"/>
    </row>
    <row r="273" spans="1:16" ht="30" x14ac:dyDescent="0.25">
      <c r="A273" s="33" t="s">
        <v>168</v>
      </c>
      <c r="B273" s="33">
        <v>66</v>
      </c>
      <c r="C273" s="34" t="s">
        <v>1446</v>
      </c>
      <c r="D273" s="33" t="s">
        <v>1534</v>
      </c>
      <c r="E273" s="35" t="s">
        <v>1448</v>
      </c>
      <c r="F273" s="36" t="s">
        <v>250</v>
      </c>
      <c r="G273" s="37">
        <v>20.399999999999999</v>
      </c>
      <c r="H273" s="38">
        <v>0</v>
      </c>
      <c r="I273" s="38">
        <f>ROUND(G273*H273,P4)</f>
        <v>0</v>
      </c>
      <c r="J273" s="33"/>
      <c r="O273" s="39">
        <f>I273*0.21</f>
        <v>0</v>
      </c>
      <c r="P273">
        <v>3</v>
      </c>
    </row>
    <row r="274" spans="1:16" ht="30" x14ac:dyDescent="0.25">
      <c r="A274" s="33" t="s">
        <v>173</v>
      </c>
      <c r="B274" s="40"/>
      <c r="C274" s="41"/>
      <c r="D274" s="41"/>
      <c r="E274" s="35" t="s">
        <v>1448</v>
      </c>
      <c r="F274" s="41"/>
      <c r="G274" s="41"/>
      <c r="H274" s="41"/>
      <c r="I274" s="41"/>
      <c r="J274" s="42"/>
    </row>
    <row r="275" spans="1:16" ht="75" x14ac:dyDescent="0.25">
      <c r="A275" s="33" t="s">
        <v>175</v>
      </c>
      <c r="B275" s="40"/>
      <c r="C275" s="41"/>
      <c r="D275" s="41"/>
      <c r="E275" s="43" t="s">
        <v>1522</v>
      </c>
      <c r="F275" s="41"/>
      <c r="G275" s="41"/>
      <c r="H275" s="41"/>
      <c r="I275" s="41"/>
      <c r="J275" s="42"/>
    </row>
    <row r="276" spans="1:16" x14ac:dyDescent="0.25">
      <c r="A276" s="33" t="s">
        <v>177</v>
      </c>
      <c r="B276" s="40"/>
      <c r="C276" s="41"/>
      <c r="D276" s="41"/>
      <c r="E276" s="44" t="s">
        <v>181</v>
      </c>
      <c r="F276" s="41"/>
      <c r="G276" s="41"/>
      <c r="H276" s="41"/>
      <c r="I276" s="41"/>
      <c r="J276" s="42"/>
    </row>
    <row r="277" spans="1:16" ht="30" x14ac:dyDescent="0.25">
      <c r="A277" s="33" t="s">
        <v>168</v>
      </c>
      <c r="B277" s="33">
        <v>67</v>
      </c>
      <c r="C277" s="34" t="s">
        <v>1449</v>
      </c>
      <c r="D277" s="33" t="s">
        <v>1535</v>
      </c>
      <c r="E277" s="35" t="s">
        <v>1451</v>
      </c>
      <c r="F277" s="36" t="s">
        <v>274</v>
      </c>
      <c r="G277" s="37">
        <v>8.5719999999999992</v>
      </c>
      <c r="H277" s="38">
        <v>0</v>
      </c>
      <c r="I277" s="38">
        <f>ROUND(G277*H277,P4)</f>
        <v>0</v>
      </c>
      <c r="J277" s="33"/>
      <c r="O277" s="39">
        <f>I277*0.21</f>
        <v>0</v>
      </c>
      <c r="P277">
        <v>3</v>
      </c>
    </row>
    <row r="278" spans="1:16" ht="30" x14ac:dyDescent="0.25">
      <c r="A278" s="33" t="s">
        <v>173</v>
      </c>
      <c r="B278" s="40"/>
      <c r="C278" s="41"/>
      <c r="D278" s="41"/>
      <c r="E278" s="35" t="s">
        <v>1451</v>
      </c>
      <c r="F278" s="41"/>
      <c r="G278" s="41"/>
      <c r="H278" s="41"/>
      <c r="I278" s="41"/>
      <c r="J278" s="42"/>
    </row>
    <row r="279" spans="1:16" ht="60" x14ac:dyDescent="0.25">
      <c r="A279" s="33" t="s">
        <v>175</v>
      </c>
      <c r="B279" s="40"/>
      <c r="C279" s="41"/>
      <c r="D279" s="41"/>
      <c r="E279" s="43" t="s">
        <v>1536</v>
      </c>
      <c r="F279" s="41"/>
      <c r="G279" s="41"/>
      <c r="H279" s="41"/>
      <c r="I279" s="41"/>
      <c r="J279" s="42"/>
    </row>
    <row r="280" spans="1:16" x14ac:dyDescent="0.25">
      <c r="A280" s="33" t="s">
        <v>177</v>
      </c>
      <c r="B280" s="40"/>
      <c r="C280" s="41"/>
      <c r="D280" s="41"/>
      <c r="E280" s="44" t="s">
        <v>181</v>
      </c>
      <c r="F280" s="41"/>
      <c r="G280" s="41"/>
      <c r="H280" s="41"/>
      <c r="I280" s="41"/>
      <c r="J280" s="42"/>
    </row>
    <row r="281" spans="1:16" ht="45" x14ac:dyDescent="0.25">
      <c r="A281" s="33" t="s">
        <v>168</v>
      </c>
      <c r="B281" s="33">
        <v>68</v>
      </c>
      <c r="C281" s="34" t="s">
        <v>1453</v>
      </c>
      <c r="D281" s="33" t="s">
        <v>1537</v>
      </c>
      <c r="E281" s="35" t="s">
        <v>1455</v>
      </c>
      <c r="F281" s="36" t="s">
        <v>274</v>
      </c>
      <c r="G281" s="37">
        <v>8.5719999999999992</v>
      </c>
      <c r="H281" s="38">
        <v>0</v>
      </c>
      <c r="I281" s="38">
        <f>ROUND(G281*H281,P4)</f>
        <v>0</v>
      </c>
      <c r="J281" s="33"/>
      <c r="O281" s="39">
        <f>I281*0.21</f>
        <v>0</v>
      </c>
      <c r="P281">
        <v>3</v>
      </c>
    </row>
    <row r="282" spans="1:16" ht="60" x14ac:dyDescent="0.25">
      <c r="A282" s="33" t="s">
        <v>173</v>
      </c>
      <c r="B282" s="40"/>
      <c r="C282" s="41"/>
      <c r="D282" s="41"/>
      <c r="E282" s="35" t="s">
        <v>1456</v>
      </c>
      <c r="F282" s="41"/>
      <c r="G282" s="41"/>
      <c r="H282" s="41"/>
      <c r="I282" s="41"/>
      <c r="J282" s="42"/>
    </row>
    <row r="283" spans="1:16" ht="60" x14ac:dyDescent="0.25">
      <c r="A283" s="33" t="s">
        <v>175</v>
      </c>
      <c r="B283" s="40"/>
      <c r="C283" s="41"/>
      <c r="D283" s="41"/>
      <c r="E283" s="43" t="s">
        <v>1536</v>
      </c>
      <c r="F283" s="41"/>
      <c r="G283" s="41"/>
      <c r="H283" s="41"/>
      <c r="I283" s="41"/>
      <c r="J283" s="42"/>
    </row>
    <row r="284" spans="1:16" x14ac:dyDescent="0.25">
      <c r="A284" s="33" t="s">
        <v>177</v>
      </c>
      <c r="B284" s="40"/>
      <c r="C284" s="41"/>
      <c r="D284" s="41"/>
      <c r="E284" s="44" t="s">
        <v>181</v>
      </c>
      <c r="F284" s="41"/>
      <c r="G284" s="41"/>
      <c r="H284" s="41"/>
      <c r="I284" s="41"/>
      <c r="J284" s="42"/>
    </row>
    <row r="285" spans="1:16" x14ac:dyDescent="0.25">
      <c r="A285" s="27" t="s">
        <v>165</v>
      </c>
      <c r="B285" s="28"/>
      <c r="C285" s="29" t="s">
        <v>1538</v>
      </c>
      <c r="D285" s="30"/>
      <c r="E285" s="27" t="s">
        <v>1539</v>
      </c>
      <c r="F285" s="30"/>
      <c r="G285" s="30"/>
      <c r="H285" s="30"/>
      <c r="I285" s="31">
        <f>SUMIFS(I286:I312,A286:A312,"P")</f>
        <v>0</v>
      </c>
      <c r="J285" s="32"/>
    </row>
    <row r="286" spans="1:16" ht="30" x14ac:dyDescent="0.25">
      <c r="A286" s="33" t="s">
        <v>168</v>
      </c>
      <c r="B286" s="33">
        <v>69</v>
      </c>
      <c r="C286" s="34" t="s">
        <v>1413</v>
      </c>
      <c r="D286" s="33" t="s">
        <v>1540</v>
      </c>
      <c r="E286" s="35" t="s">
        <v>1414</v>
      </c>
      <c r="F286" s="36" t="s">
        <v>250</v>
      </c>
      <c r="G286" s="37">
        <v>13.14</v>
      </c>
      <c r="H286" s="38">
        <v>0</v>
      </c>
      <c r="I286" s="38">
        <f>ROUND(G286*H286,P4)</f>
        <v>0</v>
      </c>
      <c r="J286" s="33"/>
      <c r="O286" s="39">
        <f>I286*0.21</f>
        <v>0</v>
      </c>
      <c r="P286">
        <v>3</v>
      </c>
    </row>
    <row r="287" spans="1:16" ht="30" x14ac:dyDescent="0.25">
      <c r="A287" s="33" t="s">
        <v>173</v>
      </c>
      <c r="B287" s="40"/>
      <c r="C287" s="41"/>
      <c r="D287" s="41"/>
      <c r="E287" s="35" t="s">
        <v>1414</v>
      </c>
      <c r="F287" s="41"/>
      <c r="G287" s="41"/>
      <c r="H287" s="41"/>
      <c r="I287" s="41"/>
      <c r="J287" s="42"/>
    </row>
    <row r="288" spans="1:16" ht="75" x14ac:dyDescent="0.25">
      <c r="A288" s="33" t="s">
        <v>175</v>
      </c>
      <c r="B288" s="40"/>
      <c r="C288" s="41"/>
      <c r="D288" s="41"/>
      <c r="E288" s="43" t="s">
        <v>1541</v>
      </c>
      <c r="F288" s="41"/>
      <c r="G288" s="41"/>
      <c r="H288" s="41"/>
      <c r="I288" s="41"/>
      <c r="J288" s="42"/>
    </row>
    <row r="289" spans="1:16" x14ac:dyDescent="0.25">
      <c r="A289" s="33" t="s">
        <v>177</v>
      </c>
      <c r="B289" s="40"/>
      <c r="C289" s="41"/>
      <c r="D289" s="41"/>
      <c r="E289" s="44" t="s">
        <v>181</v>
      </c>
      <c r="F289" s="41"/>
      <c r="G289" s="41"/>
      <c r="H289" s="41"/>
      <c r="I289" s="41"/>
      <c r="J289" s="42"/>
    </row>
    <row r="290" spans="1:16" ht="30" x14ac:dyDescent="0.25">
      <c r="A290" s="33" t="s">
        <v>168</v>
      </c>
      <c r="B290" s="33">
        <v>70</v>
      </c>
      <c r="C290" s="34" t="s">
        <v>1416</v>
      </c>
      <c r="D290" s="33" t="s">
        <v>1542</v>
      </c>
      <c r="E290" s="35" t="s">
        <v>1417</v>
      </c>
      <c r="F290" s="36" t="s">
        <v>250</v>
      </c>
      <c r="G290" s="37">
        <v>13.14</v>
      </c>
      <c r="H290" s="38">
        <v>0</v>
      </c>
      <c r="I290" s="38">
        <f>ROUND(G290*H290,P4)</f>
        <v>0</v>
      </c>
      <c r="J290" s="33"/>
      <c r="O290" s="39">
        <f>I290*0.21</f>
        <v>0</v>
      </c>
      <c r="P290">
        <v>3</v>
      </c>
    </row>
    <row r="291" spans="1:16" ht="30" x14ac:dyDescent="0.25">
      <c r="A291" s="33" t="s">
        <v>173</v>
      </c>
      <c r="B291" s="40"/>
      <c r="C291" s="41"/>
      <c r="D291" s="41"/>
      <c r="E291" s="35" t="s">
        <v>1417</v>
      </c>
      <c r="F291" s="41"/>
      <c r="G291" s="41"/>
      <c r="H291" s="41"/>
      <c r="I291" s="41"/>
      <c r="J291" s="42"/>
    </row>
    <row r="292" spans="1:16" ht="75" x14ac:dyDescent="0.25">
      <c r="A292" s="33" t="s">
        <v>175</v>
      </c>
      <c r="B292" s="40"/>
      <c r="C292" s="41"/>
      <c r="D292" s="41"/>
      <c r="E292" s="43" t="s">
        <v>1541</v>
      </c>
      <c r="F292" s="41"/>
      <c r="G292" s="41"/>
      <c r="H292" s="41"/>
      <c r="I292" s="41"/>
      <c r="J292" s="42"/>
    </row>
    <row r="293" spans="1:16" x14ac:dyDescent="0.25">
      <c r="A293" s="33" t="s">
        <v>177</v>
      </c>
      <c r="B293" s="40"/>
      <c r="C293" s="41"/>
      <c r="D293" s="41"/>
      <c r="E293" s="44" t="s">
        <v>181</v>
      </c>
      <c r="F293" s="41"/>
      <c r="G293" s="41"/>
      <c r="H293" s="41"/>
      <c r="I293" s="41"/>
      <c r="J293" s="42"/>
    </row>
    <row r="294" spans="1:16" ht="30" x14ac:dyDescent="0.25">
      <c r="A294" s="33" t="s">
        <v>168</v>
      </c>
      <c r="B294" s="33">
        <v>71</v>
      </c>
      <c r="C294" s="34" t="s">
        <v>1543</v>
      </c>
      <c r="D294" s="33" t="s">
        <v>1544</v>
      </c>
      <c r="E294" s="35" t="s">
        <v>1545</v>
      </c>
      <c r="F294" s="36" t="s">
        <v>250</v>
      </c>
      <c r="G294" s="37">
        <v>13.14</v>
      </c>
      <c r="H294" s="38">
        <v>0</v>
      </c>
      <c r="I294" s="38">
        <f>ROUND(G294*H294,P4)</f>
        <v>0</v>
      </c>
      <c r="J294" s="33"/>
      <c r="O294" s="39">
        <f>I294*0.21</f>
        <v>0</v>
      </c>
      <c r="P294">
        <v>3</v>
      </c>
    </row>
    <row r="295" spans="1:16" ht="30" x14ac:dyDescent="0.25">
      <c r="A295" s="33" t="s">
        <v>173</v>
      </c>
      <c r="B295" s="40"/>
      <c r="C295" s="41"/>
      <c r="D295" s="41"/>
      <c r="E295" s="35" t="s">
        <v>1545</v>
      </c>
      <c r="F295" s="41"/>
      <c r="G295" s="41"/>
      <c r="H295" s="41"/>
      <c r="I295" s="41"/>
      <c r="J295" s="42"/>
    </row>
    <row r="296" spans="1:16" ht="75" x14ac:dyDescent="0.25">
      <c r="A296" s="33" t="s">
        <v>175</v>
      </c>
      <c r="B296" s="40"/>
      <c r="C296" s="41"/>
      <c r="D296" s="41"/>
      <c r="E296" s="43" t="s">
        <v>1541</v>
      </c>
      <c r="F296" s="41"/>
      <c r="G296" s="41"/>
      <c r="H296" s="41"/>
      <c r="I296" s="41"/>
      <c r="J296" s="42"/>
    </row>
    <row r="297" spans="1:16" x14ac:dyDescent="0.25">
      <c r="A297" s="33" t="s">
        <v>177</v>
      </c>
      <c r="B297" s="40"/>
      <c r="C297" s="41"/>
      <c r="D297" s="41"/>
      <c r="E297" s="44" t="s">
        <v>181</v>
      </c>
      <c r="F297" s="41"/>
      <c r="G297" s="41"/>
      <c r="H297" s="41"/>
      <c r="I297" s="41"/>
      <c r="J297" s="42"/>
    </row>
    <row r="298" spans="1:16" ht="30" x14ac:dyDescent="0.25">
      <c r="A298" s="33" t="s">
        <v>168</v>
      </c>
      <c r="B298" s="33">
        <v>72</v>
      </c>
      <c r="C298" s="34" t="s">
        <v>1546</v>
      </c>
      <c r="D298" s="33" t="s">
        <v>1547</v>
      </c>
      <c r="E298" s="35" t="s">
        <v>1548</v>
      </c>
      <c r="F298" s="36" t="s">
        <v>250</v>
      </c>
      <c r="G298" s="37">
        <v>13.14</v>
      </c>
      <c r="H298" s="38">
        <v>0</v>
      </c>
      <c r="I298" s="38">
        <f>ROUND(G298*H298,P4)</f>
        <v>0</v>
      </c>
      <c r="J298" s="33"/>
      <c r="O298" s="39">
        <f>I298*0.21</f>
        <v>0</v>
      </c>
      <c r="P298">
        <v>3</v>
      </c>
    </row>
    <row r="299" spans="1:16" ht="30" x14ac:dyDescent="0.25">
      <c r="A299" s="33" t="s">
        <v>173</v>
      </c>
      <c r="B299" s="40"/>
      <c r="C299" s="41"/>
      <c r="D299" s="41"/>
      <c r="E299" s="35" t="s">
        <v>1548</v>
      </c>
      <c r="F299" s="41"/>
      <c r="G299" s="41"/>
      <c r="H299" s="41"/>
      <c r="I299" s="41"/>
      <c r="J299" s="42"/>
    </row>
    <row r="300" spans="1:16" ht="75" x14ac:dyDescent="0.25">
      <c r="A300" s="33" t="s">
        <v>175</v>
      </c>
      <c r="B300" s="40"/>
      <c r="C300" s="41"/>
      <c r="D300" s="41"/>
      <c r="E300" s="43" t="s">
        <v>1541</v>
      </c>
      <c r="F300" s="41"/>
      <c r="G300" s="41"/>
      <c r="H300" s="41"/>
      <c r="I300" s="41"/>
      <c r="J300" s="42"/>
    </row>
    <row r="301" spans="1:16" x14ac:dyDescent="0.25">
      <c r="A301" s="33" t="s">
        <v>177</v>
      </c>
      <c r="B301" s="40"/>
      <c r="C301" s="41"/>
      <c r="D301" s="41"/>
      <c r="E301" s="44" t="s">
        <v>181</v>
      </c>
      <c r="F301" s="41"/>
      <c r="G301" s="41"/>
      <c r="H301" s="41"/>
      <c r="I301" s="41"/>
      <c r="J301" s="42"/>
    </row>
    <row r="302" spans="1:16" ht="45" x14ac:dyDescent="0.25">
      <c r="A302" s="33" t="s">
        <v>168</v>
      </c>
      <c r="B302" s="33">
        <v>73</v>
      </c>
      <c r="C302" s="34" t="s">
        <v>1549</v>
      </c>
      <c r="D302" s="33" t="s">
        <v>1550</v>
      </c>
      <c r="E302" s="35" t="s">
        <v>1551</v>
      </c>
      <c r="F302" s="36" t="s">
        <v>250</v>
      </c>
      <c r="G302" s="37">
        <v>13.14</v>
      </c>
      <c r="H302" s="38">
        <v>0</v>
      </c>
      <c r="I302" s="38">
        <f>ROUND(G302*H302,P4)</f>
        <v>0</v>
      </c>
      <c r="J302" s="33"/>
      <c r="O302" s="39">
        <f>I302*0.21</f>
        <v>0</v>
      </c>
      <c r="P302">
        <v>3</v>
      </c>
    </row>
    <row r="303" spans="1:16" ht="75" x14ac:dyDescent="0.25">
      <c r="A303" s="33" t="s">
        <v>173</v>
      </c>
      <c r="B303" s="40"/>
      <c r="C303" s="41"/>
      <c r="D303" s="41"/>
      <c r="E303" s="35" t="s">
        <v>1552</v>
      </c>
      <c r="F303" s="41"/>
      <c r="G303" s="41"/>
      <c r="H303" s="41"/>
      <c r="I303" s="41"/>
      <c r="J303" s="42"/>
    </row>
    <row r="304" spans="1:16" ht="75" x14ac:dyDescent="0.25">
      <c r="A304" s="33" t="s">
        <v>175</v>
      </c>
      <c r="B304" s="40"/>
      <c r="C304" s="41"/>
      <c r="D304" s="41"/>
      <c r="E304" s="43" t="s">
        <v>1541</v>
      </c>
      <c r="F304" s="41"/>
      <c r="G304" s="41"/>
      <c r="H304" s="41"/>
      <c r="I304" s="41"/>
      <c r="J304" s="42"/>
    </row>
    <row r="305" spans="1:16" x14ac:dyDescent="0.25">
      <c r="A305" s="33" t="s">
        <v>177</v>
      </c>
      <c r="B305" s="40"/>
      <c r="C305" s="41"/>
      <c r="D305" s="41"/>
      <c r="E305" s="44" t="s">
        <v>181</v>
      </c>
      <c r="F305" s="41"/>
      <c r="G305" s="41"/>
      <c r="H305" s="41"/>
      <c r="I305" s="41"/>
      <c r="J305" s="42"/>
    </row>
    <row r="306" spans="1:16" ht="30" x14ac:dyDescent="0.25">
      <c r="A306" s="33" t="s">
        <v>168</v>
      </c>
      <c r="B306" s="33">
        <v>74</v>
      </c>
      <c r="C306" s="34" t="s">
        <v>1446</v>
      </c>
      <c r="D306" s="33" t="s">
        <v>1553</v>
      </c>
      <c r="E306" s="35" t="s">
        <v>1448</v>
      </c>
      <c r="F306" s="36" t="s">
        <v>250</v>
      </c>
      <c r="G306" s="37">
        <v>13.14</v>
      </c>
      <c r="H306" s="38">
        <v>0</v>
      </c>
      <c r="I306" s="38">
        <f>ROUND(G306*H306,P4)</f>
        <v>0</v>
      </c>
      <c r="J306" s="33"/>
      <c r="O306" s="39">
        <f>I306*0.21</f>
        <v>0</v>
      </c>
      <c r="P306">
        <v>3</v>
      </c>
    </row>
    <row r="307" spans="1:16" ht="30" x14ac:dyDescent="0.25">
      <c r="A307" s="33" t="s">
        <v>173</v>
      </c>
      <c r="B307" s="40"/>
      <c r="C307" s="41"/>
      <c r="D307" s="41"/>
      <c r="E307" s="35" t="s">
        <v>1448</v>
      </c>
      <c r="F307" s="41"/>
      <c r="G307" s="41"/>
      <c r="H307" s="41"/>
      <c r="I307" s="41"/>
      <c r="J307" s="42"/>
    </row>
    <row r="308" spans="1:16" ht="75" x14ac:dyDescent="0.25">
      <c r="A308" s="33" t="s">
        <v>175</v>
      </c>
      <c r="B308" s="40"/>
      <c r="C308" s="41"/>
      <c r="D308" s="41"/>
      <c r="E308" s="43" t="s">
        <v>1541</v>
      </c>
      <c r="F308" s="41"/>
      <c r="G308" s="41"/>
      <c r="H308" s="41"/>
      <c r="I308" s="41"/>
      <c r="J308" s="42"/>
    </row>
    <row r="309" spans="1:16" x14ac:dyDescent="0.25">
      <c r="A309" s="33" t="s">
        <v>177</v>
      </c>
      <c r="B309" s="40"/>
      <c r="C309" s="41"/>
      <c r="D309" s="41"/>
      <c r="E309" s="44" t="s">
        <v>181</v>
      </c>
      <c r="F309" s="41"/>
      <c r="G309" s="41"/>
      <c r="H309" s="41"/>
      <c r="I309" s="41"/>
      <c r="J309" s="42"/>
    </row>
    <row r="310" spans="1:16" x14ac:dyDescent="0.25">
      <c r="A310" s="33" t="s">
        <v>168</v>
      </c>
      <c r="B310" s="33">
        <v>75</v>
      </c>
      <c r="C310" s="34" t="s">
        <v>1554</v>
      </c>
      <c r="D310" s="33" t="s">
        <v>1555</v>
      </c>
      <c r="E310" s="35" t="s">
        <v>1556</v>
      </c>
      <c r="F310" s="36" t="s">
        <v>250</v>
      </c>
      <c r="G310" s="37">
        <v>13.403</v>
      </c>
      <c r="H310" s="38">
        <v>0</v>
      </c>
      <c r="I310" s="38">
        <f>ROUND(G310*H310,P4)</f>
        <v>0</v>
      </c>
      <c r="J310" s="33"/>
      <c r="O310" s="39">
        <f>I310*0.21</f>
        <v>0</v>
      </c>
      <c r="P310">
        <v>3</v>
      </c>
    </row>
    <row r="311" spans="1:16" x14ac:dyDescent="0.25">
      <c r="A311" s="33" t="s">
        <v>173</v>
      </c>
      <c r="B311" s="40"/>
      <c r="C311" s="41"/>
      <c r="D311" s="41"/>
      <c r="E311" s="35" t="s">
        <v>1556</v>
      </c>
      <c r="F311" s="41"/>
      <c r="G311" s="41"/>
      <c r="H311" s="41"/>
      <c r="I311" s="41"/>
      <c r="J311" s="42"/>
    </row>
    <row r="312" spans="1:16" x14ac:dyDescent="0.25">
      <c r="A312" s="33" t="s">
        <v>177</v>
      </c>
      <c r="B312" s="40"/>
      <c r="C312" s="41"/>
      <c r="D312" s="41"/>
      <c r="E312" s="44" t="s">
        <v>181</v>
      </c>
      <c r="F312" s="41"/>
      <c r="G312" s="41"/>
      <c r="H312" s="41"/>
      <c r="I312" s="41"/>
      <c r="J312" s="42"/>
    </row>
    <row r="313" spans="1:16" x14ac:dyDescent="0.25">
      <c r="A313" s="27" t="s">
        <v>165</v>
      </c>
      <c r="B313" s="28"/>
      <c r="C313" s="29" t="s">
        <v>1557</v>
      </c>
      <c r="D313" s="30"/>
      <c r="E313" s="27" t="s">
        <v>1558</v>
      </c>
      <c r="F313" s="30"/>
      <c r="G313" s="30"/>
      <c r="H313" s="30"/>
      <c r="I313" s="31">
        <f>SUMIFS(I314:I336,A314:A336,"P")</f>
        <v>0</v>
      </c>
      <c r="J313" s="32"/>
    </row>
    <row r="314" spans="1:16" ht="30" x14ac:dyDescent="0.25">
      <c r="A314" s="33" t="s">
        <v>168</v>
      </c>
      <c r="B314" s="33">
        <v>76</v>
      </c>
      <c r="C314" s="34" t="s">
        <v>1413</v>
      </c>
      <c r="D314" s="33" t="s">
        <v>1559</v>
      </c>
      <c r="E314" s="35" t="s">
        <v>1414</v>
      </c>
      <c r="F314" s="36" t="s">
        <v>250</v>
      </c>
      <c r="G314" s="37">
        <v>20.75</v>
      </c>
      <c r="H314" s="38">
        <v>0</v>
      </c>
      <c r="I314" s="38">
        <f>ROUND(G314*H314,P4)</f>
        <v>0</v>
      </c>
      <c r="J314" s="33"/>
      <c r="O314" s="39">
        <f>I314*0.21</f>
        <v>0</v>
      </c>
      <c r="P314">
        <v>3</v>
      </c>
    </row>
    <row r="315" spans="1:16" ht="30" x14ac:dyDescent="0.25">
      <c r="A315" s="33" t="s">
        <v>173</v>
      </c>
      <c r="B315" s="40"/>
      <c r="C315" s="41"/>
      <c r="D315" s="41"/>
      <c r="E315" s="35" t="s">
        <v>1414</v>
      </c>
      <c r="F315" s="41"/>
      <c r="G315" s="41"/>
      <c r="H315" s="41"/>
      <c r="I315" s="41"/>
      <c r="J315" s="42"/>
    </row>
    <row r="316" spans="1:16" ht="75" x14ac:dyDescent="0.25">
      <c r="A316" s="33" t="s">
        <v>175</v>
      </c>
      <c r="B316" s="40"/>
      <c r="C316" s="41"/>
      <c r="D316" s="41"/>
      <c r="E316" s="43" t="s">
        <v>1560</v>
      </c>
      <c r="F316" s="41"/>
      <c r="G316" s="41"/>
      <c r="H316" s="41"/>
      <c r="I316" s="41"/>
      <c r="J316" s="42"/>
    </row>
    <row r="317" spans="1:16" x14ac:dyDescent="0.25">
      <c r="A317" s="33" t="s">
        <v>177</v>
      </c>
      <c r="B317" s="40"/>
      <c r="C317" s="41"/>
      <c r="D317" s="41"/>
      <c r="E317" s="44" t="s">
        <v>181</v>
      </c>
      <c r="F317" s="41"/>
      <c r="G317" s="41"/>
      <c r="H317" s="41"/>
      <c r="I317" s="41"/>
      <c r="J317" s="42"/>
    </row>
    <row r="318" spans="1:16" ht="30" x14ac:dyDescent="0.25">
      <c r="A318" s="33" t="s">
        <v>168</v>
      </c>
      <c r="B318" s="33">
        <v>77</v>
      </c>
      <c r="C318" s="34" t="s">
        <v>1416</v>
      </c>
      <c r="D318" s="33" t="s">
        <v>1561</v>
      </c>
      <c r="E318" s="35" t="s">
        <v>1417</v>
      </c>
      <c r="F318" s="36" t="s">
        <v>250</v>
      </c>
      <c r="G318" s="37">
        <v>20.75</v>
      </c>
      <c r="H318" s="38">
        <v>0</v>
      </c>
      <c r="I318" s="38">
        <f>ROUND(G318*H318,P4)</f>
        <v>0</v>
      </c>
      <c r="J318" s="33"/>
      <c r="O318" s="39">
        <f>I318*0.21</f>
        <v>0</v>
      </c>
      <c r="P318">
        <v>3</v>
      </c>
    </row>
    <row r="319" spans="1:16" ht="30" x14ac:dyDescent="0.25">
      <c r="A319" s="33" t="s">
        <v>173</v>
      </c>
      <c r="B319" s="40"/>
      <c r="C319" s="41"/>
      <c r="D319" s="41"/>
      <c r="E319" s="35" t="s">
        <v>1417</v>
      </c>
      <c r="F319" s="41"/>
      <c r="G319" s="41"/>
      <c r="H319" s="41"/>
      <c r="I319" s="41"/>
      <c r="J319" s="42"/>
    </row>
    <row r="320" spans="1:16" ht="75" x14ac:dyDescent="0.25">
      <c r="A320" s="33" t="s">
        <v>175</v>
      </c>
      <c r="B320" s="40"/>
      <c r="C320" s="41"/>
      <c r="D320" s="41"/>
      <c r="E320" s="43" t="s">
        <v>1560</v>
      </c>
      <c r="F320" s="41"/>
      <c r="G320" s="41"/>
      <c r="H320" s="41"/>
      <c r="I320" s="41"/>
      <c r="J320" s="42"/>
    </row>
    <row r="321" spans="1:16" x14ac:dyDescent="0.25">
      <c r="A321" s="33" t="s">
        <v>177</v>
      </c>
      <c r="B321" s="40"/>
      <c r="C321" s="41"/>
      <c r="D321" s="41"/>
      <c r="E321" s="44" t="s">
        <v>181</v>
      </c>
      <c r="F321" s="41"/>
      <c r="G321" s="41"/>
      <c r="H321" s="41"/>
      <c r="I321" s="41"/>
      <c r="J321" s="42"/>
    </row>
    <row r="322" spans="1:16" ht="30" x14ac:dyDescent="0.25">
      <c r="A322" s="33" t="s">
        <v>168</v>
      </c>
      <c r="B322" s="33">
        <v>78</v>
      </c>
      <c r="C322" s="34" t="s">
        <v>1462</v>
      </c>
      <c r="D322" s="33" t="s">
        <v>1562</v>
      </c>
      <c r="E322" s="35" t="s">
        <v>1464</v>
      </c>
      <c r="F322" s="36" t="s">
        <v>250</v>
      </c>
      <c r="G322" s="37">
        <v>41.5</v>
      </c>
      <c r="H322" s="38">
        <v>0</v>
      </c>
      <c r="I322" s="38">
        <f>ROUND(G322*H322,P4)</f>
        <v>0</v>
      </c>
      <c r="J322" s="33"/>
      <c r="O322" s="39">
        <f>I322*0.21</f>
        <v>0</v>
      </c>
      <c r="P322">
        <v>3</v>
      </c>
    </row>
    <row r="323" spans="1:16" ht="30" x14ac:dyDescent="0.25">
      <c r="A323" s="33" t="s">
        <v>173</v>
      </c>
      <c r="B323" s="40"/>
      <c r="C323" s="41"/>
      <c r="D323" s="41"/>
      <c r="E323" s="35" t="s">
        <v>1464</v>
      </c>
      <c r="F323" s="41"/>
      <c r="G323" s="41"/>
      <c r="H323" s="41"/>
      <c r="I323" s="41"/>
      <c r="J323" s="42"/>
    </row>
    <row r="324" spans="1:16" ht="90" x14ac:dyDescent="0.25">
      <c r="A324" s="33" t="s">
        <v>175</v>
      </c>
      <c r="B324" s="40"/>
      <c r="C324" s="41"/>
      <c r="D324" s="41"/>
      <c r="E324" s="43" t="s">
        <v>1563</v>
      </c>
      <c r="F324" s="41"/>
      <c r="G324" s="41"/>
      <c r="H324" s="41"/>
      <c r="I324" s="41"/>
      <c r="J324" s="42"/>
    </row>
    <row r="325" spans="1:16" x14ac:dyDescent="0.25">
      <c r="A325" s="33" t="s">
        <v>177</v>
      </c>
      <c r="B325" s="40"/>
      <c r="C325" s="41"/>
      <c r="D325" s="41"/>
      <c r="E325" s="44" t="s">
        <v>181</v>
      </c>
      <c r="F325" s="41"/>
      <c r="G325" s="41"/>
      <c r="H325" s="41"/>
      <c r="I325" s="41"/>
      <c r="J325" s="42"/>
    </row>
    <row r="326" spans="1:16" x14ac:dyDescent="0.25">
      <c r="A326" s="33" t="s">
        <v>168</v>
      </c>
      <c r="B326" s="33">
        <v>79</v>
      </c>
      <c r="C326" s="34" t="s">
        <v>1564</v>
      </c>
      <c r="D326" s="33" t="s">
        <v>1565</v>
      </c>
      <c r="E326" s="35" t="s">
        <v>1566</v>
      </c>
      <c r="F326" s="36" t="s">
        <v>250</v>
      </c>
      <c r="G326" s="37">
        <v>21.373000000000001</v>
      </c>
      <c r="H326" s="38">
        <v>0</v>
      </c>
      <c r="I326" s="38">
        <f>ROUND(G326*H326,P4)</f>
        <v>0</v>
      </c>
      <c r="J326" s="33"/>
      <c r="O326" s="39">
        <f>I326*0.21</f>
        <v>0</v>
      </c>
      <c r="P326">
        <v>3</v>
      </c>
    </row>
    <row r="327" spans="1:16" x14ac:dyDescent="0.25">
      <c r="A327" s="33" t="s">
        <v>173</v>
      </c>
      <c r="B327" s="40"/>
      <c r="C327" s="41"/>
      <c r="D327" s="41"/>
      <c r="E327" s="35" t="s">
        <v>1566</v>
      </c>
      <c r="F327" s="41"/>
      <c r="G327" s="41"/>
      <c r="H327" s="41"/>
      <c r="I327" s="41"/>
      <c r="J327" s="42"/>
    </row>
    <row r="328" spans="1:16" x14ac:dyDescent="0.25">
      <c r="A328" s="33" t="s">
        <v>177</v>
      </c>
      <c r="B328" s="40"/>
      <c r="C328" s="41"/>
      <c r="D328" s="41"/>
      <c r="E328" s="44" t="s">
        <v>181</v>
      </c>
      <c r="F328" s="41"/>
      <c r="G328" s="41"/>
      <c r="H328" s="41"/>
      <c r="I328" s="41"/>
      <c r="J328" s="42"/>
    </row>
    <row r="329" spans="1:16" ht="45" x14ac:dyDescent="0.25">
      <c r="A329" s="33" t="s">
        <v>168</v>
      </c>
      <c r="B329" s="33">
        <v>80</v>
      </c>
      <c r="C329" s="34" t="s">
        <v>1567</v>
      </c>
      <c r="D329" s="33" t="s">
        <v>1568</v>
      </c>
      <c r="E329" s="35" t="s">
        <v>1551</v>
      </c>
      <c r="F329" s="36" t="s">
        <v>250</v>
      </c>
      <c r="G329" s="37">
        <v>20.75</v>
      </c>
      <c r="H329" s="38">
        <v>0</v>
      </c>
      <c r="I329" s="38">
        <f>ROUND(G329*H329,P4)</f>
        <v>0</v>
      </c>
      <c r="J329" s="33"/>
      <c r="O329" s="39">
        <f>I329*0.21</f>
        <v>0</v>
      </c>
      <c r="P329">
        <v>3</v>
      </c>
    </row>
    <row r="330" spans="1:16" ht="75" x14ac:dyDescent="0.25">
      <c r="A330" s="33" t="s">
        <v>173</v>
      </c>
      <c r="B330" s="40"/>
      <c r="C330" s="41"/>
      <c r="D330" s="41"/>
      <c r="E330" s="35" t="s">
        <v>1569</v>
      </c>
      <c r="F330" s="41"/>
      <c r="G330" s="41"/>
      <c r="H330" s="41"/>
      <c r="I330" s="41"/>
      <c r="J330" s="42"/>
    </row>
    <row r="331" spans="1:16" ht="75" x14ac:dyDescent="0.25">
      <c r="A331" s="33" t="s">
        <v>175</v>
      </c>
      <c r="B331" s="40"/>
      <c r="C331" s="41"/>
      <c r="D331" s="41"/>
      <c r="E331" s="43" t="s">
        <v>1560</v>
      </c>
      <c r="F331" s="41"/>
      <c r="G331" s="41"/>
      <c r="H331" s="41"/>
      <c r="I331" s="41"/>
      <c r="J331" s="42"/>
    </row>
    <row r="332" spans="1:16" x14ac:dyDescent="0.25">
      <c r="A332" s="33" t="s">
        <v>177</v>
      </c>
      <c r="B332" s="40"/>
      <c r="C332" s="41"/>
      <c r="D332" s="41"/>
      <c r="E332" s="44" t="s">
        <v>181</v>
      </c>
      <c r="F332" s="41"/>
      <c r="G332" s="41"/>
      <c r="H332" s="41"/>
      <c r="I332" s="41"/>
      <c r="J332" s="42"/>
    </row>
    <row r="333" spans="1:16" ht="30" x14ac:dyDescent="0.25">
      <c r="A333" s="33" t="s">
        <v>168</v>
      </c>
      <c r="B333" s="33">
        <v>81</v>
      </c>
      <c r="C333" s="34" t="s">
        <v>1446</v>
      </c>
      <c r="D333" s="33" t="s">
        <v>1570</v>
      </c>
      <c r="E333" s="35" t="s">
        <v>1448</v>
      </c>
      <c r="F333" s="36" t="s">
        <v>250</v>
      </c>
      <c r="G333" s="37">
        <v>20.75</v>
      </c>
      <c r="H333" s="38">
        <v>0</v>
      </c>
      <c r="I333" s="38">
        <f>ROUND(G333*H333,P4)</f>
        <v>0</v>
      </c>
      <c r="J333" s="33"/>
      <c r="O333" s="39">
        <f>I333*0.21</f>
        <v>0</v>
      </c>
      <c r="P333">
        <v>3</v>
      </c>
    </row>
    <row r="334" spans="1:16" ht="30" x14ac:dyDescent="0.25">
      <c r="A334" s="33" t="s">
        <v>173</v>
      </c>
      <c r="B334" s="40"/>
      <c r="C334" s="41"/>
      <c r="D334" s="41"/>
      <c r="E334" s="35" t="s">
        <v>1448</v>
      </c>
      <c r="F334" s="41"/>
      <c r="G334" s="41"/>
      <c r="H334" s="41"/>
      <c r="I334" s="41"/>
      <c r="J334" s="42"/>
    </row>
    <row r="335" spans="1:16" ht="75" x14ac:dyDescent="0.25">
      <c r="A335" s="33" t="s">
        <v>175</v>
      </c>
      <c r="B335" s="40"/>
      <c r="C335" s="41"/>
      <c r="D335" s="41"/>
      <c r="E335" s="43" t="s">
        <v>1560</v>
      </c>
      <c r="F335" s="41"/>
      <c r="G335" s="41"/>
      <c r="H335" s="41"/>
      <c r="I335" s="41"/>
      <c r="J335" s="42"/>
    </row>
    <row r="336" spans="1:16" x14ac:dyDescent="0.25">
      <c r="A336" s="33" t="s">
        <v>177</v>
      </c>
      <c r="B336" s="40"/>
      <c r="C336" s="41"/>
      <c r="D336" s="41"/>
      <c r="E336" s="44" t="s">
        <v>181</v>
      </c>
      <c r="F336" s="41"/>
      <c r="G336" s="41"/>
      <c r="H336" s="41"/>
      <c r="I336" s="41"/>
      <c r="J336" s="42"/>
    </row>
    <row r="337" spans="1:16" x14ac:dyDescent="0.25">
      <c r="A337" s="27" t="s">
        <v>165</v>
      </c>
      <c r="B337" s="28"/>
      <c r="C337" s="29" t="s">
        <v>1571</v>
      </c>
      <c r="D337" s="30"/>
      <c r="E337" s="27" t="s">
        <v>1572</v>
      </c>
      <c r="F337" s="30"/>
      <c r="G337" s="30"/>
      <c r="H337" s="30"/>
      <c r="I337" s="31">
        <f>SUMIFS(I338:I364,A338:A364,"P")</f>
        <v>0</v>
      </c>
      <c r="J337" s="32"/>
    </row>
    <row r="338" spans="1:16" ht="30" x14ac:dyDescent="0.25">
      <c r="A338" s="33" t="s">
        <v>168</v>
      </c>
      <c r="B338" s="33">
        <v>82</v>
      </c>
      <c r="C338" s="34" t="s">
        <v>1413</v>
      </c>
      <c r="D338" s="33" t="s">
        <v>1573</v>
      </c>
      <c r="E338" s="35" t="s">
        <v>1414</v>
      </c>
      <c r="F338" s="36" t="s">
        <v>250</v>
      </c>
      <c r="G338" s="37">
        <v>1.39</v>
      </c>
      <c r="H338" s="38">
        <v>0</v>
      </c>
      <c r="I338" s="38">
        <f>ROUND(G338*H338,P4)</f>
        <v>0</v>
      </c>
      <c r="J338" s="33"/>
      <c r="O338" s="39">
        <f>I338*0.21</f>
        <v>0</v>
      </c>
      <c r="P338">
        <v>3</v>
      </c>
    </row>
    <row r="339" spans="1:16" ht="30" x14ac:dyDescent="0.25">
      <c r="A339" s="33" t="s">
        <v>173</v>
      </c>
      <c r="B339" s="40"/>
      <c r="C339" s="41"/>
      <c r="D339" s="41"/>
      <c r="E339" s="35" t="s">
        <v>1414</v>
      </c>
      <c r="F339" s="41"/>
      <c r="G339" s="41"/>
      <c r="H339" s="41"/>
      <c r="I339" s="41"/>
      <c r="J339" s="42"/>
    </row>
    <row r="340" spans="1:16" ht="90" x14ac:dyDescent="0.25">
      <c r="A340" s="33" t="s">
        <v>175</v>
      </c>
      <c r="B340" s="40"/>
      <c r="C340" s="41"/>
      <c r="D340" s="41"/>
      <c r="E340" s="43" t="s">
        <v>1574</v>
      </c>
      <c r="F340" s="41"/>
      <c r="G340" s="41"/>
      <c r="H340" s="41"/>
      <c r="I340" s="41"/>
      <c r="J340" s="42"/>
    </row>
    <row r="341" spans="1:16" x14ac:dyDescent="0.25">
      <c r="A341" s="33" t="s">
        <v>177</v>
      </c>
      <c r="B341" s="40"/>
      <c r="C341" s="41"/>
      <c r="D341" s="41"/>
      <c r="E341" s="44" t="s">
        <v>181</v>
      </c>
      <c r="F341" s="41"/>
      <c r="G341" s="41"/>
      <c r="H341" s="41"/>
      <c r="I341" s="41"/>
      <c r="J341" s="42"/>
    </row>
    <row r="342" spans="1:16" ht="30" x14ac:dyDescent="0.25">
      <c r="A342" s="33" t="s">
        <v>168</v>
      </c>
      <c r="B342" s="33">
        <v>83</v>
      </c>
      <c r="C342" s="34" t="s">
        <v>1416</v>
      </c>
      <c r="D342" s="33" t="s">
        <v>1575</v>
      </c>
      <c r="E342" s="35" t="s">
        <v>1417</v>
      </c>
      <c r="F342" s="36" t="s">
        <v>250</v>
      </c>
      <c r="G342" s="37">
        <v>1.39</v>
      </c>
      <c r="H342" s="38">
        <v>0</v>
      </c>
      <c r="I342" s="38">
        <f>ROUND(G342*H342,P4)</f>
        <v>0</v>
      </c>
      <c r="J342" s="33"/>
      <c r="O342" s="39">
        <f>I342*0.21</f>
        <v>0</v>
      </c>
      <c r="P342">
        <v>3</v>
      </c>
    </row>
    <row r="343" spans="1:16" ht="30" x14ac:dyDescent="0.25">
      <c r="A343" s="33" t="s">
        <v>173</v>
      </c>
      <c r="B343" s="40"/>
      <c r="C343" s="41"/>
      <c r="D343" s="41"/>
      <c r="E343" s="35" t="s">
        <v>1417</v>
      </c>
      <c r="F343" s="41"/>
      <c r="G343" s="41"/>
      <c r="H343" s="41"/>
      <c r="I343" s="41"/>
      <c r="J343" s="42"/>
    </row>
    <row r="344" spans="1:16" ht="90" x14ac:dyDescent="0.25">
      <c r="A344" s="33" t="s">
        <v>175</v>
      </c>
      <c r="B344" s="40"/>
      <c r="C344" s="41"/>
      <c r="D344" s="41"/>
      <c r="E344" s="43" t="s">
        <v>1574</v>
      </c>
      <c r="F344" s="41"/>
      <c r="G344" s="41"/>
      <c r="H344" s="41"/>
      <c r="I344" s="41"/>
      <c r="J344" s="42"/>
    </row>
    <row r="345" spans="1:16" x14ac:dyDescent="0.25">
      <c r="A345" s="33" t="s">
        <v>177</v>
      </c>
      <c r="B345" s="40"/>
      <c r="C345" s="41"/>
      <c r="D345" s="41"/>
      <c r="E345" s="44" t="s">
        <v>181</v>
      </c>
      <c r="F345" s="41"/>
      <c r="G345" s="41"/>
      <c r="H345" s="41"/>
      <c r="I345" s="41"/>
      <c r="J345" s="42"/>
    </row>
    <row r="346" spans="1:16" ht="30" x14ac:dyDescent="0.25">
      <c r="A346" s="33" t="s">
        <v>168</v>
      </c>
      <c r="B346" s="33">
        <v>84</v>
      </c>
      <c r="C346" s="34" t="s">
        <v>1543</v>
      </c>
      <c r="D346" s="33" t="s">
        <v>1576</v>
      </c>
      <c r="E346" s="35" t="s">
        <v>1545</v>
      </c>
      <c r="F346" s="36" t="s">
        <v>250</v>
      </c>
      <c r="G346" s="37">
        <v>1.39</v>
      </c>
      <c r="H346" s="38">
        <v>0</v>
      </c>
      <c r="I346" s="38">
        <f>ROUND(G346*H346,P4)</f>
        <v>0</v>
      </c>
      <c r="J346" s="33"/>
      <c r="O346" s="39">
        <f>I346*0.21</f>
        <v>0</v>
      </c>
      <c r="P346">
        <v>3</v>
      </c>
    </row>
    <row r="347" spans="1:16" ht="30" x14ac:dyDescent="0.25">
      <c r="A347" s="33" t="s">
        <v>173</v>
      </c>
      <c r="B347" s="40"/>
      <c r="C347" s="41"/>
      <c r="D347" s="41"/>
      <c r="E347" s="35" t="s">
        <v>1545</v>
      </c>
      <c r="F347" s="41"/>
      <c r="G347" s="41"/>
      <c r="H347" s="41"/>
      <c r="I347" s="41"/>
      <c r="J347" s="42"/>
    </row>
    <row r="348" spans="1:16" ht="90" x14ac:dyDescent="0.25">
      <c r="A348" s="33" t="s">
        <v>175</v>
      </c>
      <c r="B348" s="40"/>
      <c r="C348" s="41"/>
      <c r="D348" s="41"/>
      <c r="E348" s="43" t="s">
        <v>1574</v>
      </c>
      <c r="F348" s="41"/>
      <c r="G348" s="41"/>
      <c r="H348" s="41"/>
      <c r="I348" s="41"/>
      <c r="J348" s="42"/>
    </row>
    <row r="349" spans="1:16" x14ac:dyDescent="0.25">
      <c r="A349" s="33" t="s">
        <v>177</v>
      </c>
      <c r="B349" s="40"/>
      <c r="C349" s="41"/>
      <c r="D349" s="41"/>
      <c r="E349" s="44" t="s">
        <v>181</v>
      </c>
      <c r="F349" s="41"/>
      <c r="G349" s="41"/>
      <c r="H349" s="41"/>
      <c r="I349" s="41"/>
      <c r="J349" s="42"/>
    </row>
    <row r="350" spans="1:16" ht="30" x14ac:dyDescent="0.25">
      <c r="A350" s="33" t="s">
        <v>168</v>
      </c>
      <c r="B350" s="33">
        <v>85</v>
      </c>
      <c r="C350" s="34" t="s">
        <v>1546</v>
      </c>
      <c r="D350" s="33" t="s">
        <v>1577</v>
      </c>
      <c r="E350" s="35" t="s">
        <v>1548</v>
      </c>
      <c r="F350" s="36" t="s">
        <v>250</v>
      </c>
      <c r="G350" s="37">
        <v>1.39</v>
      </c>
      <c r="H350" s="38">
        <v>0</v>
      </c>
      <c r="I350" s="38">
        <f>ROUND(G350*H350,P4)</f>
        <v>0</v>
      </c>
      <c r="J350" s="33"/>
      <c r="O350" s="39">
        <f>I350*0.21</f>
        <v>0</v>
      </c>
      <c r="P350">
        <v>3</v>
      </c>
    </row>
    <row r="351" spans="1:16" ht="30" x14ac:dyDescent="0.25">
      <c r="A351" s="33" t="s">
        <v>173</v>
      </c>
      <c r="B351" s="40"/>
      <c r="C351" s="41"/>
      <c r="D351" s="41"/>
      <c r="E351" s="35" t="s">
        <v>1548</v>
      </c>
      <c r="F351" s="41"/>
      <c r="G351" s="41"/>
      <c r="H351" s="41"/>
      <c r="I351" s="41"/>
      <c r="J351" s="42"/>
    </row>
    <row r="352" spans="1:16" ht="90" x14ac:dyDescent="0.25">
      <c r="A352" s="33" t="s">
        <v>175</v>
      </c>
      <c r="B352" s="40"/>
      <c r="C352" s="41"/>
      <c r="D352" s="41"/>
      <c r="E352" s="43" t="s">
        <v>1574</v>
      </c>
      <c r="F352" s="41"/>
      <c r="G352" s="41"/>
      <c r="H352" s="41"/>
      <c r="I352" s="41"/>
      <c r="J352" s="42"/>
    </row>
    <row r="353" spans="1:16" x14ac:dyDescent="0.25">
      <c r="A353" s="33" t="s">
        <v>177</v>
      </c>
      <c r="B353" s="40"/>
      <c r="C353" s="41"/>
      <c r="D353" s="41"/>
      <c r="E353" s="44" t="s">
        <v>181</v>
      </c>
      <c r="F353" s="41"/>
      <c r="G353" s="41"/>
      <c r="H353" s="41"/>
      <c r="I353" s="41"/>
      <c r="J353" s="42"/>
    </row>
    <row r="354" spans="1:16" x14ac:dyDescent="0.25">
      <c r="A354" s="33" t="s">
        <v>168</v>
      </c>
      <c r="B354" s="33">
        <v>86</v>
      </c>
      <c r="C354" s="34" t="s">
        <v>1578</v>
      </c>
      <c r="D354" s="33" t="s">
        <v>1579</v>
      </c>
      <c r="E354" s="35" t="s">
        <v>1580</v>
      </c>
      <c r="F354" s="36" t="s">
        <v>250</v>
      </c>
      <c r="G354" s="37">
        <v>1.4179999999999999</v>
      </c>
      <c r="H354" s="38">
        <v>0</v>
      </c>
      <c r="I354" s="38">
        <f>ROUND(G354*H354,P4)</f>
        <v>0</v>
      </c>
      <c r="J354" s="33"/>
      <c r="O354" s="39">
        <f>I354*0.21</f>
        <v>0</v>
      </c>
      <c r="P354">
        <v>3</v>
      </c>
    </row>
    <row r="355" spans="1:16" x14ac:dyDescent="0.25">
      <c r="A355" s="33" t="s">
        <v>173</v>
      </c>
      <c r="B355" s="40"/>
      <c r="C355" s="41"/>
      <c r="D355" s="41"/>
      <c r="E355" s="35" t="s">
        <v>1580</v>
      </c>
      <c r="F355" s="41"/>
      <c r="G355" s="41"/>
      <c r="H355" s="41"/>
      <c r="I355" s="41"/>
      <c r="J355" s="42"/>
    </row>
    <row r="356" spans="1:16" x14ac:dyDescent="0.25">
      <c r="A356" s="33" t="s">
        <v>177</v>
      </c>
      <c r="B356" s="40"/>
      <c r="C356" s="41"/>
      <c r="D356" s="41"/>
      <c r="E356" s="44" t="s">
        <v>181</v>
      </c>
      <c r="F356" s="41"/>
      <c r="G356" s="41"/>
      <c r="H356" s="41"/>
      <c r="I356" s="41"/>
      <c r="J356" s="42"/>
    </row>
    <row r="357" spans="1:16" ht="45" x14ac:dyDescent="0.25">
      <c r="A357" s="33" t="s">
        <v>168</v>
      </c>
      <c r="B357" s="33">
        <v>87</v>
      </c>
      <c r="C357" s="34" t="s">
        <v>1581</v>
      </c>
      <c r="D357" s="33" t="s">
        <v>1582</v>
      </c>
      <c r="E357" s="35" t="s">
        <v>1583</v>
      </c>
      <c r="F357" s="36" t="s">
        <v>250</v>
      </c>
      <c r="G357" s="37">
        <v>1.39</v>
      </c>
      <c r="H357" s="38">
        <v>0</v>
      </c>
      <c r="I357" s="38">
        <f>ROUND(G357*H357,P4)</f>
        <v>0</v>
      </c>
      <c r="J357" s="33"/>
      <c r="O357" s="39">
        <f>I357*0.21</f>
        <v>0</v>
      </c>
      <c r="P357">
        <v>3</v>
      </c>
    </row>
    <row r="358" spans="1:16" ht="60" x14ac:dyDescent="0.25">
      <c r="A358" s="33" t="s">
        <v>173</v>
      </c>
      <c r="B358" s="40"/>
      <c r="C358" s="41"/>
      <c r="D358" s="41"/>
      <c r="E358" s="35" t="s">
        <v>1584</v>
      </c>
      <c r="F358" s="41"/>
      <c r="G358" s="41"/>
      <c r="H358" s="41"/>
      <c r="I358" s="41"/>
      <c r="J358" s="42"/>
    </row>
    <row r="359" spans="1:16" ht="90" x14ac:dyDescent="0.25">
      <c r="A359" s="33" t="s">
        <v>175</v>
      </c>
      <c r="B359" s="40"/>
      <c r="C359" s="41"/>
      <c r="D359" s="41"/>
      <c r="E359" s="43" t="s">
        <v>1574</v>
      </c>
      <c r="F359" s="41"/>
      <c r="G359" s="41"/>
      <c r="H359" s="41"/>
      <c r="I359" s="41"/>
      <c r="J359" s="42"/>
    </row>
    <row r="360" spans="1:16" x14ac:dyDescent="0.25">
      <c r="A360" s="33" t="s">
        <v>177</v>
      </c>
      <c r="B360" s="40"/>
      <c r="C360" s="41"/>
      <c r="D360" s="41"/>
      <c r="E360" s="44" t="s">
        <v>181</v>
      </c>
      <c r="F360" s="41"/>
      <c r="G360" s="41"/>
      <c r="H360" s="41"/>
      <c r="I360" s="41"/>
      <c r="J360" s="42"/>
    </row>
    <row r="361" spans="1:16" ht="30" x14ac:dyDescent="0.25">
      <c r="A361" s="33" t="s">
        <v>168</v>
      </c>
      <c r="B361" s="33">
        <v>88</v>
      </c>
      <c r="C361" s="34" t="s">
        <v>1446</v>
      </c>
      <c r="D361" s="33" t="s">
        <v>1585</v>
      </c>
      <c r="E361" s="35" t="s">
        <v>1448</v>
      </c>
      <c r="F361" s="36" t="s">
        <v>250</v>
      </c>
      <c r="G361" s="37">
        <v>1.39</v>
      </c>
      <c r="H361" s="38">
        <v>0</v>
      </c>
      <c r="I361" s="38">
        <f>ROUND(G361*H361,P4)</f>
        <v>0</v>
      </c>
      <c r="J361" s="33"/>
      <c r="O361" s="39">
        <f>I361*0.21</f>
        <v>0</v>
      </c>
      <c r="P361">
        <v>3</v>
      </c>
    </row>
    <row r="362" spans="1:16" ht="30" x14ac:dyDescent="0.25">
      <c r="A362" s="33" t="s">
        <v>173</v>
      </c>
      <c r="B362" s="40"/>
      <c r="C362" s="41"/>
      <c r="D362" s="41"/>
      <c r="E362" s="35" t="s">
        <v>1448</v>
      </c>
      <c r="F362" s="41"/>
      <c r="G362" s="41"/>
      <c r="H362" s="41"/>
      <c r="I362" s="41"/>
      <c r="J362" s="42"/>
    </row>
    <row r="363" spans="1:16" ht="90" x14ac:dyDescent="0.25">
      <c r="A363" s="33" t="s">
        <v>175</v>
      </c>
      <c r="B363" s="40"/>
      <c r="C363" s="41"/>
      <c r="D363" s="41"/>
      <c r="E363" s="43" t="s">
        <v>1574</v>
      </c>
      <c r="F363" s="41"/>
      <c r="G363" s="41"/>
      <c r="H363" s="41"/>
      <c r="I363" s="41"/>
      <c r="J363" s="42"/>
    </row>
    <row r="364" spans="1:16" x14ac:dyDescent="0.25">
      <c r="A364" s="33" t="s">
        <v>177</v>
      </c>
      <c r="B364" s="40"/>
      <c r="C364" s="41"/>
      <c r="D364" s="41"/>
      <c r="E364" s="44" t="s">
        <v>181</v>
      </c>
      <c r="F364" s="41"/>
      <c r="G364" s="41"/>
      <c r="H364" s="41"/>
      <c r="I364" s="41"/>
      <c r="J364" s="42"/>
    </row>
    <row r="365" spans="1:16" x14ac:dyDescent="0.25">
      <c r="A365" s="27" t="s">
        <v>165</v>
      </c>
      <c r="B365" s="28"/>
      <c r="C365" s="29" t="s">
        <v>1586</v>
      </c>
      <c r="D365" s="30"/>
      <c r="E365" s="27" t="s">
        <v>1587</v>
      </c>
      <c r="F365" s="30"/>
      <c r="G365" s="30"/>
      <c r="H365" s="30"/>
      <c r="I365" s="31">
        <f>SUMIFS(I366:I388,A366:A388,"P")</f>
        <v>0</v>
      </c>
      <c r="J365" s="32"/>
    </row>
    <row r="366" spans="1:16" ht="30" x14ac:dyDescent="0.25">
      <c r="A366" s="33" t="s">
        <v>168</v>
      </c>
      <c r="B366" s="33">
        <v>89</v>
      </c>
      <c r="C366" s="34" t="s">
        <v>1413</v>
      </c>
      <c r="D366" s="33" t="s">
        <v>1588</v>
      </c>
      <c r="E366" s="35" t="s">
        <v>1414</v>
      </c>
      <c r="F366" s="36" t="s">
        <v>250</v>
      </c>
      <c r="G366" s="37">
        <v>98.13</v>
      </c>
      <c r="H366" s="38">
        <v>0</v>
      </c>
      <c r="I366" s="38">
        <f>ROUND(G366*H366,P4)</f>
        <v>0</v>
      </c>
      <c r="J366" s="33"/>
      <c r="O366" s="39">
        <f>I366*0.21</f>
        <v>0</v>
      </c>
      <c r="P366">
        <v>3</v>
      </c>
    </row>
    <row r="367" spans="1:16" ht="30" x14ac:dyDescent="0.25">
      <c r="A367" s="33" t="s">
        <v>173</v>
      </c>
      <c r="B367" s="40"/>
      <c r="C367" s="41"/>
      <c r="D367" s="41"/>
      <c r="E367" s="35" t="s">
        <v>1414</v>
      </c>
      <c r="F367" s="41"/>
      <c r="G367" s="41"/>
      <c r="H367" s="41"/>
      <c r="I367" s="41"/>
      <c r="J367" s="42"/>
    </row>
    <row r="368" spans="1:16" ht="90" x14ac:dyDescent="0.25">
      <c r="A368" s="33" t="s">
        <v>175</v>
      </c>
      <c r="B368" s="40"/>
      <c r="C368" s="41"/>
      <c r="D368" s="41"/>
      <c r="E368" s="43" t="s">
        <v>1589</v>
      </c>
      <c r="F368" s="41"/>
      <c r="G368" s="41"/>
      <c r="H368" s="41"/>
      <c r="I368" s="41"/>
      <c r="J368" s="42"/>
    </row>
    <row r="369" spans="1:16" x14ac:dyDescent="0.25">
      <c r="A369" s="33" t="s">
        <v>177</v>
      </c>
      <c r="B369" s="40"/>
      <c r="C369" s="41"/>
      <c r="D369" s="41"/>
      <c r="E369" s="44" t="s">
        <v>181</v>
      </c>
      <c r="F369" s="41"/>
      <c r="G369" s="41"/>
      <c r="H369" s="41"/>
      <c r="I369" s="41"/>
      <c r="J369" s="42"/>
    </row>
    <row r="370" spans="1:16" ht="30" x14ac:dyDescent="0.25">
      <c r="A370" s="33" t="s">
        <v>168</v>
      </c>
      <c r="B370" s="33">
        <v>90</v>
      </c>
      <c r="C370" s="34" t="s">
        <v>1416</v>
      </c>
      <c r="D370" s="33" t="s">
        <v>1590</v>
      </c>
      <c r="E370" s="35" t="s">
        <v>1417</v>
      </c>
      <c r="F370" s="36" t="s">
        <v>250</v>
      </c>
      <c r="G370" s="37">
        <v>98.13</v>
      </c>
      <c r="H370" s="38">
        <v>0</v>
      </c>
      <c r="I370" s="38">
        <f>ROUND(G370*H370,P4)</f>
        <v>0</v>
      </c>
      <c r="J370" s="33"/>
      <c r="O370" s="39">
        <f>I370*0.21</f>
        <v>0</v>
      </c>
      <c r="P370">
        <v>3</v>
      </c>
    </row>
    <row r="371" spans="1:16" ht="30" x14ac:dyDescent="0.25">
      <c r="A371" s="33" t="s">
        <v>173</v>
      </c>
      <c r="B371" s="40"/>
      <c r="C371" s="41"/>
      <c r="D371" s="41"/>
      <c r="E371" s="35" t="s">
        <v>1417</v>
      </c>
      <c r="F371" s="41"/>
      <c r="G371" s="41"/>
      <c r="H371" s="41"/>
      <c r="I371" s="41"/>
      <c r="J371" s="42"/>
    </row>
    <row r="372" spans="1:16" ht="90" x14ac:dyDescent="0.25">
      <c r="A372" s="33" t="s">
        <v>175</v>
      </c>
      <c r="B372" s="40"/>
      <c r="C372" s="41"/>
      <c r="D372" s="41"/>
      <c r="E372" s="43" t="s">
        <v>1589</v>
      </c>
      <c r="F372" s="41"/>
      <c r="G372" s="41"/>
      <c r="H372" s="41"/>
      <c r="I372" s="41"/>
      <c r="J372" s="42"/>
    </row>
    <row r="373" spans="1:16" x14ac:dyDescent="0.25">
      <c r="A373" s="33" t="s">
        <v>177</v>
      </c>
      <c r="B373" s="40"/>
      <c r="C373" s="41"/>
      <c r="D373" s="41"/>
      <c r="E373" s="44" t="s">
        <v>181</v>
      </c>
      <c r="F373" s="41"/>
      <c r="G373" s="41"/>
      <c r="H373" s="41"/>
      <c r="I373" s="41"/>
      <c r="J373" s="42"/>
    </row>
    <row r="374" spans="1:16" ht="30" x14ac:dyDescent="0.25">
      <c r="A374" s="33" t="s">
        <v>168</v>
      </c>
      <c r="B374" s="33">
        <v>91</v>
      </c>
      <c r="C374" s="34" t="s">
        <v>1591</v>
      </c>
      <c r="D374" s="33" t="s">
        <v>1592</v>
      </c>
      <c r="E374" s="35" t="s">
        <v>1593</v>
      </c>
      <c r="F374" s="36" t="s">
        <v>250</v>
      </c>
      <c r="G374" s="37">
        <v>98.13</v>
      </c>
      <c r="H374" s="38">
        <v>0</v>
      </c>
      <c r="I374" s="38">
        <f>ROUND(G374*H374,P4)</f>
        <v>0</v>
      </c>
      <c r="J374" s="33"/>
      <c r="O374" s="39">
        <f>I374*0.21</f>
        <v>0</v>
      </c>
      <c r="P374">
        <v>3</v>
      </c>
    </row>
    <row r="375" spans="1:16" ht="30" x14ac:dyDescent="0.25">
      <c r="A375" s="33" t="s">
        <v>173</v>
      </c>
      <c r="B375" s="40"/>
      <c r="C375" s="41"/>
      <c r="D375" s="41"/>
      <c r="E375" s="35" t="s">
        <v>1593</v>
      </c>
      <c r="F375" s="41"/>
      <c r="G375" s="41"/>
      <c r="H375" s="41"/>
      <c r="I375" s="41"/>
      <c r="J375" s="42"/>
    </row>
    <row r="376" spans="1:16" ht="90" x14ac:dyDescent="0.25">
      <c r="A376" s="33" t="s">
        <v>175</v>
      </c>
      <c r="B376" s="40"/>
      <c r="C376" s="41"/>
      <c r="D376" s="41"/>
      <c r="E376" s="43" t="s">
        <v>1589</v>
      </c>
      <c r="F376" s="41"/>
      <c r="G376" s="41"/>
      <c r="H376" s="41"/>
      <c r="I376" s="41"/>
      <c r="J376" s="42"/>
    </row>
    <row r="377" spans="1:16" x14ac:dyDescent="0.25">
      <c r="A377" s="33" t="s">
        <v>177</v>
      </c>
      <c r="B377" s="40"/>
      <c r="C377" s="41"/>
      <c r="D377" s="41"/>
      <c r="E377" s="44" t="s">
        <v>181</v>
      </c>
      <c r="F377" s="41"/>
      <c r="G377" s="41"/>
      <c r="H377" s="41"/>
      <c r="I377" s="41"/>
      <c r="J377" s="42"/>
    </row>
    <row r="378" spans="1:16" ht="45" x14ac:dyDescent="0.25">
      <c r="A378" s="33" t="s">
        <v>168</v>
      </c>
      <c r="B378" s="33">
        <v>92</v>
      </c>
      <c r="C378" s="34" t="s">
        <v>1549</v>
      </c>
      <c r="D378" s="33" t="s">
        <v>1594</v>
      </c>
      <c r="E378" s="35" t="s">
        <v>1551</v>
      </c>
      <c r="F378" s="36" t="s">
        <v>250</v>
      </c>
      <c r="G378" s="37">
        <v>98.13</v>
      </c>
      <c r="H378" s="38">
        <v>0</v>
      </c>
      <c r="I378" s="38">
        <f>ROUND(G378*H378,P4)</f>
        <v>0</v>
      </c>
      <c r="J378" s="33"/>
      <c r="O378" s="39">
        <f>I378*0.21</f>
        <v>0</v>
      </c>
      <c r="P378">
        <v>3</v>
      </c>
    </row>
    <row r="379" spans="1:16" ht="75" x14ac:dyDescent="0.25">
      <c r="A379" s="33" t="s">
        <v>173</v>
      </c>
      <c r="B379" s="40"/>
      <c r="C379" s="41"/>
      <c r="D379" s="41"/>
      <c r="E379" s="35" t="s">
        <v>1552</v>
      </c>
      <c r="F379" s="41"/>
      <c r="G379" s="41"/>
      <c r="H379" s="41"/>
      <c r="I379" s="41"/>
      <c r="J379" s="42"/>
    </row>
    <row r="380" spans="1:16" ht="90" x14ac:dyDescent="0.25">
      <c r="A380" s="33" t="s">
        <v>175</v>
      </c>
      <c r="B380" s="40"/>
      <c r="C380" s="41"/>
      <c r="D380" s="41"/>
      <c r="E380" s="43" t="s">
        <v>1589</v>
      </c>
      <c r="F380" s="41"/>
      <c r="G380" s="41"/>
      <c r="H380" s="41"/>
      <c r="I380" s="41"/>
      <c r="J380" s="42"/>
    </row>
    <row r="381" spans="1:16" x14ac:dyDescent="0.25">
      <c r="A381" s="33" t="s">
        <v>177</v>
      </c>
      <c r="B381" s="40"/>
      <c r="C381" s="41"/>
      <c r="D381" s="41"/>
      <c r="E381" s="44" t="s">
        <v>181</v>
      </c>
      <c r="F381" s="41"/>
      <c r="G381" s="41"/>
      <c r="H381" s="41"/>
      <c r="I381" s="41"/>
      <c r="J381" s="42"/>
    </row>
    <row r="382" spans="1:16" ht="30" x14ac:dyDescent="0.25">
      <c r="A382" s="33" t="s">
        <v>168</v>
      </c>
      <c r="B382" s="33">
        <v>93</v>
      </c>
      <c r="C382" s="34" t="s">
        <v>1446</v>
      </c>
      <c r="D382" s="33" t="s">
        <v>1595</v>
      </c>
      <c r="E382" s="35" t="s">
        <v>1448</v>
      </c>
      <c r="F382" s="36" t="s">
        <v>250</v>
      </c>
      <c r="G382" s="37">
        <v>98.13</v>
      </c>
      <c r="H382" s="38">
        <v>0</v>
      </c>
      <c r="I382" s="38">
        <f>ROUND(G382*H382,P4)</f>
        <v>0</v>
      </c>
      <c r="J382" s="33"/>
      <c r="O382" s="39">
        <f>I382*0.21</f>
        <v>0</v>
      </c>
      <c r="P382">
        <v>3</v>
      </c>
    </row>
    <row r="383" spans="1:16" ht="30" x14ac:dyDescent="0.25">
      <c r="A383" s="33" t="s">
        <v>173</v>
      </c>
      <c r="B383" s="40"/>
      <c r="C383" s="41"/>
      <c r="D383" s="41"/>
      <c r="E383" s="35" t="s">
        <v>1448</v>
      </c>
      <c r="F383" s="41"/>
      <c r="G383" s="41"/>
      <c r="H383" s="41"/>
      <c r="I383" s="41"/>
      <c r="J383" s="42"/>
    </row>
    <row r="384" spans="1:16" ht="90" x14ac:dyDescent="0.25">
      <c r="A384" s="33" t="s">
        <v>175</v>
      </c>
      <c r="B384" s="40"/>
      <c r="C384" s="41"/>
      <c r="D384" s="41"/>
      <c r="E384" s="43" t="s">
        <v>1589</v>
      </c>
      <c r="F384" s="41"/>
      <c r="G384" s="41"/>
      <c r="H384" s="41"/>
      <c r="I384" s="41"/>
      <c r="J384" s="42"/>
    </row>
    <row r="385" spans="1:16" x14ac:dyDescent="0.25">
      <c r="A385" s="33" t="s">
        <v>177</v>
      </c>
      <c r="B385" s="40"/>
      <c r="C385" s="41"/>
      <c r="D385" s="41"/>
      <c r="E385" s="44" t="s">
        <v>181</v>
      </c>
      <c r="F385" s="41"/>
      <c r="G385" s="41"/>
      <c r="H385" s="41"/>
      <c r="I385" s="41"/>
      <c r="J385" s="42"/>
    </row>
    <row r="386" spans="1:16" x14ac:dyDescent="0.25">
      <c r="A386" s="33" t="s">
        <v>168</v>
      </c>
      <c r="B386" s="33">
        <v>94</v>
      </c>
      <c r="C386" s="34" t="s">
        <v>1554</v>
      </c>
      <c r="D386" s="33" t="s">
        <v>1596</v>
      </c>
      <c r="E386" s="35" t="s">
        <v>1556</v>
      </c>
      <c r="F386" s="36" t="s">
        <v>250</v>
      </c>
      <c r="G386" s="37">
        <v>100.093</v>
      </c>
      <c r="H386" s="38">
        <v>0</v>
      </c>
      <c r="I386" s="38">
        <f>ROUND(G386*H386,P4)</f>
        <v>0</v>
      </c>
      <c r="J386" s="33"/>
      <c r="O386" s="39">
        <f>I386*0.21</f>
        <v>0</v>
      </c>
      <c r="P386">
        <v>3</v>
      </c>
    </row>
    <row r="387" spans="1:16" x14ac:dyDescent="0.25">
      <c r="A387" s="33" t="s">
        <v>173</v>
      </c>
      <c r="B387" s="40"/>
      <c r="C387" s="41"/>
      <c r="D387" s="41"/>
      <c r="E387" s="35" t="s">
        <v>1556</v>
      </c>
      <c r="F387" s="41"/>
      <c r="G387" s="41"/>
      <c r="H387" s="41"/>
      <c r="I387" s="41"/>
      <c r="J387" s="42"/>
    </row>
    <row r="388" spans="1:16" x14ac:dyDescent="0.25">
      <c r="A388" s="33" t="s">
        <v>177</v>
      </c>
      <c r="B388" s="40"/>
      <c r="C388" s="41"/>
      <c r="D388" s="41"/>
      <c r="E388" s="44" t="s">
        <v>181</v>
      </c>
      <c r="F388" s="41"/>
      <c r="G388" s="41"/>
      <c r="H388" s="41"/>
      <c r="I388" s="41"/>
      <c r="J388" s="42"/>
    </row>
    <row r="389" spans="1:16" x14ac:dyDescent="0.25">
      <c r="A389" s="27" t="s">
        <v>165</v>
      </c>
      <c r="B389" s="28"/>
      <c r="C389" s="29" t="s">
        <v>1597</v>
      </c>
      <c r="D389" s="30"/>
      <c r="E389" s="27" t="s">
        <v>1598</v>
      </c>
      <c r="F389" s="30"/>
      <c r="G389" s="30"/>
      <c r="H389" s="30"/>
      <c r="I389" s="31">
        <f>SUMIFS(I390:I412,A390:A412,"P")</f>
        <v>0</v>
      </c>
      <c r="J389" s="32"/>
    </row>
    <row r="390" spans="1:16" ht="30" x14ac:dyDescent="0.25">
      <c r="A390" s="33" t="s">
        <v>168</v>
      </c>
      <c r="B390" s="33">
        <v>95</v>
      </c>
      <c r="C390" s="34" t="s">
        <v>1413</v>
      </c>
      <c r="D390" s="33" t="s">
        <v>1599</v>
      </c>
      <c r="E390" s="35" t="s">
        <v>1414</v>
      </c>
      <c r="F390" s="36" t="s">
        <v>250</v>
      </c>
      <c r="G390" s="37">
        <v>429.85</v>
      </c>
      <c r="H390" s="38">
        <v>0</v>
      </c>
      <c r="I390" s="38">
        <f>ROUND(G390*H390,P4)</f>
        <v>0</v>
      </c>
      <c r="J390" s="33"/>
      <c r="O390" s="39">
        <f>I390*0.21</f>
        <v>0</v>
      </c>
      <c r="P390">
        <v>3</v>
      </c>
    </row>
    <row r="391" spans="1:16" ht="30" x14ac:dyDescent="0.25">
      <c r="A391" s="33" t="s">
        <v>173</v>
      </c>
      <c r="B391" s="40"/>
      <c r="C391" s="41"/>
      <c r="D391" s="41"/>
      <c r="E391" s="35" t="s">
        <v>1414</v>
      </c>
      <c r="F391" s="41"/>
      <c r="G391" s="41"/>
      <c r="H391" s="41"/>
      <c r="I391" s="41"/>
      <c r="J391" s="42"/>
    </row>
    <row r="392" spans="1:16" ht="75" x14ac:dyDescent="0.25">
      <c r="A392" s="33" t="s">
        <v>175</v>
      </c>
      <c r="B392" s="40"/>
      <c r="C392" s="41"/>
      <c r="D392" s="41"/>
      <c r="E392" s="43" t="s">
        <v>1600</v>
      </c>
      <c r="F392" s="41"/>
      <c r="G392" s="41"/>
      <c r="H392" s="41"/>
      <c r="I392" s="41"/>
      <c r="J392" s="42"/>
    </row>
    <row r="393" spans="1:16" x14ac:dyDescent="0.25">
      <c r="A393" s="33" t="s">
        <v>177</v>
      </c>
      <c r="B393" s="40"/>
      <c r="C393" s="41"/>
      <c r="D393" s="41"/>
      <c r="E393" s="44" t="s">
        <v>181</v>
      </c>
      <c r="F393" s="41"/>
      <c r="G393" s="41"/>
      <c r="H393" s="41"/>
      <c r="I393" s="41"/>
      <c r="J393" s="42"/>
    </row>
    <row r="394" spans="1:16" ht="30" x14ac:dyDescent="0.25">
      <c r="A394" s="33" t="s">
        <v>168</v>
      </c>
      <c r="B394" s="33">
        <v>96</v>
      </c>
      <c r="C394" s="34" t="s">
        <v>1416</v>
      </c>
      <c r="D394" s="33" t="s">
        <v>1601</v>
      </c>
      <c r="E394" s="35" t="s">
        <v>1417</v>
      </c>
      <c r="F394" s="36" t="s">
        <v>250</v>
      </c>
      <c r="G394" s="37">
        <v>429.85</v>
      </c>
      <c r="H394" s="38">
        <v>0</v>
      </c>
      <c r="I394" s="38">
        <f>ROUND(G394*H394,P4)</f>
        <v>0</v>
      </c>
      <c r="J394" s="33"/>
      <c r="O394" s="39">
        <f>I394*0.21</f>
        <v>0</v>
      </c>
      <c r="P394">
        <v>3</v>
      </c>
    </row>
    <row r="395" spans="1:16" ht="30" x14ac:dyDescent="0.25">
      <c r="A395" s="33" t="s">
        <v>173</v>
      </c>
      <c r="B395" s="40"/>
      <c r="C395" s="41"/>
      <c r="D395" s="41"/>
      <c r="E395" s="35" t="s">
        <v>1417</v>
      </c>
      <c r="F395" s="41"/>
      <c r="G395" s="41"/>
      <c r="H395" s="41"/>
      <c r="I395" s="41"/>
      <c r="J395" s="42"/>
    </row>
    <row r="396" spans="1:16" ht="75" x14ac:dyDescent="0.25">
      <c r="A396" s="33" t="s">
        <v>175</v>
      </c>
      <c r="B396" s="40"/>
      <c r="C396" s="41"/>
      <c r="D396" s="41"/>
      <c r="E396" s="43" t="s">
        <v>1600</v>
      </c>
      <c r="F396" s="41"/>
      <c r="G396" s="41"/>
      <c r="H396" s="41"/>
      <c r="I396" s="41"/>
      <c r="J396" s="42"/>
    </row>
    <row r="397" spans="1:16" x14ac:dyDescent="0.25">
      <c r="A397" s="33" t="s">
        <v>177</v>
      </c>
      <c r="B397" s="40"/>
      <c r="C397" s="41"/>
      <c r="D397" s="41"/>
      <c r="E397" s="44" t="s">
        <v>181</v>
      </c>
      <c r="F397" s="41"/>
      <c r="G397" s="41"/>
      <c r="H397" s="41"/>
      <c r="I397" s="41"/>
      <c r="J397" s="42"/>
    </row>
    <row r="398" spans="1:16" ht="30" x14ac:dyDescent="0.25">
      <c r="A398" s="33" t="s">
        <v>168</v>
      </c>
      <c r="B398" s="33">
        <v>97</v>
      </c>
      <c r="C398" s="34" t="s">
        <v>1462</v>
      </c>
      <c r="D398" s="33" t="s">
        <v>1602</v>
      </c>
      <c r="E398" s="35" t="s">
        <v>1464</v>
      </c>
      <c r="F398" s="36" t="s">
        <v>250</v>
      </c>
      <c r="G398" s="37">
        <v>429.85</v>
      </c>
      <c r="H398" s="38">
        <v>0</v>
      </c>
      <c r="I398" s="38">
        <f>ROUND(G398*H398,P4)</f>
        <v>0</v>
      </c>
      <c r="J398" s="33"/>
      <c r="O398" s="39">
        <f>I398*0.21</f>
        <v>0</v>
      </c>
      <c r="P398">
        <v>3</v>
      </c>
    </row>
    <row r="399" spans="1:16" ht="30" x14ac:dyDescent="0.25">
      <c r="A399" s="33" t="s">
        <v>173</v>
      </c>
      <c r="B399" s="40"/>
      <c r="C399" s="41"/>
      <c r="D399" s="41"/>
      <c r="E399" s="35" t="s">
        <v>1464</v>
      </c>
      <c r="F399" s="41"/>
      <c r="G399" s="41"/>
      <c r="H399" s="41"/>
      <c r="I399" s="41"/>
      <c r="J399" s="42"/>
    </row>
    <row r="400" spans="1:16" ht="75" x14ac:dyDescent="0.25">
      <c r="A400" s="33" t="s">
        <v>175</v>
      </c>
      <c r="B400" s="40"/>
      <c r="C400" s="41"/>
      <c r="D400" s="41"/>
      <c r="E400" s="43" t="s">
        <v>1600</v>
      </c>
      <c r="F400" s="41"/>
      <c r="G400" s="41"/>
      <c r="H400" s="41"/>
      <c r="I400" s="41"/>
      <c r="J400" s="42"/>
    </row>
    <row r="401" spans="1:16" x14ac:dyDescent="0.25">
      <c r="A401" s="33" t="s">
        <v>177</v>
      </c>
      <c r="B401" s="40"/>
      <c r="C401" s="41"/>
      <c r="D401" s="41"/>
      <c r="E401" s="44" t="s">
        <v>181</v>
      </c>
      <c r="F401" s="41"/>
      <c r="G401" s="41"/>
      <c r="H401" s="41"/>
      <c r="I401" s="41"/>
      <c r="J401" s="42"/>
    </row>
    <row r="402" spans="1:16" x14ac:dyDescent="0.25">
      <c r="A402" s="33" t="s">
        <v>168</v>
      </c>
      <c r="B402" s="33">
        <v>98</v>
      </c>
      <c r="C402" s="34" t="s">
        <v>1603</v>
      </c>
      <c r="D402" s="33" t="s">
        <v>1604</v>
      </c>
      <c r="E402" s="35" t="s">
        <v>1605</v>
      </c>
      <c r="F402" s="36" t="s">
        <v>250</v>
      </c>
      <c r="G402" s="37">
        <v>434.149</v>
      </c>
      <c r="H402" s="38">
        <v>0</v>
      </c>
      <c r="I402" s="38">
        <f>ROUND(G402*H402,P4)</f>
        <v>0</v>
      </c>
      <c r="J402" s="33"/>
      <c r="O402" s="39">
        <f>I402*0.21</f>
        <v>0</v>
      </c>
      <c r="P402">
        <v>3</v>
      </c>
    </row>
    <row r="403" spans="1:16" x14ac:dyDescent="0.25">
      <c r="A403" s="33" t="s">
        <v>173</v>
      </c>
      <c r="B403" s="40"/>
      <c r="C403" s="41"/>
      <c r="D403" s="41"/>
      <c r="E403" s="35" t="s">
        <v>1605</v>
      </c>
      <c r="F403" s="41"/>
      <c r="G403" s="41"/>
      <c r="H403" s="41"/>
      <c r="I403" s="41"/>
      <c r="J403" s="42"/>
    </row>
    <row r="404" spans="1:16" x14ac:dyDescent="0.25">
      <c r="A404" s="33" t="s">
        <v>177</v>
      </c>
      <c r="B404" s="40"/>
      <c r="C404" s="41"/>
      <c r="D404" s="41"/>
      <c r="E404" s="44" t="s">
        <v>181</v>
      </c>
      <c r="F404" s="41"/>
      <c r="G404" s="41"/>
      <c r="H404" s="41"/>
      <c r="I404" s="41"/>
      <c r="J404" s="42"/>
    </row>
    <row r="405" spans="1:16" ht="45" x14ac:dyDescent="0.25">
      <c r="A405" s="33" t="s">
        <v>168</v>
      </c>
      <c r="B405" s="33">
        <v>99</v>
      </c>
      <c r="C405" s="34" t="s">
        <v>1606</v>
      </c>
      <c r="D405" s="33" t="s">
        <v>1607</v>
      </c>
      <c r="E405" s="35" t="s">
        <v>1486</v>
      </c>
      <c r="F405" s="36" t="s">
        <v>250</v>
      </c>
      <c r="G405" s="37">
        <v>429.85</v>
      </c>
      <c r="H405" s="38">
        <v>0</v>
      </c>
      <c r="I405" s="38">
        <f>ROUND(G405*H405,P4)</f>
        <v>0</v>
      </c>
      <c r="J405" s="33"/>
      <c r="O405" s="39">
        <f>I405*0.21</f>
        <v>0</v>
      </c>
      <c r="P405">
        <v>3</v>
      </c>
    </row>
    <row r="406" spans="1:16" ht="75" x14ac:dyDescent="0.25">
      <c r="A406" s="33" t="s">
        <v>173</v>
      </c>
      <c r="B406" s="40"/>
      <c r="C406" s="41"/>
      <c r="D406" s="41"/>
      <c r="E406" s="35" t="s">
        <v>1608</v>
      </c>
      <c r="F406" s="41"/>
      <c r="G406" s="41"/>
      <c r="H406" s="41"/>
      <c r="I406" s="41"/>
      <c r="J406" s="42"/>
    </row>
    <row r="407" spans="1:16" ht="75" x14ac:dyDescent="0.25">
      <c r="A407" s="33" t="s">
        <v>175</v>
      </c>
      <c r="B407" s="40"/>
      <c r="C407" s="41"/>
      <c r="D407" s="41"/>
      <c r="E407" s="43" t="s">
        <v>1600</v>
      </c>
      <c r="F407" s="41"/>
      <c r="G407" s="41"/>
      <c r="H407" s="41"/>
      <c r="I407" s="41"/>
      <c r="J407" s="42"/>
    </row>
    <row r="408" spans="1:16" x14ac:dyDescent="0.25">
      <c r="A408" s="33" t="s">
        <v>177</v>
      </c>
      <c r="B408" s="40"/>
      <c r="C408" s="41"/>
      <c r="D408" s="41"/>
      <c r="E408" s="44" t="s">
        <v>181</v>
      </c>
      <c r="F408" s="41"/>
      <c r="G408" s="41"/>
      <c r="H408" s="41"/>
      <c r="I408" s="41"/>
      <c r="J408" s="42"/>
    </row>
    <row r="409" spans="1:16" ht="30" x14ac:dyDescent="0.25">
      <c r="A409" s="33" t="s">
        <v>168</v>
      </c>
      <c r="B409" s="33">
        <v>100</v>
      </c>
      <c r="C409" s="34" t="s">
        <v>1446</v>
      </c>
      <c r="D409" s="33" t="s">
        <v>1609</v>
      </c>
      <c r="E409" s="35" t="s">
        <v>1448</v>
      </c>
      <c r="F409" s="36" t="s">
        <v>250</v>
      </c>
      <c r="G409" s="37">
        <v>429.85</v>
      </c>
      <c r="H409" s="38">
        <v>0</v>
      </c>
      <c r="I409" s="38">
        <f>ROUND(G409*H409,P4)</f>
        <v>0</v>
      </c>
      <c r="J409" s="33"/>
      <c r="O409" s="39">
        <f>I409*0.21</f>
        <v>0</v>
      </c>
      <c r="P409">
        <v>3</v>
      </c>
    </row>
    <row r="410" spans="1:16" ht="30" x14ac:dyDescent="0.25">
      <c r="A410" s="33" t="s">
        <v>173</v>
      </c>
      <c r="B410" s="40"/>
      <c r="C410" s="41"/>
      <c r="D410" s="41"/>
      <c r="E410" s="35" t="s">
        <v>1448</v>
      </c>
      <c r="F410" s="41"/>
      <c r="G410" s="41"/>
      <c r="H410" s="41"/>
      <c r="I410" s="41"/>
      <c r="J410" s="42"/>
    </row>
    <row r="411" spans="1:16" ht="75" x14ac:dyDescent="0.25">
      <c r="A411" s="33" t="s">
        <v>175</v>
      </c>
      <c r="B411" s="40"/>
      <c r="C411" s="41"/>
      <c r="D411" s="41"/>
      <c r="E411" s="43" t="s">
        <v>1600</v>
      </c>
      <c r="F411" s="41"/>
      <c r="G411" s="41"/>
      <c r="H411" s="41"/>
      <c r="I411" s="41"/>
      <c r="J411" s="42"/>
    </row>
    <row r="412" spans="1:16" x14ac:dyDescent="0.25">
      <c r="A412" s="33" t="s">
        <v>177</v>
      </c>
      <c r="B412" s="40"/>
      <c r="C412" s="41"/>
      <c r="D412" s="41"/>
      <c r="E412" s="44" t="s">
        <v>181</v>
      </c>
      <c r="F412" s="41"/>
      <c r="G412" s="41"/>
      <c r="H412" s="41"/>
      <c r="I412" s="41"/>
      <c r="J412" s="42"/>
    </row>
    <row r="413" spans="1:16" x14ac:dyDescent="0.25">
      <c r="A413" s="27" t="s">
        <v>165</v>
      </c>
      <c r="B413" s="28"/>
      <c r="C413" s="29" t="s">
        <v>1610</v>
      </c>
      <c r="D413" s="30"/>
      <c r="E413" s="27" t="s">
        <v>1611</v>
      </c>
      <c r="F413" s="30"/>
      <c r="G413" s="30"/>
      <c r="H413" s="30"/>
      <c r="I413" s="31">
        <f>SUMIFS(I414:I425,A414:A425,"P")</f>
        <v>0</v>
      </c>
      <c r="J413" s="32"/>
    </row>
    <row r="414" spans="1:16" ht="45" x14ac:dyDescent="0.25">
      <c r="A414" s="33" t="s">
        <v>168</v>
      </c>
      <c r="B414" s="33">
        <v>101</v>
      </c>
      <c r="C414" s="34" t="s">
        <v>1612</v>
      </c>
      <c r="D414" s="33" t="s">
        <v>181</v>
      </c>
      <c r="E414" s="35" t="s">
        <v>1613</v>
      </c>
      <c r="F414" s="36" t="s">
        <v>250</v>
      </c>
      <c r="G414" s="37">
        <v>10.130000000000001</v>
      </c>
      <c r="H414" s="38">
        <v>0</v>
      </c>
      <c r="I414" s="38">
        <f>ROUND(G414*H414,P4)</f>
        <v>0</v>
      </c>
      <c r="J414" s="33"/>
      <c r="O414" s="39">
        <f>I414*0.21</f>
        <v>0</v>
      </c>
      <c r="P414">
        <v>3</v>
      </c>
    </row>
    <row r="415" spans="1:16" ht="60" x14ac:dyDescent="0.25">
      <c r="A415" s="33" t="s">
        <v>173</v>
      </c>
      <c r="B415" s="40"/>
      <c r="C415" s="41"/>
      <c r="D415" s="41"/>
      <c r="E415" s="35" t="s">
        <v>1614</v>
      </c>
      <c r="F415" s="41"/>
      <c r="G415" s="41"/>
      <c r="H415" s="41"/>
      <c r="I415" s="41"/>
      <c r="J415" s="42"/>
    </row>
    <row r="416" spans="1:16" ht="90" x14ac:dyDescent="0.25">
      <c r="A416" s="33" t="s">
        <v>175</v>
      </c>
      <c r="B416" s="40"/>
      <c r="C416" s="41"/>
      <c r="D416" s="41"/>
      <c r="E416" s="43" t="s">
        <v>1615</v>
      </c>
      <c r="F416" s="41"/>
      <c r="G416" s="41"/>
      <c r="H416" s="41"/>
      <c r="I416" s="41"/>
      <c r="J416" s="42"/>
    </row>
    <row r="417" spans="1:16" x14ac:dyDescent="0.25">
      <c r="A417" s="33" t="s">
        <v>177</v>
      </c>
      <c r="B417" s="40"/>
      <c r="C417" s="41"/>
      <c r="D417" s="41"/>
      <c r="E417" s="44" t="s">
        <v>181</v>
      </c>
      <c r="F417" s="41"/>
      <c r="G417" s="41"/>
      <c r="H417" s="41"/>
      <c r="I417" s="41"/>
      <c r="J417" s="42"/>
    </row>
    <row r="418" spans="1:16" ht="45" x14ac:dyDescent="0.25">
      <c r="A418" s="33" t="s">
        <v>168</v>
      </c>
      <c r="B418" s="33">
        <v>102</v>
      </c>
      <c r="C418" s="34" t="s">
        <v>1484</v>
      </c>
      <c r="D418" s="33" t="s">
        <v>181</v>
      </c>
      <c r="E418" s="35" t="s">
        <v>1486</v>
      </c>
      <c r="F418" s="36" t="s">
        <v>250</v>
      </c>
      <c r="G418" s="37">
        <v>10.130000000000001</v>
      </c>
      <c r="H418" s="38">
        <v>0</v>
      </c>
      <c r="I418" s="38">
        <f>ROUND(G418*H418,P4)</f>
        <v>0</v>
      </c>
      <c r="J418" s="33"/>
      <c r="O418" s="39">
        <f>I418*0.21</f>
        <v>0</v>
      </c>
      <c r="P418">
        <v>3</v>
      </c>
    </row>
    <row r="419" spans="1:16" ht="75" x14ac:dyDescent="0.25">
      <c r="A419" s="33" t="s">
        <v>173</v>
      </c>
      <c r="B419" s="40"/>
      <c r="C419" s="41"/>
      <c r="D419" s="41"/>
      <c r="E419" s="35" t="s">
        <v>1487</v>
      </c>
      <c r="F419" s="41"/>
      <c r="G419" s="41"/>
      <c r="H419" s="41"/>
      <c r="I419" s="41"/>
      <c r="J419" s="42"/>
    </row>
    <row r="420" spans="1:16" ht="90" x14ac:dyDescent="0.25">
      <c r="A420" s="33" t="s">
        <v>175</v>
      </c>
      <c r="B420" s="40"/>
      <c r="C420" s="41"/>
      <c r="D420" s="41"/>
      <c r="E420" s="43" t="s">
        <v>1616</v>
      </c>
      <c r="F420" s="41"/>
      <c r="G420" s="41"/>
      <c r="H420" s="41"/>
      <c r="I420" s="41"/>
      <c r="J420" s="42"/>
    </row>
    <row r="421" spans="1:16" x14ac:dyDescent="0.25">
      <c r="A421" s="33" t="s">
        <v>177</v>
      </c>
      <c r="B421" s="40"/>
      <c r="C421" s="41"/>
      <c r="D421" s="41"/>
      <c r="E421" s="44" t="s">
        <v>181</v>
      </c>
      <c r="F421" s="41"/>
      <c r="G421" s="41"/>
      <c r="H421" s="41"/>
      <c r="I421" s="41"/>
      <c r="J421" s="42"/>
    </row>
    <row r="422" spans="1:16" ht="45" x14ac:dyDescent="0.25">
      <c r="A422" s="33" t="s">
        <v>168</v>
      </c>
      <c r="B422" s="33">
        <v>103</v>
      </c>
      <c r="C422" s="34" t="s">
        <v>1617</v>
      </c>
      <c r="D422" s="33" t="s">
        <v>181</v>
      </c>
      <c r="E422" s="35" t="s">
        <v>1618</v>
      </c>
      <c r="F422" s="36" t="s">
        <v>250</v>
      </c>
      <c r="G422" s="37">
        <v>10.130000000000001</v>
      </c>
      <c r="H422" s="38">
        <v>0</v>
      </c>
      <c r="I422" s="38">
        <f>ROUND(G422*H422,P4)</f>
        <v>0</v>
      </c>
      <c r="J422" s="33"/>
      <c r="O422" s="39">
        <f>I422*0.21</f>
        <v>0</v>
      </c>
      <c r="P422">
        <v>3</v>
      </c>
    </row>
    <row r="423" spans="1:16" ht="60" x14ac:dyDescent="0.25">
      <c r="A423" s="33" t="s">
        <v>173</v>
      </c>
      <c r="B423" s="40"/>
      <c r="C423" s="41"/>
      <c r="D423" s="41"/>
      <c r="E423" s="35" t="s">
        <v>1619</v>
      </c>
      <c r="F423" s="41"/>
      <c r="G423" s="41"/>
      <c r="H423" s="41"/>
      <c r="I423" s="41"/>
      <c r="J423" s="42"/>
    </row>
    <row r="424" spans="1:16" ht="90" x14ac:dyDescent="0.25">
      <c r="A424" s="33" t="s">
        <v>175</v>
      </c>
      <c r="B424" s="40"/>
      <c r="C424" s="41"/>
      <c r="D424" s="41"/>
      <c r="E424" s="43" t="s">
        <v>1620</v>
      </c>
      <c r="F424" s="41"/>
      <c r="G424" s="41"/>
      <c r="H424" s="41"/>
      <c r="I424" s="41"/>
      <c r="J424" s="42"/>
    </row>
    <row r="425" spans="1:16" x14ac:dyDescent="0.25">
      <c r="A425" s="33" t="s">
        <v>177</v>
      </c>
      <c r="B425" s="40"/>
      <c r="C425" s="41"/>
      <c r="D425" s="41"/>
      <c r="E425" s="44" t="s">
        <v>181</v>
      </c>
      <c r="F425" s="41"/>
      <c r="G425" s="41"/>
      <c r="H425" s="41"/>
      <c r="I425" s="41"/>
      <c r="J425" s="42"/>
    </row>
    <row r="426" spans="1:16" x14ac:dyDescent="0.25">
      <c r="A426" s="27" t="s">
        <v>165</v>
      </c>
      <c r="B426" s="28"/>
      <c r="C426" s="29" t="s">
        <v>1621</v>
      </c>
      <c r="D426" s="30"/>
      <c r="E426" s="27" t="s">
        <v>1622</v>
      </c>
      <c r="F426" s="30"/>
      <c r="G426" s="30"/>
      <c r="H426" s="30"/>
      <c r="I426" s="31">
        <f>SUMIFS(I427:I437,A427:A437,"P")</f>
        <v>0</v>
      </c>
      <c r="J426" s="32"/>
    </row>
    <row r="427" spans="1:16" ht="45" x14ac:dyDescent="0.25">
      <c r="A427" s="33" t="s">
        <v>168</v>
      </c>
      <c r="B427" s="33">
        <v>104</v>
      </c>
      <c r="C427" s="34" t="s">
        <v>1623</v>
      </c>
      <c r="D427" s="33" t="s">
        <v>181</v>
      </c>
      <c r="E427" s="35" t="s">
        <v>1624</v>
      </c>
      <c r="F427" s="36" t="s">
        <v>250</v>
      </c>
      <c r="G427" s="37">
        <v>29.63</v>
      </c>
      <c r="H427" s="38">
        <v>0</v>
      </c>
      <c r="I427" s="38">
        <f>ROUND(G427*H427,P4)</f>
        <v>0</v>
      </c>
      <c r="J427" s="33"/>
      <c r="O427" s="39">
        <f>I427*0.21</f>
        <v>0</v>
      </c>
      <c r="P427">
        <v>3</v>
      </c>
    </row>
    <row r="428" spans="1:16" ht="45" x14ac:dyDescent="0.25">
      <c r="A428" s="33" t="s">
        <v>173</v>
      </c>
      <c r="B428" s="40"/>
      <c r="C428" s="41"/>
      <c r="D428" s="41"/>
      <c r="E428" s="35" t="s">
        <v>1625</v>
      </c>
      <c r="F428" s="41"/>
      <c r="G428" s="41"/>
      <c r="H428" s="41"/>
      <c r="I428" s="41"/>
      <c r="J428" s="42"/>
    </row>
    <row r="429" spans="1:16" ht="60" x14ac:dyDescent="0.25">
      <c r="A429" s="33" t="s">
        <v>175</v>
      </c>
      <c r="B429" s="40"/>
      <c r="C429" s="41"/>
      <c r="D429" s="41"/>
      <c r="E429" s="43" t="s">
        <v>1626</v>
      </c>
      <c r="F429" s="41"/>
      <c r="G429" s="41"/>
      <c r="H429" s="41"/>
      <c r="I429" s="41"/>
      <c r="J429" s="42"/>
    </row>
    <row r="430" spans="1:16" x14ac:dyDescent="0.25">
      <c r="A430" s="33" t="s">
        <v>177</v>
      </c>
      <c r="B430" s="40"/>
      <c r="C430" s="41"/>
      <c r="D430" s="41"/>
      <c r="E430" s="44" t="s">
        <v>181</v>
      </c>
      <c r="F430" s="41"/>
      <c r="G430" s="41"/>
      <c r="H430" s="41"/>
      <c r="I430" s="41"/>
      <c r="J430" s="42"/>
    </row>
    <row r="431" spans="1:16" ht="30" x14ac:dyDescent="0.25">
      <c r="A431" s="33" t="s">
        <v>168</v>
      </c>
      <c r="B431" s="33">
        <v>105</v>
      </c>
      <c r="C431" s="34" t="s">
        <v>1627</v>
      </c>
      <c r="D431" s="33" t="s">
        <v>181</v>
      </c>
      <c r="E431" s="35" t="s">
        <v>1628</v>
      </c>
      <c r="F431" s="36" t="s">
        <v>274</v>
      </c>
      <c r="G431" s="37">
        <v>59.26</v>
      </c>
      <c r="H431" s="38">
        <v>0</v>
      </c>
      <c r="I431" s="38">
        <f>ROUND(G431*H431,P4)</f>
        <v>0</v>
      </c>
      <c r="J431" s="33"/>
      <c r="O431" s="39">
        <f>I431*0.21</f>
        <v>0</v>
      </c>
      <c r="P431">
        <v>3</v>
      </c>
    </row>
    <row r="432" spans="1:16" ht="30" x14ac:dyDescent="0.25">
      <c r="A432" s="33" t="s">
        <v>173</v>
      </c>
      <c r="B432" s="40"/>
      <c r="C432" s="41"/>
      <c r="D432" s="41"/>
      <c r="E432" s="35" t="s">
        <v>1628</v>
      </c>
      <c r="F432" s="41"/>
      <c r="G432" s="41"/>
      <c r="H432" s="41"/>
      <c r="I432" s="41"/>
      <c r="J432" s="42"/>
    </row>
    <row r="433" spans="1:16" ht="60" x14ac:dyDescent="0.25">
      <c r="A433" s="33" t="s">
        <v>175</v>
      </c>
      <c r="B433" s="40"/>
      <c r="C433" s="41"/>
      <c r="D433" s="41"/>
      <c r="E433" s="43" t="s">
        <v>1629</v>
      </c>
      <c r="F433" s="41"/>
      <c r="G433" s="41"/>
      <c r="H433" s="41"/>
      <c r="I433" s="41"/>
      <c r="J433" s="42"/>
    </row>
    <row r="434" spans="1:16" x14ac:dyDescent="0.25">
      <c r="A434" s="33" t="s">
        <v>177</v>
      </c>
      <c r="B434" s="40"/>
      <c r="C434" s="41"/>
      <c r="D434" s="41"/>
      <c r="E434" s="44" t="s">
        <v>181</v>
      </c>
      <c r="F434" s="41"/>
      <c r="G434" s="41"/>
      <c r="H434" s="41"/>
      <c r="I434" s="41"/>
      <c r="J434" s="42"/>
    </row>
    <row r="435" spans="1:16" ht="45" x14ac:dyDescent="0.25">
      <c r="A435" s="33" t="s">
        <v>168</v>
      </c>
      <c r="B435" s="33">
        <v>106</v>
      </c>
      <c r="C435" s="34" t="s">
        <v>1630</v>
      </c>
      <c r="D435" s="33" t="s">
        <v>181</v>
      </c>
      <c r="E435" s="35" t="s">
        <v>1631</v>
      </c>
      <c r="F435" s="36" t="s">
        <v>298</v>
      </c>
      <c r="G435" s="37">
        <v>2.8000000000000001E-2</v>
      </c>
      <c r="H435" s="38">
        <v>0</v>
      </c>
      <c r="I435" s="38">
        <f>ROUND(G435*H435,P4)</f>
        <v>0</v>
      </c>
      <c r="J435" s="33"/>
      <c r="O435" s="39">
        <f>I435*0.21</f>
        <v>0</v>
      </c>
      <c r="P435">
        <v>3</v>
      </c>
    </row>
    <row r="436" spans="1:16" ht="45" x14ac:dyDescent="0.25">
      <c r="A436" s="33" t="s">
        <v>173</v>
      </c>
      <c r="B436" s="40"/>
      <c r="C436" s="41"/>
      <c r="D436" s="41"/>
      <c r="E436" s="35" t="s">
        <v>1632</v>
      </c>
      <c r="F436" s="41"/>
      <c r="G436" s="41"/>
      <c r="H436" s="41"/>
      <c r="I436" s="41"/>
      <c r="J436" s="42"/>
    </row>
    <row r="437" spans="1:16" x14ac:dyDescent="0.25">
      <c r="A437" s="33" t="s">
        <v>177</v>
      </c>
      <c r="B437" s="40"/>
      <c r="C437" s="41"/>
      <c r="D437" s="41"/>
      <c r="E437" s="44" t="s">
        <v>181</v>
      </c>
      <c r="F437" s="41"/>
      <c r="G437" s="41"/>
      <c r="H437" s="41"/>
      <c r="I437" s="41"/>
      <c r="J437" s="42"/>
    </row>
    <row r="438" spans="1:16" x14ac:dyDescent="0.25">
      <c r="A438" s="27" t="s">
        <v>165</v>
      </c>
      <c r="B438" s="28"/>
      <c r="C438" s="29" t="s">
        <v>1633</v>
      </c>
      <c r="D438" s="30"/>
      <c r="E438" s="27" t="s">
        <v>1634</v>
      </c>
      <c r="F438" s="30"/>
      <c r="G438" s="30"/>
      <c r="H438" s="30"/>
      <c r="I438" s="31">
        <f>SUMIFS(I439:I575,A439:A575,"P")</f>
        <v>0</v>
      </c>
      <c r="J438" s="32"/>
    </row>
    <row r="439" spans="1:16" ht="45" x14ac:dyDescent="0.25">
      <c r="A439" s="33" t="s">
        <v>168</v>
      </c>
      <c r="B439" s="33">
        <v>107</v>
      </c>
      <c r="C439" s="34" t="s">
        <v>1635</v>
      </c>
      <c r="D439" s="33" t="s">
        <v>181</v>
      </c>
      <c r="E439" s="35" t="s">
        <v>1636</v>
      </c>
      <c r="F439" s="36" t="s">
        <v>274</v>
      </c>
      <c r="G439" s="37">
        <v>2.4</v>
      </c>
      <c r="H439" s="38">
        <v>0</v>
      </c>
      <c r="I439" s="38">
        <f>ROUND(G439*H439,P4)</f>
        <v>0</v>
      </c>
      <c r="J439" s="33"/>
      <c r="O439" s="39">
        <f>I439*0.21</f>
        <v>0</v>
      </c>
      <c r="P439">
        <v>3</v>
      </c>
    </row>
    <row r="440" spans="1:16" ht="90" x14ac:dyDescent="0.25">
      <c r="A440" s="33" t="s">
        <v>173</v>
      </c>
      <c r="B440" s="40"/>
      <c r="C440" s="41"/>
      <c r="D440" s="41"/>
      <c r="E440" s="35" t="s">
        <v>1637</v>
      </c>
      <c r="F440" s="41"/>
      <c r="G440" s="41"/>
      <c r="H440" s="41"/>
      <c r="I440" s="41"/>
      <c r="J440" s="42"/>
    </row>
    <row r="441" spans="1:16" x14ac:dyDescent="0.25">
      <c r="A441" s="33" t="s">
        <v>175</v>
      </c>
      <c r="B441" s="40"/>
      <c r="C441" s="41"/>
      <c r="D441" s="41"/>
      <c r="E441" s="43" t="s">
        <v>1638</v>
      </c>
      <c r="F441" s="41"/>
      <c r="G441" s="41"/>
      <c r="H441" s="41"/>
      <c r="I441" s="41"/>
      <c r="J441" s="42"/>
    </row>
    <row r="442" spans="1:16" x14ac:dyDescent="0.25">
      <c r="A442" s="33" t="s">
        <v>177</v>
      </c>
      <c r="B442" s="40"/>
      <c r="C442" s="41"/>
      <c r="D442" s="41"/>
      <c r="E442" s="44" t="s">
        <v>181</v>
      </c>
      <c r="F442" s="41"/>
      <c r="G442" s="41"/>
      <c r="H442" s="41"/>
      <c r="I442" s="41"/>
      <c r="J442" s="42"/>
    </row>
    <row r="443" spans="1:16" ht="45" x14ac:dyDescent="0.25">
      <c r="A443" s="33" t="s">
        <v>168</v>
      </c>
      <c r="B443" s="33">
        <v>108</v>
      </c>
      <c r="C443" s="34" t="s">
        <v>1639</v>
      </c>
      <c r="D443" s="33" t="s">
        <v>181</v>
      </c>
      <c r="E443" s="35" t="s">
        <v>1640</v>
      </c>
      <c r="F443" s="36" t="s">
        <v>242</v>
      </c>
      <c r="G443" s="37">
        <v>21.998000000000001</v>
      </c>
      <c r="H443" s="38">
        <v>0</v>
      </c>
      <c r="I443" s="38">
        <f>ROUND(G443*H443,P4)</f>
        <v>0</v>
      </c>
      <c r="J443" s="33"/>
      <c r="O443" s="39">
        <f>I443*0.21</f>
        <v>0</v>
      </c>
      <c r="P443">
        <v>3</v>
      </c>
    </row>
    <row r="444" spans="1:16" ht="45" x14ac:dyDescent="0.25">
      <c r="A444" s="33" t="s">
        <v>173</v>
      </c>
      <c r="B444" s="40"/>
      <c r="C444" s="41"/>
      <c r="D444" s="41"/>
      <c r="E444" s="35" t="s">
        <v>1640</v>
      </c>
      <c r="F444" s="41"/>
      <c r="G444" s="41"/>
      <c r="H444" s="41"/>
      <c r="I444" s="41"/>
      <c r="J444" s="42"/>
    </row>
    <row r="445" spans="1:16" ht="90" x14ac:dyDescent="0.25">
      <c r="A445" s="33" t="s">
        <v>175</v>
      </c>
      <c r="B445" s="40"/>
      <c r="C445" s="41"/>
      <c r="D445" s="41"/>
      <c r="E445" s="43" t="s">
        <v>1641</v>
      </c>
      <c r="F445" s="41"/>
      <c r="G445" s="41"/>
      <c r="H445" s="41"/>
      <c r="I445" s="41"/>
      <c r="J445" s="42"/>
    </row>
    <row r="446" spans="1:16" x14ac:dyDescent="0.25">
      <c r="A446" s="33" t="s">
        <v>177</v>
      </c>
      <c r="B446" s="40"/>
      <c r="C446" s="41"/>
      <c r="D446" s="41"/>
      <c r="E446" s="44" t="s">
        <v>181</v>
      </c>
      <c r="F446" s="41"/>
      <c r="G446" s="41"/>
      <c r="H446" s="41"/>
      <c r="I446" s="41"/>
      <c r="J446" s="42"/>
    </row>
    <row r="447" spans="1:16" ht="45" x14ac:dyDescent="0.25">
      <c r="A447" s="33" t="s">
        <v>168</v>
      </c>
      <c r="B447" s="33">
        <v>109</v>
      </c>
      <c r="C447" s="34" t="s">
        <v>1642</v>
      </c>
      <c r="D447" s="33" t="s">
        <v>181</v>
      </c>
      <c r="E447" s="35" t="s">
        <v>1643</v>
      </c>
      <c r="F447" s="36" t="s">
        <v>242</v>
      </c>
      <c r="G447" s="37">
        <v>4.8959999999999999</v>
      </c>
      <c r="H447" s="38">
        <v>0</v>
      </c>
      <c r="I447" s="38">
        <f>ROUND(G447*H447,P4)</f>
        <v>0</v>
      </c>
      <c r="J447" s="33"/>
      <c r="O447" s="39">
        <f>I447*0.21</f>
        <v>0</v>
      </c>
      <c r="P447">
        <v>3</v>
      </c>
    </row>
    <row r="448" spans="1:16" ht="45" x14ac:dyDescent="0.25">
      <c r="A448" s="33" t="s">
        <v>173</v>
      </c>
      <c r="B448" s="40"/>
      <c r="C448" s="41"/>
      <c r="D448" s="41"/>
      <c r="E448" s="35" t="s">
        <v>1643</v>
      </c>
      <c r="F448" s="41"/>
      <c r="G448" s="41"/>
      <c r="H448" s="41"/>
      <c r="I448" s="41"/>
      <c r="J448" s="42"/>
    </row>
    <row r="449" spans="1:16" x14ac:dyDescent="0.25">
      <c r="A449" s="33" t="s">
        <v>175</v>
      </c>
      <c r="B449" s="40"/>
      <c r="C449" s="41"/>
      <c r="D449" s="41"/>
      <c r="E449" s="43" t="s">
        <v>1644</v>
      </c>
      <c r="F449" s="41"/>
      <c r="G449" s="41"/>
      <c r="H449" s="41"/>
      <c r="I449" s="41"/>
      <c r="J449" s="42"/>
    </row>
    <row r="450" spans="1:16" x14ac:dyDescent="0.25">
      <c r="A450" s="33" t="s">
        <v>177</v>
      </c>
      <c r="B450" s="40"/>
      <c r="C450" s="41"/>
      <c r="D450" s="41"/>
      <c r="E450" s="44" t="s">
        <v>181</v>
      </c>
      <c r="F450" s="41"/>
      <c r="G450" s="41"/>
      <c r="H450" s="41"/>
      <c r="I450" s="41"/>
      <c r="J450" s="42"/>
    </row>
    <row r="451" spans="1:16" ht="30" x14ac:dyDescent="0.25">
      <c r="A451" s="33" t="s">
        <v>168</v>
      </c>
      <c r="B451" s="33">
        <v>110</v>
      </c>
      <c r="C451" s="34" t="s">
        <v>1645</v>
      </c>
      <c r="D451" s="33" t="s">
        <v>181</v>
      </c>
      <c r="E451" s="35" t="s">
        <v>1646</v>
      </c>
      <c r="F451" s="36" t="s">
        <v>250</v>
      </c>
      <c r="G451" s="37">
        <v>36.661999999999999</v>
      </c>
      <c r="H451" s="38">
        <v>0</v>
      </c>
      <c r="I451" s="38">
        <f>ROUND(G451*H451,P4)</f>
        <v>0</v>
      </c>
      <c r="J451" s="33"/>
      <c r="O451" s="39">
        <f>I451*0.21</f>
        <v>0</v>
      </c>
      <c r="P451">
        <v>3</v>
      </c>
    </row>
    <row r="452" spans="1:16" ht="30" x14ac:dyDescent="0.25">
      <c r="A452" s="33" t="s">
        <v>173</v>
      </c>
      <c r="B452" s="40"/>
      <c r="C452" s="41"/>
      <c r="D452" s="41"/>
      <c r="E452" s="35" t="s">
        <v>1646</v>
      </c>
      <c r="F452" s="41"/>
      <c r="G452" s="41"/>
      <c r="H452" s="41"/>
      <c r="I452" s="41"/>
      <c r="J452" s="42"/>
    </row>
    <row r="453" spans="1:16" ht="90" x14ac:dyDescent="0.25">
      <c r="A453" s="33" t="s">
        <v>175</v>
      </c>
      <c r="B453" s="40"/>
      <c r="C453" s="41"/>
      <c r="D453" s="41"/>
      <c r="E453" s="43" t="s">
        <v>1647</v>
      </c>
      <c r="F453" s="41"/>
      <c r="G453" s="41"/>
      <c r="H453" s="41"/>
      <c r="I453" s="41"/>
      <c r="J453" s="42"/>
    </row>
    <row r="454" spans="1:16" x14ac:dyDescent="0.25">
      <c r="A454" s="33" t="s">
        <v>177</v>
      </c>
      <c r="B454" s="40"/>
      <c r="C454" s="41"/>
      <c r="D454" s="41"/>
      <c r="E454" s="44" t="s">
        <v>181</v>
      </c>
      <c r="F454" s="41"/>
      <c r="G454" s="41"/>
      <c r="H454" s="41"/>
      <c r="I454" s="41"/>
      <c r="J454" s="42"/>
    </row>
    <row r="455" spans="1:16" ht="45" x14ac:dyDescent="0.25">
      <c r="A455" s="33" t="s">
        <v>168</v>
      </c>
      <c r="B455" s="33">
        <v>111</v>
      </c>
      <c r="C455" s="34" t="s">
        <v>1648</v>
      </c>
      <c r="D455" s="33" t="s">
        <v>181</v>
      </c>
      <c r="E455" s="35" t="s">
        <v>1649</v>
      </c>
      <c r="F455" s="36" t="s">
        <v>250</v>
      </c>
      <c r="G455" s="37">
        <v>36.661999999999999</v>
      </c>
      <c r="H455" s="38">
        <v>0</v>
      </c>
      <c r="I455" s="38">
        <f>ROUND(G455*H455,P4)</f>
        <v>0</v>
      </c>
      <c r="J455" s="33"/>
      <c r="O455" s="39">
        <f>I455*0.21</f>
        <v>0</v>
      </c>
      <c r="P455">
        <v>3</v>
      </c>
    </row>
    <row r="456" spans="1:16" ht="45" x14ac:dyDescent="0.25">
      <c r="A456" s="33" t="s">
        <v>173</v>
      </c>
      <c r="B456" s="40"/>
      <c r="C456" s="41"/>
      <c r="D456" s="41"/>
      <c r="E456" s="35" t="s">
        <v>1649</v>
      </c>
      <c r="F456" s="41"/>
      <c r="G456" s="41"/>
      <c r="H456" s="41"/>
      <c r="I456" s="41"/>
      <c r="J456" s="42"/>
    </row>
    <row r="457" spans="1:16" ht="90" x14ac:dyDescent="0.25">
      <c r="A457" s="33" t="s">
        <v>175</v>
      </c>
      <c r="B457" s="40"/>
      <c r="C457" s="41"/>
      <c r="D457" s="41"/>
      <c r="E457" s="43" t="s">
        <v>1647</v>
      </c>
      <c r="F457" s="41"/>
      <c r="G457" s="41"/>
      <c r="H457" s="41"/>
      <c r="I457" s="41"/>
      <c r="J457" s="42"/>
    </row>
    <row r="458" spans="1:16" x14ac:dyDescent="0.25">
      <c r="A458" s="33" t="s">
        <v>177</v>
      </c>
      <c r="B458" s="40"/>
      <c r="C458" s="41"/>
      <c r="D458" s="41"/>
      <c r="E458" s="44" t="s">
        <v>181</v>
      </c>
      <c r="F458" s="41"/>
      <c r="G458" s="41"/>
      <c r="H458" s="41"/>
      <c r="I458" s="41"/>
      <c r="J458" s="42"/>
    </row>
    <row r="459" spans="1:16" ht="45" x14ac:dyDescent="0.25">
      <c r="A459" s="33" t="s">
        <v>168</v>
      </c>
      <c r="B459" s="33">
        <v>112</v>
      </c>
      <c r="C459" s="34" t="s">
        <v>1360</v>
      </c>
      <c r="D459" s="33" t="s">
        <v>181</v>
      </c>
      <c r="E459" s="35" t="s">
        <v>1361</v>
      </c>
      <c r="F459" s="36" t="s">
        <v>242</v>
      </c>
      <c r="G459" s="37">
        <v>21.998000000000001</v>
      </c>
      <c r="H459" s="38">
        <v>0</v>
      </c>
      <c r="I459" s="38">
        <f>ROUND(G459*H459,P4)</f>
        <v>0</v>
      </c>
      <c r="J459" s="33"/>
      <c r="O459" s="39">
        <f>I459*0.21</f>
        <v>0</v>
      </c>
      <c r="P459">
        <v>3</v>
      </c>
    </row>
    <row r="460" spans="1:16" ht="60" x14ac:dyDescent="0.25">
      <c r="A460" s="33" t="s">
        <v>173</v>
      </c>
      <c r="B460" s="40"/>
      <c r="C460" s="41"/>
      <c r="D460" s="41"/>
      <c r="E460" s="35" t="s">
        <v>1362</v>
      </c>
      <c r="F460" s="41"/>
      <c r="G460" s="41"/>
      <c r="H460" s="41"/>
      <c r="I460" s="41"/>
      <c r="J460" s="42"/>
    </row>
    <row r="461" spans="1:16" ht="30" x14ac:dyDescent="0.25">
      <c r="A461" s="33" t="s">
        <v>175</v>
      </c>
      <c r="B461" s="40"/>
      <c r="C461" s="41"/>
      <c r="D461" s="41"/>
      <c r="E461" s="43" t="s">
        <v>1650</v>
      </c>
      <c r="F461" s="41"/>
      <c r="G461" s="41"/>
      <c r="H461" s="41"/>
      <c r="I461" s="41"/>
      <c r="J461" s="42"/>
    </row>
    <row r="462" spans="1:16" x14ac:dyDescent="0.25">
      <c r="A462" s="33" t="s">
        <v>177</v>
      </c>
      <c r="B462" s="40"/>
      <c r="C462" s="41"/>
      <c r="D462" s="41"/>
      <c r="E462" s="44" t="s">
        <v>181</v>
      </c>
      <c r="F462" s="41"/>
      <c r="G462" s="41"/>
      <c r="H462" s="41"/>
      <c r="I462" s="41"/>
      <c r="J462" s="42"/>
    </row>
    <row r="463" spans="1:16" ht="45" x14ac:dyDescent="0.25">
      <c r="A463" s="33" t="s">
        <v>168</v>
      </c>
      <c r="B463" s="33">
        <v>113</v>
      </c>
      <c r="C463" s="34" t="s">
        <v>1364</v>
      </c>
      <c r="D463" s="33" t="s">
        <v>181</v>
      </c>
      <c r="E463" s="35" t="s">
        <v>1361</v>
      </c>
      <c r="F463" s="36" t="s">
        <v>242</v>
      </c>
      <c r="G463" s="37">
        <v>219.98</v>
      </c>
      <c r="H463" s="38">
        <v>0</v>
      </c>
      <c r="I463" s="38">
        <f>ROUND(G463*H463,P4)</f>
        <v>0</v>
      </c>
      <c r="J463" s="33"/>
      <c r="O463" s="39">
        <f>I463*0.21</f>
        <v>0</v>
      </c>
      <c r="P463">
        <v>3</v>
      </c>
    </row>
    <row r="464" spans="1:16" ht="60" x14ac:dyDescent="0.25">
      <c r="A464" s="33" t="s">
        <v>173</v>
      </c>
      <c r="B464" s="40"/>
      <c r="C464" s="41"/>
      <c r="D464" s="41"/>
      <c r="E464" s="35" t="s">
        <v>1365</v>
      </c>
      <c r="F464" s="41"/>
      <c r="G464" s="41"/>
      <c r="H464" s="41"/>
      <c r="I464" s="41"/>
      <c r="J464" s="42"/>
    </row>
    <row r="465" spans="1:16" ht="45" x14ac:dyDescent="0.25">
      <c r="A465" s="33" t="s">
        <v>175</v>
      </c>
      <c r="B465" s="40"/>
      <c r="C465" s="41"/>
      <c r="D465" s="41"/>
      <c r="E465" s="43" t="s">
        <v>1651</v>
      </c>
      <c r="F465" s="41"/>
      <c r="G465" s="41"/>
      <c r="H465" s="41"/>
      <c r="I465" s="41"/>
      <c r="J465" s="42"/>
    </row>
    <row r="466" spans="1:16" x14ac:dyDescent="0.25">
      <c r="A466" s="33" t="s">
        <v>177</v>
      </c>
      <c r="B466" s="40"/>
      <c r="C466" s="41"/>
      <c r="D466" s="41"/>
      <c r="E466" s="44" t="s">
        <v>181</v>
      </c>
      <c r="F466" s="41"/>
      <c r="G466" s="41"/>
      <c r="H466" s="41"/>
      <c r="I466" s="41"/>
      <c r="J466" s="42"/>
    </row>
    <row r="467" spans="1:16" ht="45" x14ac:dyDescent="0.25">
      <c r="A467" s="33" t="s">
        <v>168</v>
      </c>
      <c r="B467" s="33">
        <v>114</v>
      </c>
      <c r="C467" s="34" t="s">
        <v>1367</v>
      </c>
      <c r="D467" s="33" t="s">
        <v>181</v>
      </c>
      <c r="E467" s="35" t="s">
        <v>1368</v>
      </c>
      <c r="F467" s="36" t="s">
        <v>298</v>
      </c>
      <c r="G467" s="37">
        <v>38.497</v>
      </c>
      <c r="H467" s="38">
        <v>0</v>
      </c>
      <c r="I467" s="38">
        <f>ROUND(G467*H467,P4)</f>
        <v>0</v>
      </c>
      <c r="J467" s="33"/>
      <c r="O467" s="39">
        <f>I467*0.21</f>
        <v>0</v>
      </c>
      <c r="P467">
        <v>3</v>
      </c>
    </row>
    <row r="468" spans="1:16" ht="45" x14ac:dyDescent="0.25">
      <c r="A468" s="33" t="s">
        <v>173</v>
      </c>
      <c r="B468" s="40"/>
      <c r="C468" s="41"/>
      <c r="D468" s="41"/>
      <c r="E468" s="35" t="s">
        <v>1368</v>
      </c>
      <c r="F468" s="41"/>
      <c r="G468" s="41"/>
      <c r="H468" s="41"/>
      <c r="I468" s="41"/>
      <c r="J468" s="42"/>
    </row>
    <row r="469" spans="1:16" ht="60" x14ac:dyDescent="0.25">
      <c r="A469" s="33" t="s">
        <v>175</v>
      </c>
      <c r="B469" s="40"/>
      <c r="C469" s="41"/>
      <c r="D469" s="41"/>
      <c r="E469" s="43" t="s">
        <v>1652</v>
      </c>
      <c r="F469" s="41"/>
      <c r="G469" s="41"/>
      <c r="H469" s="41"/>
      <c r="I469" s="41"/>
      <c r="J469" s="42"/>
    </row>
    <row r="470" spans="1:16" x14ac:dyDescent="0.25">
      <c r="A470" s="33" t="s">
        <v>177</v>
      </c>
      <c r="B470" s="40"/>
      <c r="C470" s="41"/>
      <c r="D470" s="41"/>
      <c r="E470" s="44" t="s">
        <v>181</v>
      </c>
      <c r="F470" s="41"/>
      <c r="G470" s="41"/>
      <c r="H470" s="41"/>
      <c r="I470" s="41"/>
      <c r="J470" s="42"/>
    </row>
    <row r="471" spans="1:16" ht="30" x14ac:dyDescent="0.25">
      <c r="A471" s="33" t="s">
        <v>168</v>
      </c>
      <c r="B471" s="33">
        <v>115</v>
      </c>
      <c r="C471" s="34" t="s">
        <v>1370</v>
      </c>
      <c r="D471" s="33" t="s">
        <v>181</v>
      </c>
      <c r="E471" s="35" t="s">
        <v>1371</v>
      </c>
      <c r="F471" s="36" t="s">
        <v>242</v>
      </c>
      <c r="G471" s="37">
        <v>21.998000000000001</v>
      </c>
      <c r="H471" s="38">
        <v>0</v>
      </c>
      <c r="I471" s="38">
        <f>ROUND(G471*H471,P4)</f>
        <v>0</v>
      </c>
      <c r="J471" s="33"/>
      <c r="O471" s="39">
        <f>I471*0.21</f>
        <v>0</v>
      </c>
      <c r="P471">
        <v>3</v>
      </c>
    </row>
    <row r="472" spans="1:16" ht="30" x14ac:dyDescent="0.25">
      <c r="A472" s="33" t="s">
        <v>173</v>
      </c>
      <c r="B472" s="40"/>
      <c r="C472" s="41"/>
      <c r="D472" s="41"/>
      <c r="E472" s="35" t="s">
        <v>1371</v>
      </c>
      <c r="F472" s="41"/>
      <c r="G472" s="41"/>
      <c r="H472" s="41"/>
      <c r="I472" s="41"/>
      <c r="J472" s="42"/>
    </row>
    <row r="473" spans="1:16" ht="30" x14ac:dyDescent="0.25">
      <c r="A473" s="33" t="s">
        <v>175</v>
      </c>
      <c r="B473" s="40"/>
      <c r="C473" s="41"/>
      <c r="D473" s="41"/>
      <c r="E473" s="43" t="s">
        <v>1650</v>
      </c>
      <c r="F473" s="41"/>
      <c r="G473" s="41"/>
      <c r="H473" s="41"/>
      <c r="I473" s="41"/>
      <c r="J473" s="42"/>
    </row>
    <row r="474" spans="1:16" x14ac:dyDescent="0.25">
      <c r="A474" s="33" t="s">
        <v>177</v>
      </c>
      <c r="B474" s="40"/>
      <c r="C474" s="41"/>
      <c r="D474" s="41"/>
      <c r="E474" s="44" t="s">
        <v>181</v>
      </c>
      <c r="F474" s="41"/>
      <c r="G474" s="41"/>
      <c r="H474" s="41"/>
      <c r="I474" s="41"/>
      <c r="J474" s="42"/>
    </row>
    <row r="475" spans="1:16" ht="45" x14ac:dyDescent="0.25">
      <c r="A475" s="33" t="s">
        <v>168</v>
      </c>
      <c r="B475" s="33">
        <v>116</v>
      </c>
      <c r="C475" s="34" t="s">
        <v>1653</v>
      </c>
      <c r="D475" s="33" t="s">
        <v>181</v>
      </c>
      <c r="E475" s="35" t="s">
        <v>1654</v>
      </c>
      <c r="F475" s="36" t="s">
        <v>242</v>
      </c>
      <c r="G475" s="37">
        <v>14.054</v>
      </c>
      <c r="H475" s="38">
        <v>0</v>
      </c>
      <c r="I475" s="38">
        <f>ROUND(G475*H475,P4)</f>
        <v>0</v>
      </c>
      <c r="J475" s="33"/>
      <c r="O475" s="39">
        <f>I475*0.21</f>
        <v>0</v>
      </c>
      <c r="P475">
        <v>3</v>
      </c>
    </row>
    <row r="476" spans="1:16" ht="45" x14ac:dyDescent="0.25">
      <c r="A476" s="33" t="s">
        <v>173</v>
      </c>
      <c r="B476" s="40"/>
      <c r="C476" s="41"/>
      <c r="D476" s="41"/>
      <c r="E476" s="35" t="s">
        <v>1654</v>
      </c>
      <c r="F476" s="41"/>
      <c r="G476" s="41"/>
      <c r="H476" s="41"/>
      <c r="I476" s="41"/>
      <c r="J476" s="42"/>
    </row>
    <row r="477" spans="1:16" ht="105" x14ac:dyDescent="0.25">
      <c r="A477" s="33" t="s">
        <v>175</v>
      </c>
      <c r="B477" s="40"/>
      <c r="C477" s="41"/>
      <c r="D477" s="41"/>
      <c r="E477" s="43" t="s">
        <v>1655</v>
      </c>
      <c r="F477" s="41"/>
      <c r="G477" s="41"/>
      <c r="H477" s="41"/>
      <c r="I477" s="41"/>
      <c r="J477" s="42"/>
    </row>
    <row r="478" spans="1:16" x14ac:dyDescent="0.25">
      <c r="A478" s="33" t="s">
        <v>177</v>
      </c>
      <c r="B478" s="40"/>
      <c r="C478" s="41"/>
      <c r="D478" s="41"/>
      <c r="E478" s="44" t="s">
        <v>181</v>
      </c>
      <c r="F478" s="41"/>
      <c r="G478" s="41"/>
      <c r="H478" s="41"/>
      <c r="I478" s="41"/>
      <c r="J478" s="42"/>
    </row>
    <row r="479" spans="1:16" ht="45" x14ac:dyDescent="0.25">
      <c r="A479" s="33" t="s">
        <v>168</v>
      </c>
      <c r="B479" s="33">
        <v>117</v>
      </c>
      <c r="C479" s="34" t="s">
        <v>1656</v>
      </c>
      <c r="D479" s="33" t="s">
        <v>181</v>
      </c>
      <c r="E479" s="35" t="s">
        <v>1657</v>
      </c>
      <c r="F479" s="36" t="s">
        <v>242</v>
      </c>
      <c r="G479" s="37">
        <v>5.79</v>
      </c>
      <c r="H479" s="38">
        <v>0</v>
      </c>
      <c r="I479" s="38">
        <f>ROUND(G479*H479,P4)</f>
        <v>0</v>
      </c>
      <c r="J479" s="33"/>
      <c r="O479" s="39">
        <f>I479*0.21</f>
        <v>0</v>
      </c>
      <c r="P479">
        <v>3</v>
      </c>
    </row>
    <row r="480" spans="1:16" ht="60" x14ac:dyDescent="0.25">
      <c r="A480" s="33" t="s">
        <v>173</v>
      </c>
      <c r="B480" s="40"/>
      <c r="C480" s="41"/>
      <c r="D480" s="41"/>
      <c r="E480" s="35" t="s">
        <v>1658</v>
      </c>
      <c r="F480" s="41"/>
      <c r="G480" s="41"/>
      <c r="H480" s="41"/>
      <c r="I480" s="41"/>
      <c r="J480" s="42"/>
    </row>
    <row r="481" spans="1:16" ht="135" x14ac:dyDescent="0.25">
      <c r="A481" s="33" t="s">
        <v>175</v>
      </c>
      <c r="B481" s="40"/>
      <c r="C481" s="41"/>
      <c r="D481" s="41"/>
      <c r="E481" s="43" t="s">
        <v>1659</v>
      </c>
      <c r="F481" s="41"/>
      <c r="G481" s="41"/>
      <c r="H481" s="41"/>
      <c r="I481" s="41"/>
      <c r="J481" s="42"/>
    </row>
    <row r="482" spans="1:16" x14ac:dyDescent="0.25">
      <c r="A482" s="33" t="s">
        <v>177</v>
      </c>
      <c r="B482" s="40"/>
      <c r="C482" s="41"/>
      <c r="D482" s="41"/>
      <c r="E482" s="44" t="s">
        <v>181</v>
      </c>
      <c r="F482" s="41"/>
      <c r="G482" s="41"/>
      <c r="H482" s="41"/>
      <c r="I482" s="41"/>
      <c r="J482" s="42"/>
    </row>
    <row r="483" spans="1:16" ht="30" x14ac:dyDescent="0.25">
      <c r="A483" s="33" t="s">
        <v>168</v>
      </c>
      <c r="B483" s="33">
        <v>118</v>
      </c>
      <c r="C483" s="34" t="s">
        <v>1660</v>
      </c>
      <c r="D483" s="33" t="s">
        <v>181</v>
      </c>
      <c r="E483" s="35" t="s">
        <v>1661</v>
      </c>
      <c r="F483" s="36" t="s">
        <v>274</v>
      </c>
      <c r="G483" s="37">
        <v>10.49</v>
      </c>
      <c r="H483" s="38">
        <v>0</v>
      </c>
      <c r="I483" s="38">
        <f>ROUND(G483*H483,P4)</f>
        <v>0</v>
      </c>
      <c r="J483" s="33"/>
      <c r="O483" s="39">
        <f>I483*0.21</f>
        <v>0</v>
      </c>
      <c r="P483">
        <v>3</v>
      </c>
    </row>
    <row r="484" spans="1:16" ht="30" x14ac:dyDescent="0.25">
      <c r="A484" s="33" t="s">
        <v>173</v>
      </c>
      <c r="B484" s="40"/>
      <c r="C484" s="41"/>
      <c r="D484" s="41"/>
      <c r="E484" s="35" t="s">
        <v>1661</v>
      </c>
      <c r="F484" s="41"/>
      <c r="G484" s="41"/>
      <c r="H484" s="41"/>
      <c r="I484" s="41"/>
      <c r="J484" s="42"/>
    </row>
    <row r="485" spans="1:16" x14ac:dyDescent="0.25">
      <c r="A485" s="33" t="s">
        <v>177</v>
      </c>
      <c r="B485" s="40"/>
      <c r="C485" s="41"/>
      <c r="D485" s="41"/>
      <c r="E485" s="44" t="s">
        <v>181</v>
      </c>
      <c r="F485" s="41"/>
      <c r="G485" s="41"/>
      <c r="H485" s="41"/>
      <c r="I485" s="41"/>
      <c r="J485" s="42"/>
    </row>
    <row r="486" spans="1:16" ht="30" x14ac:dyDescent="0.25">
      <c r="A486" s="33" t="s">
        <v>168</v>
      </c>
      <c r="B486" s="33">
        <v>119</v>
      </c>
      <c r="C486" s="34" t="s">
        <v>1662</v>
      </c>
      <c r="D486" s="33" t="s">
        <v>181</v>
      </c>
      <c r="E486" s="35" t="s">
        <v>1663</v>
      </c>
      <c r="F486" s="36" t="s">
        <v>242</v>
      </c>
      <c r="G486" s="37">
        <v>1.222</v>
      </c>
      <c r="H486" s="38">
        <v>0</v>
      </c>
      <c r="I486" s="38">
        <f>ROUND(G486*H486,P4)</f>
        <v>0</v>
      </c>
      <c r="J486" s="33"/>
      <c r="O486" s="39">
        <f>I486*0.21</f>
        <v>0</v>
      </c>
      <c r="P486">
        <v>3</v>
      </c>
    </row>
    <row r="487" spans="1:16" ht="30" x14ac:dyDescent="0.25">
      <c r="A487" s="33" t="s">
        <v>173</v>
      </c>
      <c r="B487" s="40"/>
      <c r="C487" s="41"/>
      <c r="D487" s="41"/>
      <c r="E487" s="35" t="s">
        <v>1663</v>
      </c>
      <c r="F487" s="41"/>
      <c r="G487" s="41"/>
      <c r="H487" s="41"/>
      <c r="I487" s="41"/>
      <c r="J487" s="42"/>
    </row>
    <row r="488" spans="1:16" ht="90" x14ac:dyDescent="0.25">
      <c r="A488" s="33" t="s">
        <v>175</v>
      </c>
      <c r="B488" s="40"/>
      <c r="C488" s="41"/>
      <c r="D488" s="41"/>
      <c r="E488" s="43" t="s">
        <v>1664</v>
      </c>
      <c r="F488" s="41"/>
      <c r="G488" s="41"/>
      <c r="H488" s="41"/>
      <c r="I488" s="41"/>
      <c r="J488" s="42"/>
    </row>
    <row r="489" spans="1:16" x14ac:dyDescent="0.25">
      <c r="A489" s="33" t="s">
        <v>177</v>
      </c>
      <c r="B489" s="40"/>
      <c r="C489" s="41"/>
      <c r="D489" s="41"/>
      <c r="E489" s="44" t="s">
        <v>181</v>
      </c>
      <c r="F489" s="41"/>
      <c r="G489" s="41"/>
      <c r="H489" s="41"/>
      <c r="I489" s="41"/>
      <c r="J489" s="42"/>
    </row>
    <row r="490" spans="1:16" x14ac:dyDescent="0.25">
      <c r="A490" s="33" t="s">
        <v>168</v>
      </c>
      <c r="B490" s="33">
        <v>120</v>
      </c>
      <c r="C490" s="34" t="s">
        <v>1665</v>
      </c>
      <c r="D490" s="33" t="s">
        <v>181</v>
      </c>
      <c r="E490" s="35" t="s">
        <v>1666</v>
      </c>
      <c r="F490" s="36" t="s">
        <v>190</v>
      </c>
      <c r="G490" s="37">
        <v>1</v>
      </c>
      <c r="H490" s="38">
        <v>0</v>
      </c>
      <c r="I490" s="38">
        <f>ROUND(G490*H490,P4)</f>
        <v>0</v>
      </c>
      <c r="J490" s="33"/>
      <c r="O490" s="39">
        <f>I490*0.21</f>
        <v>0</v>
      </c>
      <c r="P490">
        <v>3</v>
      </c>
    </row>
    <row r="491" spans="1:16" x14ac:dyDescent="0.25">
      <c r="A491" s="33" t="s">
        <v>173</v>
      </c>
      <c r="B491" s="40"/>
      <c r="C491" s="41"/>
      <c r="D491" s="41"/>
      <c r="E491" s="35" t="s">
        <v>1666</v>
      </c>
      <c r="F491" s="41"/>
      <c r="G491" s="41"/>
      <c r="H491" s="41"/>
      <c r="I491" s="41"/>
      <c r="J491" s="42"/>
    </row>
    <row r="492" spans="1:16" x14ac:dyDescent="0.25">
      <c r="A492" s="33" t="s">
        <v>177</v>
      </c>
      <c r="B492" s="40"/>
      <c r="C492" s="41"/>
      <c r="D492" s="41"/>
      <c r="E492" s="44" t="s">
        <v>181</v>
      </c>
      <c r="F492" s="41"/>
      <c r="G492" s="41"/>
      <c r="H492" s="41"/>
      <c r="I492" s="41"/>
      <c r="J492" s="42"/>
    </row>
    <row r="493" spans="1:16" x14ac:dyDescent="0.25">
      <c r="A493" s="33" t="s">
        <v>168</v>
      </c>
      <c r="B493" s="33">
        <v>121</v>
      </c>
      <c r="C493" s="34" t="s">
        <v>1667</v>
      </c>
      <c r="D493" s="33" t="s">
        <v>181</v>
      </c>
      <c r="E493" s="35" t="s">
        <v>1668</v>
      </c>
      <c r="F493" s="36" t="s">
        <v>190</v>
      </c>
      <c r="G493" s="37">
        <v>1</v>
      </c>
      <c r="H493" s="38">
        <v>0</v>
      </c>
      <c r="I493" s="38">
        <f>ROUND(G493*H493,P4)</f>
        <v>0</v>
      </c>
      <c r="J493" s="33"/>
      <c r="O493" s="39">
        <f>I493*0.21</f>
        <v>0</v>
      </c>
      <c r="P493">
        <v>3</v>
      </c>
    </row>
    <row r="494" spans="1:16" x14ac:dyDescent="0.25">
      <c r="A494" s="33" t="s">
        <v>173</v>
      </c>
      <c r="B494" s="40"/>
      <c r="C494" s="41"/>
      <c r="D494" s="41"/>
      <c r="E494" s="35" t="s">
        <v>1668</v>
      </c>
      <c r="F494" s="41"/>
      <c r="G494" s="41"/>
      <c r="H494" s="41"/>
      <c r="I494" s="41"/>
      <c r="J494" s="42"/>
    </row>
    <row r="495" spans="1:16" x14ac:dyDescent="0.25">
      <c r="A495" s="33" t="s">
        <v>177</v>
      </c>
      <c r="B495" s="40"/>
      <c r="C495" s="41"/>
      <c r="D495" s="41"/>
      <c r="E495" s="44" t="s">
        <v>181</v>
      </c>
      <c r="F495" s="41"/>
      <c r="G495" s="41"/>
      <c r="H495" s="41"/>
      <c r="I495" s="41"/>
      <c r="J495" s="42"/>
    </row>
    <row r="496" spans="1:16" x14ac:dyDescent="0.25">
      <c r="A496" s="33" t="s">
        <v>168</v>
      </c>
      <c r="B496" s="33">
        <v>122</v>
      </c>
      <c r="C496" s="34" t="s">
        <v>1669</v>
      </c>
      <c r="D496" s="33" t="s">
        <v>181</v>
      </c>
      <c r="E496" s="35" t="s">
        <v>1670</v>
      </c>
      <c r="F496" s="36" t="s">
        <v>274</v>
      </c>
      <c r="G496" s="37">
        <v>0.5</v>
      </c>
      <c r="H496" s="38">
        <v>0</v>
      </c>
      <c r="I496" s="38">
        <f>ROUND(G496*H496,P4)</f>
        <v>0</v>
      </c>
      <c r="J496" s="33"/>
      <c r="O496" s="39">
        <f>I496*0.21</f>
        <v>0</v>
      </c>
      <c r="P496">
        <v>3</v>
      </c>
    </row>
    <row r="497" spans="1:16" x14ac:dyDescent="0.25">
      <c r="A497" s="33" t="s">
        <v>173</v>
      </c>
      <c r="B497" s="40"/>
      <c r="C497" s="41"/>
      <c r="D497" s="41"/>
      <c r="E497" s="35" t="s">
        <v>1670</v>
      </c>
      <c r="F497" s="41"/>
      <c r="G497" s="41"/>
      <c r="H497" s="41"/>
      <c r="I497" s="41"/>
      <c r="J497" s="42"/>
    </row>
    <row r="498" spans="1:16" x14ac:dyDescent="0.25">
      <c r="A498" s="33" t="s">
        <v>177</v>
      </c>
      <c r="B498" s="40"/>
      <c r="C498" s="41"/>
      <c r="D498" s="41"/>
      <c r="E498" s="44" t="s">
        <v>181</v>
      </c>
      <c r="F498" s="41"/>
      <c r="G498" s="41"/>
      <c r="H498" s="41"/>
      <c r="I498" s="41"/>
      <c r="J498" s="42"/>
    </row>
    <row r="499" spans="1:16" x14ac:dyDescent="0.25">
      <c r="A499" s="33" t="s">
        <v>168</v>
      </c>
      <c r="B499" s="33">
        <v>123</v>
      </c>
      <c r="C499" s="34" t="s">
        <v>1671</v>
      </c>
      <c r="D499" s="33" t="s">
        <v>181</v>
      </c>
      <c r="E499" s="35" t="s">
        <v>1672</v>
      </c>
      <c r="F499" s="36" t="s">
        <v>298</v>
      </c>
      <c r="G499" s="37">
        <v>11.58</v>
      </c>
      <c r="H499" s="38">
        <v>0</v>
      </c>
      <c r="I499" s="38">
        <f>ROUND(G499*H499,P4)</f>
        <v>0</v>
      </c>
      <c r="J499" s="33"/>
      <c r="O499" s="39">
        <f>I499*0.21</f>
        <v>0</v>
      </c>
      <c r="P499">
        <v>3</v>
      </c>
    </row>
    <row r="500" spans="1:16" x14ac:dyDescent="0.25">
      <c r="A500" s="33" t="s">
        <v>173</v>
      </c>
      <c r="B500" s="40"/>
      <c r="C500" s="41"/>
      <c r="D500" s="41"/>
      <c r="E500" s="35" t="s">
        <v>1672</v>
      </c>
      <c r="F500" s="41"/>
      <c r="G500" s="41"/>
      <c r="H500" s="41"/>
      <c r="I500" s="41"/>
      <c r="J500" s="42"/>
    </row>
    <row r="501" spans="1:16" x14ac:dyDescent="0.25">
      <c r="A501" s="33" t="s">
        <v>177</v>
      </c>
      <c r="B501" s="40"/>
      <c r="C501" s="41"/>
      <c r="D501" s="41"/>
      <c r="E501" s="44" t="s">
        <v>181</v>
      </c>
      <c r="F501" s="41"/>
      <c r="G501" s="41"/>
      <c r="H501" s="41"/>
      <c r="I501" s="41"/>
      <c r="J501" s="42"/>
    </row>
    <row r="502" spans="1:16" x14ac:dyDescent="0.25">
      <c r="A502" s="33" t="s">
        <v>168</v>
      </c>
      <c r="B502" s="33">
        <v>124</v>
      </c>
      <c r="C502" s="34" t="s">
        <v>1673</v>
      </c>
      <c r="D502" s="33" t="s">
        <v>181</v>
      </c>
      <c r="E502" s="35" t="s">
        <v>1674</v>
      </c>
      <c r="F502" s="36" t="s">
        <v>298</v>
      </c>
      <c r="G502" s="37">
        <v>28.108000000000001</v>
      </c>
      <c r="H502" s="38">
        <v>0</v>
      </c>
      <c r="I502" s="38">
        <f>ROUND(G502*H502,P4)</f>
        <v>0</v>
      </c>
      <c r="J502" s="33"/>
      <c r="O502" s="39">
        <f>I502*0.21</f>
        <v>0</v>
      </c>
      <c r="P502">
        <v>3</v>
      </c>
    </row>
    <row r="503" spans="1:16" x14ac:dyDescent="0.25">
      <c r="A503" s="33" t="s">
        <v>173</v>
      </c>
      <c r="B503" s="40"/>
      <c r="C503" s="41"/>
      <c r="D503" s="41"/>
      <c r="E503" s="35" t="s">
        <v>1674</v>
      </c>
      <c r="F503" s="41"/>
      <c r="G503" s="41"/>
      <c r="H503" s="41"/>
      <c r="I503" s="41"/>
      <c r="J503" s="42"/>
    </row>
    <row r="504" spans="1:16" x14ac:dyDescent="0.25">
      <c r="A504" s="33" t="s">
        <v>177</v>
      </c>
      <c r="B504" s="40"/>
      <c r="C504" s="41"/>
      <c r="D504" s="41"/>
      <c r="E504" s="44" t="s">
        <v>181</v>
      </c>
      <c r="F504" s="41"/>
      <c r="G504" s="41"/>
      <c r="H504" s="41"/>
      <c r="I504" s="41"/>
      <c r="J504" s="42"/>
    </row>
    <row r="505" spans="1:16" ht="30" x14ac:dyDescent="0.25">
      <c r="A505" s="33" t="s">
        <v>168</v>
      </c>
      <c r="B505" s="33">
        <v>125</v>
      </c>
      <c r="C505" s="34" t="s">
        <v>1675</v>
      </c>
      <c r="D505" s="33" t="s">
        <v>181</v>
      </c>
      <c r="E505" s="35" t="s">
        <v>1676</v>
      </c>
      <c r="F505" s="36" t="s">
        <v>190</v>
      </c>
      <c r="G505" s="37">
        <v>1</v>
      </c>
      <c r="H505" s="38">
        <v>0</v>
      </c>
      <c r="I505" s="38">
        <f>ROUND(G505*H505,P4)</f>
        <v>0</v>
      </c>
      <c r="J505" s="33"/>
      <c r="O505" s="39">
        <f>I505*0.21</f>
        <v>0</v>
      </c>
      <c r="P505">
        <v>3</v>
      </c>
    </row>
    <row r="506" spans="1:16" ht="30" x14ac:dyDescent="0.25">
      <c r="A506" s="33" t="s">
        <v>173</v>
      </c>
      <c r="B506" s="40"/>
      <c r="C506" s="41"/>
      <c r="D506" s="41"/>
      <c r="E506" s="35" t="s">
        <v>1676</v>
      </c>
      <c r="F506" s="41"/>
      <c r="G506" s="41"/>
      <c r="H506" s="41"/>
      <c r="I506" s="41"/>
      <c r="J506" s="42"/>
    </row>
    <row r="507" spans="1:16" x14ac:dyDescent="0.25">
      <c r="A507" s="33" t="s">
        <v>177</v>
      </c>
      <c r="B507" s="40"/>
      <c r="C507" s="41"/>
      <c r="D507" s="41"/>
      <c r="E507" s="44" t="s">
        <v>181</v>
      </c>
      <c r="F507" s="41"/>
      <c r="G507" s="41"/>
      <c r="H507" s="41"/>
      <c r="I507" s="41"/>
      <c r="J507" s="42"/>
    </row>
    <row r="508" spans="1:16" x14ac:dyDescent="0.25">
      <c r="A508" s="33" t="s">
        <v>168</v>
      </c>
      <c r="B508" s="33">
        <v>126</v>
      </c>
      <c r="C508" s="34" t="s">
        <v>1677</v>
      </c>
      <c r="D508" s="33" t="s">
        <v>181</v>
      </c>
      <c r="E508" s="35" t="s">
        <v>1678</v>
      </c>
      <c r="F508" s="36" t="s">
        <v>190</v>
      </c>
      <c r="G508" s="37">
        <v>1</v>
      </c>
      <c r="H508" s="38">
        <v>0</v>
      </c>
      <c r="I508" s="38">
        <f>ROUND(G508*H508,P4)</f>
        <v>0</v>
      </c>
      <c r="J508" s="33"/>
      <c r="O508" s="39">
        <f>I508*0.21</f>
        <v>0</v>
      </c>
      <c r="P508">
        <v>3</v>
      </c>
    </row>
    <row r="509" spans="1:16" x14ac:dyDescent="0.25">
      <c r="A509" s="33" t="s">
        <v>173</v>
      </c>
      <c r="B509" s="40"/>
      <c r="C509" s="41"/>
      <c r="D509" s="41"/>
      <c r="E509" s="35" t="s">
        <v>1678</v>
      </c>
      <c r="F509" s="41"/>
      <c r="G509" s="41"/>
      <c r="H509" s="41"/>
      <c r="I509" s="41"/>
      <c r="J509" s="42"/>
    </row>
    <row r="510" spans="1:16" x14ac:dyDescent="0.25">
      <c r="A510" s="33" t="s">
        <v>177</v>
      </c>
      <c r="B510" s="40"/>
      <c r="C510" s="41"/>
      <c r="D510" s="41"/>
      <c r="E510" s="44" t="s">
        <v>181</v>
      </c>
      <c r="F510" s="41"/>
      <c r="G510" s="41"/>
      <c r="H510" s="41"/>
      <c r="I510" s="41"/>
      <c r="J510" s="42"/>
    </row>
    <row r="511" spans="1:16" x14ac:dyDescent="0.25">
      <c r="A511" s="33" t="s">
        <v>168</v>
      </c>
      <c r="B511" s="33">
        <v>127</v>
      </c>
      <c r="C511" s="34" t="s">
        <v>1679</v>
      </c>
      <c r="D511" s="33" t="s">
        <v>181</v>
      </c>
      <c r="E511" s="35" t="s">
        <v>1680</v>
      </c>
      <c r="F511" s="36" t="s">
        <v>190</v>
      </c>
      <c r="G511" s="37">
        <v>1</v>
      </c>
      <c r="H511" s="38">
        <v>0</v>
      </c>
      <c r="I511" s="38">
        <f>ROUND(G511*H511,P4)</f>
        <v>0</v>
      </c>
      <c r="J511" s="33"/>
      <c r="O511" s="39">
        <f>I511*0.21</f>
        <v>0</v>
      </c>
      <c r="P511">
        <v>3</v>
      </c>
    </row>
    <row r="512" spans="1:16" x14ac:dyDescent="0.25">
      <c r="A512" s="33" t="s">
        <v>173</v>
      </c>
      <c r="B512" s="40"/>
      <c r="C512" s="41"/>
      <c r="D512" s="41"/>
      <c r="E512" s="35" t="s">
        <v>1680</v>
      </c>
      <c r="F512" s="41"/>
      <c r="G512" s="41"/>
      <c r="H512" s="41"/>
      <c r="I512" s="41"/>
      <c r="J512" s="42"/>
    </row>
    <row r="513" spans="1:16" x14ac:dyDescent="0.25">
      <c r="A513" s="33" t="s">
        <v>177</v>
      </c>
      <c r="B513" s="40"/>
      <c r="C513" s="41"/>
      <c r="D513" s="41"/>
      <c r="E513" s="44" t="s">
        <v>181</v>
      </c>
      <c r="F513" s="41"/>
      <c r="G513" s="41"/>
      <c r="H513" s="41"/>
      <c r="I513" s="41"/>
      <c r="J513" s="42"/>
    </row>
    <row r="514" spans="1:16" x14ac:dyDescent="0.25">
      <c r="A514" s="33" t="s">
        <v>168</v>
      </c>
      <c r="B514" s="33">
        <v>128</v>
      </c>
      <c r="C514" s="34" t="s">
        <v>1681</v>
      </c>
      <c r="D514" s="33" t="s">
        <v>181</v>
      </c>
      <c r="E514" s="35" t="s">
        <v>1682</v>
      </c>
      <c r="F514" s="36" t="s">
        <v>190</v>
      </c>
      <c r="G514" s="37">
        <v>1</v>
      </c>
      <c r="H514" s="38">
        <v>0</v>
      </c>
      <c r="I514" s="38">
        <f>ROUND(G514*H514,P4)</f>
        <v>0</v>
      </c>
      <c r="J514" s="33"/>
      <c r="O514" s="39">
        <f>I514*0.21</f>
        <v>0</v>
      </c>
      <c r="P514">
        <v>3</v>
      </c>
    </row>
    <row r="515" spans="1:16" x14ac:dyDescent="0.25">
      <c r="A515" s="33" t="s">
        <v>173</v>
      </c>
      <c r="B515" s="40"/>
      <c r="C515" s="41"/>
      <c r="D515" s="41"/>
      <c r="E515" s="35" t="s">
        <v>1682</v>
      </c>
      <c r="F515" s="41"/>
      <c r="G515" s="41"/>
      <c r="H515" s="41"/>
      <c r="I515" s="41"/>
      <c r="J515" s="42"/>
    </row>
    <row r="516" spans="1:16" x14ac:dyDescent="0.25">
      <c r="A516" s="33" t="s">
        <v>177</v>
      </c>
      <c r="B516" s="40"/>
      <c r="C516" s="41"/>
      <c r="D516" s="41"/>
      <c r="E516" s="44" t="s">
        <v>181</v>
      </c>
      <c r="F516" s="41"/>
      <c r="G516" s="41"/>
      <c r="H516" s="41"/>
      <c r="I516" s="41"/>
      <c r="J516" s="42"/>
    </row>
    <row r="517" spans="1:16" x14ac:dyDescent="0.25">
      <c r="A517" s="33" t="s">
        <v>168</v>
      </c>
      <c r="B517" s="33">
        <v>129</v>
      </c>
      <c r="C517" s="34" t="s">
        <v>1683</v>
      </c>
      <c r="D517" s="33" t="s">
        <v>181</v>
      </c>
      <c r="E517" s="35" t="s">
        <v>1684</v>
      </c>
      <c r="F517" s="36" t="s">
        <v>190</v>
      </c>
      <c r="G517" s="37">
        <v>1</v>
      </c>
      <c r="H517" s="38">
        <v>0</v>
      </c>
      <c r="I517" s="38">
        <f>ROUND(G517*H517,P4)</f>
        <v>0</v>
      </c>
      <c r="J517" s="33"/>
      <c r="O517" s="39">
        <f>I517*0.21</f>
        <v>0</v>
      </c>
      <c r="P517">
        <v>3</v>
      </c>
    </row>
    <row r="518" spans="1:16" x14ac:dyDescent="0.25">
      <c r="A518" s="33" t="s">
        <v>173</v>
      </c>
      <c r="B518" s="40"/>
      <c r="C518" s="41"/>
      <c r="D518" s="41"/>
      <c r="E518" s="35" t="s">
        <v>1684</v>
      </c>
      <c r="F518" s="41"/>
      <c r="G518" s="41"/>
      <c r="H518" s="41"/>
      <c r="I518" s="41"/>
      <c r="J518" s="42"/>
    </row>
    <row r="519" spans="1:16" x14ac:dyDescent="0.25">
      <c r="A519" s="33" t="s">
        <v>177</v>
      </c>
      <c r="B519" s="40"/>
      <c r="C519" s="41"/>
      <c r="D519" s="41"/>
      <c r="E519" s="44" t="s">
        <v>181</v>
      </c>
      <c r="F519" s="41"/>
      <c r="G519" s="41"/>
      <c r="H519" s="41"/>
      <c r="I519" s="41"/>
      <c r="J519" s="42"/>
    </row>
    <row r="520" spans="1:16" ht="30" x14ac:dyDescent="0.25">
      <c r="A520" s="33" t="s">
        <v>168</v>
      </c>
      <c r="B520" s="33">
        <v>130</v>
      </c>
      <c r="C520" s="34" t="s">
        <v>1685</v>
      </c>
      <c r="D520" s="33" t="s">
        <v>181</v>
      </c>
      <c r="E520" s="35" t="s">
        <v>1686</v>
      </c>
      <c r="F520" s="36" t="s">
        <v>274</v>
      </c>
      <c r="G520" s="37">
        <v>1.7809999999999999</v>
      </c>
      <c r="H520" s="38">
        <v>0</v>
      </c>
      <c r="I520" s="38">
        <f>ROUND(G520*H520,P4)</f>
        <v>0</v>
      </c>
      <c r="J520" s="33"/>
      <c r="O520" s="39">
        <f>I520*0.21</f>
        <v>0</v>
      </c>
      <c r="P520">
        <v>3</v>
      </c>
    </row>
    <row r="521" spans="1:16" ht="30" x14ac:dyDescent="0.25">
      <c r="A521" s="33" t="s">
        <v>173</v>
      </c>
      <c r="B521" s="40"/>
      <c r="C521" s="41"/>
      <c r="D521" s="41"/>
      <c r="E521" s="35" t="s">
        <v>1686</v>
      </c>
      <c r="F521" s="41"/>
      <c r="G521" s="41"/>
      <c r="H521" s="41"/>
      <c r="I521" s="41"/>
      <c r="J521" s="42"/>
    </row>
    <row r="522" spans="1:16" x14ac:dyDescent="0.25">
      <c r="A522" s="33" t="s">
        <v>177</v>
      </c>
      <c r="B522" s="40"/>
      <c r="C522" s="41"/>
      <c r="D522" s="41"/>
      <c r="E522" s="44" t="s">
        <v>181</v>
      </c>
      <c r="F522" s="41"/>
      <c r="G522" s="41"/>
      <c r="H522" s="41"/>
      <c r="I522" s="41"/>
      <c r="J522" s="42"/>
    </row>
    <row r="523" spans="1:16" x14ac:dyDescent="0.25">
      <c r="A523" s="33" t="s">
        <v>168</v>
      </c>
      <c r="B523" s="33">
        <v>131</v>
      </c>
      <c r="C523" s="34" t="s">
        <v>1687</v>
      </c>
      <c r="D523" s="33" t="s">
        <v>181</v>
      </c>
      <c r="E523" s="35" t="s">
        <v>1688</v>
      </c>
      <c r="F523" s="36" t="s">
        <v>274</v>
      </c>
      <c r="G523" s="37">
        <v>1.7809999999999999</v>
      </c>
      <c r="H523" s="38">
        <v>0</v>
      </c>
      <c r="I523" s="38">
        <f>ROUND(G523*H523,P4)</f>
        <v>0</v>
      </c>
      <c r="J523" s="33"/>
      <c r="O523" s="39">
        <f>I523*0.21</f>
        <v>0</v>
      </c>
      <c r="P523">
        <v>3</v>
      </c>
    </row>
    <row r="524" spans="1:16" x14ac:dyDescent="0.25">
      <c r="A524" s="33" t="s">
        <v>173</v>
      </c>
      <c r="B524" s="40"/>
      <c r="C524" s="41"/>
      <c r="D524" s="41"/>
      <c r="E524" s="35" t="s">
        <v>1688</v>
      </c>
      <c r="F524" s="41"/>
      <c r="G524" s="41"/>
      <c r="H524" s="41"/>
      <c r="I524" s="41"/>
      <c r="J524" s="42"/>
    </row>
    <row r="525" spans="1:16" x14ac:dyDescent="0.25">
      <c r="A525" s="33" t="s">
        <v>177</v>
      </c>
      <c r="B525" s="40"/>
      <c r="C525" s="41"/>
      <c r="D525" s="41"/>
      <c r="E525" s="44" t="s">
        <v>181</v>
      </c>
      <c r="F525" s="41"/>
      <c r="G525" s="41"/>
      <c r="H525" s="41"/>
      <c r="I525" s="41"/>
      <c r="J525" s="42"/>
    </row>
    <row r="526" spans="1:16" ht="30" x14ac:dyDescent="0.25">
      <c r="A526" s="33" t="s">
        <v>168</v>
      </c>
      <c r="B526" s="33">
        <v>132</v>
      </c>
      <c r="C526" s="34" t="s">
        <v>1689</v>
      </c>
      <c r="D526" s="33" t="s">
        <v>181</v>
      </c>
      <c r="E526" s="35" t="s">
        <v>1690</v>
      </c>
      <c r="F526" s="36" t="s">
        <v>190</v>
      </c>
      <c r="G526" s="37">
        <v>1.7809999999999999</v>
      </c>
      <c r="H526" s="38">
        <v>0</v>
      </c>
      <c r="I526" s="38">
        <f>ROUND(G526*H526,P4)</f>
        <v>0</v>
      </c>
      <c r="J526" s="33"/>
      <c r="O526" s="39">
        <f>I526*0.21</f>
        <v>0</v>
      </c>
      <c r="P526">
        <v>3</v>
      </c>
    </row>
    <row r="527" spans="1:16" ht="30" x14ac:dyDescent="0.25">
      <c r="A527" s="33" t="s">
        <v>173</v>
      </c>
      <c r="B527" s="40"/>
      <c r="C527" s="41"/>
      <c r="D527" s="41"/>
      <c r="E527" s="35" t="s">
        <v>1690</v>
      </c>
      <c r="F527" s="41"/>
      <c r="G527" s="41"/>
      <c r="H527" s="41"/>
      <c r="I527" s="41"/>
      <c r="J527" s="42"/>
    </row>
    <row r="528" spans="1:16" x14ac:dyDescent="0.25">
      <c r="A528" s="33" t="s">
        <v>177</v>
      </c>
      <c r="B528" s="40"/>
      <c r="C528" s="41"/>
      <c r="D528" s="41"/>
      <c r="E528" s="44" t="s">
        <v>181</v>
      </c>
      <c r="F528" s="41"/>
      <c r="G528" s="41"/>
      <c r="H528" s="41"/>
      <c r="I528" s="41"/>
      <c r="J528" s="42"/>
    </row>
    <row r="529" spans="1:16" ht="30" x14ac:dyDescent="0.25">
      <c r="A529" s="33" t="s">
        <v>168</v>
      </c>
      <c r="B529" s="33">
        <v>133</v>
      </c>
      <c r="C529" s="34" t="s">
        <v>1691</v>
      </c>
      <c r="D529" s="33" t="s">
        <v>181</v>
      </c>
      <c r="E529" s="35" t="s">
        <v>1692</v>
      </c>
      <c r="F529" s="36" t="s">
        <v>274</v>
      </c>
      <c r="G529" s="37">
        <v>10.183999999999999</v>
      </c>
      <c r="H529" s="38">
        <v>0</v>
      </c>
      <c r="I529" s="38">
        <f>ROUND(G529*H529,P4)</f>
        <v>0</v>
      </c>
      <c r="J529" s="33"/>
      <c r="O529" s="39">
        <f>I529*0.21</f>
        <v>0</v>
      </c>
      <c r="P529">
        <v>3</v>
      </c>
    </row>
    <row r="530" spans="1:16" ht="30" x14ac:dyDescent="0.25">
      <c r="A530" s="33" t="s">
        <v>173</v>
      </c>
      <c r="B530" s="40"/>
      <c r="C530" s="41"/>
      <c r="D530" s="41"/>
      <c r="E530" s="35" t="s">
        <v>1692</v>
      </c>
      <c r="F530" s="41"/>
      <c r="G530" s="41"/>
      <c r="H530" s="41"/>
      <c r="I530" s="41"/>
      <c r="J530" s="42"/>
    </row>
    <row r="531" spans="1:16" ht="75" x14ac:dyDescent="0.25">
      <c r="A531" s="33" t="s">
        <v>175</v>
      </c>
      <c r="B531" s="40"/>
      <c r="C531" s="41"/>
      <c r="D531" s="41"/>
      <c r="E531" s="43" t="s">
        <v>1693</v>
      </c>
      <c r="F531" s="41"/>
      <c r="G531" s="41"/>
      <c r="H531" s="41"/>
      <c r="I531" s="41"/>
      <c r="J531" s="42"/>
    </row>
    <row r="532" spans="1:16" x14ac:dyDescent="0.25">
      <c r="A532" s="33" t="s">
        <v>177</v>
      </c>
      <c r="B532" s="40"/>
      <c r="C532" s="41"/>
      <c r="D532" s="41"/>
      <c r="E532" s="44" t="s">
        <v>181</v>
      </c>
      <c r="F532" s="41"/>
      <c r="G532" s="41"/>
      <c r="H532" s="41"/>
      <c r="I532" s="41"/>
      <c r="J532" s="42"/>
    </row>
    <row r="533" spans="1:16" ht="30" x14ac:dyDescent="0.25">
      <c r="A533" s="33" t="s">
        <v>168</v>
      </c>
      <c r="B533" s="33">
        <v>134</v>
      </c>
      <c r="C533" s="34" t="s">
        <v>1694</v>
      </c>
      <c r="D533" s="33" t="s">
        <v>181</v>
      </c>
      <c r="E533" s="35" t="s">
        <v>1695</v>
      </c>
      <c r="F533" s="36" t="s">
        <v>190</v>
      </c>
      <c r="G533" s="37">
        <v>2</v>
      </c>
      <c r="H533" s="38">
        <v>0</v>
      </c>
      <c r="I533" s="38">
        <f>ROUND(G533*H533,P4)</f>
        <v>0</v>
      </c>
      <c r="J533" s="33"/>
      <c r="O533" s="39">
        <f>I533*0.21</f>
        <v>0</v>
      </c>
      <c r="P533">
        <v>3</v>
      </c>
    </row>
    <row r="534" spans="1:16" ht="30" x14ac:dyDescent="0.25">
      <c r="A534" s="33" t="s">
        <v>173</v>
      </c>
      <c r="B534" s="40"/>
      <c r="C534" s="41"/>
      <c r="D534" s="41"/>
      <c r="E534" s="35" t="s">
        <v>1695</v>
      </c>
      <c r="F534" s="41"/>
      <c r="G534" s="41"/>
      <c r="H534" s="41"/>
      <c r="I534" s="41"/>
      <c r="J534" s="42"/>
    </row>
    <row r="535" spans="1:16" ht="105" x14ac:dyDescent="0.25">
      <c r="A535" s="33" t="s">
        <v>175</v>
      </c>
      <c r="B535" s="40"/>
      <c r="C535" s="41"/>
      <c r="D535" s="41"/>
      <c r="E535" s="43" t="s">
        <v>1696</v>
      </c>
      <c r="F535" s="41"/>
      <c r="G535" s="41"/>
      <c r="H535" s="41"/>
      <c r="I535" s="41"/>
      <c r="J535" s="42"/>
    </row>
    <row r="536" spans="1:16" x14ac:dyDescent="0.25">
      <c r="A536" s="33" t="s">
        <v>177</v>
      </c>
      <c r="B536" s="40"/>
      <c r="C536" s="41"/>
      <c r="D536" s="41"/>
      <c r="E536" s="44" t="s">
        <v>181</v>
      </c>
      <c r="F536" s="41"/>
      <c r="G536" s="41"/>
      <c r="H536" s="41"/>
      <c r="I536" s="41"/>
      <c r="J536" s="42"/>
    </row>
    <row r="537" spans="1:16" x14ac:dyDescent="0.25">
      <c r="A537" s="33" t="s">
        <v>168</v>
      </c>
      <c r="B537" s="33">
        <v>135</v>
      </c>
      <c r="C537" s="34" t="s">
        <v>1697</v>
      </c>
      <c r="D537" s="33" t="s">
        <v>181</v>
      </c>
      <c r="E537" s="35" t="s">
        <v>1698</v>
      </c>
      <c r="F537" s="36" t="s">
        <v>274</v>
      </c>
      <c r="G537" s="37">
        <v>10.183999999999999</v>
      </c>
      <c r="H537" s="38">
        <v>0</v>
      </c>
      <c r="I537" s="38">
        <f>ROUND(G537*H537,P4)</f>
        <v>0</v>
      </c>
      <c r="J537" s="33"/>
      <c r="O537" s="39">
        <f>I537*0.21</f>
        <v>0</v>
      </c>
      <c r="P537">
        <v>3</v>
      </c>
    </row>
    <row r="538" spans="1:16" x14ac:dyDescent="0.25">
      <c r="A538" s="33" t="s">
        <v>173</v>
      </c>
      <c r="B538" s="40"/>
      <c r="C538" s="41"/>
      <c r="D538" s="41"/>
      <c r="E538" s="35" t="s">
        <v>1698</v>
      </c>
      <c r="F538" s="41"/>
      <c r="G538" s="41"/>
      <c r="H538" s="41"/>
      <c r="I538" s="41"/>
      <c r="J538" s="42"/>
    </row>
    <row r="539" spans="1:16" ht="75" x14ac:dyDescent="0.25">
      <c r="A539" s="33" t="s">
        <v>175</v>
      </c>
      <c r="B539" s="40"/>
      <c r="C539" s="41"/>
      <c r="D539" s="41"/>
      <c r="E539" s="43" t="s">
        <v>1693</v>
      </c>
      <c r="F539" s="41"/>
      <c r="G539" s="41"/>
      <c r="H539" s="41"/>
      <c r="I539" s="41"/>
      <c r="J539" s="42"/>
    </row>
    <row r="540" spans="1:16" x14ac:dyDescent="0.25">
      <c r="A540" s="33" t="s">
        <v>177</v>
      </c>
      <c r="B540" s="40"/>
      <c r="C540" s="41"/>
      <c r="D540" s="41"/>
      <c r="E540" s="44" t="s">
        <v>181</v>
      </c>
      <c r="F540" s="41"/>
      <c r="G540" s="41"/>
      <c r="H540" s="41"/>
      <c r="I540" s="41"/>
      <c r="J540" s="42"/>
    </row>
    <row r="541" spans="1:16" x14ac:dyDescent="0.25">
      <c r="A541" s="33" t="s">
        <v>168</v>
      </c>
      <c r="B541" s="33">
        <v>136</v>
      </c>
      <c r="C541" s="34" t="s">
        <v>1699</v>
      </c>
      <c r="D541" s="33" t="s">
        <v>181</v>
      </c>
      <c r="E541" s="35" t="s">
        <v>1700</v>
      </c>
      <c r="F541" s="36" t="s">
        <v>274</v>
      </c>
      <c r="G541" s="37">
        <v>10.183999999999999</v>
      </c>
      <c r="H541" s="38">
        <v>0</v>
      </c>
      <c r="I541" s="38">
        <f>ROUND(G541*H541,P4)</f>
        <v>0</v>
      </c>
      <c r="J541" s="33"/>
      <c r="O541" s="39">
        <f>I541*0.21</f>
        <v>0</v>
      </c>
      <c r="P541">
        <v>3</v>
      </c>
    </row>
    <row r="542" spans="1:16" x14ac:dyDescent="0.25">
      <c r="A542" s="33" t="s">
        <v>173</v>
      </c>
      <c r="B542" s="40"/>
      <c r="C542" s="41"/>
      <c r="D542" s="41"/>
      <c r="E542" s="35" t="s">
        <v>1700</v>
      </c>
      <c r="F542" s="41"/>
      <c r="G542" s="41"/>
      <c r="H542" s="41"/>
      <c r="I542" s="41"/>
      <c r="J542" s="42"/>
    </row>
    <row r="543" spans="1:16" ht="75" x14ac:dyDescent="0.25">
      <c r="A543" s="33" t="s">
        <v>175</v>
      </c>
      <c r="B543" s="40"/>
      <c r="C543" s="41"/>
      <c r="D543" s="41"/>
      <c r="E543" s="43" t="s">
        <v>1693</v>
      </c>
      <c r="F543" s="41"/>
      <c r="G543" s="41"/>
      <c r="H543" s="41"/>
      <c r="I543" s="41"/>
      <c r="J543" s="42"/>
    </row>
    <row r="544" spans="1:16" x14ac:dyDescent="0.25">
      <c r="A544" s="33" t="s">
        <v>177</v>
      </c>
      <c r="B544" s="40"/>
      <c r="C544" s="41"/>
      <c r="D544" s="41"/>
      <c r="E544" s="44" t="s">
        <v>181</v>
      </c>
      <c r="F544" s="41"/>
      <c r="G544" s="41"/>
      <c r="H544" s="41"/>
      <c r="I544" s="41"/>
      <c r="J544" s="42"/>
    </row>
    <row r="545" spans="1:16" x14ac:dyDescent="0.25">
      <c r="A545" s="33" t="s">
        <v>168</v>
      </c>
      <c r="B545" s="33">
        <v>137</v>
      </c>
      <c r="C545" s="34" t="s">
        <v>1701</v>
      </c>
      <c r="D545" s="33" t="s">
        <v>181</v>
      </c>
      <c r="E545" s="35" t="s">
        <v>1702</v>
      </c>
      <c r="F545" s="36" t="s">
        <v>190</v>
      </c>
      <c r="G545" s="37">
        <v>1</v>
      </c>
      <c r="H545" s="38">
        <v>0</v>
      </c>
      <c r="I545" s="38">
        <f>ROUND(G545*H545,P4)</f>
        <v>0</v>
      </c>
      <c r="J545" s="33"/>
      <c r="O545" s="39">
        <f>I545*0.21</f>
        <v>0</v>
      </c>
      <c r="P545">
        <v>3</v>
      </c>
    </row>
    <row r="546" spans="1:16" x14ac:dyDescent="0.25">
      <c r="A546" s="33" t="s">
        <v>173</v>
      </c>
      <c r="B546" s="40"/>
      <c r="C546" s="41"/>
      <c r="D546" s="41"/>
      <c r="E546" s="35" t="s">
        <v>1702</v>
      </c>
      <c r="F546" s="41"/>
      <c r="G546" s="41"/>
      <c r="H546" s="41"/>
      <c r="I546" s="41"/>
      <c r="J546" s="42"/>
    </row>
    <row r="547" spans="1:16" ht="60" x14ac:dyDescent="0.25">
      <c r="A547" s="33" t="s">
        <v>175</v>
      </c>
      <c r="B547" s="40"/>
      <c r="C547" s="41"/>
      <c r="D547" s="41"/>
      <c r="E547" s="43" t="s">
        <v>1703</v>
      </c>
      <c r="F547" s="41"/>
      <c r="G547" s="41"/>
      <c r="H547" s="41"/>
      <c r="I547" s="41"/>
      <c r="J547" s="42"/>
    </row>
    <row r="548" spans="1:16" x14ac:dyDescent="0.25">
      <c r="A548" s="33" t="s">
        <v>177</v>
      </c>
      <c r="B548" s="40"/>
      <c r="C548" s="41"/>
      <c r="D548" s="41"/>
      <c r="E548" s="44" t="s">
        <v>181</v>
      </c>
      <c r="F548" s="41"/>
      <c r="G548" s="41"/>
      <c r="H548" s="41"/>
      <c r="I548" s="41"/>
      <c r="J548" s="42"/>
    </row>
    <row r="549" spans="1:16" x14ac:dyDescent="0.25">
      <c r="A549" s="33" t="s">
        <v>168</v>
      </c>
      <c r="B549" s="33">
        <v>138</v>
      </c>
      <c r="C549" s="34" t="s">
        <v>1704</v>
      </c>
      <c r="D549" s="33" t="s">
        <v>181</v>
      </c>
      <c r="E549" s="35" t="s">
        <v>1705</v>
      </c>
      <c r="F549" s="36" t="s">
        <v>190</v>
      </c>
      <c r="G549" s="37">
        <v>1</v>
      </c>
      <c r="H549" s="38">
        <v>0</v>
      </c>
      <c r="I549" s="38">
        <f>ROUND(G549*H549,P4)</f>
        <v>0</v>
      </c>
      <c r="J549" s="33"/>
      <c r="O549" s="39">
        <f>I549*0.21</f>
        <v>0</v>
      </c>
      <c r="P549">
        <v>3</v>
      </c>
    </row>
    <row r="550" spans="1:16" x14ac:dyDescent="0.25">
      <c r="A550" s="33" t="s">
        <v>173</v>
      </c>
      <c r="B550" s="40"/>
      <c r="C550" s="41"/>
      <c r="D550" s="41"/>
      <c r="E550" s="35" t="s">
        <v>1705</v>
      </c>
      <c r="F550" s="41"/>
      <c r="G550" s="41"/>
      <c r="H550" s="41"/>
      <c r="I550" s="41"/>
      <c r="J550" s="42"/>
    </row>
    <row r="551" spans="1:16" ht="60" x14ac:dyDescent="0.25">
      <c r="A551" s="33" t="s">
        <v>175</v>
      </c>
      <c r="B551" s="40"/>
      <c r="C551" s="41"/>
      <c r="D551" s="41"/>
      <c r="E551" s="43" t="s">
        <v>1703</v>
      </c>
      <c r="F551" s="41"/>
      <c r="G551" s="41"/>
      <c r="H551" s="41"/>
      <c r="I551" s="41"/>
      <c r="J551" s="42"/>
    </row>
    <row r="552" spans="1:16" x14ac:dyDescent="0.25">
      <c r="A552" s="33" t="s">
        <v>177</v>
      </c>
      <c r="B552" s="40"/>
      <c r="C552" s="41"/>
      <c r="D552" s="41"/>
      <c r="E552" s="44" t="s">
        <v>181</v>
      </c>
      <c r="F552" s="41"/>
      <c r="G552" s="41"/>
      <c r="H552" s="41"/>
      <c r="I552" s="41"/>
      <c r="J552" s="42"/>
    </row>
    <row r="553" spans="1:16" x14ac:dyDescent="0.25">
      <c r="A553" s="33" t="s">
        <v>168</v>
      </c>
      <c r="B553" s="33">
        <v>139</v>
      </c>
      <c r="C553" s="34" t="s">
        <v>1706</v>
      </c>
      <c r="D553" s="33" t="s">
        <v>181</v>
      </c>
      <c r="E553" s="35" t="s">
        <v>1707</v>
      </c>
      <c r="F553" s="36" t="s">
        <v>190</v>
      </c>
      <c r="G553" s="37">
        <v>1</v>
      </c>
      <c r="H553" s="38">
        <v>0</v>
      </c>
      <c r="I553" s="38">
        <f>ROUND(G553*H553,P4)</f>
        <v>0</v>
      </c>
      <c r="J553" s="33"/>
      <c r="O553" s="39">
        <f>I553*0.21</f>
        <v>0</v>
      </c>
      <c r="P553">
        <v>3</v>
      </c>
    </row>
    <row r="554" spans="1:16" x14ac:dyDescent="0.25">
      <c r="A554" s="33" t="s">
        <v>173</v>
      </c>
      <c r="B554" s="40"/>
      <c r="C554" s="41"/>
      <c r="D554" s="41"/>
      <c r="E554" s="35" t="s">
        <v>1707</v>
      </c>
      <c r="F554" s="41"/>
      <c r="G554" s="41"/>
      <c r="H554" s="41"/>
      <c r="I554" s="41"/>
      <c r="J554" s="42"/>
    </row>
    <row r="555" spans="1:16" ht="60" x14ac:dyDescent="0.25">
      <c r="A555" s="33" t="s">
        <v>175</v>
      </c>
      <c r="B555" s="40"/>
      <c r="C555" s="41"/>
      <c r="D555" s="41"/>
      <c r="E555" s="43" t="s">
        <v>1703</v>
      </c>
      <c r="F555" s="41"/>
      <c r="G555" s="41"/>
      <c r="H555" s="41"/>
      <c r="I555" s="41"/>
      <c r="J555" s="42"/>
    </row>
    <row r="556" spans="1:16" x14ac:dyDescent="0.25">
      <c r="A556" s="33" t="s">
        <v>177</v>
      </c>
      <c r="B556" s="40"/>
      <c r="C556" s="41"/>
      <c r="D556" s="41"/>
      <c r="E556" s="44" t="s">
        <v>181</v>
      </c>
      <c r="F556" s="41"/>
      <c r="G556" s="41"/>
      <c r="H556" s="41"/>
      <c r="I556" s="41"/>
      <c r="J556" s="42"/>
    </row>
    <row r="557" spans="1:16" ht="30" x14ac:dyDescent="0.25">
      <c r="A557" s="33" t="s">
        <v>168</v>
      </c>
      <c r="B557" s="33">
        <v>140</v>
      </c>
      <c r="C557" s="34" t="s">
        <v>1708</v>
      </c>
      <c r="D557" s="33" t="s">
        <v>181</v>
      </c>
      <c r="E557" s="35" t="s">
        <v>1709</v>
      </c>
      <c r="F557" s="36" t="s">
        <v>190</v>
      </c>
      <c r="G557" s="37">
        <v>1</v>
      </c>
      <c r="H557" s="38">
        <v>0</v>
      </c>
      <c r="I557" s="38">
        <f>ROUND(G557*H557,P4)</f>
        <v>0</v>
      </c>
      <c r="J557" s="33"/>
      <c r="O557" s="39">
        <f>I557*0.21</f>
        <v>0</v>
      </c>
      <c r="P557">
        <v>3</v>
      </c>
    </row>
    <row r="558" spans="1:16" ht="30" x14ac:dyDescent="0.25">
      <c r="A558" s="33" t="s">
        <v>173</v>
      </c>
      <c r="B558" s="40"/>
      <c r="C558" s="41"/>
      <c r="D558" s="41"/>
      <c r="E558" s="35" t="s">
        <v>1709</v>
      </c>
      <c r="F558" s="41"/>
      <c r="G558" s="41"/>
      <c r="H558" s="41"/>
      <c r="I558" s="41"/>
      <c r="J558" s="42"/>
    </row>
    <row r="559" spans="1:16" ht="60" x14ac:dyDescent="0.25">
      <c r="A559" s="33" t="s">
        <v>175</v>
      </c>
      <c r="B559" s="40"/>
      <c r="C559" s="41"/>
      <c r="D559" s="41"/>
      <c r="E559" s="43" t="s">
        <v>1703</v>
      </c>
      <c r="F559" s="41"/>
      <c r="G559" s="41"/>
      <c r="H559" s="41"/>
      <c r="I559" s="41"/>
      <c r="J559" s="42"/>
    </row>
    <row r="560" spans="1:16" x14ac:dyDescent="0.25">
      <c r="A560" s="33" t="s">
        <v>177</v>
      </c>
      <c r="B560" s="40"/>
      <c r="C560" s="41"/>
      <c r="D560" s="41"/>
      <c r="E560" s="44" t="s">
        <v>181</v>
      </c>
      <c r="F560" s="41"/>
      <c r="G560" s="41"/>
      <c r="H560" s="41"/>
      <c r="I560" s="41"/>
      <c r="J560" s="42"/>
    </row>
    <row r="561" spans="1:16" ht="30" x14ac:dyDescent="0.25">
      <c r="A561" s="33" t="s">
        <v>168</v>
      </c>
      <c r="B561" s="33">
        <v>141</v>
      </c>
      <c r="C561" s="34" t="s">
        <v>1710</v>
      </c>
      <c r="D561" s="33" t="s">
        <v>181</v>
      </c>
      <c r="E561" s="35" t="s">
        <v>1711</v>
      </c>
      <c r="F561" s="36" t="s">
        <v>190</v>
      </c>
      <c r="G561" s="37">
        <v>1</v>
      </c>
      <c r="H561" s="38">
        <v>0</v>
      </c>
      <c r="I561" s="38">
        <f>ROUND(G561*H561,P4)</f>
        <v>0</v>
      </c>
      <c r="J561" s="33"/>
      <c r="O561" s="39">
        <f>I561*0.21</f>
        <v>0</v>
      </c>
      <c r="P561">
        <v>3</v>
      </c>
    </row>
    <row r="562" spans="1:16" ht="30" x14ac:dyDescent="0.25">
      <c r="A562" s="33" t="s">
        <v>173</v>
      </c>
      <c r="B562" s="40"/>
      <c r="C562" s="41"/>
      <c r="D562" s="41"/>
      <c r="E562" s="35" t="s">
        <v>1711</v>
      </c>
      <c r="F562" s="41"/>
      <c r="G562" s="41"/>
      <c r="H562" s="41"/>
      <c r="I562" s="41"/>
      <c r="J562" s="42"/>
    </row>
    <row r="563" spans="1:16" ht="60" x14ac:dyDescent="0.25">
      <c r="A563" s="33" t="s">
        <v>175</v>
      </c>
      <c r="B563" s="40"/>
      <c r="C563" s="41"/>
      <c r="D563" s="41"/>
      <c r="E563" s="43" t="s">
        <v>1703</v>
      </c>
      <c r="F563" s="41"/>
      <c r="G563" s="41"/>
      <c r="H563" s="41"/>
      <c r="I563" s="41"/>
      <c r="J563" s="42"/>
    </row>
    <row r="564" spans="1:16" x14ac:dyDescent="0.25">
      <c r="A564" s="33" t="s">
        <v>177</v>
      </c>
      <c r="B564" s="40"/>
      <c r="C564" s="41"/>
      <c r="D564" s="41"/>
      <c r="E564" s="44" t="s">
        <v>181</v>
      </c>
      <c r="F564" s="41"/>
      <c r="G564" s="41"/>
      <c r="H564" s="41"/>
      <c r="I564" s="41"/>
      <c r="J564" s="42"/>
    </row>
    <row r="565" spans="1:16" ht="30" x14ac:dyDescent="0.25">
      <c r="A565" s="33" t="s">
        <v>168</v>
      </c>
      <c r="B565" s="33">
        <v>142</v>
      </c>
      <c r="C565" s="34" t="s">
        <v>1712</v>
      </c>
      <c r="D565" s="33" t="s">
        <v>181</v>
      </c>
      <c r="E565" s="35" t="s">
        <v>1713</v>
      </c>
      <c r="F565" s="36" t="s">
        <v>274</v>
      </c>
      <c r="G565" s="37">
        <v>1.7809999999999999</v>
      </c>
      <c r="H565" s="38">
        <v>0</v>
      </c>
      <c r="I565" s="38">
        <f>ROUND(G565*H565,P4)</f>
        <v>0</v>
      </c>
      <c r="J565" s="33"/>
      <c r="O565" s="39">
        <f>I565*0.21</f>
        <v>0</v>
      </c>
      <c r="P565">
        <v>3</v>
      </c>
    </row>
    <row r="566" spans="1:16" ht="30" x14ac:dyDescent="0.25">
      <c r="A566" s="33" t="s">
        <v>173</v>
      </c>
      <c r="B566" s="40"/>
      <c r="C566" s="41"/>
      <c r="D566" s="41"/>
      <c r="E566" s="35" t="s">
        <v>1713</v>
      </c>
      <c r="F566" s="41"/>
      <c r="G566" s="41"/>
      <c r="H566" s="41"/>
      <c r="I566" s="41"/>
      <c r="J566" s="42"/>
    </row>
    <row r="567" spans="1:16" ht="60" x14ac:dyDescent="0.25">
      <c r="A567" s="33" t="s">
        <v>175</v>
      </c>
      <c r="B567" s="40"/>
      <c r="C567" s="41"/>
      <c r="D567" s="41"/>
      <c r="E567" s="43" t="s">
        <v>1714</v>
      </c>
      <c r="F567" s="41"/>
      <c r="G567" s="41"/>
      <c r="H567" s="41"/>
      <c r="I567" s="41"/>
      <c r="J567" s="42"/>
    </row>
    <row r="568" spans="1:16" x14ac:dyDescent="0.25">
      <c r="A568" s="33" t="s">
        <v>177</v>
      </c>
      <c r="B568" s="40"/>
      <c r="C568" s="41"/>
      <c r="D568" s="41"/>
      <c r="E568" s="44" t="s">
        <v>181</v>
      </c>
      <c r="F568" s="41"/>
      <c r="G568" s="41"/>
      <c r="H568" s="41"/>
      <c r="I568" s="41"/>
      <c r="J568" s="42"/>
    </row>
    <row r="569" spans="1:16" ht="30" x14ac:dyDescent="0.25">
      <c r="A569" s="33" t="s">
        <v>168</v>
      </c>
      <c r="B569" s="33">
        <v>143</v>
      </c>
      <c r="C569" s="34" t="s">
        <v>1715</v>
      </c>
      <c r="D569" s="33" t="s">
        <v>181</v>
      </c>
      <c r="E569" s="35" t="s">
        <v>1716</v>
      </c>
      <c r="F569" s="36" t="s">
        <v>190</v>
      </c>
      <c r="G569" s="37">
        <v>1</v>
      </c>
      <c r="H569" s="38">
        <v>0</v>
      </c>
      <c r="I569" s="38">
        <f>ROUND(G569*H569,P4)</f>
        <v>0</v>
      </c>
      <c r="J569" s="33"/>
      <c r="O569" s="39">
        <f>I569*0.21</f>
        <v>0</v>
      </c>
      <c r="P569">
        <v>3</v>
      </c>
    </row>
    <row r="570" spans="1:16" ht="30" x14ac:dyDescent="0.25">
      <c r="A570" s="33" t="s">
        <v>173</v>
      </c>
      <c r="B570" s="40"/>
      <c r="C570" s="41"/>
      <c r="D570" s="41"/>
      <c r="E570" s="35" t="s">
        <v>1716</v>
      </c>
      <c r="F570" s="41"/>
      <c r="G570" s="41"/>
      <c r="H570" s="41"/>
      <c r="I570" s="41"/>
      <c r="J570" s="42"/>
    </row>
    <row r="571" spans="1:16" ht="75" x14ac:dyDescent="0.25">
      <c r="A571" s="33" t="s">
        <v>175</v>
      </c>
      <c r="B571" s="40"/>
      <c r="C571" s="41"/>
      <c r="D571" s="41"/>
      <c r="E571" s="43" t="s">
        <v>1717</v>
      </c>
      <c r="F571" s="41"/>
      <c r="G571" s="41"/>
      <c r="H571" s="41"/>
      <c r="I571" s="41"/>
      <c r="J571" s="42"/>
    </row>
    <row r="572" spans="1:16" x14ac:dyDescent="0.25">
      <c r="A572" s="33" t="s">
        <v>177</v>
      </c>
      <c r="B572" s="40"/>
      <c r="C572" s="41"/>
      <c r="D572" s="41"/>
      <c r="E572" s="44" t="s">
        <v>181</v>
      </c>
      <c r="F572" s="41"/>
      <c r="G572" s="41"/>
      <c r="H572" s="41"/>
      <c r="I572" s="41"/>
      <c r="J572" s="42"/>
    </row>
    <row r="573" spans="1:16" x14ac:dyDescent="0.25">
      <c r="A573" s="33" t="s">
        <v>168</v>
      </c>
      <c r="B573" s="33">
        <v>144</v>
      </c>
      <c r="C573" s="34" t="s">
        <v>1554</v>
      </c>
      <c r="D573" s="33" t="s">
        <v>181</v>
      </c>
      <c r="E573" s="35" t="s">
        <v>1718</v>
      </c>
      <c r="F573" s="36" t="s">
        <v>190</v>
      </c>
      <c r="G573" s="37">
        <v>2</v>
      </c>
      <c r="H573" s="38">
        <v>0</v>
      </c>
      <c r="I573" s="38">
        <f>ROUND(G573*H573,P4)</f>
        <v>0</v>
      </c>
      <c r="J573" s="33"/>
      <c r="O573" s="39">
        <f>I573*0.21</f>
        <v>0</v>
      </c>
      <c r="P573">
        <v>3</v>
      </c>
    </row>
    <row r="574" spans="1:16" x14ac:dyDescent="0.25">
      <c r="A574" s="33" t="s">
        <v>173</v>
      </c>
      <c r="B574" s="40"/>
      <c r="C574" s="41"/>
      <c r="D574" s="41"/>
      <c r="E574" s="35" t="s">
        <v>1718</v>
      </c>
      <c r="F574" s="41"/>
      <c r="G574" s="41"/>
      <c r="H574" s="41"/>
      <c r="I574" s="41"/>
      <c r="J574" s="42"/>
    </row>
    <row r="575" spans="1:16" x14ac:dyDescent="0.25">
      <c r="A575" s="33" t="s">
        <v>177</v>
      </c>
      <c r="B575" s="40"/>
      <c r="C575" s="41"/>
      <c r="D575" s="41"/>
      <c r="E575" s="44" t="s">
        <v>181</v>
      </c>
      <c r="F575" s="41"/>
      <c r="G575" s="41"/>
      <c r="H575" s="41"/>
      <c r="I575" s="41"/>
      <c r="J575" s="42"/>
    </row>
    <row r="576" spans="1:16" x14ac:dyDescent="0.25">
      <c r="A576" s="27" t="s">
        <v>165</v>
      </c>
      <c r="B576" s="28"/>
      <c r="C576" s="29" t="s">
        <v>1719</v>
      </c>
      <c r="D576" s="30"/>
      <c r="E576" s="27" t="s">
        <v>1720</v>
      </c>
      <c r="F576" s="30"/>
      <c r="G576" s="30"/>
      <c r="H576" s="30"/>
      <c r="I576" s="31">
        <f>SUMIFS(I577:I624,A577:A624,"P")</f>
        <v>0</v>
      </c>
      <c r="J576" s="32"/>
    </row>
    <row r="577" spans="1:16" x14ac:dyDescent="0.25">
      <c r="A577" s="33" t="s">
        <v>168</v>
      </c>
      <c r="B577" s="33">
        <v>145</v>
      </c>
      <c r="C577" s="34" t="s">
        <v>1721</v>
      </c>
      <c r="D577" s="33" t="s">
        <v>181</v>
      </c>
      <c r="E577" s="35" t="s">
        <v>1722</v>
      </c>
      <c r="F577" s="36" t="s">
        <v>250</v>
      </c>
      <c r="G577" s="37">
        <v>3.2</v>
      </c>
      <c r="H577" s="38">
        <v>0</v>
      </c>
      <c r="I577" s="38">
        <f>ROUND(G577*H577,P4)</f>
        <v>0</v>
      </c>
      <c r="J577" s="33"/>
      <c r="O577" s="39">
        <f>I577*0.21</f>
        <v>0</v>
      </c>
      <c r="P577">
        <v>3</v>
      </c>
    </row>
    <row r="578" spans="1:16" x14ac:dyDescent="0.25">
      <c r="A578" s="33" t="s">
        <v>173</v>
      </c>
      <c r="B578" s="40"/>
      <c r="C578" s="41"/>
      <c r="D578" s="41"/>
      <c r="E578" s="35" t="s">
        <v>1722</v>
      </c>
      <c r="F578" s="41"/>
      <c r="G578" s="41"/>
      <c r="H578" s="41"/>
      <c r="I578" s="41"/>
      <c r="J578" s="42"/>
    </row>
    <row r="579" spans="1:16" ht="90" x14ac:dyDescent="0.25">
      <c r="A579" s="33" t="s">
        <v>175</v>
      </c>
      <c r="B579" s="40"/>
      <c r="C579" s="41"/>
      <c r="D579" s="41"/>
      <c r="E579" s="43" t="s">
        <v>1723</v>
      </c>
      <c r="F579" s="41"/>
      <c r="G579" s="41"/>
      <c r="H579" s="41"/>
      <c r="I579" s="41"/>
      <c r="J579" s="42"/>
    </row>
    <row r="580" spans="1:16" x14ac:dyDescent="0.25">
      <c r="A580" s="33" t="s">
        <v>177</v>
      </c>
      <c r="B580" s="40"/>
      <c r="C580" s="41"/>
      <c r="D580" s="41"/>
      <c r="E580" s="44" t="s">
        <v>181</v>
      </c>
      <c r="F580" s="41"/>
      <c r="G580" s="41"/>
      <c r="H580" s="41"/>
      <c r="I580" s="41"/>
      <c r="J580" s="42"/>
    </row>
    <row r="581" spans="1:16" x14ac:dyDescent="0.25">
      <c r="A581" s="33" t="s">
        <v>168</v>
      </c>
      <c r="B581" s="33">
        <v>146</v>
      </c>
      <c r="C581" s="34" t="s">
        <v>1724</v>
      </c>
      <c r="D581" s="33" t="s">
        <v>181</v>
      </c>
      <c r="E581" s="35" t="s">
        <v>1725</v>
      </c>
      <c r="F581" s="36" t="s">
        <v>250</v>
      </c>
      <c r="G581" s="37">
        <v>3.2</v>
      </c>
      <c r="H581" s="38">
        <v>0</v>
      </c>
      <c r="I581" s="38">
        <f>ROUND(G581*H581,P4)</f>
        <v>0</v>
      </c>
      <c r="J581" s="33"/>
      <c r="O581" s="39">
        <f>I581*0.21</f>
        <v>0</v>
      </c>
      <c r="P581">
        <v>3</v>
      </c>
    </row>
    <row r="582" spans="1:16" x14ac:dyDescent="0.25">
      <c r="A582" s="33" t="s">
        <v>173</v>
      </c>
      <c r="B582" s="40"/>
      <c r="C582" s="41"/>
      <c r="D582" s="41"/>
      <c r="E582" s="35" t="s">
        <v>1725</v>
      </c>
      <c r="F582" s="41"/>
      <c r="G582" s="41"/>
      <c r="H582" s="41"/>
      <c r="I582" s="41"/>
      <c r="J582" s="42"/>
    </row>
    <row r="583" spans="1:16" x14ac:dyDescent="0.25">
      <c r="A583" s="33" t="s">
        <v>175</v>
      </c>
      <c r="B583" s="40"/>
      <c r="C583" s="41"/>
      <c r="D583" s="41"/>
      <c r="E583" s="43" t="s">
        <v>1726</v>
      </c>
      <c r="F583" s="41"/>
      <c r="G583" s="41"/>
      <c r="H583" s="41"/>
      <c r="I583" s="41"/>
      <c r="J583" s="42"/>
    </row>
    <row r="584" spans="1:16" x14ac:dyDescent="0.25">
      <c r="A584" s="33" t="s">
        <v>177</v>
      </c>
      <c r="B584" s="40"/>
      <c r="C584" s="41"/>
      <c r="D584" s="41"/>
      <c r="E584" s="44" t="s">
        <v>181</v>
      </c>
      <c r="F584" s="41"/>
      <c r="G584" s="41"/>
      <c r="H584" s="41"/>
      <c r="I584" s="41"/>
      <c r="J584" s="42"/>
    </row>
    <row r="585" spans="1:16" ht="30" x14ac:dyDescent="0.25">
      <c r="A585" s="33" t="s">
        <v>168</v>
      </c>
      <c r="B585" s="33">
        <v>147</v>
      </c>
      <c r="C585" s="34" t="s">
        <v>1727</v>
      </c>
      <c r="D585" s="33" t="s">
        <v>181</v>
      </c>
      <c r="E585" s="35" t="s">
        <v>1728</v>
      </c>
      <c r="F585" s="36" t="s">
        <v>250</v>
      </c>
      <c r="G585" s="37">
        <v>3.2</v>
      </c>
      <c r="H585" s="38">
        <v>0</v>
      </c>
      <c r="I585" s="38">
        <f>ROUND(G585*H585,P4)</f>
        <v>0</v>
      </c>
      <c r="J585" s="33"/>
      <c r="O585" s="39">
        <f>I585*0.21</f>
        <v>0</v>
      </c>
      <c r="P585">
        <v>3</v>
      </c>
    </row>
    <row r="586" spans="1:16" ht="30" x14ac:dyDescent="0.25">
      <c r="A586" s="33" t="s">
        <v>173</v>
      </c>
      <c r="B586" s="40"/>
      <c r="C586" s="41"/>
      <c r="D586" s="41"/>
      <c r="E586" s="35" t="s">
        <v>1728</v>
      </c>
      <c r="F586" s="41"/>
      <c r="G586" s="41"/>
      <c r="H586" s="41"/>
      <c r="I586" s="41"/>
      <c r="J586" s="42"/>
    </row>
    <row r="587" spans="1:16" x14ac:dyDescent="0.25">
      <c r="A587" s="33" t="s">
        <v>175</v>
      </c>
      <c r="B587" s="40"/>
      <c r="C587" s="41"/>
      <c r="D587" s="41"/>
      <c r="E587" s="43" t="s">
        <v>1726</v>
      </c>
      <c r="F587" s="41"/>
      <c r="G587" s="41"/>
      <c r="H587" s="41"/>
      <c r="I587" s="41"/>
      <c r="J587" s="42"/>
    </row>
    <row r="588" spans="1:16" x14ac:dyDescent="0.25">
      <c r="A588" s="33" t="s">
        <v>177</v>
      </c>
      <c r="B588" s="40"/>
      <c r="C588" s="41"/>
      <c r="D588" s="41"/>
      <c r="E588" s="44" t="s">
        <v>181</v>
      </c>
      <c r="F588" s="41"/>
      <c r="G588" s="41"/>
      <c r="H588" s="41"/>
      <c r="I588" s="41"/>
      <c r="J588" s="42"/>
    </row>
    <row r="589" spans="1:16" x14ac:dyDescent="0.25">
      <c r="A589" s="33" t="s">
        <v>168</v>
      </c>
      <c r="B589" s="33">
        <v>148</v>
      </c>
      <c r="C589" s="34" t="s">
        <v>1729</v>
      </c>
      <c r="D589" s="33" t="s">
        <v>181</v>
      </c>
      <c r="E589" s="35" t="s">
        <v>1730</v>
      </c>
      <c r="F589" s="36" t="s">
        <v>250</v>
      </c>
      <c r="G589" s="37">
        <v>3.2</v>
      </c>
      <c r="H589" s="38">
        <v>0</v>
      </c>
      <c r="I589" s="38">
        <f>ROUND(G589*H589,P4)</f>
        <v>0</v>
      </c>
      <c r="J589" s="33"/>
      <c r="O589" s="39">
        <f>I589*0.21</f>
        <v>0</v>
      </c>
      <c r="P589">
        <v>3</v>
      </c>
    </row>
    <row r="590" spans="1:16" x14ac:dyDescent="0.25">
      <c r="A590" s="33" t="s">
        <v>173</v>
      </c>
      <c r="B590" s="40"/>
      <c r="C590" s="41"/>
      <c r="D590" s="41"/>
      <c r="E590" s="35" t="s">
        <v>1730</v>
      </c>
      <c r="F590" s="41"/>
      <c r="G590" s="41"/>
      <c r="H590" s="41"/>
      <c r="I590" s="41"/>
      <c r="J590" s="42"/>
    </row>
    <row r="591" spans="1:16" x14ac:dyDescent="0.25">
      <c r="A591" s="33" t="s">
        <v>175</v>
      </c>
      <c r="B591" s="40"/>
      <c r="C591" s="41"/>
      <c r="D591" s="41"/>
      <c r="E591" s="43" t="s">
        <v>1726</v>
      </c>
      <c r="F591" s="41"/>
      <c r="G591" s="41"/>
      <c r="H591" s="41"/>
      <c r="I591" s="41"/>
      <c r="J591" s="42"/>
    </row>
    <row r="592" spans="1:16" x14ac:dyDescent="0.25">
      <c r="A592" s="33" t="s">
        <v>177</v>
      </c>
      <c r="B592" s="40"/>
      <c r="C592" s="41"/>
      <c r="D592" s="41"/>
      <c r="E592" s="44" t="s">
        <v>181</v>
      </c>
      <c r="F592" s="41"/>
      <c r="G592" s="41"/>
      <c r="H592" s="41"/>
      <c r="I592" s="41"/>
      <c r="J592" s="42"/>
    </row>
    <row r="593" spans="1:16" ht="30" x14ac:dyDescent="0.25">
      <c r="A593" s="33" t="s">
        <v>168</v>
      </c>
      <c r="B593" s="33">
        <v>149</v>
      </c>
      <c r="C593" s="34" t="s">
        <v>1731</v>
      </c>
      <c r="D593" s="33" t="s">
        <v>181</v>
      </c>
      <c r="E593" s="35" t="s">
        <v>1732</v>
      </c>
      <c r="F593" s="36" t="s">
        <v>250</v>
      </c>
      <c r="G593" s="37">
        <v>3.2</v>
      </c>
      <c r="H593" s="38">
        <v>0</v>
      </c>
      <c r="I593" s="38">
        <f>ROUND(G593*H593,P4)</f>
        <v>0</v>
      </c>
      <c r="J593" s="33"/>
      <c r="O593" s="39">
        <f>I593*0.21</f>
        <v>0</v>
      </c>
      <c r="P593">
        <v>3</v>
      </c>
    </row>
    <row r="594" spans="1:16" ht="30" x14ac:dyDescent="0.25">
      <c r="A594" s="33" t="s">
        <v>173</v>
      </c>
      <c r="B594" s="40"/>
      <c r="C594" s="41"/>
      <c r="D594" s="41"/>
      <c r="E594" s="35" t="s">
        <v>1732</v>
      </c>
      <c r="F594" s="41"/>
      <c r="G594" s="41"/>
      <c r="H594" s="41"/>
      <c r="I594" s="41"/>
      <c r="J594" s="42"/>
    </row>
    <row r="595" spans="1:16" x14ac:dyDescent="0.25">
      <c r="A595" s="33" t="s">
        <v>175</v>
      </c>
      <c r="B595" s="40"/>
      <c r="C595" s="41"/>
      <c r="D595" s="41"/>
      <c r="E595" s="43" t="s">
        <v>1726</v>
      </c>
      <c r="F595" s="41"/>
      <c r="G595" s="41"/>
      <c r="H595" s="41"/>
      <c r="I595" s="41"/>
      <c r="J595" s="42"/>
    </row>
    <row r="596" spans="1:16" x14ac:dyDescent="0.25">
      <c r="A596" s="33" t="s">
        <v>177</v>
      </c>
      <c r="B596" s="40"/>
      <c r="C596" s="41"/>
      <c r="D596" s="41"/>
      <c r="E596" s="44" t="s">
        <v>181</v>
      </c>
      <c r="F596" s="41"/>
      <c r="G596" s="41"/>
      <c r="H596" s="41"/>
      <c r="I596" s="41"/>
      <c r="J596" s="42"/>
    </row>
    <row r="597" spans="1:16" ht="30" x14ac:dyDescent="0.25">
      <c r="A597" s="33" t="s">
        <v>168</v>
      </c>
      <c r="B597" s="33">
        <v>150</v>
      </c>
      <c r="C597" s="34" t="s">
        <v>1733</v>
      </c>
      <c r="D597" s="33" t="s">
        <v>181</v>
      </c>
      <c r="E597" s="35" t="s">
        <v>1734</v>
      </c>
      <c r="F597" s="36" t="s">
        <v>250</v>
      </c>
      <c r="G597" s="37">
        <v>3.2</v>
      </c>
      <c r="H597" s="38">
        <v>0</v>
      </c>
      <c r="I597" s="38">
        <f>ROUND(G597*H597,P4)</f>
        <v>0</v>
      </c>
      <c r="J597" s="33"/>
      <c r="O597" s="39">
        <f>I597*0.21</f>
        <v>0</v>
      </c>
      <c r="P597">
        <v>3</v>
      </c>
    </row>
    <row r="598" spans="1:16" ht="30" x14ac:dyDescent="0.25">
      <c r="A598" s="33" t="s">
        <v>173</v>
      </c>
      <c r="B598" s="40"/>
      <c r="C598" s="41"/>
      <c r="D598" s="41"/>
      <c r="E598" s="35" t="s">
        <v>1734</v>
      </c>
      <c r="F598" s="41"/>
      <c r="G598" s="41"/>
      <c r="H598" s="41"/>
      <c r="I598" s="41"/>
      <c r="J598" s="42"/>
    </row>
    <row r="599" spans="1:16" x14ac:dyDescent="0.25">
      <c r="A599" s="33" t="s">
        <v>175</v>
      </c>
      <c r="B599" s="40"/>
      <c r="C599" s="41"/>
      <c r="D599" s="41"/>
      <c r="E599" s="43" t="s">
        <v>1726</v>
      </c>
      <c r="F599" s="41"/>
      <c r="G599" s="41"/>
      <c r="H599" s="41"/>
      <c r="I599" s="41"/>
      <c r="J599" s="42"/>
    </row>
    <row r="600" spans="1:16" x14ac:dyDescent="0.25">
      <c r="A600" s="33" t="s">
        <v>177</v>
      </c>
      <c r="B600" s="40"/>
      <c r="C600" s="41"/>
      <c r="D600" s="41"/>
      <c r="E600" s="44" t="s">
        <v>181</v>
      </c>
      <c r="F600" s="41"/>
      <c r="G600" s="41"/>
      <c r="H600" s="41"/>
      <c r="I600" s="41"/>
      <c r="J600" s="42"/>
    </row>
    <row r="601" spans="1:16" ht="30" x14ac:dyDescent="0.25">
      <c r="A601" s="33" t="s">
        <v>168</v>
      </c>
      <c r="B601" s="33">
        <v>151</v>
      </c>
      <c r="C601" s="34" t="s">
        <v>1735</v>
      </c>
      <c r="D601" s="33" t="s">
        <v>181</v>
      </c>
      <c r="E601" s="35" t="s">
        <v>1736</v>
      </c>
      <c r="F601" s="36" t="s">
        <v>250</v>
      </c>
      <c r="G601" s="37">
        <v>3.2</v>
      </c>
      <c r="H601" s="38">
        <v>0</v>
      </c>
      <c r="I601" s="38">
        <f>ROUND(G601*H601,P4)</f>
        <v>0</v>
      </c>
      <c r="J601" s="33"/>
      <c r="O601" s="39">
        <f>I601*0.21</f>
        <v>0</v>
      </c>
      <c r="P601">
        <v>3</v>
      </c>
    </row>
    <row r="602" spans="1:16" ht="30" x14ac:dyDescent="0.25">
      <c r="A602" s="33" t="s">
        <v>173</v>
      </c>
      <c r="B602" s="40"/>
      <c r="C602" s="41"/>
      <c r="D602" s="41"/>
      <c r="E602" s="35" t="s">
        <v>1736</v>
      </c>
      <c r="F602" s="41"/>
      <c r="G602" s="41"/>
      <c r="H602" s="41"/>
      <c r="I602" s="41"/>
      <c r="J602" s="42"/>
    </row>
    <row r="603" spans="1:16" x14ac:dyDescent="0.25">
      <c r="A603" s="33" t="s">
        <v>175</v>
      </c>
      <c r="B603" s="40"/>
      <c r="C603" s="41"/>
      <c r="D603" s="41"/>
      <c r="E603" s="43" t="s">
        <v>1726</v>
      </c>
      <c r="F603" s="41"/>
      <c r="G603" s="41"/>
      <c r="H603" s="41"/>
      <c r="I603" s="41"/>
      <c r="J603" s="42"/>
    </row>
    <row r="604" spans="1:16" x14ac:dyDescent="0.25">
      <c r="A604" s="33" t="s">
        <v>177</v>
      </c>
      <c r="B604" s="40"/>
      <c r="C604" s="41"/>
      <c r="D604" s="41"/>
      <c r="E604" s="44" t="s">
        <v>181</v>
      </c>
      <c r="F604" s="41"/>
      <c r="G604" s="41"/>
      <c r="H604" s="41"/>
      <c r="I604" s="41"/>
      <c r="J604" s="42"/>
    </row>
    <row r="605" spans="1:16" ht="30" x14ac:dyDescent="0.25">
      <c r="A605" s="33" t="s">
        <v>168</v>
      </c>
      <c r="B605" s="33">
        <v>152</v>
      </c>
      <c r="C605" s="34" t="s">
        <v>1737</v>
      </c>
      <c r="D605" s="33" t="s">
        <v>181</v>
      </c>
      <c r="E605" s="35" t="s">
        <v>1738</v>
      </c>
      <c r="F605" s="36" t="s">
        <v>250</v>
      </c>
      <c r="G605" s="37">
        <v>3.2</v>
      </c>
      <c r="H605" s="38">
        <v>0</v>
      </c>
      <c r="I605" s="38">
        <f>ROUND(G605*H605,P4)</f>
        <v>0</v>
      </c>
      <c r="J605" s="33"/>
      <c r="O605" s="39">
        <f>I605*0.21</f>
        <v>0</v>
      </c>
      <c r="P605">
        <v>3</v>
      </c>
    </row>
    <row r="606" spans="1:16" ht="30" x14ac:dyDescent="0.25">
      <c r="A606" s="33" t="s">
        <v>173</v>
      </c>
      <c r="B606" s="40"/>
      <c r="C606" s="41"/>
      <c r="D606" s="41"/>
      <c r="E606" s="35" t="s">
        <v>1738</v>
      </c>
      <c r="F606" s="41"/>
      <c r="G606" s="41"/>
      <c r="H606" s="41"/>
      <c r="I606" s="41"/>
      <c r="J606" s="42"/>
    </row>
    <row r="607" spans="1:16" x14ac:dyDescent="0.25">
      <c r="A607" s="33" t="s">
        <v>175</v>
      </c>
      <c r="B607" s="40"/>
      <c r="C607" s="41"/>
      <c r="D607" s="41"/>
      <c r="E607" s="43" t="s">
        <v>1726</v>
      </c>
      <c r="F607" s="41"/>
      <c r="G607" s="41"/>
      <c r="H607" s="41"/>
      <c r="I607" s="41"/>
      <c r="J607" s="42"/>
    </row>
    <row r="608" spans="1:16" x14ac:dyDescent="0.25">
      <c r="A608" s="33" t="s">
        <v>177</v>
      </c>
      <c r="B608" s="40"/>
      <c r="C608" s="41"/>
      <c r="D608" s="41"/>
      <c r="E608" s="44" t="s">
        <v>181</v>
      </c>
      <c r="F608" s="41"/>
      <c r="G608" s="41"/>
      <c r="H608" s="41"/>
      <c r="I608" s="41"/>
      <c r="J608" s="42"/>
    </row>
    <row r="609" spans="1:16" ht="30" x14ac:dyDescent="0.25">
      <c r="A609" s="33" t="s">
        <v>168</v>
      </c>
      <c r="B609" s="33">
        <v>153</v>
      </c>
      <c r="C609" s="34" t="s">
        <v>1739</v>
      </c>
      <c r="D609" s="33" t="s">
        <v>181</v>
      </c>
      <c r="E609" s="35" t="s">
        <v>1740</v>
      </c>
      <c r="F609" s="36" t="s">
        <v>250</v>
      </c>
      <c r="G609" s="37">
        <v>3.2</v>
      </c>
      <c r="H609" s="38">
        <v>0</v>
      </c>
      <c r="I609" s="38">
        <f>ROUND(G609*H609,P4)</f>
        <v>0</v>
      </c>
      <c r="J609" s="33"/>
      <c r="O609" s="39">
        <f>I609*0.21</f>
        <v>0</v>
      </c>
      <c r="P609">
        <v>3</v>
      </c>
    </row>
    <row r="610" spans="1:16" ht="30" x14ac:dyDescent="0.25">
      <c r="A610" s="33" t="s">
        <v>173</v>
      </c>
      <c r="B610" s="40"/>
      <c r="C610" s="41"/>
      <c r="D610" s="41"/>
      <c r="E610" s="35" t="s">
        <v>1740</v>
      </c>
      <c r="F610" s="41"/>
      <c r="G610" s="41"/>
      <c r="H610" s="41"/>
      <c r="I610" s="41"/>
      <c r="J610" s="42"/>
    </row>
    <row r="611" spans="1:16" x14ac:dyDescent="0.25">
      <c r="A611" s="33" t="s">
        <v>175</v>
      </c>
      <c r="B611" s="40"/>
      <c r="C611" s="41"/>
      <c r="D611" s="41"/>
      <c r="E611" s="43" t="s">
        <v>1726</v>
      </c>
      <c r="F611" s="41"/>
      <c r="G611" s="41"/>
      <c r="H611" s="41"/>
      <c r="I611" s="41"/>
      <c r="J611" s="42"/>
    </row>
    <row r="612" spans="1:16" x14ac:dyDescent="0.25">
      <c r="A612" s="33" t="s">
        <v>177</v>
      </c>
      <c r="B612" s="40"/>
      <c r="C612" s="41"/>
      <c r="D612" s="41"/>
      <c r="E612" s="44" t="s">
        <v>181</v>
      </c>
      <c r="F612" s="41"/>
      <c r="G612" s="41"/>
      <c r="H612" s="41"/>
      <c r="I612" s="41"/>
      <c r="J612" s="42"/>
    </row>
    <row r="613" spans="1:16" ht="30" x14ac:dyDescent="0.25">
      <c r="A613" s="33" t="s">
        <v>168</v>
      </c>
      <c r="B613" s="33">
        <v>154</v>
      </c>
      <c r="C613" s="34" t="s">
        <v>1741</v>
      </c>
      <c r="D613" s="33" t="s">
        <v>181</v>
      </c>
      <c r="E613" s="35" t="s">
        <v>1742</v>
      </c>
      <c r="F613" s="36" t="s">
        <v>250</v>
      </c>
      <c r="G613" s="37">
        <v>3.2</v>
      </c>
      <c r="H613" s="38">
        <v>0</v>
      </c>
      <c r="I613" s="38">
        <f>ROUND(G613*H613,P4)</f>
        <v>0</v>
      </c>
      <c r="J613" s="33"/>
      <c r="O613" s="39">
        <f>I613*0.21</f>
        <v>0</v>
      </c>
      <c r="P613">
        <v>3</v>
      </c>
    </row>
    <row r="614" spans="1:16" ht="30" x14ac:dyDescent="0.25">
      <c r="A614" s="33" t="s">
        <v>173</v>
      </c>
      <c r="B614" s="40"/>
      <c r="C614" s="41"/>
      <c r="D614" s="41"/>
      <c r="E614" s="35" t="s">
        <v>1742</v>
      </c>
      <c r="F614" s="41"/>
      <c r="G614" s="41"/>
      <c r="H614" s="41"/>
      <c r="I614" s="41"/>
      <c r="J614" s="42"/>
    </row>
    <row r="615" spans="1:16" x14ac:dyDescent="0.25">
      <c r="A615" s="33" t="s">
        <v>175</v>
      </c>
      <c r="B615" s="40"/>
      <c r="C615" s="41"/>
      <c r="D615" s="41"/>
      <c r="E615" s="43" t="s">
        <v>1726</v>
      </c>
      <c r="F615" s="41"/>
      <c r="G615" s="41"/>
      <c r="H615" s="41"/>
      <c r="I615" s="41"/>
      <c r="J615" s="42"/>
    </row>
    <row r="616" spans="1:16" x14ac:dyDescent="0.25">
      <c r="A616" s="33" t="s">
        <v>177</v>
      </c>
      <c r="B616" s="40"/>
      <c r="C616" s="41"/>
      <c r="D616" s="41"/>
      <c r="E616" s="44" t="s">
        <v>181</v>
      </c>
      <c r="F616" s="41"/>
      <c r="G616" s="41"/>
      <c r="H616" s="41"/>
      <c r="I616" s="41"/>
      <c r="J616" s="42"/>
    </row>
    <row r="617" spans="1:16" ht="30" x14ac:dyDescent="0.25">
      <c r="A617" s="33" t="s">
        <v>168</v>
      </c>
      <c r="B617" s="33">
        <v>155</v>
      </c>
      <c r="C617" s="34" t="s">
        <v>1743</v>
      </c>
      <c r="D617" s="33" t="s">
        <v>181</v>
      </c>
      <c r="E617" s="35" t="s">
        <v>1744</v>
      </c>
      <c r="F617" s="36" t="s">
        <v>250</v>
      </c>
      <c r="G617" s="37">
        <v>3.2</v>
      </c>
      <c r="H617" s="38">
        <v>0</v>
      </c>
      <c r="I617" s="38">
        <f>ROUND(G617*H617,P4)</f>
        <v>0</v>
      </c>
      <c r="J617" s="33"/>
      <c r="O617" s="39">
        <f>I617*0.21</f>
        <v>0</v>
      </c>
      <c r="P617">
        <v>3</v>
      </c>
    </row>
    <row r="618" spans="1:16" ht="30" x14ac:dyDescent="0.25">
      <c r="A618" s="33" t="s">
        <v>173</v>
      </c>
      <c r="B618" s="40"/>
      <c r="C618" s="41"/>
      <c r="D618" s="41"/>
      <c r="E618" s="35" t="s">
        <v>1744</v>
      </c>
      <c r="F618" s="41"/>
      <c r="G618" s="41"/>
      <c r="H618" s="41"/>
      <c r="I618" s="41"/>
      <c r="J618" s="42"/>
    </row>
    <row r="619" spans="1:16" x14ac:dyDescent="0.25">
      <c r="A619" s="33" t="s">
        <v>175</v>
      </c>
      <c r="B619" s="40"/>
      <c r="C619" s="41"/>
      <c r="D619" s="41"/>
      <c r="E619" s="43" t="s">
        <v>1726</v>
      </c>
      <c r="F619" s="41"/>
      <c r="G619" s="41"/>
      <c r="H619" s="41"/>
      <c r="I619" s="41"/>
      <c r="J619" s="42"/>
    </row>
    <row r="620" spans="1:16" x14ac:dyDescent="0.25">
      <c r="A620" s="33" t="s">
        <v>177</v>
      </c>
      <c r="B620" s="40"/>
      <c r="C620" s="41"/>
      <c r="D620" s="41"/>
      <c r="E620" s="44" t="s">
        <v>181</v>
      </c>
      <c r="F620" s="41"/>
      <c r="G620" s="41"/>
      <c r="H620" s="41"/>
      <c r="I620" s="41"/>
      <c r="J620" s="42"/>
    </row>
    <row r="621" spans="1:16" ht="30" x14ac:dyDescent="0.25">
      <c r="A621" s="33" t="s">
        <v>168</v>
      </c>
      <c r="B621" s="33">
        <v>156</v>
      </c>
      <c r="C621" s="34" t="s">
        <v>1745</v>
      </c>
      <c r="D621" s="33" t="s">
        <v>181</v>
      </c>
      <c r="E621" s="35" t="s">
        <v>1746</v>
      </c>
      <c r="F621" s="36" t="s">
        <v>250</v>
      </c>
      <c r="G621" s="37">
        <v>3.2</v>
      </c>
      <c r="H621" s="38">
        <v>0</v>
      </c>
      <c r="I621" s="38">
        <f>ROUND(G621*H621,P4)</f>
        <v>0</v>
      </c>
      <c r="J621" s="33"/>
      <c r="O621" s="39">
        <f>I621*0.21</f>
        <v>0</v>
      </c>
      <c r="P621">
        <v>3</v>
      </c>
    </row>
    <row r="622" spans="1:16" ht="30" x14ac:dyDescent="0.25">
      <c r="A622" s="33" t="s">
        <v>173</v>
      </c>
      <c r="B622" s="40"/>
      <c r="C622" s="41"/>
      <c r="D622" s="41"/>
      <c r="E622" s="35" t="s">
        <v>1746</v>
      </c>
      <c r="F622" s="41"/>
      <c r="G622" s="41"/>
      <c r="H622" s="41"/>
      <c r="I622" s="41"/>
      <c r="J622" s="42"/>
    </row>
    <row r="623" spans="1:16" x14ac:dyDescent="0.25">
      <c r="A623" s="33" t="s">
        <v>175</v>
      </c>
      <c r="B623" s="40"/>
      <c r="C623" s="41"/>
      <c r="D623" s="41"/>
      <c r="E623" s="43" t="s">
        <v>1726</v>
      </c>
      <c r="F623" s="41"/>
      <c r="G623" s="41"/>
      <c r="H623" s="41"/>
      <c r="I623" s="41"/>
      <c r="J623" s="42"/>
    </row>
    <row r="624" spans="1:16" x14ac:dyDescent="0.25">
      <c r="A624" s="33" t="s">
        <v>177</v>
      </c>
      <c r="B624" s="40"/>
      <c r="C624" s="41"/>
      <c r="D624" s="41"/>
      <c r="E624" s="44" t="s">
        <v>181</v>
      </c>
      <c r="F624" s="41"/>
      <c r="G624" s="41"/>
      <c r="H624" s="41"/>
      <c r="I624" s="41"/>
      <c r="J624" s="42"/>
    </row>
    <row r="625" spans="1:16" x14ac:dyDescent="0.25">
      <c r="A625" s="27" t="s">
        <v>165</v>
      </c>
      <c r="B625" s="28"/>
      <c r="C625" s="29" t="s">
        <v>1747</v>
      </c>
      <c r="D625" s="30"/>
      <c r="E625" s="27" t="s">
        <v>1748</v>
      </c>
      <c r="F625" s="30"/>
      <c r="G625" s="30"/>
      <c r="H625" s="30"/>
      <c r="I625" s="31">
        <f>SUMIFS(I626:I673,A626:A673,"P")</f>
        <v>0</v>
      </c>
      <c r="J625" s="32"/>
    </row>
    <row r="626" spans="1:16" ht="45" x14ac:dyDescent="0.25">
      <c r="A626" s="33" t="s">
        <v>168</v>
      </c>
      <c r="B626" s="33">
        <v>157</v>
      </c>
      <c r="C626" s="34" t="s">
        <v>1749</v>
      </c>
      <c r="D626" s="33" t="s">
        <v>181</v>
      </c>
      <c r="E626" s="35" t="s">
        <v>1750</v>
      </c>
      <c r="F626" s="36" t="s">
        <v>250</v>
      </c>
      <c r="G626" s="37">
        <v>153.4</v>
      </c>
      <c r="H626" s="38">
        <v>0</v>
      </c>
      <c r="I626" s="38">
        <f>ROUND(G626*H626,P4)</f>
        <v>0</v>
      </c>
      <c r="J626" s="33"/>
      <c r="O626" s="39">
        <f>I626*0.21</f>
        <v>0</v>
      </c>
      <c r="P626">
        <v>3</v>
      </c>
    </row>
    <row r="627" spans="1:16" ht="60" x14ac:dyDescent="0.25">
      <c r="A627" s="33" t="s">
        <v>173</v>
      </c>
      <c r="B627" s="40"/>
      <c r="C627" s="41"/>
      <c r="D627" s="41"/>
      <c r="E627" s="35" t="s">
        <v>1751</v>
      </c>
      <c r="F627" s="41"/>
      <c r="G627" s="41"/>
      <c r="H627" s="41"/>
      <c r="I627" s="41"/>
      <c r="J627" s="42"/>
    </row>
    <row r="628" spans="1:16" ht="30" x14ac:dyDescent="0.25">
      <c r="A628" s="33" t="s">
        <v>175</v>
      </c>
      <c r="B628" s="40"/>
      <c r="C628" s="41"/>
      <c r="D628" s="41"/>
      <c r="E628" s="43" t="s">
        <v>1752</v>
      </c>
      <c r="F628" s="41"/>
      <c r="G628" s="41"/>
      <c r="H628" s="41"/>
      <c r="I628" s="41"/>
      <c r="J628" s="42"/>
    </row>
    <row r="629" spans="1:16" x14ac:dyDescent="0.25">
      <c r="A629" s="33" t="s">
        <v>177</v>
      </c>
      <c r="B629" s="40"/>
      <c r="C629" s="41"/>
      <c r="D629" s="41"/>
      <c r="E629" s="44" t="s">
        <v>181</v>
      </c>
      <c r="F629" s="41"/>
      <c r="G629" s="41"/>
      <c r="H629" s="41"/>
      <c r="I629" s="41"/>
      <c r="J629" s="42"/>
    </row>
    <row r="630" spans="1:16" ht="45" x14ac:dyDescent="0.25">
      <c r="A630" s="33" t="s">
        <v>168</v>
      </c>
      <c r="B630" s="33">
        <v>158</v>
      </c>
      <c r="C630" s="34" t="s">
        <v>1753</v>
      </c>
      <c r="D630" s="33" t="s">
        <v>181</v>
      </c>
      <c r="E630" s="35" t="s">
        <v>1754</v>
      </c>
      <c r="F630" s="36" t="s">
        <v>250</v>
      </c>
      <c r="G630" s="37">
        <v>19.04</v>
      </c>
      <c r="H630" s="38">
        <v>0</v>
      </c>
      <c r="I630" s="38">
        <f>ROUND(G630*H630,P4)</f>
        <v>0</v>
      </c>
      <c r="J630" s="33"/>
      <c r="O630" s="39">
        <f>I630*0.21</f>
        <v>0</v>
      </c>
      <c r="P630">
        <v>3</v>
      </c>
    </row>
    <row r="631" spans="1:16" ht="45" x14ac:dyDescent="0.25">
      <c r="A631" s="33" t="s">
        <v>173</v>
      </c>
      <c r="B631" s="40"/>
      <c r="C631" s="41"/>
      <c r="D631" s="41"/>
      <c r="E631" s="35" t="s">
        <v>1755</v>
      </c>
      <c r="F631" s="41"/>
      <c r="G631" s="41"/>
      <c r="H631" s="41"/>
      <c r="I631" s="41"/>
      <c r="J631" s="42"/>
    </row>
    <row r="632" spans="1:16" ht="30" x14ac:dyDescent="0.25">
      <c r="A632" s="33" t="s">
        <v>175</v>
      </c>
      <c r="B632" s="40"/>
      <c r="C632" s="41"/>
      <c r="D632" s="41"/>
      <c r="E632" s="43" t="s">
        <v>1756</v>
      </c>
      <c r="F632" s="41"/>
      <c r="G632" s="41"/>
      <c r="H632" s="41"/>
      <c r="I632" s="41"/>
      <c r="J632" s="42"/>
    </row>
    <row r="633" spans="1:16" x14ac:dyDescent="0.25">
      <c r="A633" s="33" t="s">
        <v>177</v>
      </c>
      <c r="B633" s="40"/>
      <c r="C633" s="41"/>
      <c r="D633" s="41"/>
      <c r="E633" s="44" t="s">
        <v>181</v>
      </c>
      <c r="F633" s="41"/>
      <c r="G633" s="41"/>
      <c r="H633" s="41"/>
      <c r="I633" s="41"/>
      <c r="J633" s="42"/>
    </row>
    <row r="634" spans="1:16" ht="45" x14ac:dyDescent="0.25">
      <c r="A634" s="33" t="s">
        <v>168</v>
      </c>
      <c r="B634" s="33">
        <v>159</v>
      </c>
      <c r="C634" s="34" t="s">
        <v>1757</v>
      </c>
      <c r="D634" s="33" t="s">
        <v>181</v>
      </c>
      <c r="E634" s="35" t="s">
        <v>1758</v>
      </c>
      <c r="F634" s="36" t="s">
        <v>250</v>
      </c>
      <c r="G634" s="37">
        <v>323.79000000000002</v>
      </c>
      <c r="H634" s="38">
        <v>0</v>
      </c>
      <c r="I634" s="38">
        <f>ROUND(G634*H634,P4)</f>
        <v>0</v>
      </c>
      <c r="J634" s="33"/>
      <c r="O634" s="39">
        <f>I634*0.21</f>
        <v>0</v>
      </c>
      <c r="P634">
        <v>3</v>
      </c>
    </row>
    <row r="635" spans="1:16" ht="60" x14ac:dyDescent="0.25">
      <c r="A635" s="33" t="s">
        <v>173</v>
      </c>
      <c r="B635" s="40"/>
      <c r="C635" s="41"/>
      <c r="D635" s="41"/>
      <c r="E635" s="35" t="s">
        <v>1759</v>
      </c>
      <c r="F635" s="41"/>
      <c r="G635" s="41"/>
      <c r="H635" s="41"/>
      <c r="I635" s="41"/>
      <c r="J635" s="42"/>
    </row>
    <row r="636" spans="1:16" ht="75" x14ac:dyDescent="0.25">
      <c r="A636" s="33" t="s">
        <v>175</v>
      </c>
      <c r="B636" s="40"/>
      <c r="C636" s="41"/>
      <c r="D636" s="41"/>
      <c r="E636" s="43" t="s">
        <v>1760</v>
      </c>
      <c r="F636" s="41"/>
      <c r="G636" s="41"/>
      <c r="H636" s="41"/>
      <c r="I636" s="41"/>
      <c r="J636" s="42"/>
    </row>
    <row r="637" spans="1:16" x14ac:dyDescent="0.25">
      <c r="A637" s="33" t="s">
        <v>177</v>
      </c>
      <c r="B637" s="40"/>
      <c r="C637" s="41"/>
      <c r="D637" s="41"/>
      <c r="E637" s="44" t="s">
        <v>181</v>
      </c>
      <c r="F637" s="41"/>
      <c r="G637" s="41"/>
      <c r="H637" s="41"/>
      <c r="I637" s="41"/>
      <c r="J637" s="42"/>
    </row>
    <row r="638" spans="1:16" ht="45" x14ac:dyDescent="0.25">
      <c r="A638" s="33" t="s">
        <v>168</v>
      </c>
      <c r="B638" s="33">
        <v>160</v>
      </c>
      <c r="C638" s="34" t="s">
        <v>1761</v>
      </c>
      <c r="D638" s="33" t="s">
        <v>181</v>
      </c>
      <c r="E638" s="35" t="s">
        <v>1762</v>
      </c>
      <c r="F638" s="36" t="s">
        <v>250</v>
      </c>
      <c r="G638" s="37">
        <v>395.91</v>
      </c>
      <c r="H638" s="38">
        <v>0</v>
      </c>
      <c r="I638" s="38">
        <f>ROUND(G638*H638,P4)</f>
        <v>0</v>
      </c>
      <c r="J638" s="33"/>
      <c r="O638" s="39">
        <f>I638*0.21</f>
        <v>0</v>
      </c>
      <c r="P638">
        <v>3</v>
      </c>
    </row>
    <row r="639" spans="1:16" ht="60" x14ac:dyDescent="0.25">
      <c r="A639" s="33" t="s">
        <v>173</v>
      </c>
      <c r="B639" s="40"/>
      <c r="C639" s="41"/>
      <c r="D639" s="41"/>
      <c r="E639" s="35" t="s">
        <v>1763</v>
      </c>
      <c r="F639" s="41"/>
      <c r="G639" s="41"/>
      <c r="H639" s="41"/>
      <c r="I639" s="41"/>
      <c r="J639" s="42"/>
    </row>
    <row r="640" spans="1:16" ht="30" x14ac:dyDescent="0.25">
      <c r="A640" s="33" t="s">
        <v>175</v>
      </c>
      <c r="B640" s="40"/>
      <c r="C640" s="41"/>
      <c r="D640" s="41"/>
      <c r="E640" s="43" t="s">
        <v>1764</v>
      </c>
      <c r="F640" s="41"/>
      <c r="G640" s="41"/>
      <c r="H640" s="41"/>
      <c r="I640" s="41"/>
      <c r="J640" s="42"/>
    </row>
    <row r="641" spans="1:16" x14ac:dyDescent="0.25">
      <c r="A641" s="33" t="s">
        <v>177</v>
      </c>
      <c r="B641" s="40"/>
      <c r="C641" s="41"/>
      <c r="D641" s="41"/>
      <c r="E641" s="44" t="s">
        <v>181</v>
      </c>
      <c r="F641" s="41"/>
      <c r="G641" s="41"/>
      <c r="H641" s="41"/>
      <c r="I641" s="41"/>
      <c r="J641" s="42"/>
    </row>
    <row r="642" spans="1:16" ht="45" x14ac:dyDescent="0.25">
      <c r="A642" s="33" t="s">
        <v>168</v>
      </c>
      <c r="B642" s="33">
        <v>161</v>
      </c>
      <c r="C642" s="34" t="s">
        <v>1765</v>
      </c>
      <c r="D642" s="33" t="s">
        <v>181</v>
      </c>
      <c r="E642" s="35" t="s">
        <v>1766</v>
      </c>
      <c r="F642" s="36" t="s">
        <v>250</v>
      </c>
      <c r="G642" s="37">
        <v>74.709999999999994</v>
      </c>
      <c r="H642" s="38">
        <v>0</v>
      </c>
      <c r="I642" s="38">
        <f>ROUND(G642*H642,P4)</f>
        <v>0</v>
      </c>
      <c r="J642" s="33"/>
      <c r="O642" s="39">
        <f>I642*0.21</f>
        <v>0</v>
      </c>
      <c r="P642">
        <v>3</v>
      </c>
    </row>
    <row r="643" spans="1:16" ht="60" x14ac:dyDescent="0.25">
      <c r="A643" s="33" t="s">
        <v>173</v>
      </c>
      <c r="B643" s="40"/>
      <c r="C643" s="41"/>
      <c r="D643" s="41"/>
      <c r="E643" s="35" t="s">
        <v>1767</v>
      </c>
      <c r="F643" s="41"/>
      <c r="G643" s="41"/>
      <c r="H643" s="41"/>
      <c r="I643" s="41"/>
      <c r="J643" s="42"/>
    </row>
    <row r="644" spans="1:16" ht="135" x14ac:dyDescent="0.25">
      <c r="A644" s="33" t="s">
        <v>175</v>
      </c>
      <c r="B644" s="40"/>
      <c r="C644" s="41"/>
      <c r="D644" s="41"/>
      <c r="E644" s="43" t="s">
        <v>1768</v>
      </c>
      <c r="F644" s="41"/>
      <c r="G644" s="41"/>
      <c r="H644" s="41"/>
      <c r="I644" s="41"/>
      <c r="J644" s="42"/>
    </row>
    <row r="645" spans="1:16" x14ac:dyDescent="0.25">
      <c r="A645" s="33" t="s">
        <v>177</v>
      </c>
      <c r="B645" s="40"/>
      <c r="C645" s="41"/>
      <c r="D645" s="41"/>
      <c r="E645" s="44" t="s">
        <v>181</v>
      </c>
      <c r="F645" s="41"/>
      <c r="G645" s="41"/>
      <c r="H645" s="41"/>
      <c r="I645" s="41"/>
      <c r="J645" s="42"/>
    </row>
    <row r="646" spans="1:16" ht="45" x14ac:dyDescent="0.25">
      <c r="A646" s="33" t="s">
        <v>168</v>
      </c>
      <c r="B646" s="33">
        <v>162</v>
      </c>
      <c r="C646" s="34" t="s">
        <v>1769</v>
      </c>
      <c r="D646" s="33" t="s">
        <v>181</v>
      </c>
      <c r="E646" s="35" t="s">
        <v>1770</v>
      </c>
      <c r="F646" s="36" t="s">
        <v>250</v>
      </c>
      <c r="G646" s="37">
        <v>17.25</v>
      </c>
      <c r="H646" s="38">
        <v>0</v>
      </c>
      <c r="I646" s="38">
        <f>ROUND(G646*H646,P4)</f>
        <v>0</v>
      </c>
      <c r="J646" s="33"/>
      <c r="O646" s="39">
        <f>I646*0.21</f>
        <v>0</v>
      </c>
      <c r="P646">
        <v>3</v>
      </c>
    </row>
    <row r="647" spans="1:16" ht="60" x14ac:dyDescent="0.25">
      <c r="A647" s="33" t="s">
        <v>173</v>
      </c>
      <c r="B647" s="40"/>
      <c r="C647" s="41"/>
      <c r="D647" s="41"/>
      <c r="E647" s="35" t="s">
        <v>1771</v>
      </c>
      <c r="F647" s="41"/>
      <c r="G647" s="41"/>
      <c r="H647" s="41"/>
      <c r="I647" s="41"/>
      <c r="J647" s="42"/>
    </row>
    <row r="648" spans="1:16" ht="30" x14ac:dyDescent="0.25">
      <c r="A648" s="33" t="s">
        <v>175</v>
      </c>
      <c r="B648" s="40"/>
      <c r="C648" s="41"/>
      <c r="D648" s="41"/>
      <c r="E648" s="43" t="s">
        <v>1772</v>
      </c>
      <c r="F648" s="41"/>
      <c r="G648" s="41"/>
      <c r="H648" s="41"/>
      <c r="I648" s="41"/>
      <c r="J648" s="42"/>
    </row>
    <row r="649" spans="1:16" x14ac:dyDescent="0.25">
      <c r="A649" s="33" t="s">
        <v>177</v>
      </c>
      <c r="B649" s="40"/>
      <c r="C649" s="41"/>
      <c r="D649" s="41"/>
      <c r="E649" s="44" t="s">
        <v>181</v>
      </c>
      <c r="F649" s="41"/>
      <c r="G649" s="41"/>
      <c r="H649" s="41"/>
      <c r="I649" s="41"/>
      <c r="J649" s="42"/>
    </row>
    <row r="650" spans="1:16" ht="45" x14ac:dyDescent="0.25">
      <c r="A650" s="33" t="s">
        <v>168</v>
      </c>
      <c r="B650" s="33">
        <v>163</v>
      </c>
      <c r="C650" s="34" t="s">
        <v>1773</v>
      </c>
      <c r="D650" s="33" t="s">
        <v>181</v>
      </c>
      <c r="E650" s="35" t="s">
        <v>1774</v>
      </c>
      <c r="F650" s="36" t="s">
        <v>250</v>
      </c>
      <c r="G650" s="37">
        <v>595.12</v>
      </c>
      <c r="H650" s="38">
        <v>0</v>
      </c>
      <c r="I650" s="38">
        <f>ROUND(G650*H650,P4)</f>
        <v>0</v>
      </c>
      <c r="J650" s="33"/>
      <c r="O650" s="39">
        <f>I650*0.21</f>
        <v>0</v>
      </c>
      <c r="P650">
        <v>3</v>
      </c>
    </row>
    <row r="651" spans="1:16" ht="45" x14ac:dyDescent="0.25">
      <c r="A651" s="33" t="s">
        <v>173</v>
      </c>
      <c r="B651" s="40"/>
      <c r="C651" s="41"/>
      <c r="D651" s="41"/>
      <c r="E651" s="35" t="s">
        <v>1774</v>
      </c>
      <c r="F651" s="41"/>
      <c r="G651" s="41"/>
      <c r="H651" s="41"/>
      <c r="I651" s="41"/>
      <c r="J651" s="42"/>
    </row>
    <row r="652" spans="1:16" ht="45" x14ac:dyDescent="0.25">
      <c r="A652" s="33" t="s">
        <v>175</v>
      </c>
      <c r="B652" s="40"/>
      <c r="C652" s="41"/>
      <c r="D652" s="41"/>
      <c r="E652" s="43" t="s">
        <v>1775</v>
      </c>
      <c r="F652" s="41"/>
      <c r="G652" s="41"/>
      <c r="H652" s="41"/>
      <c r="I652" s="41"/>
      <c r="J652" s="42"/>
    </row>
    <row r="653" spans="1:16" x14ac:dyDescent="0.25">
      <c r="A653" s="33" t="s">
        <v>177</v>
      </c>
      <c r="B653" s="40"/>
      <c r="C653" s="41"/>
      <c r="D653" s="41"/>
      <c r="E653" s="44" t="s">
        <v>181</v>
      </c>
      <c r="F653" s="41"/>
      <c r="G653" s="41"/>
      <c r="H653" s="41"/>
      <c r="I653" s="41"/>
      <c r="J653" s="42"/>
    </row>
    <row r="654" spans="1:16" ht="45" x14ac:dyDescent="0.25">
      <c r="A654" s="33" t="s">
        <v>168</v>
      </c>
      <c r="B654" s="33">
        <v>164</v>
      </c>
      <c r="C654" s="34" t="s">
        <v>1776</v>
      </c>
      <c r="D654" s="33" t="s">
        <v>181</v>
      </c>
      <c r="E654" s="35" t="s">
        <v>1777</v>
      </c>
      <c r="F654" s="36" t="s">
        <v>250</v>
      </c>
      <c r="G654" s="37">
        <v>595.12</v>
      </c>
      <c r="H654" s="38">
        <v>0</v>
      </c>
      <c r="I654" s="38">
        <f>ROUND(G654*H654,P4)</f>
        <v>0</v>
      </c>
      <c r="J654" s="33"/>
      <c r="O654" s="39">
        <f>I654*0.21</f>
        <v>0</v>
      </c>
      <c r="P654">
        <v>3</v>
      </c>
    </row>
    <row r="655" spans="1:16" ht="45" x14ac:dyDescent="0.25">
      <c r="A655" s="33" t="s">
        <v>173</v>
      </c>
      <c r="B655" s="40"/>
      <c r="C655" s="41"/>
      <c r="D655" s="41"/>
      <c r="E655" s="35" t="s">
        <v>1777</v>
      </c>
      <c r="F655" s="41"/>
      <c r="G655" s="41"/>
      <c r="H655" s="41"/>
      <c r="I655" s="41"/>
      <c r="J655" s="42"/>
    </row>
    <row r="656" spans="1:16" ht="45" x14ac:dyDescent="0.25">
      <c r="A656" s="33" t="s">
        <v>175</v>
      </c>
      <c r="B656" s="40"/>
      <c r="C656" s="41"/>
      <c r="D656" s="41"/>
      <c r="E656" s="43" t="s">
        <v>1778</v>
      </c>
      <c r="F656" s="41"/>
      <c r="G656" s="41"/>
      <c r="H656" s="41"/>
      <c r="I656" s="41"/>
      <c r="J656" s="42"/>
    </row>
    <row r="657" spans="1:16" x14ac:dyDescent="0.25">
      <c r="A657" s="33" t="s">
        <v>177</v>
      </c>
      <c r="B657" s="40"/>
      <c r="C657" s="41"/>
      <c r="D657" s="41"/>
      <c r="E657" s="44" t="s">
        <v>181</v>
      </c>
      <c r="F657" s="41"/>
      <c r="G657" s="41"/>
      <c r="H657" s="41"/>
      <c r="I657" s="41"/>
      <c r="J657" s="42"/>
    </row>
    <row r="658" spans="1:16" ht="45" x14ac:dyDescent="0.25">
      <c r="A658" s="33" t="s">
        <v>168</v>
      </c>
      <c r="B658" s="33">
        <v>165</v>
      </c>
      <c r="C658" s="34" t="s">
        <v>1779</v>
      </c>
      <c r="D658" s="33" t="s">
        <v>181</v>
      </c>
      <c r="E658" s="35" t="s">
        <v>1780</v>
      </c>
      <c r="F658" s="36" t="s">
        <v>274</v>
      </c>
      <c r="G658" s="37">
        <v>105.71</v>
      </c>
      <c r="H658" s="38">
        <v>0</v>
      </c>
      <c r="I658" s="38">
        <f>ROUND(G658*H658,P4)</f>
        <v>0</v>
      </c>
      <c r="J658" s="33"/>
      <c r="O658" s="39">
        <f>I658*0.21</f>
        <v>0</v>
      </c>
      <c r="P658">
        <v>3</v>
      </c>
    </row>
    <row r="659" spans="1:16" ht="45" x14ac:dyDescent="0.25">
      <c r="A659" s="33" t="s">
        <v>173</v>
      </c>
      <c r="B659" s="40"/>
      <c r="C659" s="41"/>
      <c r="D659" s="41"/>
      <c r="E659" s="35" t="s">
        <v>1780</v>
      </c>
      <c r="F659" s="41"/>
      <c r="G659" s="41"/>
      <c r="H659" s="41"/>
      <c r="I659" s="41"/>
      <c r="J659" s="42"/>
    </row>
    <row r="660" spans="1:16" ht="30" x14ac:dyDescent="0.25">
      <c r="A660" s="33" t="s">
        <v>175</v>
      </c>
      <c r="B660" s="40"/>
      <c r="C660" s="41"/>
      <c r="D660" s="41"/>
      <c r="E660" s="43" t="s">
        <v>1781</v>
      </c>
      <c r="F660" s="41"/>
      <c r="G660" s="41"/>
      <c r="H660" s="41"/>
      <c r="I660" s="41"/>
      <c r="J660" s="42"/>
    </row>
    <row r="661" spans="1:16" x14ac:dyDescent="0.25">
      <c r="A661" s="33" t="s">
        <v>177</v>
      </c>
      <c r="B661" s="40"/>
      <c r="C661" s="41"/>
      <c r="D661" s="41"/>
      <c r="E661" s="44" t="s">
        <v>181</v>
      </c>
      <c r="F661" s="41"/>
      <c r="G661" s="41"/>
      <c r="H661" s="41"/>
      <c r="I661" s="41"/>
      <c r="J661" s="42"/>
    </row>
    <row r="662" spans="1:16" ht="30" x14ac:dyDescent="0.25">
      <c r="A662" s="33" t="s">
        <v>168</v>
      </c>
      <c r="B662" s="33">
        <v>166</v>
      </c>
      <c r="C662" s="34" t="s">
        <v>1782</v>
      </c>
      <c r="D662" s="33" t="s">
        <v>181</v>
      </c>
      <c r="E662" s="35" t="s">
        <v>1783</v>
      </c>
      <c r="F662" s="36" t="s">
        <v>242</v>
      </c>
      <c r="G662" s="37">
        <v>0.23799999999999999</v>
      </c>
      <c r="H662" s="38">
        <v>0</v>
      </c>
      <c r="I662" s="38">
        <f>ROUND(G662*H662,P4)</f>
        <v>0</v>
      </c>
      <c r="J662" s="33"/>
      <c r="O662" s="39">
        <f>I662*0.21</f>
        <v>0</v>
      </c>
      <c r="P662">
        <v>3</v>
      </c>
    </row>
    <row r="663" spans="1:16" ht="30" x14ac:dyDescent="0.25">
      <c r="A663" s="33" t="s">
        <v>173</v>
      </c>
      <c r="B663" s="40"/>
      <c r="C663" s="41"/>
      <c r="D663" s="41"/>
      <c r="E663" s="35" t="s">
        <v>1783</v>
      </c>
      <c r="F663" s="41"/>
      <c r="G663" s="41"/>
      <c r="H663" s="41"/>
      <c r="I663" s="41"/>
      <c r="J663" s="42"/>
    </row>
    <row r="664" spans="1:16" ht="30" x14ac:dyDescent="0.25">
      <c r="A664" s="33" t="s">
        <v>175</v>
      </c>
      <c r="B664" s="40"/>
      <c r="C664" s="41"/>
      <c r="D664" s="41"/>
      <c r="E664" s="43" t="s">
        <v>1784</v>
      </c>
      <c r="F664" s="41"/>
      <c r="G664" s="41"/>
      <c r="H664" s="41"/>
      <c r="I664" s="41"/>
      <c r="J664" s="42"/>
    </row>
    <row r="665" spans="1:16" x14ac:dyDescent="0.25">
      <c r="A665" s="33" t="s">
        <v>177</v>
      </c>
      <c r="B665" s="40"/>
      <c r="C665" s="41"/>
      <c r="D665" s="41"/>
      <c r="E665" s="44" t="s">
        <v>181</v>
      </c>
      <c r="F665" s="41"/>
      <c r="G665" s="41"/>
      <c r="H665" s="41"/>
      <c r="I665" s="41"/>
      <c r="J665" s="42"/>
    </row>
    <row r="666" spans="1:16" ht="30" x14ac:dyDescent="0.25">
      <c r="A666" s="33" t="s">
        <v>168</v>
      </c>
      <c r="B666" s="33">
        <v>167</v>
      </c>
      <c r="C666" s="34" t="s">
        <v>1785</v>
      </c>
      <c r="D666" s="33" t="s">
        <v>181</v>
      </c>
      <c r="E666" s="35" t="s">
        <v>1786</v>
      </c>
      <c r="F666" s="36" t="s">
        <v>190</v>
      </c>
      <c r="G666" s="37">
        <v>1</v>
      </c>
      <c r="H666" s="38">
        <v>0</v>
      </c>
      <c r="I666" s="38">
        <f>ROUND(G666*H666,P4)</f>
        <v>0</v>
      </c>
      <c r="J666" s="33"/>
      <c r="O666" s="39">
        <f>I666*0.21</f>
        <v>0</v>
      </c>
      <c r="P666">
        <v>3</v>
      </c>
    </row>
    <row r="667" spans="1:16" ht="30" x14ac:dyDescent="0.25">
      <c r="A667" s="33" t="s">
        <v>173</v>
      </c>
      <c r="B667" s="40"/>
      <c r="C667" s="41"/>
      <c r="D667" s="41"/>
      <c r="E667" s="35" t="s">
        <v>1786</v>
      </c>
      <c r="F667" s="41"/>
      <c r="G667" s="41"/>
      <c r="H667" s="41"/>
      <c r="I667" s="41"/>
      <c r="J667" s="42"/>
    </row>
    <row r="668" spans="1:16" ht="30" x14ac:dyDescent="0.25">
      <c r="A668" s="33" t="s">
        <v>175</v>
      </c>
      <c r="B668" s="40"/>
      <c r="C668" s="41"/>
      <c r="D668" s="41"/>
      <c r="E668" s="43" t="s">
        <v>1787</v>
      </c>
      <c r="F668" s="41"/>
      <c r="G668" s="41"/>
      <c r="H668" s="41"/>
      <c r="I668" s="41"/>
      <c r="J668" s="42"/>
    </row>
    <row r="669" spans="1:16" x14ac:dyDescent="0.25">
      <c r="A669" s="33" t="s">
        <v>177</v>
      </c>
      <c r="B669" s="40"/>
      <c r="C669" s="41"/>
      <c r="D669" s="41"/>
      <c r="E669" s="44" t="s">
        <v>181</v>
      </c>
      <c r="F669" s="41"/>
      <c r="G669" s="41"/>
      <c r="H669" s="41"/>
      <c r="I669" s="41"/>
      <c r="J669" s="42"/>
    </row>
    <row r="670" spans="1:16" ht="45" x14ac:dyDescent="0.25">
      <c r="A670" s="33" t="s">
        <v>168</v>
      </c>
      <c r="B670" s="33">
        <v>168</v>
      </c>
      <c r="C670" s="34" t="s">
        <v>1788</v>
      </c>
      <c r="D670" s="33" t="s">
        <v>181</v>
      </c>
      <c r="E670" s="35" t="s">
        <v>1789</v>
      </c>
      <c r="F670" s="36" t="s">
        <v>274</v>
      </c>
      <c r="G670" s="37">
        <v>6.69</v>
      </c>
      <c r="H670" s="38">
        <v>0</v>
      </c>
      <c r="I670" s="38">
        <f>ROUND(G670*H670,P4)</f>
        <v>0</v>
      </c>
      <c r="J670" s="33"/>
      <c r="O670" s="39">
        <f>I670*0.21</f>
        <v>0</v>
      </c>
      <c r="P670">
        <v>3</v>
      </c>
    </row>
    <row r="671" spans="1:16" ht="60" x14ac:dyDescent="0.25">
      <c r="A671" s="33" t="s">
        <v>173</v>
      </c>
      <c r="B671" s="40"/>
      <c r="C671" s="41"/>
      <c r="D671" s="41"/>
      <c r="E671" s="35" t="s">
        <v>1790</v>
      </c>
      <c r="F671" s="41"/>
      <c r="G671" s="41"/>
      <c r="H671" s="41"/>
      <c r="I671" s="41"/>
      <c r="J671" s="42"/>
    </row>
    <row r="672" spans="1:16" ht="30" x14ac:dyDescent="0.25">
      <c r="A672" s="33" t="s">
        <v>175</v>
      </c>
      <c r="B672" s="40"/>
      <c r="C672" s="41"/>
      <c r="D672" s="41"/>
      <c r="E672" s="43" t="s">
        <v>1791</v>
      </c>
      <c r="F672" s="41"/>
      <c r="G672" s="41"/>
      <c r="H672" s="41"/>
      <c r="I672" s="41"/>
      <c r="J672" s="42"/>
    </row>
    <row r="673" spans="1:16" x14ac:dyDescent="0.25">
      <c r="A673" s="33" t="s">
        <v>177</v>
      </c>
      <c r="B673" s="40"/>
      <c r="C673" s="41"/>
      <c r="D673" s="41"/>
      <c r="E673" s="44" t="s">
        <v>181</v>
      </c>
      <c r="F673" s="41"/>
      <c r="G673" s="41"/>
      <c r="H673" s="41"/>
      <c r="I673" s="41"/>
      <c r="J673" s="42"/>
    </row>
    <row r="674" spans="1:16" x14ac:dyDescent="0.25">
      <c r="A674" s="27" t="s">
        <v>165</v>
      </c>
      <c r="B674" s="28"/>
      <c r="C674" s="29" t="s">
        <v>1792</v>
      </c>
      <c r="D674" s="30"/>
      <c r="E674" s="27" t="s">
        <v>1793</v>
      </c>
      <c r="F674" s="30"/>
      <c r="G674" s="30"/>
      <c r="H674" s="30"/>
      <c r="I674" s="31">
        <f>SUMIFS(I675:I725,A675:A725,"P")</f>
        <v>0</v>
      </c>
      <c r="J674" s="32"/>
    </row>
    <row r="675" spans="1:16" x14ac:dyDescent="0.25">
      <c r="A675" s="33" t="s">
        <v>168</v>
      </c>
      <c r="B675" s="33">
        <v>169</v>
      </c>
      <c r="C675" s="34" t="s">
        <v>1794</v>
      </c>
      <c r="D675" s="33" t="s">
        <v>181</v>
      </c>
      <c r="E675" s="35" t="s">
        <v>1795</v>
      </c>
      <c r="F675" s="36" t="s">
        <v>274</v>
      </c>
      <c r="G675" s="37">
        <v>7.8129999999999997</v>
      </c>
      <c r="H675" s="38">
        <v>0</v>
      </c>
      <c r="I675" s="38">
        <f>ROUND(G675*H675,P4)</f>
        <v>0</v>
      </c>
      <c r="J675" s="33"/>
      <c r="O675" s="39">
        <f>I675*0.21</f>
        <v>0</v>
      </c>
      <c r="P675">
        <v>3</v>
      </c>
    </row>
    <row r="676" spans="1:16" x14ac:dyDescent="0.25">
      <c r="A676" s="33" t="s">
        <v>173</v>
      </c>
      <c r="B676" s="40"/>
      <c r="C676" s="41"/>
      <c r="D676" s="41"/>
      <c r="E676" s="35" t="s">
        <v>1795</v>
      </c>
      <c r="F676" s="41"/>
      <c r="G676" s="41"/>
      <c r="H676" s="41"/>
      <c r="I676" s="41"/>
      <c r="J676" s="42"/>
    </row>
    <row r="677" spans="1:16" x14ac:dyDescent="0.25">
      <c r="A677" s="33" t="s">
        <v>177</v>
      </c>
      <c r="B677" s="40"/>
      <c r="C677" s="41"/>
      <c r="D677" s="41"/>
      <c r="E677" s="44" t="s">
        <v>181</v>
      </c>
      <c r="F677" s="41"/>
      <c r="G677" s="41"/>
      <c r="H677" s="41"/>
      <c r="I677" s="41"/>
      <c r="J677" s="42"/>
    </row>
    <row r="678" spans="1:16" x14ac:dyDescent="0.25">
      <c r="A678" s="33" t="s">
        <v>168</v>
      </c>
      <c r="B678" s="33">
        <v>170</v>
      </c>
      <c r="C678" s="34" t="s">
        <v>1796</v>
      </c>
      <c r="D678" s="33" t="s">
        <v>181</v>
      </c>
      <c r="E678" s="35" t="s">
        <v>1797</v>
      </c>
      <c r="F678" s="36" t="s">
        <v>274</v>
      </c>
      <c r="G678" s="37">
        <v>4.8860000000000001</v>
      </c>
      <c r="H678" s="38">
        <v>0</v>
      </c>
      <c r="I678" s="38">
        <f>ROUND(G678*H678,P4)</f>
        <v>0</v>
      </c>
      <c r="J678" s="33"/>
      <c r="O678" s="39">
        <f>I678*0.21</f>
        <v>0</v>
      </c>
      <c r="P678">
        <v>3</v>
      </c>
    </row>
    <row r="679" spans="1:16" x14ac:dyDescent="0.25">
      <c r="A679" s="33" t="s">
        <v>173</v>
      </c>
      <c r="B679" s="40"/>
      <c r="C679" s="41"/>
      <c r="D679" s="41"/>
      <c r="E679" s="35" t="s">
        <v>1797</v>
      </c>
      <c r="F679" s="41"/>
      <c r="G679" s="41"/>
      <c r="H679" s="41"/>
      <c r="I679" s="41"/>
      <c r="J679" s="42"/>
    </row>
    <row r="680" spans="1:16" x14ac:dyDescent="0.25">
      <c r="A680" s="33" t="s">
        <v>177</v>
      </c>
      <c r="B680" s="40"/>
      <c r="C680" s="41"/>
      <c r="D680" s="41"/>
      <c r="E680" s="44" t="s">
        <v>181</v>
      </c>
      <c r="F680" s="41"/>
      <c r="G680" s="41"/>
      <c r="H680" s="41"/>
      <c r="I680" s="41"/>
      <c r="J680" s="42"/>
    </row>
    <row r="681" spans="1:16" x14ac:dyDescent="0.25">
      <c r="A681" s="33" t="s">
        <v>168</v>
      </c>
      <c r="B681" s="33">
        <v>171</v>
      </c>
      <c r="C681" s="34" t="s">
        <v>1798</v>
      </c>
      <c r="D681" s="33" t="s">
        <v>181</v>
      </c>
      <c r="E681" s="35" t="s">
        <v>1799</v>
      </c>
      <c r="F681" s="36" t="s">
        <v>274</v>
      </c>
      <c r="G681" s="37">
        <v>228.43899999999999</v>
      </c>
      <c r="H681" s="38">
        <v>0</v>
      </c>
      <c r="I681" s="38">
        <f>ROUND(G681*H681,P4)</f>
        <v>0</v>
      </c>
      <c r="J681" s="33"/>
      <c r="O681" s="39">
        <f>I681*0.21</f>
        <v>0</v>
      </c>
      <c r="P681">
        <v>3</v>
      </c>
    </row>
    <row r="682" spans="1:16" x14ac:dyDescent="0.25">
      <c r="A682" s="33" t="s">
        <v>173</v>
      </c>
      <c r="B682" s="40"/>
      <c r="C682" s="41"/>
      <c r="D682" s="41"/>
      <c r="E682" s="35" t="s">
        <v>1799</v>
      </c>
      <c r="F682" s="41"/>
      <c r="G682" s="41"/>
      <c r="H682" s="41"/>
      <c r="I682" s="41"/>
      <c r="J682" s="42"/>
    </row>
    <row r="683" spans="1:16" x14ac:dyDescent="0.25">
      <c r="A683" s="33" t="s">
        <v>177</v>
      </c>
      <c r="B683" s="40"/>
      <c r="C683" s="41"/>
      <c r="D683" s="41"/>
      <c r="E683" s="44" t="s">
        <v>181</v>
      </c>
      <c r="F683" s="41"/>
      <c r="G683" s="41"/>
      <c r="H683" s="41"/>
      <c r="I683" s="41"/>
      <c r="J683" s="42"/>
    </row>
    <row r="684" spans="1:16" x14ac:dyDescent="0.25">
      <c r="A684" s="33" t="s">
        <v>168</v>
      </c>
      <c r="B684" s="33">
        <v>172</v>
      </c>
      <c r="C684" s="34" t="s">
        <v>1800</v>
      </c>
      <c r="D684" s="33" t="s">
        <v>181</v>
      </c>
      <c r="E684" s="35" t="s">
        <v>1801</v>
      </c>
      <c r="F684" s="36" t="s">
        <v>274</v>
      </c>
      <c r="G684" s="37">
        <v>5.1920000000000002</v>
      </c>
      <c r="H684" s="38">
        <v>0</v>
      </c>
      <c r="I684" s="38">
        <f>ROUND(G684*H684,P4)</f>
        <v>0</v>
      </c>
      <c r="J684" s="33"/>
      <c r="O684" s="39">
        <f>I684*0.21</f>
        <v>0</v>
      </c>
      <c r="P684">
        <v>3</v>
      </c>
    </row>
    <row r="685" spans="1:16" x14ac:dyDescent="0.25">
      <c r="A685" s="33" t="s">
        <v>173</v>
      </c>
      <c r="B685" s="40"/>
      <c r="C685" s="41"/>
      <c r="D685" s="41"/>
      <c r="E685" s="35" t="s">
        <v>1801</v>
      </c>
      <c r="F685" s="41"/>
      <c r="G685" s="41"/>
      <c r="H685" s="41"/>
      <c r="I685" s="41"/>
      <c r="J685" s="42"/>
    </row>
    <row r="686" spans="1:16" x14ac:dyDescent="0.25">
      <c r="A686" s="33" t="s">
        <v>177</v>
      </c>
      <c r="B686" s="40"/>
      <c r="C686" s="41"/>
      <c r="D686" s="41"/>
      <c r="E686" s="44" t="s">
        <v>181</v>
      </c>
      <c r="F686" s="41"/>
      <c r="G686" s="41"/>
      <c r="H686" s="41"/>
      <c r="I686" s="41"/>
      <c r="J686" s="42"/>
    </row>
    <row r="687" spans="1:16" x14ac:dyDescent="0.25">
      <c r="A687" s="33" t="s">
        <v>168</v>
      </c>
      <c r="B687" s="33">
        <v>173</v>
      </c>
      <c r="C687" s="34" t="s">
        <v>1802</v>
      </c>
      <c r="D687" s="33" t="s">
        <v>181</v>
      </c>
      <c r="E687" s="35" t="s">
        <v>1803</v>
      </c>
      <c r="F687" s="36" t="s">
        <v>274</v>
      </c>
      <c r="G687" s="37">
        <v>65.974000000000004</v>
      </c>
      <c r="H687" s="38">
        <v>0</v>
      </c>
      <c r="I687" s="38">
        <f>ROUND(G687*H687,P4)</f>
        <v>0</v>
      </c>
      <c r="J687" s="33"/>
      <c r="O687" s="39">
        <f>I687*0.21</f>
        <v>0</v>
      </c>
      <c r="P687">
        <v>3</v>
      </c>
    </row>
    <row r="688" spans="1:16" x14ac:dyDescent="0.25">
      <c r="A688" s="33" t="s">
        <v>173</v>
      </c>
      <c r="B688" s="40"/>
      <c r="C688" s="41"/>
      <c r="D688" s="41"/>
      <c r="E688" s="35" t="s">
        <v>1803</v>
      </c>
      <c r="F688" s="41"/>
      <c r="G688" s="41"/>
      <c r="H688" s="41"/>
      <c r="I688" s="41"/>
      <c r="J688" s="42"/>
    </row>
    <row r="689" spans="1:16" ht="90" x14ac:dyDescent="0.25">
      <c r="A689" s="33" t="s">
        <v>175</v>
      </c>
      <c r="B689" s="40"/>
      <c r="C689" s="41"/>
      <c r="D689" s="41"/>
      <c r="E689" s="43" t="s">
        <v>1804</v>
      </c>
      <c r="F689" s="41"/>
      <c r="G689" s="41"/>
      <c r="H689" s="41"/>
      <c r="I689" s="41"/>
      <c r="J689" s="42"/>
    </row>
    <row r="690" spans="1:16" x14ac:dyDescent="0.25">
      <c r="A690" s="33" t="s">
        <v>177</v>
      </c>
      <c r="B690" s="40"/>
      <c r="C690" s="41"/>
      <c r="D690" s="41"/>
      <c r="E690" s="44" t="s">
        <v>181</v>
      </c>
      <c r="F690" s="41"/>
      <c r="G690" s="41"/>
      <c r="H690" s="41"/>
      <c r="I690" s="41"/>
      <c r="J690" s="42"/>
    </row>
    <row r="691" spans="1:16" x14ac:dyDescent="0.25">
      <c r="A691" s="33" t="s">
        <v>168</v>
      </c>
      <c r="B691" s="33">
        <v>174</v>
      </c>
      <c r="C691" s="34" t="s">
        <v>1805</v>
      </c>
      <c r="D691" s="33" t="s">
        <v>181</v>
      </c>
      <c r="E691" s="35" t="s">
        <v>1806</v>
      </c>
      <c r="F691" s="36" t="s">
        <v>274</v>
      </c>
      <c r="G691" s="37">
        <v>228.511</v>
      </c>
      <c r="H691" s="38">
        <v>0</v>
      </c>
      <c r="I691" s="38">
        <f>ROUND(G691*H691,P4)</f>
        <v>0</v>
      </c>
      <c r="J691" s="33"/>
      <c r="O691" s="39">
        <f>I691*0.21</f>
        <v>0</v>
      </c>
      <c r="P691">
        <v>3</v>
      </c>
    </row>
    <row r="692" spans="1:16" x14ac:dyDescent="0.25">
      <c r="A692" s="33" t="s">
        <v>173</v>
      </c>
      <c r="B692" s="40"/>
      <c r="C692" s="41"/>
      <c r="D692" s="41"/>
      <c r="E692" s="35" t="s">
        <v>1806</v>
      </c>
      <c r="F692" s="41"/>
      <c r="G692" s="41"/>
      <c r="H692" s="41"/>
      <c r="I692" s="41"/>
      <c r="J692" s="42"/>
    </row>
    <row r="693" spans="1:16" ht="90" x14ac:dyDescent="0.25">
      <c r="A693" s="33" t="s">
        <v>175</v>
      </c>
      <c r="B693" s="40"/>
      <c r="C693" s="41"/>
      <c r="D693" s="41"/>
      <c r="E693" s="43" t="s">
        <v>1807</v>
      </c>
      <c r="F693" s="41"/>
      <c r="G693" s="41"/>
      <c r="H693" s="41"/>
      <c r="I693" s="41"/>
      <c r="J693" s="42"/>
    </row>
    <row r="694" spans="1:16" x14ac:dyDescent="0.25">
      <c r="A694" s="33" t="s">
        <v>177</v>
      </c>
      <c r="B694" s="40"/>
      <c r="C694" s="41"/>
      <c r="D694" s="41"/>
      <c r="E694" s="44" t="s">
        <v>181</v>
      </c>
      <c r="F694" s="41"/>
      <c r="G694" s="41"/>
      <c r="H694" s="41"/>
      <c r="I694" s="41"/>
      <c r="J694" s="42"/>
    </row>
    <row r="695" spans="1:16" x14ac:dyDescent="0.25">
      <c r="A695" s="33" t="s">
        <v>168</v>
      </c>
      <c r="B695" s="33">
        <v>175</v>
      </c>
      <c r="C695" s="34" t="s">
        <v>1808</v>
      </c>
      <c r="D695" s="33" t="s">
        <v>181</v>
      </c>
      <c r="E695" s="35" t="s">
        <v>1809</v>
      </c>
      <c r="F695" s="36" t="s">
        <v>274</v>
      </c>
      <c r="G695" s="37">
        <v>51.194000000000003</v>
      </c>
      <c r="H695" s="38">
        <v>0</v>
      </c>
      <c r="I695" s="38">
        <f>ROUND(G695*H695,P4)</f>
        <v>0</v>
      </c>
      <c r="J695" s="33"/>
      <c r="O695" s="39">
        <f>I695*0.21</f>
        <v>0</v>
      </c>
      <c r="P695">
        <v>3</v>
      </c>
    </row>
    <row r="696" spans="1:16" x14ac:dyDescent="0.25">
      <c r="A696" s="33" t="s">
        <v>173</v>
      </c>
      <c r="B696" s="40"/>
      <c r="C696" s="41"/>
      <c r="D696" s="41"/>
      <c r="E696" s="35" t="s">
        <v>1809</v>
      </c>
      <c r="F696" s="41"/>
      <c r="G696" s="41"/>
      <c r="H696" s="41"/>
      <c r="I696" s="41"/>
      <c r="J696" s="42"/>
    </row>
    <row r="697" spans="1:16" ht="45" x14ac:dyDescent="0.25">
      <c r="A697" s="33" t="s">
        <v>175</v>
      </c>
      <c r="B697" s="40"/>
      <c r="C697" s="41"/>
      <c r="D697" s="41"/>
      <c r="E697" s="43" t="s">
        <v>1810</v>
      </c>
      <c r="F697" s="41"/>
      <c r="G697" s="41"/>
      <c r="H697" s="41"/>
      <c r="I697" s="41"/>
      <c r="J697" s="42"/>
    </row>
    <row r="698" spans="1:16" x14ac:dyDescent="0.25">
      <c r="A698" s="33" t="s">
        <v>177</v>
      </c>
      <c r="B698" s="40"/>
      <c r="C698" s="41"/>
      <c r="D698" s="41"/>
      <c r="E698" s="44" t="s">
        <v>181</v>
      </c>
      <c r="F698" s="41"/>
      <c r="G698" s="41"/>
      <c r="H698" s="41"/>
      <c r="I698" s="41"/>
      <c r="J698" s="42"/>
    </row>
    <row r="699" spans="1:16" x14ac:dyDescent="0.25">
      <c r="A699" s="33" t="s">
        <v>168</v>
      </c>
      <c r="B699" s="33">
        <v>176</v>
      </c>
      <c r="C699" s="34" t="s">
        <v>1811</v>
      </c>
      <c r="D699" s="33" t="s">
        <v>181</v>
      </c>
      <c r="E699" s="35" t="s">
        <v>1812</v>
      </c>
      <c r="F699" s="36" t="s">
        <v>274</v>
      </c>
      <c r="G699" s="37">
        <v>20.042999999999999</v>
      </c>
      <c r="H699" s="38">
        <v>0</v>
      </c>
      <c r="I699" s="38">
        <f>ROUND(G699*H699,P4)</f>
        <v>0</v>
      </c>
      <c r="J699" s="33"/>
      <c r="O699" s="39">
        <f>I699*0.21</f>
        <v>0</v>
      </c>
      <c r="P699">
        <v>3</v>
      </c>
    </row>
    <row r="700" spans="1:16" x14ac:dyDescent="0.25">
      <c r="A700" s="33" t="s">
        <v>173</v>
      </c>
      <c r="B700" s="40"/>
      <c r="C700" s="41"/>
      <c r="D700" s="41"/>
      <c r="E700" s="35" t="s">
        <v>1812</v>
      </c>
      <c r="F700" s="41"/>
      <c r="G700" s="41"/>
      <c r="H700" s="41"/>
      <c r="I700" s="41"/>
      <c r="J700" s="42"/>
    </row>
    <row r="701" spans="1:16" x14ac:dyDescent="0.25">
      <c r="A701" s="33" t="s">
        <v>177</v>
      </c>
      <c r="B701" s="40"/>
      <c r="C701" s="41"/>
      <c r="D701" s="41"/>
      <c r="E701" s="44" t="s">
        <v>181</v>
      </c>
      <c r="F701" s="41"/>
      <c r="G701" s="41"/>
      <c r="H701" s="41"/>
      <c r="I701" s="41"/>
      <c r="J701" s="42"/>
    </row>
    <row r="702" spans="1:16" ht="45" x14ac:dyDescent="0.25">
      <c r="A702" s="33" t="s">
        <v>168</v>
      </c>
      <c r="B702" s="33">
        <v>177</v>
      </c>
      <c r="C702" s="34" t="s">
        <v>1813</v>
      </c>
      <c r="D702" s="33" t="s">
        <v>181</v>
      </c>
      <c r="E702" s="35" t="s">
        <v>1814</v>
      </c>
      <c r="F702" s="36" t="s">
        <v>274</v>
      </c>
      <c r="G702" s="37">
        <v>338.9</v>
      </c>
      <c r="H702" s="38">
        <v>0</v>
      </c>
      <c r="I702" s="38">
        <f>ROUND(G702*H702,P4)</f>
        <v>0</v>
      </c>
      <c r="J702" s="33"/>
      <c r="O702" s="39">
        <f>I702*0.21</f>
        <v>0</v>
      </c>
      <c r="P702">
        <v>3</v>
      </c>
    </row>
    <row r="703" spans="1:16" ht="45" x14ac:dyDescent="0.25">
      <c r="A703" s="33" t="s">
        <v>173</v>
      </c>
      <c r="B703" s="40"/>
      <c r="C703" s="41"/>
      <c r="D703" s="41"/>
      <c r="E703" s="35" t="s">
        <v>1815</v>
      </c>
      <c r="F703" s="41"/>
      <c r="G703" s="41"/>
      <c r="H703" s="41"/>
      <c r="I703" s="41"/>
      <c r="J703" s="42"/>
    </row>
    <row r="704" spans="1:16" ht="180" x14ac:dyDescent="0.25">
      <c r="A704" s="33" t="s">
        <v>175</v>
      </c>
      <c r="B704" s="40"/>
      <c r="C704" s="41"/>
      <c r="D704" s="41"/>
      <c r="E704" s="43" t="s">
        <v>1816</v>
      </c>
      <c r="F704" s="41"/>
      <c r="G704" s="41"/>
      <c r="H704" s="41"/>
      <c r="I704" s="41"/>
      <c r="J704" s="42"/>
    </row>
    <row r="705" spans="1:16" x14ac:dyDescent="0.25">
      <c r="A705" s="33" t="s">
        <v>177</v>
      </c>
      <c r="B705" s="40"/>
      <c r="C705" s="41"/>
      <c r="D705" s="41"/>
      <c r="E705" s="44" t="s">
        <v>181</v>
      </c>
      <c r="F705" s="41"/>
      <c r="G705" s="41"/>
      <c r="H705" s="41"/>
      <c r="I705" s="41"/>
      <c r="J705" s="42"/>
    </row>
    <row r="706" spans="1:16" ht="45" x14ac:dyDescent="0.25">
      <c r="A706" s="33" t="s">
        <v>168</v>
      </c>
      <c r="B706" s="33">
        <v>178</v>
      </c>
      <c r="C706" s="34" t="s">
        <v>1817</v>
      </c>
      <c r="D706" s="33" t="s">
        <v>181</v>
      </c>
      <c r="E706" s="35" t="s">
        <v>1818</v>
      </c>
      <c r="F706" s="36" t="s">
        <v>274</v>
      </c>
      <c r="G706" s="37">
        <v>19.649999999999999</v>
      </c>
      <c r="H706" s="38">
        <v>0</v>
      </c>
      <c r="I706" s="38">
        <f>ROUND(G706*H706,P4)</f>
        <v>0</v>
      </c>
      <c r="J706" s="33"/>
      <c r="O706" s="39">
        <f>I706*0.21</f>
        <v>0</v>
      </c>
      <c r="P706">
        <v>3</v>
      </c>
    </row>
    <row r="707" spans="1:16" ht="45" x14ac:dyDescent="0.25">
      <c r="A707" s="33" t="s">
        <v>173</v>
      </c>
      <c r="B707" s="40"/>
      <c r="C707" s="41"/>
      <c r="D707" s="41"/>
      <c r="E707" s="35" t="s">
        <v>1819</v>
      </c>
      <c r="F707" s="41"/>
      <c r="G707" s="41"/>
      <c r="H707" s="41"/>
      <c r="I707" s="41"/>
      <c r="J707" s="42"/>
    </row>
    <row r="708" spans="1:16" ht="60" x14ac:dyDescent="0.25">
      <c r="A708" s="33" t="s">
        <v>175</v>
      </c>
      <c r="B708" s="40"/>
      <c r="C708" s="41"/>
      <c r="D708" s="41"/>
      <c r="E708" s="43" t="s">
        <v>1820</v>
      </c>
      <c r="F708" s="41"/>
      <c r="G708" s="41"/>
      <c r="H708" s="41"/>
      <c r="I708" s="41"/>
      <c r="J708" s="42"/>
    </row>
    <row r="709" spans="1:16" x14ac:dyDescent="0.25">
      <c r="A709" s="33" t="s">
        <v>177</v>
      </c>
      <c r="B709" s="40"/>
      <c r="C709" s="41"/>
      <c r="D709" s="41"/>
      <c r="E709" s="44" t="s">
        <v>181</v>
      </c>
      <c r="F709" s="41"/>
      <c r="G709" s="41"/>
      <c r="H709" s="41"/>
      <c r="I709" s="41"/>
      <c r="J709" s="42"/>
    </row>
    <row r="710" spans="1:16" ht="45" x14ac:dyDescent="0.25">
      <c r="A710" s="33" t="s">
        <v>168</v>
      </c>
      <c r="B710" s="33">
        <v>179</v>
      </c>
      <c r="C710" s="34" t="s">
        <v>1821</v>
      </c>
      <c r="D710" s="33" t="s">
        <v>181</v>
      </c>
      <c r="E710" s="35" t="s">
        <v>1822</v>
      </c>
      <c r="F710" s="36" t="s">
        <v>274</v>
      </c>
      <c r="G710" s="37">
        <v>223.96</v>
      </c>
      <c r="H710" s="38">
        <v>0</v>
      </c>
      <c r="I710" s="38">
        <f>ROUND(G710*H710,P4)</f>
        <v>0</v>
      </c>
      <c r="J710" s="33"/>
      <c r="O710" s="39">
        <f>I710*0.21</f>
        <v>0</v>
      </c>
      <c r="P710">
        <v>3</v>
      </c>
    </row>
    <row r="711" spans="1:16" ht="45" x14ac:dyDescent="0.25">
      <c r="A711" s="33" t="s">
        <v>173</v>
      </c>
      <c r="B711" s="40"/>
      <c r="C711" s="41"/>
      <c r="D711" s="41"/>
      <c r="E711" s="35" t="s">
        <v>1823</v>
      </c>
      <c r="F711" s="41"/>
      <c r="G711" s="41"/>
      <c r="H711" s="41"/>
      <c r="I711" s="41"/>
      <c r="J711" s="42"/>
    </row>
    <row r="712" spans="1:16" ht="90" x14ac:dyDescent="0.25">
      <c r="A712" s="33" t="s">
        <v>175</v>
      </c>
      <c r="B712" s="40"/>
      <c r="C712" s="41"/>
      <c r="D712" s="41"/>
      <c r="E712" s="43" t="s">
        <v>1824</v>
      </c>
      <c r="F712" s="41"/>
      <c r="G712" s="41"/>
      <c r="H712" s="41"/>
      <c r="I712" s="41"/>
      <c r="J712" s="42"/>
    </row>
    <row r="713" spans="1:16" x14ac:dyDescent="0.25">
      <c r="A713" s="33" t="s">
        <v>177</v>
      </c>
      <c r="B713" s="40"/>
      <c r="C713" s="41"/>
      <c r="D713" s="41"/>
      <c r="E713" s="44" t="s">
        <v>181</v>
      </c>
      <c r="F713" s="41"/>
      <c r="G713" s="41"/>
      <c r="H713" s="41"/>
      <c r="I713" s="41"/>
      <c r="J713" s="42"/>
    </row>
    <row r="714" spans="1:16" ht="45" x14ac:dyDescent="0.25">
      <c r="A714" s="33" t="s">
        <v>168</v>
      </c>
      <c r="B714" s="33">
        <v>180</v>
      </c>
      <c r="C714" s="34" t="s">
        <v>1821</v>
      </c>
      <c r="D714" s="33" t="s">
        <v>11</v>
      </c>
      <c r="E714" s="35" t="s">
        <v>1822</v>
      </c>
      <c r="F714" s="36" t="s">
        <v>274</v>
      </c>
      <c r="G714" s="37">
        <v>5.09</v>
      </c>
      <c r="H714" s="38">
        <v>0</v>
      </c>
      <c r="I714" s="38">
        <f>ROUND(G714*H714,P4)</f>
        <v>0</v>
      </c>
      <c r="J714" s="33"/>
      <c r="O714" s="39">
        <f>I714*0.21</f>
        <v>0</v>
      </c>
      <c r="P714">
        <v>3</v>
      </c>
    </row>
    <row r="715" spans="1:16" ht="45" x14ac:dyDescent="0.25">
      <c r="A715" s="33" t="s">
        <v>173</v>
      </c>
      <c r="B715" s="40"/>
      <c r="C715" s="41"/>
      <c r="D715" s="41"/>
      <c r="E715" s="35" t="s">
        <v>1823</v>
      </c>
      <c r="F715" s="41"/>
      <c r="G715" s="41"/>
      <c r="H715" s="41"/>
      <c r="I715" s="41"/>
      <c r="J715" s="42"/>
    </row>
    <row r="716" spans="1:16" ht="45" x14ac:dyDescent="0.25">
      <c r="A716" s="33" t="s">
        <v>175</v>
      </c>
      <c r="B716" s="40"/>
      <c r="C716" s="41"/>
      <c r="D716" s="41"/>
      <c r="E716" s="43" t="s">
        <v>1825</v>
      </c>
      <c r="F716" s="41"/>
      <c r="G716" s="41"/>
      <c r="H716" s="41"/>
      <c r="I716" s="41"/>
      <c r="J716" s="42"/>
    </row>
    <row r="717" spans="1:16" x14ac:dyDescent="0.25">
      <c r="A717" s="33" t="s">
        <v>177</v>
      </c>
      <c r="B717" s="40"/>
      <c r="C717" s="41"/>
      <c r="D717" s="41"/>
      <c r="E717" s="44" t="s">
        <v>181</v>
      </c>
      <c r="F717" s="41"/>
      <c r="G717" s="41"/>
      <c r="H717" s="41"/>
      <c r="I717" s="41"/>
      <c r="J717" s="42"/>
    </row>
    <row r="718" spans="1:16" ht="45" x14ac:dyDescent="0.25">
      <c r="A718" s="33" t="s">
        <v>168</v>
      </c>
      <c r="B718" s="33">
        <v>181</v>
      </c>
      <c r="C718" s="34" t="s">
        <v>1826</v>
      </c>
      <c r="D718" s="33" t="s">
        <v>181</v>
      </c>
      <c r="E718" s="35" t="s">
        <v>1827</v>
      </c>
      <c r="F718" s="36" t="s">
        <v>274</v>
      </c>
      <c r="G718" s="37">
        <v>7.66</v>
      </c>
      <c r="H718" s="38">
        <v>0</v>
      </c>
      <c r="I718" s="38">
        <f>ROUND(G718*H718,P4)</f>
        <v>0</v>
      </c>
      <c r="J718" s="33"/>
      <c r="O718" s="39">
        <f>I718*0.21</f>
        <v>0</v>
      </c>
      <c r="P718">
        <v>3</v>
      </c>
    </row>
    <row r="719" spans="1:16" ht="45" x14ac:dyDescent="0.25">
      <c r="A719" s="33" t="s">
        <v>173</v>
      </c>
      <c r="B719" s="40"/>
      <c r="C719" s="41"/>
      <c r="D719" s="41"/>
      <c r="E719" s="35" t="s">
        <v>1827</v>
      </c>
      <c r="F719" s="41"/>
      <c r="G719" s="41"/>
      <c r="H719" s="41"/>
      <c r="I719" s="41"/>
      <c r="J719" s="42"/>
    </row>
    <row r="720" spans="1:16" ht="45" x14ac:dyDescent="0.25">
      <c r="A720" s="33" t="s">
        <v>175</v>
      </c>
      <c r="B720" s="40"/>
      <c r="C720" s="41"/>
      <c r="D720" s="41"/>
      <c r="E720" s="43" t="s">
        <v>1828</v>
      </c>
      <c r="F720" s="41"/>
      <c r="G720" s="41"/>
      <c r="H720" s="41"/>
      <c r="I720" s="41"/>
      <c r="J720" s="42"/>
    </row>
    <row r="721" spans="1:16" x14ac:dyDescent="0.25">
      <c r="A721" s="33" t="s">
        <v>177</v>
      </c>
      <c r="B721" s="40"/>
      <c r="C721" s="41"/>
      <c r="D721" s="41"/>
      <c r="E721" s="44" t="s">
        <v>181</v>
      </c>
      <c r="F721" s="41"/>
      <c r="G721" s="41"/>
      <c r="H721" s="41"/>
      <c r="I721" s="41"/>
      <c r="J721" s="42"/>
    </row>
    <row r="722" spans="1:16" ht="45" x14ac:dyDescent="0.25">
      <c r="A722" s="33" t="s">
        <v>168</v>
      </c>
      <c r="B722" s="33">
        <v>182</v>
      </c>
      <c r="C722" s="34" t="s">
        <v>1829</v>
      </c>
      <c r="D722" s="33" t="s">
        <v>181</v>
      </c>
      <c r="E722" s="35" t="s">
        <v>1830</v>
      </c>
      <c r="F722" s="36" t="s">
        <v>274</v>
      </c>
      <c r="G722" s="37">
        <v>4.79</v>
      </c>
      <c r="H722" s="38">
        <v>0</v>
      </c>
      <c r="I722" s="38">
        <f>ROUND(G722*H722,P4)</f>
        <v>0</v>
      </c>
      <c r="J722" s="33"/>
      <c r="O722" s="39">
        <f>I722*0.21</f>
        <v>0</v>
      </c>
      <c r="P722">
        <v>3</v>
      </c>
    </row>
    <row r="723" spans="1:16" ht="45" x14ac:dyDescent="0.25">
      <c r="A723" s="33" t="s">
        <v>173</v>
      </c>
      <c r="B723" s="40"/>
      <c r="C723" s="41"/>
      <c r="D723" s="41"/>
      <c r="E723" s="35" t="s">
        <v>1831</v>
      </c>
      <c r="F723" s="41"/>
      <c r="G723" s="41"/>
      <c r="H723" s="41"/>
      <c r="I723" s="41"/>
      <c r="J723" s="42"/>
    </row>
    <row r="724" spans="1:16" ht="45" x14ac:dyDescent="0.25">
      <c r="A724" s="33" t="s">
        <v>175</v>
      </c>
      <c r="B724" s="40"/>
      <c r="C724" s="41"/>
      <c r="D724" s="41"/>
      <c r="E724" s="43" t="s">
        <v>1832</v>
      </c>
      <c r="F724" s="41"/>
      <c r="G724" s="41"/>
      <c r="H724" s="41"/>
      <c r="I724" s="41"/>
      <c r="J724" s="42"/>
    </row>
    <row r="725" spans="1:16" x14ac:dyDescent="0.25">
      <c r="A725" s="33" t="s">
        <v>177</v>
      </c>
      <c r="B725" s="40"/>
      <c r="C725" s="41"/>
      <c r="D725" s="41"/>
      <c r="E725" s="44" t="s">
        <v>181</v>
      </c>
      <c r="F725" s="41"/>
      <c r="G725" s="41"/>
      <c r="H725" s="41"/>
      <c r="I725" s="41"/>
      <c r="J725" s="42"/>
    </row>
    <row r="726" spans="1:16" x14ac:dyDescent="0.25">
      <c r="A726" s="27" t="s">
        <v>165</v>
      </c>
      <c r="B726" s="28"/>
      <c r="C726" s="29" t="s">
        <v>1833</v>
      </c>
      <c r="D726" s="30"/>
      <c r="E726" s="27" t="s">
        <v>1834</v>
      </c>
      <c r="F726" s="30"/>
      <c r="G726" s="30"/>
      <c r="H726" s="30"/>
      <c r="I726" s="31">
        <f>SUMIFS(I727:I770,A727:A770,"P")</f>
        <v>0</v>
      </c>
      <c r="J726" s="32"/>
    </row>
    <row r="727" spans="1:16" ht="30" x14ac:dyDescent="0.25">
      <c r="A727" s="33" t="s">
        <v>168</v>
      </c>
      <c r="B727" s="33">
        <v>183</v>
      </c>
      <c r="C727" s="34" t="s">
        <v>1835</v>
      </c>
      <c r="D727" s="33" t="s">
        <v>181</v>
      </c>
      <c r="E727" s="35" t="s">
        <v>1836</v>
      </c>
      <c r="F727" s="36" t="s">
        <v>298</v>
      </c>
      <c r="G727" s="37">
        <v>422.67099999999999</v>
      </c>
      <c r="H727" s="38">
        <v>0</v>
      </c>
      <c r="I727" s="38">
        <f>ROUND(G727*H727,P4)</f>
        <v>0</v>
      </c>
      <c r="J727" s="33"/>
      <c r="O727" s="39">
        <f>I727*0.21</f>
        <v>0</v>
      </c>
      <c r="P727">
        <v>3</v>
      </c>
    </row>
    <row r="728" spans="1:16" ht="30" x14ac:dyDescent="0.25">
      <c r="A728" s="33" t="s">
        <v>173</v>
      </c>
      <c r="B728" s="40"/>
      <c r="C728" s="41"/>
      <c r="D728" s="41"/>
      <c r="E728" s="35" t="s">
        <v>1836</v>
      </c>
      <c r="F728" s="41"/>
      <c r="G728" s="41"/>
      <c r="H728" s="41"/>
      <c r="I728" s="41"/>
      <c r="J728" s="42"/>
    </row>
    <row r="729" spans="1:16" ht="105" x14ac:dyDescent="0.25">
      <c r="A729" s="33" t="s">
        <v>175</v>
      </c>
      <c r="B729" s="40"/>
      <c r="C729" s="41"/>
      <c r="D729" s="41"/>
      <c r="E729" s="43" t="s">
        <v>1837</v>
      </c>
      <c r="F729" s="41"/>
      <c r="G729" s="41"/>
      <c r="H729" s="41"/>
      <c r="I729" s="41"/>
      <c r="J729" s="42"/>
    </row>
    <row r="730" spans="1:16" x14ac:dyDescent="0.25">
      <c r="A730" s="33" t="s">
        <v>177</v>
      </c>
      <c r="B730" s="40"/>
      <c r="C730" s="41"/>
      <c r="D730" s="41"/>
      <c r="E730" s="44" t="s">
        <v>181</v>
      </c>
      <c r="F730" s="41"/>
      <c r="G730" s="41"/>
      <c r="H730" s="41"/>
      <c r="I730" s="41"/>
      <c r="J730" s="42"/>
    </row>
    <row r="731" spans="1:16" ht="30" x14ac:dyDescent="0.25">
      <c r="A731" s="33" t="s">
        <v>168</v>
      </c>
      <c r="B731" s="33">
        <v>184</v>
      </c>
      <c r="C731" s="34" t="s">
        <v>1838</v>
      </c>
      <c r="D731" s="33" t="s">
        <v>181</v>
      </c>
      <c r="E731" s="35" t="s">
        <v>1839</v>
      </c>
      <c r="F731" s="36" t="s">
        <v>298</v>
      </c>
      <c r="G731" s="37">
        <v>8030.7489999999998</v>
      </c>
      <c r="H731" s="38">
        <v>0</v>
      </c>
      <c r="I731" s="38">
        <f>ROUND(G731*H731,P4)</f>
        <v>0</v>
      </c>
      <c r="J731" s="33"/>
      <c r="O731" s="39">
        <f>I731*0.21</f>
        <v>0</v>
      </c>
      <c r="P731">
        <v>3</v>
      </c>
    </row>
    <row r="732" spans="1:16" ht="30" x14ac:dyDescent="0.25">
      <c r="A732" s="33" t="s">
        <v>173</v>
      </c>
      <c r="B732" s="40"/>
      <c r="C732" s="41"/>
      <c r="D732" s="41"/>
      <c r="E732" s="35" t="s">
        <v>1839</v>
      </c>
      <c r="F732" s="41"/>
      <c r="G732" s="41"/>
      <c r="H732" s="41"/>
      <c r="I732" s="41"/>
      <c r="J732" s="42"/>
    </row>
    <row r="733" spans="1:16" ht="120" x14ac:dyDescent="0.25">
      <c r="A733" s="33" t="s">
        <v>175</v>
      </c>
      <c r="B733" s="40"/>
      <c r="C733" s="41"/>
      <c r="D733" s="41"/>
      <c r="E733" s="43" t="s">
        <v>1840</v>
      </c>
      <c r="F733" s="41"/>
      <c r="G733" s="41"/>
      <c r="H733" s="41"/>
      <c r="I733" s="41"/>
      <c r="J733" s="42"/>
    </row>
    <row r="734" spans="1:16" x14ac:dyDescent="0.25">
      <c r="A734" s="33" t="s">
        <v>177</v>
      </c>
      <c r="B734" s="40"/>
      <c r="C734" s="41"/>
      <c r="D734" s="41"/>
      <c r="E734" s="44" t="s">
        <v>181</v>
      </c>
      <c r="F734" s="41"/>
      <c r="G734" s="41"/>
      <c r="H734" s="41"/>
      <c r="I734" s="41"/>
      <c r="J734" s="42"/>
    </row>
    <row r="735" spans="1:16" ht="30" x14ac:dyDescent="0.25">
      <c r="A735" s="33" t="s">
        <v>168</v>
      </c>
      <c r="B735" s="33">
        <v>185</v>
      </c>
      <c r="C735" s="34" t="s">
        <v>1841</v>
      </c>
      <c r="D735" s="33" t="s">
        <v>181</v>
      </c>
      <c r="E735" s="35" t="s">
        <v>1842</v>
      </c>
      <c r="F735" s="36" t="s">
        <v>298</v>
      </c>
      <c r="G735" s="37">
        <v>5.8170000000000002</v>
      </c>
      <c r="H735" s="38">
        <v>0</v>
      </c>
      <c r="I735" s="38">
        <f>ROUND(G735*H735,P4)</f>
        <v>0</v>
      </c>
      <c r="J735" s="33"/>
      <c r="O735" s="39">
        <f>I735*0.21</f>
        <v>0</v>
      </c>
      <c r="P735">
        <v>3</v>
      </c>
    </row>
    <row r="736" spans="1:16" ht="30" x14ac:dyDescent="0.25">
      <c r="A736" s="33" t="s">
        <v>173</v>
      </c>
      <c r="B736" s="40"/>
      <c r="C736" s="41"/>
      <c r="D736" s="41"/>
      <c r="E736" s="35" t="s">
        <v>1842</v>
      </c>
      <c r="F736" s="41"/>
      <c r="G736" s="41"/>
      <c r="H736" s="41"/>
      <c r="I736" s="41"/>
      <c r="J736" s="42"/>
    </row>
    <row r="737" spans="1:16" ht="30" x14ac:dyDescent="0.25">
      <c r="A737" s="33" t="s">
        <v>175</v>
      </c>
      <c r="B737" s="40"/>
      <c r="C737" s="41"/>
      <c r="D737" s="41"/>
      <c r="E737" s="43" t="s">
        <v>1843</v>
      </c>
      <c r="F737" s="41"/>
      <c r="G737" s="41"/>
      <c r="H737" s="41"/>
      <c r="I737" s="41"/>
      <c r="J737" s="42"/>
    </row>
    <row r="738" spans="1:16" x14ac:dyDescent="0.25">
      <c r="A738" s="33" t="s">
        <v>177</v>
      </c>
      <c r="B738" s="40"/>
      <c r="C738" s="41"/>
      <c r="D738" s="41"/>
      <c r="E738" s="44" t="s">
        <v>181</v>
      </c>
      <c r="F738" s="41"/>
      <c r="G738" s="41"/>
      <c r="H738" s="41"/>
      <c r="I738" s="41"/>
      <c r="J738" s="42"/>
    </row>
    <row r="739" spans="1:16" ht="30" x14ac:dyDescent="0.25">
      <c r="A739" s="33" t="s">
        <v>168</v>
      </c>
      <c r="B739" s="33">
        <v>186</v>
      </c>
      <c r="C739" s="34" t="s">
        <v>1844</v>
      </c>
      <c r="D739" s="33" t="s">
        <v>181</v>
      </c>
      <c r="E739" s="35" t="s">
        <v>1839</v>
      </c>
      <c r="F739" s="36" t="s">
        <v>298</v>
      </c>
      <c r="G739" s="37">
        <v>110.523</v>
      </c>
      <c r="H739" s="38">
        <v>0</v>
      </c>
      <c r="I739" s="38">
        <f>ROUND(G739*H739,P4)</f>
        <v>0</v>
      </c>
      <c r="J739" s="33"/>
      <c r="O739" s="39">
        <f>I739*0.21</f>
        <v>0</v>
      </c>
      <c r="P739">
        <v>3</v>
      </c>
    </row>
    <row r="740" spans="1:16" ht="30" x14ac:dyDescent="0.25">
      <c r="A740" s="33" t="s">
        <v>173</v>
      </c>
      <c r="B740" s="40"/>
      <c r="C740" s="41"/>
      <c r="D740" s="41"/>
      <c r="E740" s="35" t="s">
        <v>1839</v>
      </c>
      <c r="F740" s="41"/>
      <c r="G740" s="41"/>
      <c r="H740" s="41"/>
      <c r="I740" s="41"/>
      <c r="J740" s="42"/>
    </row>
    <row r="741" spans="1:16" ht="45" x14ac:dyDescent="0.25">
      <c r="A741" s="33" t="s">
        <v>175</v>
      </c>
      <c r="B741" s="40"/>
      <c r="C741" s="41"/>
      <c r="D741" s="41"/>
      <c r="E741" s="43" t="s">
        <v>1845</v>
      </c>
      <c r="F741" s="41"/>
      <c r="G741" s="41"/>
      <c r="H741" s="41"/>
      <c r="I741" s="41"/>
      <c r="J741" s="42"/>
    </row>
    <row r="742" spans="1:16" x14ac:dyDescent="0.25">
      <c r="A742" s="33" t="s">
        <v>177</v>
      </c>
      <c r="B742" s="40"/>
      <c r="C742" s="41"/>
      <c r="D742" s="41"/>
      <c r="E742" s="44" t="s">
        <v>181</v>
      </c>
      <c r="F742" s="41"/>
      <c r="G742" s="41"/>
      <c r="H742" s="41"/>
      <c r="I742" s="41"/>
      <c r="J742" s="42"/>
    </row>
    <row r="743" spans="1:16" ht="30" x14ac:dyDescent="0.25">
      <c r="A743" s="33" t="s">
        <v>168</v>
      </c>
      <c r="B743" s="33">
        <v>187</v>
      </c>
      <c r="C743" s="34" t="s">
        <v>1846</v>
      </c>
      <c r="D743" s="33" t="s">
        <v>181</v>
      </c>
      <c r="E743" s="35" t="s">
        <v>1847</v>
      </c>
      <c r="F743" s="36" t="s">
        <v>298</v>
      </c>
      <c r="G743" s="37">
        <v>76.072999999999993</v>
      </c>
      <c r="H743" s="38">
        <v>0</v>
      </c>
      <c r="I743" s="38">
        <f>ROUND(G743*H743,P4)</f>
        <v>0</v>
      </c>
      <c r="J743" s="33"/>
      <c r="O743" s="39">
        <f>I743*0.21</f>
        <v>0</v>
      </c>
      <c r="P743">
        <v>3</v>
      </c>
    </row>
    <row r="744" spans="1:16" ht="30" x14ac:dyDescent="0.25">
      <c r="A744" s="33" t="s">
        <v>173</v>
      </c>
      <c r="B744" s="40"/>
      <c r="C744" s="41"/>
      <c r="D744" s="41"/>
      <c r="E744" s="35" t="s">
        <v>1847</v>
      </c>
      <c r="F744" s="41"/>
      <c r="G744" s="41"/>
      <c r="H744" s="41"/>
      <c r="I744" s="41"/>
      <c r="J744" s="42"/>
    </row>
    <row r="745" spans="1:16" ht="165" x14ac:dyDescent="0.25">
      <c r="A745" s="33" t="s">
        <v>175</v>
      </c>
      <c r="B745" s="40"/>
      <c r="C745" s="41"/>
      <c r="D745" s="41"/>
      <c r="E745" s="43" t="s">
        <v>1848</v>
      </c>
      <c r="F745" s="41"/>
      <c r="G745" s="41"/>
      <c r="H745" s="41"/>
      <c r="I745" s="41"/>
      <c r="J745" s="42"/>
    </row>
    <row r="746" spans="1:16" x14ac:dyDescent="0.25">
      <c r="A746" s="33" t="s">
        <v>177</v>
      </c>
      <c r="B746" s="40"/>
      <c r="C746" s="41"/>
      <c r="D746" s="41"/>
      <c r="E746" s="44" t="s">
        <v>181</v>
      </c>
      <c r="F746" s="41"/>
      <c r="G746" s="41"/>
      <c r="H746" s="41"/>
      <c r="I746" s="41"/>
      <c r="J746" s="42"/>
    </row>
    <row r="747" spans="1:16" ht="45" x14ac:dyDescent="0.25">
      <c r="A747" s="33" t="s">
        <v>168</v>
      </c>
      <c r="B747" s="33">
        <v>188</v>
      </c>
      <c r="C747" s="34" t="s">
        <v>1849</v>
      </c>
      <c r="D747" s="33" t="s">
        <v>181</v>
      </c>
      <c r="E747" s="35" t="s">
        <v>1850</v>
      </c>
      <c r="F747" s="36" t="s">
        <v>298</v>
      </c>
      <c r="G747" s="37">
        <v>1445.3869999999999</v>
      </c>
      <c r="H747" s="38">
        <v>0</v>
      </c>
      <c r="I747" s="38">
        <f>ROUND(G747*H747,P4)</f>
        <v>0</v>
      </c>
      <c r="J747" s="33"/>
      <c r="O747" s="39">
        <f>I747*0.21</f>
        <v>0</v>
      </c>
      <c r="P747">
        <v>3</v>
      </c>
    </row>
    <row r="748" spans="1:16" ht="45" x14ac:dyDescent="0.25">
      <c r="A748" s="33" t="s">
        <v>173</v>
      </c>
      <c r="B748" s="40"/>
      <c r="C748" s="41"/>
      <c r="D748" s="41"/>
      <c r="E748" s="35" t="s">
        <v>1850</v>
      </c>
      <c r="F748" s="41"/>
      <c r="G748" s="41"/>
      <c r="H748" s="41"/>
      <c r="I748" s="41"/>
      <c r="J748" s="42"/>
    </row>
    <row r="749" spans="1:16" ht="180" x14ac:dyDescent="0.25">
      <c r="A749" s="33" t="s">
        <v>175</v>
      </c>
      <c r="B749" s="40"/>
      <c r="C749" s="41"/>
      <c r="D749" s="41"/>
      <c r="E749" s="43" t="s">
        <v>1851</v>
      </c>
      <c r="F749" s="41"/>
      <c r="G749" s="41"/>
      <c r="H749" s="41"/>
      <c r="I749" s="41"/>
      <c r="J749" s="42"/>
    </row>
    <row r="750" spans="1:16" x14ac:dyDescent="0.25">
      <c r="A750" s="33" t="s">
        <v>177</v>
      </c>
      <c r="B750" s="40"/>
      <c r="C750" s="41"/>
      <c r="D750" s="41"/>
      <c r="E750" s="44" t="s">
        <v>181</v>
      </c>
      <c r="F750" s="41"/>
      <c r="G750" s="41"/>
      <c r="H750" s="41"/>
      <c r="I750" s="41"/>
      <c r="J750" s="42"/>
    </row>
    <row r="751" spans="1:16" x14ac:dyDescent="0.25">
      <c r="A751" s="33" t="s">
        <v>168</v>
      </c>
      <c r="B751" s="33">
        <v>189</v>
      </c>
      <c r="C751" s="34" t="s">
        <v>1852</v>
      </c>
      <c r="D751" s="33" t="s">
        <v>181</v>
      </c>
      <c r="E751" s="35" t="s">
        <v>1853</v>
      </c>
      <c r="F751" s="36" t="s">
        <v>298</v>
      </c>
      <c r="G751" s="37">
        <v>428.488</v>
      </c>
      <c r="H751" s="38">
        <v>0</v>
      </c>
      <c r="I751" s="38">
        <f>ROUND(G751*H751,P4)</f>
        <v>0</v>
      </c>
      <c r="J751" s="33"/>
      <c r="O751" s="39">
        <f>I751*0.21</f>
        <v>0</v>
      </c>
      <c r="P751">
        <v>3</v>
      </c>
    </row>
    <row r="752" spans="1:16" x14ac:dyDescent="0.25">
      <c r="A752" s="33" t="s">
        <v>173</v>
      </c>
      <c r="B752" s="40"/>
      <c r="C752" s="41"/>
      <c r="D752" s="41"/>
      <c r="E752" s="35" t="s">
        <v>1853</v>
      </c>
      <c r="F752" s="41"/>
      <c r="G752" s="41"/>
      <c r="H752" s="41"/>
      <c r="I752" s="41"/>
      <c r="J752" s="42"/>
    </row>
    <row r="753" spans="1:16" ht="135" x14ac:dyDescent="0.25">
      <c r="A753" s="33" t="s">
        <v>175</v>
      </c>
      <c r="B753" s="40"/>
      <c r="C753" s="41"/>
      <c r="D753" s="41"/>
      <c r="E753" s="43" t="s">
        <v>1854</v>
      </c>
      <c r="F753" s="41"/>
      <c r="G753" s="41"/>
      <c r="H753" s="41"/>
      <c r="I753" s="41"/>
      <c r="J753" s="42"/>
    </row>
    <row r="754" spans="1:16" x14ac:dyDescent="0.25">
      <c r="A754" s="33" t="s">
        <v>177</v>
      </c>
      <c r="B754" s="40"/>
      <c r="C754" s="41"/>
      <c r="D754" s="41"/>
      <c r="E754" s="44" t="s">
        <v>181</v>
      </c>
      <c r="F754" s="41"/>
      <c r="G754" s="41"/>
      <c r="H754" s="41"/>
      <c r="I754" s="41"/>
      <c r="J754" s="42"/>
    </row>
    <row r="755" spans="1:16" ht="30" x14ac:dyDescent="0.25">
      <c r="A755" s="33" t="s">
        <v>168</v>
      </c>
      <c r="B755" s="33">
        <v>190</v>
      </c>
      <c r="C755" s="34" t="s">
        <v>1855</v>
      </c>
      <c r="D755" s="33" t="s">
        <v>181</v>
      </c>
      <c r="E755" s="35" t="s">
        <v>1856</v>
      </c>
      <c r="F755" s="36" t="s">
        <v>298</v>
      </c>
      <c r="G755" s="37">
        <v>76.072999999999993</v>
      </c>
      <c r="H755" s="38">
        <v>0</v>
      </c>
      <c r="I755" s="38">
        <f>ROUND(G755*H755,P4)</f>
        <v>0</v>
      </c>
      <c r="J755" s="33"/>
      <c r="O755" s="39">
        <f>I755*0.21</f>
        <v>0</v>
      </c>
      <c r="P755">
        <v>3</v>
      </c>
    </row>
    <row r="756" spans="1:16" ht="30" x14ac:dyDescent="0.25">
      <c r="A756" s="33" t="s">
        <v>173</v>
      </c>
      <c r="B756" s="40"/>
      <c r="C756" s="41"/>
      <c r="D756" s="41"/>
      <c r="E756" s="35" t="s">
        <v>1856</v>
      </c>
      <c r="F756" s="41"/>
      <c r="G756" s="41"/>
      <c r="H756" s="41"/>
      <c r="I756" s="41"/>
      <c r="J756" s="42"/>
    </row>
    <row r="757" spans="1:16" ht="165" x14ac:dyDescent="0.25">
      <c r="A757" s="33" t="s">
        <v>175</v>
      </c>
      <c r="B757" s="40"/>
      <c r="C757" s="41"/>
      <c r="D757" s="41"/>
      <c r="E757" s="43" t="s">
        <v>1848</v>
      </c>
      <c r="F757" s="41"/>
      <c r="G757" s="41"/>
      <c r="H757" s="41"/>
      <c r="I757" s="41"/>
      <c r="J757" s="42"/>
    </row>
    <row r="758" spans="1:16" x14ac:dyDescent="0.25">
      <c r="A758" s="33" t="s">
        <v>177</v>
      </c>
      <c r="B758" s="40"/>
      <c r="C758" s="41"/>
      <c r="D758" s="41"/>
      <c r="E758" s="44" t="s">
        <v>181</v>
      </c>
      <c r="F758" s="41"/>
      <c r="G758" s="41"/>
      <c r="H758" s="41"/>
      <c r="I758" s="41"/>
      <c r="J758" s="42"/>
    </row>
    <row r="759" spans="1:16" ht="45" x14ac:dyDescent="0.25">
      <c r="A759" s="33" t="s">
        <v>168</v>
      </c>
      <c r="B759" s="33">
        <v>191</v>
      </c>
      <c r="C759" s="34" t="s">
        <v>1857</v>
      </c>
      <c r="D759" s="33" t="s">
        <v>181</v>
      </c>
      <c r="E759" s="35" t="s">
        <v>1858</v>
      </c>
      <c r="F759" s="36" t="s">
        <v>298</v>
      </c>
      <c r="G759" s="37">
        <v>73.849999999999994</v>
      </c>
      <c r="H759" s="38">
        <v>0</v>
      </c>
      <c r="I759" s="38">
        <f>ROUND(G759*H759,P4)</f>
        <v>0</v>
      </c>
      <c r="J759" s="33"/>
      <c r="O759" s="39">
        <f>I759*0.21</f>
        <v>0</v>
      </c>
      <c r="P759">
        <v>3</v>
      </c>
    </row>
    <row r="760" spans="1:16" ht="45" x14ac:dyDescent="0.25">
      <c r="A760" s="33" t="s">
        <v>173</v>
      </c>
      <c r="B760" s="40"/>
      <c r="C760" s="41"/>
      <c r="D760" s="41"/>
      <c r="E760" s="35" t="s">
        <v>1858</v>
      </c>
      <c r="F760" s="41"/>
      <c r="G760" s="41"/>
      <c r="H760" s="41"/>
      <c r="I760" s="41"/>
      <c r="J760" s="42"/>
    </row>
    <row r="761" spans="1:16" ht="165" x14ac:dyDescent="0.25">
      <c r="A761" s="33" t="s">
        <v>175</v>
      </c>
      <c r="B761" s="40"/>
      <c r="C761" s="41"/>
      <c r="D761" s="41"/>
      <c r="E761" s="43" t="s">
        <v>1859</v>
      </c>
      <c r="F761" s="41"/>
      <c r="G761" s="41"/>
      <c r="H761" s="41"/>
      <c r="I761" s="41"/>
      <c r="J761" s="42"/>
    </row>
    <row r="762" spans="1:16" x14ac:dyDescent="0.25">
      <c r="A762" s="33" t="s">
        <v>177</v>
      </c>
      <c r="B762" s="40"/>
      <c r="C762" s="41"/>
      <c r="D762" s="41"/>
      <c r="E762" s="44" t="s">
        <v>181</v>
      </c>
      <c r="F762" s="41"/>
      <c r="G762" s="41"/>
      <c r="H762" s="41"/>
      <c r="I762" s="41"/>
      <c r="J762" s="42"/>
    </row>
    <row r="763" spans="1:16" ht="45" x14ac:dyDescent="0.25">
      <c r="A763" s="33" t="s">
        <v>168</v>
      </c>
      <c r="B763" s="33">
        <v>192</v>
      </c>
      <c r="C763" s="34" t="s">
        <v>1860</v>
      </c>
      <c r="D763" s="33" t="s">
        <v>181</v>
      </c>
      <c r="E763" s="35" t="s">
        <v>1368</v>
      </c>
      <c r="F763" s="36" t="s">
        <v>298</v>
      </c>
      <c r="G763" s="37">
        <v>238.982</v>
      </c>
      <c r="H763" s="38">
        <v>0</v>
      </c>
      <c r="I763" s="38">
        <f>ROUND(G763*H763,P4)</f>
        <v>0</v>
      </c>
      <c r="J763" s="33"/>
      <c r="O763" s="39">
        <f>I763*0.21</f>
        <v>0</v>
      </c>
      <c r="P763">
        <v>3</v>
      </c>
    </row>
    <row r="764" spans="1:16" ht="45" x14ac:dyDescent="0.25">
      <c r="A764" s="33" t="s">
        <v>173</v>
      </c>
      <c r="B764" s="40"/>
      <c r="C764" s="41"/>
      <c r="D764" s="41"/>
      <c r="E764" s="35" t="s">
        <v>1368</v>
      </c>
      <c r="F764" s="41"/>
      <c r="G764" s="41"/>
      <c r="H764" s="41"/>
      <c r="I764" s="41"/>
      <c r="J764" s="42"/>
    </row>
    <row r="765" spans="1:16" ht="105" x14ac:dyDescent="0.25">
      <c r="A765" s="33" t="s">
        <v>175</v>
      </c>
      <c r="B765" s="40"/>
      <c r="C765" s="41"/>
      <c r="D765" s="41"/>
      <c r="E765" s="43" t="s">
        <v>1861</v>
      </c>
      <c r="F765" s="41"/>
      <c r="G765" s="41"/>
      <c r="H765" s="41"/>
      <c r="I765" s="41"/>
      <c r="J765" s="42"/>
    </row>
    <row r="766" spans="1:16" x14ac:dyDescent="0.25">
      <c r="A766" s="33" t="s">
        <v>177</v>
      </c>
      <c r="B766" s="40"/>
      <c r="C766" s="41"/>
      <c r="D766" s="41"/>
      <c r="E766" s="44" t="s">
        <v>181</v>
      </c>
      <c r="F766" s="41"/>
      <c r="G766" s="41"/>
      <c r="H766" s="41"/>
      <c r="I766" s="41"/>
      <c r="J766" s="42"/>
    </row>
    <row r="767" spans="1:16" ht="45" x14ac:dyDescent="0.25">
      <c r="A767" s="33" t="s">
        <v>168</v>
      </c>
      <c r="B767" s="33">
        <v>193</v>
      </c>
      <c r="C767" s="34" t="s">
        <v>1862</v>
      </c>
      <c r="D767" s="33" t="s">
        <v>181</v>
      </c>
      <c r="E767" s="35" t="s">
        <v>1863</v>
      </c>
      <c r="F767" s="36" t="s">
        <v>298</v>
      </c>
      <c r="G767" s="37">
        <v>191.62899999999999</v>
      </c>
      <c r="H767" s="38">
        <v>0</v>
      </c>
      <c r="I767" s="38">
        <f>ROUND(G767*H767,P4)</f>
        <v>0</v>
      </c>
      <c r="J767" s="33"/>
      <c r="O767" s="39">
        <f>I767*0.21</f>
        <v>0</v>
      </c>
      <c r="P767">
        <v>3</v>
      </c>
    </row>
    <row r="768" spans="1:16" ht="45" x14ac:dyDescent="0.25">
      <c r="A768" s="33" t="s">
        <v>173</v>
      </c>
      <c r="B768" s="40"/>
      <c r="C768" s="41"/>
      <c r="D768" s="41"/>
      <c r="E768" s="35" t="s">
        <v>1863</v>
      </c>
      <c r="F768" s="41"/>
      <c r="G768" s="41"/>
      <c r="H768" s="41"/>
      <c r="I768" s="41"/>
      <c r="J768" s="42"/>
    </row>
    <row r="769" spans="1:16" ht="30" x14ac:dyDescent="0.25">
      <c r="A769" s="33" t="s">
        <v>175</v>
      </c>
      <c r="B769" s="40"/>
      <c r="C769" s="41"/>
      <c r="D769" s="41"/>
      <c r="E769" s="43" t="s">
        <v>1864</v>
      </c>
      <c r="F769" s="41"/>
      <c r="G769" s="41"/>
      <c r="H769" s="41"/>
      <c r="I769" s="41"/>
      <c r="J769" s="42"/>
    </row>
    <row r="770" spans="1:16" x14ac:dyDescent="0.25">
      <c r="A770" s="33" t="s">
        <v>177</v>
      </c>
      <c r="B770" s="40"/>
      <c r="C770" s="41"/>
      <c r="D770" s="41"/>
      <c r="E770" s="44" t="s">
        <v>181</v>
      </c>
      <c r="F770" s="41"/>
      <c r="G770" s="41"/>
      <c r="H770" s="41"/>
      <c r="I770" s="41"/>
      <c r="J770" s="42"/>
    </row>
    <row r="771" spans="1:16" x14ac:dyDescent="0.25">
      <c r="A771" s="27" t="s">
        <v>165</v>
      </c>
      <c r="B771" s="28"/>
      <c r="C771" s="29" t="s">
        <v>1865</v>
      </c>
      <c r="D771" s="30"/>
      <c r="E771" s="27" t="s">
        <v>1866</v>
      </c>
      <c r="F771" s="30"/>
      <c r="G771" s="30"/>
      <c r="H771" s="30"/>
      <c r="I771" s="31">
        <f>SUMIFS(I772:I777,A772:A777,"P")</f>
        <v>0</v>
      </c>
      <c r="J771" s="32"/>
    </row>
    <row r="772" spans="1:16" ht="30" x14ac:dyDescent="0.25">
      <c r="A772" s="33" t="s">
        <v>168</v>
      </c>
      <c r="B772" s="33">
        <v>194</v>
      </c>
      <c r="C772" s="34" t="s">
        <v>1867</v>
      </c>
      <c r="D772" s="33" t="s">
        <v>181</v>
      </c>
      <c r="E772" s="35" t="s">
        <v>1868</v>
      </c>
      <c r="F772" s="36" t="s">
        <v>298</v>
      </c>
      <c r="G772" s="37">
        <v>308.14400000000001</v>
      </c>
      <c r="H772" s="38">
        <v>0</v>
      </c>
      <c r="I772" s="38">
        <f>ROUND(G772*H772,P4)</f>
        <v>0</v>
      </c>
      <c r="J772" s="33"/>
      <c r="O772" s="39">
        <f>I772*0.21</f>
        <v>0</v>
      </c>
      <c r="P772">
        <v>3</v>
      </c>
    </row>
    <row r="773" spans="1:16" ht="30" x14ac:dyDescent="0.25">
      <c r="A773" s="33" t="s">
        <v>173</v>
      </c>
      <c r="B773" s="40"/>
      <c r="C773" s="41"/>
      <c r="D773" s="41"/>
      <c r="E773" s="35" t="s">
        <v>1868</v>
      </c>
      <c r="F773" s="41"/>
      <c r="G773" s="41"/>
      <c r="H773" s="41"/>
      <c r="I773" s="41"/>
      <c r="J773" s="42"/>
    </row>
    <row r="774" spans="1:16" x14ac:dyDescent="0.25">
      <c r="A774" s="33" t="s">
        <v>177</v>
      </c>
      <c r="B774" s="40"/>
      <c r="C774" s="41"/>
      <c r="D774" s="41"/>
      <c r="E774" s="44" t="s">
        <v>181</v>
      </c>
      <c r="F774" s="41"/>
      <c r="G774" s="41"/>
      <c r="H774" s="41"/>
      <c r="I774" s="41"/>
      <c r="J774" s="42"/>
    </row>
    <row r="775" spans="1:16" ht="45" x14ac:dyDescent="0.25">
      <c r="A775" s="33" t="s">
        <v>168</v>
      </c>
      <c r="B775" s="33">
        <v>195</v>
      </c>
      <c r="C775" s="34" t="s">
        <v>1869</v>
      </c>
      <c r="D775" s="33" t="s">
        <v>181</v>
      </c>
      <c r="E775" s="35" t="s">
        <v>1870</v>
      </c>
      <c r="F775" s="36" t="s">
        <v>298</v>
      </c>
      <c r="G775" s="37">
        <v>308.14400000000001</v>
      </c>
      <c r="H775" s="38">
        <v>0</v>
      </c>
      <c r="I775" s="38">
        <f>ROUND(G775*H775,P4)</f>
        <v>0</v>
      </c>
      <c r="J775" s="33"/>
      <c r="O775" s="39">
        <f>I775*0.21</f>
        <v>0</v>
      </c>
      <c r="P775">
        <v>3</v>
      </c>
    </row>
    <row r="776" spans="1:16" ht="45" x14ac:dyDescent="0.25">
      <c r="A776" s="33" t="s">
        <v>173</v>
      </c>
      <c r="B776" s="40"/>
      <c r="C776" s="41"/>
      <c r="D776" s="41"/>
      <c r="E776" s="35" t="s">
        <v>1870</v>
      </c>
      <c r="F776" s="41"/>
      <c r="G776" s="41"/>
      <c r="H776" s="41"/>
      <c r="I776" s="41"/>
      <c r="J776" s="42"/>
    </row>
    <row r="777" spans="1:16" x14ac:dyDescent="0.25">
      <c r="A777" s="33" t="s">
        <v>177</v>
      </c>
      <c r="B777" s="40"/>
      <c r="C777" s="41"/>
      <c r="D777" s="41"/>
      <c r="E777" s="44" t="s">
        <v>181</v>
      </c>
      <c r="F777" s="41"/>
      <c r="G777" s="41"/>
      <c r="H777" s="41"/>
      <c r="I777" s="41"/>
      <c r="J777" s="42"/>
    </row>
    <row r="778" spans="1:16" x14ac:dyDescent="0.25">
      <c r="A778" s="27" t="s">
        <v>165</v>
      </c>
      <c r="B778" s="28"/>
      <c r="C778" s="29" t="s">
        <v>1871</v>
      </c>
      <c r="D778" s="30"/>
      <c r="E778" s="27" t="s">
        <v>1872</v>
      </c>
      <c r="F778" s="30"/>
      <c r="G778" s="30"/>
      <c r="H778" s="30"/>
      <c r="I778" s="31">
        <f>SUMIFS(I779:I784,A779:A784,"P")</f>
        <v>0</v>
      </c>
      <c r="J778" s="32"/>
    </row>
    <row r="779" spans="1:16" ht="30" x14ac:dyDescent="0.25">
      <c r="A779" s="33" t="s">
        <v>168</v>
      </c>
      <c r="B779" s="33">
        <v>196</v>
      </c>
      <c r="C779" s="34" t="s">
        <v>1873</v>
      </c>
      <c r="D779" s="33" t="s">
        <v>181</v>
      </c>
      <c r="E779" s="35" t="s">
        <v>1874</v>
      </c>
      <c r="F779" s="36" t="s">
        <v>190</v>
      </c>
      <c r="G779" s="37">
        <v>1</v>
      </c>
      <c r="H779" s="38">
        <v>0</v>
      </c>
      <c r="I779" s="38">
        <f>ROUND(G779*H779,P4)</f>
        <v>0</v>
      </c>
      <c r="J779" s="33"/>
      <c r="O779" s="39">
        <f>I779*0.21</f>
        <v>0</v>
      </c>
      <c r="P779">
        <v>3</v>
      </c>
    </row>
    <row r="780" spans="1:16" ht="30" x14ac:dyDescent="0.25">
      <c r="A780" s="33" t="s">
        <v>173</v>
      </c>
      <c r="B780" s="40"/>
      <c r="C780" s="41"/>
      <c r="D780" s="41"/>
      <c r="E780" s="35" t="s">
        <v>1874</v>
      </c>
      <c r="F780" s="41"/>
      <c r="G780" s="41"/>
      <c r="H780" s="41"/>
      <c r="I780" s="41"/>
      <c r="J780" s="42"/>
    </row>
    <row r="781" spans="1:16" x14ac:dyDescent="0.25">
      <c r="A781" s="33" t="s">
        <v>177</v>
      </c>
      <c r="B781" s="40"/>
      <c r="C781" s="41"/>
      <c r="D781" s="41"/>
      <c r="E781" s="44" t="s">
        <v>181</v>
      </c>
      <c r="F781" s="41"/>
      <c r="G781" s="41"/>
      <c r="H781" s="41"/>
      <c r="I781" s="41"/>
      <c r="J781" s="42"/>
    </row>
    <row r="782" spans="1:16" x14ac:dyDescent="0.25">
      <c r="A782" s="33" t="s">
        <v>168</v>
      </c>
      <c r="B782" s="33">
        <v>197</v>
      </c>
      <c r="C782" s="34" t="s">
        <v>1875</v>
      </c>
      <c r="D782" s="33" t="s">
        <v>181</v>
      </c>
      <c r="E782" s="35" t="s">
        <v>1876</v>
      </c>
      <c r="F782" s="36" t="s">
        <v>190</v>
      </c>
      <c r="G782" s="37">
        <v>1</v>
      </c>
      <c r="H782" s="38">
        <v>0</v>
      </c>
      <c r="I782" s="38">
        <f>ROUND(G782*H782,P4)</f>
        <v>0</v>
      </c>
      <c r="J782" s="33"/>
      <c r="O782" s="39">
        <f>I782*0.21</f>
        <v>0</v>
      </c>
      <c r="P782">
        <v>3</v>
      </c>
    </row>
    <row r="783" spans="1:16" x14ac:dyDescent="0.25">
      <c r="A783" s="33" t="s">
        <v>173</v>
      </c>
      <c r="B783" s="40"/>
      <c r="C783" s="41"/>
      <c r="D783" s="41"/>
      <c r="E783" s="35" t="s">
        <v>1876</v>
      </c>
      <c r="F783" s="41"/>
      <c r="G783" s="41"/>
      <c r="H783" s="41"/>
      <c r="I783" s="41"/>
      <c r="J783" s="42"/>
    </row>
    <row r="784" spans="1:16" x14ac:dyDescent="0.25">
      <c r="A784" s="33" t="s">
        <v>177</v>
      </c>
      <c r="B784" s="45"/>
      <c r="C784" s="46"/>
      <c r="D784" s="46"/>
      <c r="E784" s="48" t="s">
        <v>181</v>
      </c>
      <c r="F784" s="46"/>
      <c r="G784" s="46"/>
      <c r="H784" s="46"/>
      <c r="I784" s="46"/>
      <c r="J784" s="47"/>
    </row>
  </sheetData>
  <mergeCells count="15">
    <mergeCell ref="E9:E10"/>
    <mergeCell ref="F9:F10"/>
    <mergeCell ref="G9:G10"/>
    <mergeCell ref="H9:I9"/>
    <mergeCell ref="J9:J10"/>
    <mergeCell ref="C8:D8"/>
    <mergeCell ref="A9:A10"/>
    <mergeCell ref="B9:B10"/>
    <mergeCell ref="C9:C10"/>
    <mergeCell ref="D9:D10"/>
    <mergeCell ref="C3:D3"/>
    <mergeCell ref="C4:D4"/>
    <mergeCell ref="C5:D5"/>
    <mergeCell ref="C6:D6"/>
    <mergeCell ref="C7:D7"/>
  </mergeCells>
  <pageMargins left="0.7" right="0.7" top="0.75" bottom="0.75" header="0.3" footer="0.3"/>
  <pageSetup fitToHeight="0"/>
  <headerFooter>
    <oddFooter>&amp;C_x000D_&amp;1#&amp;"Calibri"&amp;10&amp;K000000 Mott MacDonald Restricted</oddFooter>
  </headerFooter>
  <drawing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pageSetUpPr fitToPage="1"/>
  </sheetPr>
  <dimension ref="A1:P557"/>
  <sheetViews>
    <sheetView topLeftCell="B1" workbookViewId="0"/>
  </sheetViews>
  <sheetFormatPr defaultRowHeight="15" x14ac:dyDescent="0.25"/>
  <cols>
    <col min="1" max="1" width="9.140625" hidden="1"/>
    <col min="2" max="2" width="16.140625" customWidth="1"/>
    <col min="3" max="3" width="9.7109375" customWidth="1"/>
    <col min="4" max="4" width="13" customWidth="1"/>
    <col min="5" max="5" width="64.85546875" customWidth="1"/>
    <col min="6" max="6" width="13" customWidth="1"/>
    <col min="7" max="9" width="16.140625" customWidth="1"/>
    <col min="10" max="10" width="14.85546875" bestFit="1" customWidth="1"/>
    <col min="15" max="16" width="9.140625" hidden="1"/>
  </cols>
  <sheetData>
    <row r="1" spans="1:16" x14ac:dyDescent="0.25">
      <c r="A1" s="1" t="s">
        <v>0</v>
      </c>
      <c r="B1" s="11"/>
      <c r="C1" s="12"/>
      <c r="D1" s="12"/>
      <c r="E1" s="13" t="s">
        <v>1</v>
      </c>
      <c r="F1" s="12"/>
      <c r="G1" s="12"/>
      <c r="H1" s="12"/>
      <c r="I1" s="12"/>
      <c r="J1" s="14"/>
      <c r="P1">
        <v>3</v>
      </c>
    </row>
    <row r="2" spans="1:16" ht="20.25" x14ac:dyDescent="0.25">
      <c r="A2" s="1"/>
      <c r="B2" s="15"/>
      <c r="C2" s="16"/>
      <c r="D2" s="16"/>
      <c r="E2" s="17" t="s">
        <v>142</v>
      </c>
      <c r="F2" s="16"/>
      <c r="G2" s="16"/>
      <c r="H2" s="16"/>
      <c r="I2" s="16"/>
      <c r="J2" s="18"/>
    </row>
    <row r="3" spans="1:16" x14ac:dyDescent="0.25">
      <c r="A3" s="3" t="s">
        <v>143</v>
      </c>
      <c r="B3" s="19" t="s">
        <v>144</v>
      </c>
      <c r="C3" s="73" t="s">
        <v>145</v>
      </c>
      <c r="D3" s="74"/>
      <c r="E3" s="20" t="s">
        <v>146</v>
      </c>
      <c r="F3" s="16"/>
      <c r="G3" s="16"/>
      <c r="H3" s="21" t="s">
        <v>1877</v>
      </c>
      <c r="I3" s="22">
        <f>SUMIFS(I12:I557,A12:A557,"SD")</f>
        <v>0</v>
      </c>
      <c r="J3" s="18"/>
      <c r="O3">
        <v>0</v>
      </c>
      <c r="P3">
        <v>2</v>
      </c>
    </row>
    <row r="4" spans="1:16" x14ac:dyDescent="0.25">
      <c r="A4" s="3" t="s">
        <v>148</v>
      </c>
      <c r="B4" s="19" t="s">
        <v>149</v>
      </c>
      <c r="C4" s="73" t="s">
        <v>123</v>
      </c>
      <c r="D4" s="74"/>
      <c r="E4" s="20" t="s">
        <v>124</v>
      </c>
      <c r="F4" s="16"/>
      <c r="G4" s="16"/>
      <c r="H4" s="16"/>
      <c r="I4" s="16"/>
      <c r="J4" s="18"/>
      <c r="O4">
        <v>0.15</v>
      </c>
      <c r="P4">
        <v>2</v>
      </c>
    </row>
    <row r="5" spans="1:16" x14ac:dyDescent="0.25">
      <c r="A5" s="3" t="s">
        <v>150</v>
      </c>
      <c r="B5" s="19" t="s">
        <v>149</v>
      </c>
      <c r="C5" s="73" t="s">
        <v>468</v>
      </c>
      <c r="D5" s="74"/>
      <c r="E5" s="20" t="s">
        <v>28</v>
      </c>
      <c r="F5" s="16"/>
      <c r="G5" s="16"/>
      <c r="H5" s="16"/>
      <c r="I5" s="16"/>
      <c r="J5" s="18"/>
      <c r="O5">
        <v>0.21</v>
      </c>
    </row>
    <row r="6" spans="1:16" ht="30" x14ac:dyDescent="0.25">
      <c r="A6" s="3" t="s">
        <v>152</v>
      </c>
      <c r="B6" s="19" t="s">
        <v>149</v>
      </c>
      <c r="C6" s="73" t="s">
        <v>1299</v>
      </c>
      <c r="D6" s="74"/>
      <c r="E6" s="20" t="s">
        <v>42</v>
      </c>
      <c r="F6" s="16"/>
      <c r="G6" s="16"/>
      <c r="H6" s="16"/>
      <c r="I6" s="16"/>
      <c r="J6" s="18"/>
    </row>
    <row r="7" spans="1:16" x14ac:dyDescent="0.25">
      <c r="A7" s="3" t="s">
        <v>295</v>
      </c>
      <c r="B7" s="19" t="s">
        <v>149</v>
      </c>
      <c r="C7" s="73" t="s">
        <v>1353</v>
      </c>
      <c r="D7" s="74"/>
      <c r="E7" s="20" t="s">
        <v>137</v>
      </c>
      <c r="F7" s="16"/>
      <c r="G7" s="16"/>
      <c r="H7" s="16"/>
      <c r="I7" s="16"/>
      <c r="J7" s="18"/>
    </row>
    <row r="8" spans="1:16" x14ac:dyDescent="0.25">
      <c r="A8" s="3" t="s">
        <v>1354</v>
      </c>
      <c r="B8" s="19" t="s">
        <v>153</v>
      </c>
      <c r="C8" s="73" t="s">
        <v>1877</v>
      </c>
      <c r="D8" s="74"/>
      <c r="E8" s="20" t="s">
        <v>141</v>
      </c>
      <c r="F8" s="16"/>
      <c r="G8" s="16"/>
      <c r="H8" s="16"/>
      <c r="I8" s="16"/>
      <c r="J8" s="18"/>
    </row>
    <row r="9" spans="1:16" x14ac:dyDescent="0.25">
      <c r="A9" s="75" t="s">
        <v>154</v>
      </c>
      <c r="B9" s="76" t="s">
        <v>155</v>
      </c>
      <c r="C9" s="77" t="s">
        <v>156</v>
      </c>
      <c r="D9" s="77" t="s">
        <v>157</v>
      </c>
      <c r="E9" s="77" t="s">
        <v>158</v>
      </c>
      <c r="F9" s="77" t="s">
        <v>159</v>
      </c>
      <c r="G9" s="77" t="s">
        <v>160</v>
      </c>
      <c r="H9" s="77" t="s">
        <v>161</v>
      </c>
      <c r="I9" s="77"/>
      <c r="J9" s="78" t="s">
        <v>162</v>
      </c>
    </row>
    <row r="10" spans="1:16" x14ac:dyDescent="0.25">
      <c r="A10" s="75"/>
      <c r="B10" s="76"/>
      <c r="C10" s="77"/>
      <c r="D10" s="77"/>
      <c r="E10" s="77"/>
      <c r="F10" s="77"/>
      <c r="G10" s="77"/>
      <c r="H10" s="6" t="s">
        <v>163</v>
      </c>
      <c r="I10" s="6" t="s">
        <v>164</v>
      </c>
      <c r="J10" s="78"/>
    </row>
    <row r="11" spans="1:16" x14ac:dyDescent="0.25">
      <c r="A11" s="25">
        <v>0</v>
      </c>
      <c r="B11" s="23">
        <v>1</v>
      </c>
      <c r="C11" s="26">
        <v>2</v>
      </c>
      <c r="D11" s="6">
        <v>3</v>
      </c>
      <c r="E11" s="26">
        <v>4</v>
      </c>
      <c r="F11" s="6">
        <v>5</v>
      </c>
      <c r="G11" s="6">
        <v>6</v>
      </c>
      <c r="H11" s="6">
        <v>7</v>
      </c>
      <c r="I11" s="26">
        <v>8</v>
      </c>
      <c r="J11" s="24">
        <v>9</v>
      </c>
    </row>
    <row r="12" spans="1:16" x14ac:dyDescent="0.25">
      <c r="A12" s="27" t="s">
        <v>165</v>
      </c>
      <c r="B12" s="28"/>
      <c r="C12" s="29" t="s">
        <v>11</v>
      </c>
      <c r="D12" s="30"/>
      <c r="E12" s="27" t="s">
        <v>239</v>
      </c>
      <c r="F12" s="30"/>
      <c r="G12" s="30"/>
      <c r="H12" s="30"/>
      <c r="I12" s="31">
        <f>SUMIFS(I13:I44,A13:A44,"P")</f>
        <v>0</v>
      </c>
      <c r="J12" s="32"/>
    </row>
    <row r="13" spans="1:16" ht="30" x14ac:dyDescent="0.25">
      <c r="A13" s="33" t="s">
        <v>168</v>
      </c>
      <c r="B13" s="33">
        <v>1</v>
      </c>
      <c r="C13" s="34" t="s">
        <v>1878</v>
      </c>
      <c r="D13" s="33" t="s">
        <v>1879</v>
      </c>
      <c r="E13" s="35" t="s">
        <v>1880</v>
      </c>
      <c r="F13" s="36" t="s">
        <v>242</v>
      </c>
      <c r="G13" s="37">
        <v>0.28799999999999998</v>
      </c>
      <c r="H13" s="38">
        <v>0</v>
      </c>
      <c r="I13" s="38">
        <f>ROUND(G13*H13,P4)</f>
        <v>0</v>
      </c>
      <c r="J13" s="33"/>
      <c r="O13" s="39">
        <f>I13*0.21</f>
        <v>0</v>
      </c>
      <c r="P13">
        <v>3</v>
      </c>
    </row>
    <row r="14" spans="1:16" ht="30" x14ac:dyDescent="0.25">
      <c r="A14" s="33" t="s">
        <v>173</v>
      </c>
      <c r="B14" s="40"/>
      <c r="C14" s="41"/>
      <c r="D14" s="41"/>
      <c r="E14" s="35" t="s">
        <v>1880</v>
      </c>
      <c r="F14" s="41"/>
      <c r="G14" s="41"/>
      <c r="H14" s="41"/>
      <c r="I14" s="41"/>
      <c r="J14" s="42"/>
    </row>
    <row r="15" spans="1:16" ht="45" x14ac:dyDescent="0.25">
      <c r="A15" s="33" t="s">
        <v>175</v>
      </c>
      <c r="B15" s="40"/>
      <c r="C15" s="41"/>
      <c r="D15" s="41"/>
      <c r="E15" s="43" t="s">
        <v>1881</v>
      </c>
      <c r="F15" s="41"/>
      <c r="G15" s="41"/>
      <c r="H15" s="41"/>
      <c r="I15" s="41"/>
      <c r="J15" s="42"/>
    </row>
    <row r="16" spans="1:16" x14ac:dyDescent="0.25">
      <c r="A16" s="33" t="s">
        <v>177</v>
      </c>
      <c r="B16" s="40"/>
      <c r="C16" s="41"/>
      <c r="D16" s="41"/>
      <c r="E16" s="44" t="s">
        <v>181</v>
      </c>
      <c r="F16" s="41"/>
      <c r="G16" s="41"/>
      <c r="H16" s="41"/>
      <c r="I16" s="41"/>
      <c r="J16" s="42"/>
    </row>
    <row r="17" spans="1:16" ht="45" x14ac:dyDescent="0.25">
      <c r="A17" s="33" t="s">
        <v>168</v>
      </c>
      <c r="B17" s="33">
        <v>2</v>
      </c>
      <c r="C17" s="34" t="s">
        <v>1882</v>
      </c>
      <c r="D17" s="33" t="s">
        <v>1883</v>
      </c>
      <c r="E17" s="35" t="s">
        <v>1361</v>
      </c>
      <c r="F17" s="36" t="s">
        <v>242</v>
      </c>
      <c r="G17" s="37">
        <v>0.128</v>
      </c>
      <c r="H17" s="38">
        <v>0</v>
      </c>
      <c r="I17" s="38">
        <f>ROUND(G17*H17,P4)</f>
        <v>0</v>
      </c>
      <c r="J17" s="33"/>
      <c r="O17" s="39">
        <f>I17*0.21</f>
        <v>0</v>
      </c>
      <c r="P17">
        <v>3</v>
      </c>
    </row>
    <row r="18" spans="1:16" ht="60" x14ac:dyDescent="0.25">
      <c r="A18" s="33" t="s">
        <v>173</v>
      </c>
      <c r="B18" s="40"/>
      <c r="C18" s="41"/>
      <c r="D18" s="41"/>
      <c r="E18" s="35" t="s">
        <v>1884</v>
      </c>
      <c r="F18" s="41"/>
      <c r="G18" s="41"/>
      <c r="H18" s="41"/>
      <c r="I18" s="41"/>
      <c r="J18" s="42"/>
    </row>
    <row r="19" spans="1:16" ht="60" x14ac:dyDescent="0.25">
      <c r="A19" s="33" t="s">
        <v>175</v>
      </c>
      <c r="B19" s="40"/>
      <c r="C19" s="41"/>
      <c r="D19" s="41"/>
      <c r="E19" s="43" t="s">
        <v>1885</v>
      </c>
      <c r="F19" s="41"/>
      <c r="G19" s="41"/>
      <c r="H19" s="41"/>
      <c r="I19" s="41"/>
      <c r="J19" s="42"/>
    </row>
    <row r="20" spans="1:16" x14ac:dyDescent="0.25">
      <c r="A20" s="33" t="s">
        <v>177</v>
      </c>
      <c r="B20" s="40"/>
      <c r="C20" s="41"/>
      <c r="D20" s="41"/>
      <c r="E20" s="44" t="s">
        <v>181</v>
      </c>
      <c r="F20" s="41"/>
      <c r="G20" s="41"/>
      <c r="H20" s="41"/>
      <c r="I20" s="41"/>
      <c r="J20" s="42"/>
    </row>
    <row r="21" spans="1:16" ht="45" x14ac:dyDescent="0.25">
      <c r="A21" s="33" t="s">
        <v>168</v>
      </c>
      <c r="B21" s="33">
        <v>3</v>
      </c>
      <c r="C21" s="34" t="s">
        <v>1886</v>
      </c>
      <c r="D21" s="33" t="s">
        <v>1887</v>
      </c>
      <c r="E21" s="35" t="s">
        <v>1361</v>
      </c>
      <c r="F21" s="36" t="s">
        <v>242</v>
      </c>
      <c r="G21" s="37">
        <v>1.28</v>
      </c>
      <c r="H21" s="38">
        <v>0</v>
      </c>
      <c r="I21" s="38">
        <f>ROUND(G21*H21,P4)</f>
        <v>0</v>
      </c>
      <c r="J21" s="33"/>
      <c r="O21" s="39">
        <f>I21*0.21</f>
        <v>0</v>
      </c>
      <c r="P21">
        <v>3</v>
      </c>
    </row>
    <row r="22" spans="1:16" ht="60" x14ac:dyDescent="0.25">
      <c r="A22" s="33" t="s">
        <v>173</v>
      </c>
      <c r="B22" s="40"/>
      <c r="C22" s="41"/>
      <c r="D22" s="41"/>
      <c r="E22" s="35" t="s">
        <v>1888</v>
      </c>
      <c r="F22" s="41"/>
      <c r="G22" s="41"/>
      <c r="H22" s="41"/>
      <c r="I22" s="41"/>
      <c r="J22" s="42"/>
    </row>
    <row r="23" spans="1:16" ht="30" x14ac:dyDescent="0.25">
      <c r="A23" s="33" t="s">
        <v>175</v>
      </c>
      <c r="B23" s="40"/>
      <c r="C23" s="41"/>
      <c r="D23" s="41"/>
      <c r="E23" s="43" t="s">
        <v>1889</v>
      </c>
      <c r="F23" s="41"/>
      <c r="G23" s="41"/>
      <c r="H23" s="41"/>
      <c r="I23" s="41"/>
      <c r="J23" s="42"/>
    </row>
    <row r="24" spans="1:16" x14ac:dyDescent="0.25">
      <c r="A24" s="33" t="s">
        <v>177</v>
      </c>
      <c r="B24" s="40"/>
      <c r="C24" s="41"/>
      <c r="D24" s="41"/>
      <c r="E24" s="44" t="s">
        <v>181</v>
      </c>
      <c r="F24" s="41"/>
      <c r="G24" s="41"/>
      <c r="H24" s="41"/>
      <c r="I24" s="41"/>
      <c r="J24" s="42"/>
    </row>
    <row r="25" spans="1:16" ht="30" x14ac:dyDescent="0.25">
      <c r="A25" s="33" t="s">
        <v>168</v>
      </c>
      <c r="B25" s="33">
        <v>4</v>
      </c>
      <c r="C25" s="34" t="s">
        <v>1890</v>
      </c>
      <c r="D25" s="33" t="s">
        <v>1891</v>
      </c>
      <c r="E25" s="35" t="s">
        <v>1892</v>
      </c>
      <c r="F25" s="36" t="s">
        <v>242</v>
      </c>
      <c r="G25" s="37">
        <v>0.128</v>
      </c>
      <c r="H25" s="38">
        <v>0</v>
      </c>
      <c r="I25" s="38">
        <f>ROUND(G25*H25,P4)</f>
        <v>0</v>
      </c>
      <c r="J25" s="33"/>
      <c r="O25" s="39">
        <f>I25*0.21</f>
        <v>0</v>
      </c>
      <c r="P25">
        <v>3</v>
      </c>
    </row>
    <row r="26" spans="1:16" ht="30" x14ac:dyDescent="0.25">
      <c r="A26" s="33" t="s">
        <v>173</v>
      </c>
      <c r="B26" s="40"/>
      <c r="C26" s="41"/>
      <c r="D26" s="41"/>
      <c r="E26" s="35" t="s">
        <v>1892</v>
      </c>
      <c r="F26" s="41"/>
      <c r="G26" s="41"/>
      <c r="H26" s="41"/>
      <c r="I26" s="41"/>
      <c r="J26" s="42"/>
    </row>
    <row r="27" spans="1:16" ht="60" x14ac:dyDescent="0.25">
      <c r="A27" s="33" t="s">
        <v>175</v>
      </c>
      <c r="B27" s="40"/>
      <c r="C27" s="41"/>
      <c r="D27" s="41"/>
      <c r="E27" s="43" t="s">
        <v>1885</v>
      </c>
      <c r="F27" s="41"/>
      <c r="G27" s="41"/>
      <c r="H27" s="41"/>
      <c r="I27" s="41"/>
      <c r="J27" s="42"/>
    </row>
    <row r="28" spans="1:16" x14ac:dyDescent="0.25">
      <c r="A28" s="33" t="s">
        <v>177</v>
      </c>
      <c r="B28" s="40"/>
      <c r="C28" s="41"/>
      <c r="D28" s="41"/>
      <c r="E28" s="44" t="s">
        <v>181</v>
      </c>
      <c r="F28" s="41"/>
      <c r="G28" s="41"/>
      <c r="H28" s="41"/>
      <c r="I28" s="41"/>
      <c r="J28" s="42"/>
    </row>
    <row r="29" spans="1:16" ht="45" x14ac:dyDescent="0.25">
      <c r="A29" s="33" t="s">
        <v>168</v>
      </c>
      <c r="B29" s="33">
        <v>5</v>
      </c>
      <c r="C29" s="34" t="s">
        <v>1367</v>
      </c>
      <c r="D29" s="33" t="s">
        <v>1893</v>
      </c>
      <c r="E29" s="35" t="s">
        <v>1368</v>
      </c>
      <c r="F29" s="36" t="s">
        <v>298</v>
      </c>
      <c r="G29" s="37">
        <v>0.224</v>
      </c>
      <c r="H29" s="38">
        <v>0</v>
      </c>
      <c r="I29" s="38">
        <f>ROUND(G29*H29,P4)</f>
        <v>0</v>
      </c>
      <c r="J29" s="33"/>
      <c r="O29" s="39">
        <f>I29*0.21</f>
        <v>0</v>
      </c>
      <c r="P29">
        <v>3</v>
      </c>
    </row>
    <row r="30" spans="1:16" ht="45" x14ac:dyDescent="0.25">
      <c r="A30" s="33" t="s">
        <v>173</v>
      </c>
      <c r="B30" s="40"/>
      <c r="C30" s="41"/>
      <c r="D30" s="41"/>
      <c r="E30" s="35" t="s">
        <v>1368</v>
      </c>
      <c r="F30" s="41"/>
      <c r="G30" s="41"/>
      <c r="H30" s="41"/>
      <c r="I30" s="41"/>
      <c r="J30" s="42"/>
    </row>
    <row r="31" spans="1:16" ht="75" x14ac:dyDescent="0.25">
      <c r="A31" s="33" t="s">
        <v>175</v>
      </c>
      <c r="B31" s="40"/>
      <c r="C31" s="41"/>
      <c r="D31" s="41"/>
      <c r="E31" s="43" t="s">
        <v>1894</v>
      </c>
      <c r="F31" s="41"/>
      <c r="G31" s="41"/>
      <c r="H31" s="41"/>
      <c r="I31" s="41"/>
      <c r="J31" s="42"/>
    </row>
    <row r="32" spans="1:16" x14ac:dyDescent="0.25">
      <c r="A32" s="33" t="s">
        <v>177</v>
      </c>
      <c r="B32" s="40"/>
      <c r="C32" s="41"/>
      <c r="D32" s="41"/>
      <c r="E32" s="44" t="s">
        <v>181</v>
      </c>
      <c r="F32" s="41"/>
      <c r="G32" s="41"/>
      <c r="H32" s="41"/>
      <c r="I32" s="41"/>
      <c r="J32" s="42"/>
    </row>
    <row r="33" spans="1:16" ht="30" x14ac:dyDescent="0.25">
      <c r="A33" s="33" t="s">
        <v>168</v>
      </c>
      <c r="B33" s="33">
        <v>6</v>
      </c>
      <c r="C33" s="34" t="s">
        <v>1370</v>
      </c>
      <c r="D33" s="33" t="s">
        <v>1895</v>
      </c>
      <c r="E33" s="35" t="s">
        <v>1371</v>
      </c>
      <c r="F33" s="36" t="s">
        <v>242</v>
      </c>
      <c r="G33" s="37">
        <v>0.128</v>
      </c>
      <c r="H33" s="38">
        <v>0</v>
      </c>
      <c r="I33" s="38">
        <f>ROUND(G33*H33,P4)</f>
        <v>0</v>
      </c>
      <c r="J33" s="33"/>
      <c r="O33" s="39">
        <f>I33*0.21</f>
        <v>0</v>
      </c>
      <c r="P33">
        <v>3</v>
      </c>
    </row>
    <row r="34" spans="1:16" ht="30" x14ac:dyDescent="0.25">
      <c r="A34" s="33" t="s">
        <v>173</v>
      </c>
      <c r="B34" s="40"/>
      <c r="C34" s="41"/>
      <c r="D34" s="41"/>
      <c r="E34" s="35" t="s">
        <v>1371</v>
      </c>
      <c r="F34" s="41"/>
      <c r="G34" s="41"/>
      <c r="H34" s="41"/>
      <c r="I34" s="41"/>
      <c r="J34" s="42"/>
    </row>
    <row r="35" spans="1:16" ht="60" x14ac:dyDescent="0.25">
      <c r="A35" s="33" t="s">
        <v>175</v>
      </c>
      <c r="B35" s="40"/>
      <c r="C35" s="41"/>
      <c r="D35" s="41"/>
      <c r="E35" s="43" t="s">
        <v>1885</v>
      </c>
      <c r="F35" s="41"/>
      <c r="G35" s="41"/>
      <c r="H35" s="41"/>
      <c r="I35" s="41"/>
      <c r="J35" s="42"/>
    </row>
    <row r="36" spans="1:16" x14ac:dyDescent="0.25">
      <c r="A36" s="33" t="s">
        <v>177</v>
      </c>
      <c r="B36" s="40"/>
      <c r="C36" s="41"/>
      <c r="D36" s="41"/>
      <c r="E36" s="44" t="s">
        <v>181</v>
      </c>
      <c r="F36" s="41"/>
      <c r="G36" s="41"/>
      <c r="H36" s="41"/>
      <c r="I36" s="41"/>
      <c r="J36" s="42"/>
    </row>
    <row r="37" spans="1:16" ht="45" x14ac:dyDescent="0.25">
      <c r="A37" s="33" t="s">
        <v>168</v>
      </c>
      <c r="B37" s="33">
        <v>7</v>
      </c>
      <c r="C37" s="34" t="s">
        <v>1896</v>
      </c>
      <c r="D37" s="33" t="s">
        <v>1897</v>
      </c>
      <c r="E37" s="35" t="s">
        <v>1898</v>
      </c>
      <c r="F37" s="36" t="s">
        <v>242</v>
      </c>
      <c r="G37" s="37">
        <v>0.16</v>
      </c>
      <c r="H37" s="38">
        <v>0</v>
      </c>
      <c r="I37" s="38">
        <f>ROUND(G37*H37,P4)</f>
        <v>0</v>
      </c>
      <c r="J37" s="33"/>
      <c r="O37" s="39">
        <f>I37*0.21</f>
        <v>0</v>
      </c>
      <c r="P37">
        <v>3</v>
      </c>
    </row>
    <row r="38" spans="1:16" ht="45" x14ac:dyDescent="0.25">
      <c r="A38" s="33" t="s">
        <v>173</v>
      </c>
      <c r="B38" s="40"/>
      <c r="C38" s="41"/>
      <c r="D38" s="41"/>
      <c r="E38" s="35" t="s">
        <v>1898</v>
      </c>
      <c r="F38" s="41"/>
      <c r="G38" s="41"/>
      <c r="H38" s="41"/>
      <c r="I38" s="41"/>
      <c r="J38" s="42"/>
    </row>
    <row r="39" spans="1:16" ht="90" x14ac:dyDescent="0.25">
      <c r="A39" s="33" t="s">
        <v>175</v>
      </c>
      <c r="B39" s="40"/>
      <c r="C39" s="41"/>
      <c r="D39" s="41"/>
      <c r="E39" s="43" t="s">
        <v>1899</v>
      </c>
      <c r="F39" s="41"/>
      <c r="G39" s="41"/>
      <c r="H39" s="41"/>
      <c r="I39" s="41"/>
      <c r="J39" s="42"/>
    </row>
    <row r="40" spans="1:16" x14ac:dyDescent="0.25">
      <c r="A40" s="33" t="s">
        <v>177</v>
      </c>
      <c r="B40" s="40"/>
      <c r="C40" s="41"/>
      <c r="D40" s="41"/>
      <c r="E40" s="44" t="s">
        <v>181</v>
      </c>
      <c r="F40" s="41"/>
      <c r="G40" s="41"/>
      <c r="H40" s="41"/>
      <c r="I40" s="41"/>
      <c r="J40" s="42"/>
    </row>
    <row r="41" spans="1:16" ht="30" x14ac:dyDescent="0.25">
      <c r="A41" s="33" t="s">
        <v>168</v>
      </c>
      <c r="B41" s="33">
        <v>8</v>
      </c>
      <c r="C41" s="34" t="s">
        <v>1900</v>
      </c>
      <c r="D41" s="33" t="s">
        <v>1901</v>
      </c>
      <c r="E41" s="35" t="s">
        <v>1902</v>
      </c>
      <c r="F41" s="36" t="s">
        <v>242</v>
      </c>
      <c r="G41" s="37">
        <v>0.16</v>
      </c>
      <c r="H41" s="38">
        <v>0</v>
      </c>
      <c r="I41" s="38">
        <f>ROUND(G41*H41,P4)</f>
        <v>0</v>
      </c>
      <c r="J41" s="33"/>
      <c r="O41" s="39">
        <f>I41*0.21</f>
        <v>0</v>
      </c>
      <c r="P41">
        <v>3</v>
      </c>
    </row>
    <row r="42" spans="1:16" ht="30" x14ac:dyDescent="0.25">
      <c r="A42" s="33" t="s">
        <v>173</v>
      </c>
      <c r="B42" s="40"/>
      <c r="C42" s="41"/>
      <c r="D42" s="41"/>
      <c r="E42" s="35" t="s">
        <v>1902</v>
      </c>
      <c r="F42" s="41"/>
      <c r="G42" s="41"/>
      <c r="H42" s="41"/>
      <c r="I42" s="41"/>
      <c r="J42" s="42"/>
    </row>
    <row r="43" spans="1:16" x14ac:dyDescent="0.25">
      <c r="A43" s="33" t="s">
        <v>175</v>
      </c>
      <c r="B43" s="40"/>
      <c r="C43" s="41"/>
      <c r="D43" s="41"/>
      <c r="E43" s="43" t="s">
        <v>1903</v>
      </c>
      <c r="F43" s="41"/>
      <c r="G43" s="41"/>
      <c r="H43" s="41"/>
      <c r="I43" s="41"/>
      <c r="J43" s="42"/>
    </row>
    <row r="44" spans="1:16" x14ac:dyDescent="0.25">
      <c r="A44" s="33" t="s">
        <v>177</v>
      </c>
      <c r="B44" s="40"/>
      <c r="C44" s="41"/>
      <c r="D44" s="41"/>
      <c r="E44" s="44" t="s">
        <v>181</v>
      </c>
      <c r="F44" s="41"/>
      <c r="G44" s="41"/>
      <c r="H44" s="41"/>
      <c r="I44" s="41"/>
      <c r="J44" s="42"/>
    </row>
    <row r="45" spans="1:16" x14ac:dyDescent="0.25">
      <c r="A45" s="27" t="s">
        <v>165</v>
      </c>
      <c r="B45" s="28"/>
      <c r="C45" s="29" t="s">
        <v>1904</v>
      </c>
      <c r="D45" s="30"/>
      <c r="E45" s="27" t="s">
        <v>239</v>
      </c>
      <c r="F45" s="30"/>
      <c r="G45" s="30"/>
      <c r="H45" s="30"/>
      <c r="I45" s="31">
        <f>SUMIFS(I46:I77,A46:A77,"P")</f>
        <v>0</v>
      </c>
      <c r="J45" s="32"/>
    </row>
    <row r="46" spans="1:16" ht="30" x14ac:dyDescent="0.25">
      <c r="A46" s="33" t="s">
        <v>168</v>
      </c>
      <c r="B46" s="33">
        <v>9</v>
      </c>
      <c r="C46" s="34" t="s">
        <v>1878</v>
      </c>
      <c r="D46" s="33" t="s">
        <v>1905</v>
      </c>
      <c r="E46" s="35" t="s">
        <v>1880</v>
      </c>
      <c r="F46" s="36" t="s">
        <v>242</v>
      </c>
      <c r="G46" s="37">
        <v>1.1519999999999999</v>
      </c>
      <c r="H46" s="38">
        <v>0</v>
      </c>
      <c r="I46" s="38">
        <f>ROUND(G46*H46,P4)</f>
        <v>0</v>
      </c>
      <c r="J46" s="33"/>
      <c r="O46" s="39">
        <f>I46*0.21</f>
        <v>0</v>
      </c>
      <c r="P46">
        <v>3</v>
      </c>
    </row>
    <row r="47" spans="1:16" ht="30" x14ac:dyDescent="0.25">
      <c r="A47" s="33" t="s">
        <v>173</v>
      </c>
      <c r="B47" s="40"/>
      <c r="C47" s="41"/>
      <c r="D47" s="41"/>
      <c r="E47" s="35" t="s">
        <v>1880</v>
      </c>
      <c r="F47" s="41"/>
      <c r="G47" s="41"/>
      <c r="H47" s="41"/>
      <c r="I47" s="41"/>
      <c r="J47" s="42"/>
    </row>
    <row r="48" spans="1:16" ht="45" x14ac:dyDescent="0.25">
      <c r="A48" s="33" t="s">
        <v>175</v>
      </c>
      <c r="B48" s="40"/>
      <c r="C48" s="41"/>
      <c r="D48" s="41"/>
      <c r="E48" s="43" t="s">
        <v>1906</v>
      </c>
      <c r="F48" s="41"/>
      <c r="G48" s="41"/>
      <c r="H48" s="41"/>
      <c r="I48" s="41"/>
      <c r="J48" s="42"/>
    </row>
    <row r="49" spans="1:16" x14ac:dyDescent="0.25">
      <c r="A49" s="33" t="s">
        <v>177</v>
      </c>
      <c r="B49" s="40"/>
      <c r="C49" s="41"/>
      <c r="D49" s="41"/>
      <c r="E49" s="44" t="s">
        <v>181</v>
      </c>
      <c r="F49" s="41"/>
      <c r="G49" s="41"/>
      <c r="H49" s="41"/>
      <c r="I49" s="41"/>
      <c r="J49" s="42"/>
    </row>
    <row r="50" spans="1:16" ht="45" x14ac:dyDescent="0.25">
      <c r="A50" s="33" t="s">
        <v>168</v>
      </c>
      <c r="B50" s="33">
        <v>10</v>
      </c>
      <c r="C50" s="34" t="s">
        <v>1882</v>
      </c>
      <c r="D50" s="33" t="s">
        <v>1907</v>
      </c>
      <c r="E50" s="35" t="s">
        <v>1361</v>
      </c>
      <c r="F50" s="36" t="s">
        <v>242</v>
      </c>
      <c r="G50" s="37">
        <v>0.57599999999999996</v>
      </c>
      <c r="H50" s="38">
        <v>0</v>
      </c>
      <c r="I50" s="38">
        <f>ROUND(G50*H50,P4)</f>
        <v>0</v>
      </c>
      <c r="J50" s="33"/>
      <c r="O50" s="39">
        <f>I50*0.21</f>
        <v>0</v>
      </c>
      <c r="P50">
        <v>3</v>
      </c>
    </row>
    <row r="51" spans="1:16" ht="60" x14ac:dyDescent="0.25">
      <c r="A51" s="33" t="s">
        <v>173</v>
      </c>
      <c r="B51" s="40"/>
      <c r="C51" s="41"/>
      <c r="D51" s="41"/>
      <c r="E51" s="35" t="s">
        <v>1884</v>
      </c>
      <c r="F51" s="41"/>
      <c r="G51" s="41"/>
      <c r="H51" s="41"/>
      <c r="I51" s="41"/>
      <c r="J51" s="42"/>
    </row>
    <row r="52" spans="1:16" ht="60" x14ac:dyDescent="0.25">
      <c r="A52" s="33" t="s">
        <v>175</v>
      </c>
      <c r="B52" s="40"/>
      <c r="C52" s="41"/>
      <c r="D52" s="41"/>
      <c r="E52" s="43" t="s">
        <v>1908</v>
      </c>
      <c r="F52" s="41"/>
      <c r="G52" s="41"/>
      <c r="H52" s="41"/>
      <c r="I52" s="41"/>
      <c r="J52" s="42"/>
    </row>
    <row r="53" spans="1:16" x14ac:dyDescent="0.25">
      <c r="A53" s="33" t="s">
        <v>177</v>
      </c>
      <c r="B53" s="40"/>
      <c r="C53" s="41"/>
      <c r="D53" s="41"/>
      <c r="E53" s="44" t="s">
        <v>181</v>
      </c>
      <c r="F53" s="41"/>
      <c r="G53" s="41"/>
      <c r="H53" s="41"/>
      <c r="I53" s="41"/>
      <c r="J53" s="42"/>
    </row>
    <row r="54" spans="1:16" ht="45" x14ac:dyDescent="0.25">
      <c r="A54" s="33" t="s">
        <v>168</v>
      </c>
      <c r="B54" s="33">
        <v>11</v>
      </c>
      <c r="C54" s="34" t="s">
        <v>1886</v>
      </c>
      <c r="D54" s="33" t="s">
        <v>1909</v>
      </c>
      <c r="E54" s="35" t="s">
        <v>1361</v>
      </c>
      <c r="F54" s="36" t="s">
        <v>242</v>
      </c>
      <c r="G54" s="37">
        <v>5.76</v>
      </c>
      <c r="H54" s="38">
        <v>0</v>
      </c>
      <c r="I54" s="38">
        <f>ROUND(G54*H54,P4)</f>
        <v>0</v>
      </c>
      <c r="J54" s="33"/>
      <c r="O54" s="39">
        <f>I54*0.21</f>
        <v>0</v>
      </c>
      <c r="P54">
        <v>3</v>
      </c>
    </row>
    <row r="55" spans="1:16" ht="60" x14ac:dyDescent="0.25">
      <c r="A55" s="33" t="s">
        <v>173</v>
      </c>
      <c r="B55" s="40"/>
      <c r="C55" s="41"/>
      <c r="D55" s="41"/>
      <c r="E55" s="35" t="s">
        <v>1888</v>
      </c>
      <c r="F55" s="41"/>
      <c r="G55" s="41"/>
      <c r="H55" s="41"/>
      <c r="I55" s="41"/>
      <c r="J55" s="42"/>
    </row>
    <row r="56" spans="1:16" ht="30" x14ac:dyDescent="0.25">
      <c r="A56" s="33" t="s">
        <v>175</v>
      </c>
      <c r="B56" s="40"/>
      <c r="C56" s="41"/>
      <c r="D56" s="41"/>
      <c r="E56" s="43" t="s">
        <v>1910</v>
      </c>
      <c r="F56" s="41"/>
      <c r="G56" s="41"/>
      <c r="H56" s="41"/>
      <c r="I56" s="41"/>
      <c r="J56" s="42"/>
    </row>
    <row r="57" spans="1:16" x14ac:dyDescent="0.25">
      <c r="A57" s="33" t="s">
        <v>177</v>
      </c>
      <c r="B57" s="40"/>
      <c r="C57" s="41"/>
      <c r="D57" s="41"/>
      <c r="E57" s="44" t="s">
        <v>181</v>
      </c>
      <c r="F57" s="41"/>
      <c r="G57" s="41"/>
      <c r="H57" s="41"/>
      <c r="I57" s="41"/>
      <c r="J57" s="42"/>
    </row>
    <row r="58" spans="1:16" ht="30" x14ac:dyDescent="0.25">
      <c r="A58" s="33" t="s">
        <v>168</v>
      </c>
      <c r="B58" s="33">
        <v>12</v>
      </c>
      <c r="C58" s="34" t="s">
        <v>1890</v>
      </c>
      <c r="D58" s="33" t="s">
        <v>1911</v>
      </c>
      <c r="E58" s="35" t="s">
        <v>1892</v>
      </c>
      <c r="F58" s="36" t="s">
        <v>242</v>
      </c>
      <c r="G58" s="37">
        <v>0.57599999999999996</v>
      </c>
      <c r="H58" s="38">
        <v>0</v>
      </c>
      <c r="I58" s="38">
        <f>ROUND(G58*H58,P4)</f>
        <v>0</v>
      </c>
      <c r="J58" s="33"/>
      <c r="O58" s="39">
        <f>I58*0.21</f>
        <v>0</v>
      </c>
      <c r="P58">
        <v>3</v>
      </c>
    </row>
    <row r="59" spans="1:16" ht="30" x14ac:dyDescent="0.25">
      <c r="A59" s="33" t="s">
        <v>173</v>
      </c>
      <c r="B59" s="40"/>
      <c r="C59" s="41"/>
      <c r="D59" s="41"/>
      <c r="E59" s="35" t="s">
        <v>1892</v>
      </c>
      <c r="F59" s="41"/>
      <c r="G59" s="41"/>
      <c r="H59" s="41"/>
      <c r="I59" s="41"/>
      <c r="J59" s="42"/>
    </row>
    <row r="60" spans="1:16" ht="60" x14ac:dyDescent="0.25">
      <c r="A60" s="33" t="s">
        <v>175</v>
      </c>
      <c r="B60" s="40"/>
      <c r="C60" s="41"/>
      <c r="D60" s="41"/>
      <c r="E60" s="43" t="s">
        <v>1912</v>
      </c>
      <c r="F60" s="41"/>
      <c r="G60" s="41"/>
      <c r="H60" s="41"/>
      <c r="I60" s="41"/>
      <c r="J60" s="42"/>
    </row>
    <row r="61" spans="1:16" x14ac:dyDescent="0.25">
      <c r="A61" s="33" t="s">
        <v>177</v>
      </c>
      <c r="B61" s="40"/>
      <c r="C61" s="41"/>
      <c r="D61" s="41"/>
      <c r="E61" s="44" t="s">
        <v>181</v>
      </c>
      <c r="F61" s="41"/>
      <c r="G61" s="41"/>
      <c r="H61" s="41"/>
      <c r="I61" s="41"/>
      <c r="J61" s="42"/>
    </row>
    <row r="62" spans="1:16" ht="45" x14ac:dyDescent="0.25">
      <c r="A62" s="33" t="s">
        <v>168</v>
      </c>
      <c r="B62" s="33">
        <v>13</v>
      </c>
      <c r="C62" s="34" t="s">
        <v>1367</v>
      </c>
      <c r="D62" s="33" t="s">
        <v>1913</v>
      </c>
      <c r="E62" s="35" t="s">
        <v>1368</v>
      </c>
      <c r="F62" s="36" t="s">
        <v>298</v>
      </c>
      <c r="G62" s="37">
        <v>1.008</v>
      </c>
      <c r="H62" s="38">
        <v>0</v>
      </c>
      <c r="I62" s="38">
        <f>ROUND(G62*H62,P4)</f>
        <v>0</v>
      </c>
      <c r="J62" s="33"/>
      <c r="O62" s="39">
        <f>I62*0.21</f>
        <v>0</v>
      </c>
      <c r="P62">
        <v>3</v>
      </c>
    </row>
    <row r="63" spans="1:16" ht="45" x14ac:dyDescent="0.25">
      <c r="A63" s="33" t="s">
        <v>173</v>
      </c>
      <c r="B63" s="40"/>
      <c r="C63" s="41"/>
      <c r="D63" s="41"/>
      <c r="E63" s="35" t="s">
        <v>1368</v>
      </c>
      <c r="F63" s="41"/>
      <c r="G63" s="41"/>
      <c r="H63" s="41"/>
      <c r="I63" s="41"/>
      <c r="J63" s="42"/>
    </row>
    <row r="64" spans="1:16" ht="75" x14ac:dyDescent="0.25">
      <c r="A64" s="33" t="s">
        <v>175</v>
      </c>
      <c r="B64" s="40"/>
      <c r="C64" s="41"/>
      <c r="D64" s="41"/>
      <c r="E64" s="43" t="s">
        <v>1914</v>
      </c>
      <c r="F64" s="41"/>
      <c r="G64" s="41"/>
      <c r="H64" s="41"/>
      <c r="I64" s="41"/>
      <c r="J64" s="42"/>
    </row>
    <row r="65" spans="1:16" x14ac:dyDescent="0.25">
      <c r="A65" s="33" t="s">
        <v>177</v>
      </c>
      <c r="B65" s="40"/>
      <c r="C65" s="41"/>
      <c r="D65" s="41"/>
      <c r="E65" s="44" t="s">
        <v>181</v>
      </c>
      <c r="F65" s="41"/>
      <c r="G65" s="41"/>
      <c r="H65" s="41"/>
      <c r="I65" s="41"/>
      <c r="J65" s="42"/>
    </row>
    <row r="66" spans="1:16" ht="30" x14ac:dyDescent="0.25">
      <c r="A66" s="33" t="s">
        <v>168</v>
      </c>
      <c r="B66" s="33">
        <v>14</v>
      </c>
      <c r="C66" s="34" t="s">
        <v>1370</v>
      </c>
      <c r="D66" s="33" t="s">
        <v>1915</v>
      </c>
      <c r="E66" s="35" t="s">
        <v>1371</v>
      </c>
      <c r="F66" s="36" t="s">
        <v>242</v>
      </c>
      <c r="G66" s="37">
        <v>0.57599999999999996</v>
      </c>
      <c r="H66" s="38">
        <v>0</v>
      </c>
      <c r="I66" s="38">
        <f>ROUND(G66*H66,P4)</f>
        <v>0</v>
      </c>
      <c r="J66" s="33"/>
      <c r="O66" s="39">
        <f>I66*0.21</f>
        <v>0</v>
      </c>
      <c r="P66">
        <v>3</v>
      </c>
    </row>
    <row r="67" spans="1:16" ht="30" x14ac:dyDescent="0.25">
      <c r="A67" s="33" t="s">
        <v>173</v>
      </c>
      <c r="B67" s="40"/>
      <c r="C67" s="41"/>
      <c r="D67" s="41"/>
      <c r="E67" s="35" t="s">
        <v>1371</v>
      </c>
      <c r="F67" s="41"/>
      <c r="G67" s="41"/>
      <c r="H67" s="41"/>
      <c r="I67" s="41"/>
      <c r="J67" s="42"/>
    </row>
    <row r="68" spans="1:16" ht="60" x14ac:dyDescent="0.25">
      <c r="A68" s="33" t="s">
        <v>175</v>
      </c>
      <c r="B68" s="40"/>
      <c r="C68" s="41"/>
      <c r="D68" s="41"/>
      <c r="E68" s="43" t="s">
        <v>1912</v>
      </c>
      <c r="F68" s="41"/>
      <c r="G68" s="41"/>
      <c r="H68" s="41"/>
      <c r="I68" s="41"/>
      <c r="J68" s="42"/>
    </row>
    <row r="69" spans="1:16" x14ac:dyDescent="0.25">
      <c r="A69" s="33" t="s">
        <v>177</v>
      </c>
      <c r="B69" s="40"/>
      <c r="C69" s="41"/>
      <c r="D69" s="41"/>
      <c r="E69" s="44" t="s">
        <v>181</v>
      </c>
      <c r="F69" s="41"/>
      <c r="G69" s="41"/>
      <c r="H69" s="41"/>
      <c r="I69" s="41"/>
      <c r="J69" s="42"/>
    </row>
    <row r="70" spans="1:16" ht="45" x14ac:dyDescent="0.25">
      <c r="A70" s="33" t="s">
        <v>168</v>
      </c>
      <c r="B70" s="33">
        <v>15</v>
      </c>
      <c r="C70" s="34" t="s">
        <v>1896</v>
      </c>
      <c r="D70" s="33" t="s">
        <v>1916</v>
      </c>
      <c r="E70" s="35" t="s">
        <v>1898</v>
      </c>
      <c r="F70" s="36" t="s">
        <v>242</v>
      </c>
      <c r="G70" s="37">
        <v>0.57599999999999996</v>
      </c>
      <c r="H70" s="38">
        <v>0</v>
      </c>
      <c r="I70" s="38">
        <f>ROUND(G70*H70,P4)</f>
        <v>0</v>
      </c>
      <c r="J70" s="33"/>
      <c r="O70" s="39">
        <f>I70*0.21</f>
        <v>0</v>
      </c>
      <c r="P70">
        <v>3</v>
      </c>
    </row>
    <row r="71" spans="1:16" ht="45" x14ac:dyDescent="0.25">
      <c r="A71" s="33" t="s">
        <v>173</v>
      </c>
      <c r="B71" s="40"/>
      <c r="C71" s="41"/>
      <c r="D71" s="41"/>
      <c r="E71" s="35" t="s">
        <v>1898</v>
      </c>
      <c r="F71" s="41"/>
      <c r="G71" s="41"/>
      <c r="H71" s="41"/>
      <c r="I71" s="41"/>
      <c r="J71" s="42"/>
    </row>
    <row r="72" spans="1:16" ht="90" x14ac:dyDescent="0.25">
      <c r="A72" s="33" t="s">
        <v>175</v>
      </c>
      <c r="B72" s="40"/>
      <c r="C72" s="41"/>
      <c r="D72" s="41"/>
      <c r="E72" s="43" t="s">
        <v>1917</v>
      </c>
      <c r="F72" s="41"/>
      <c r="G72" s="41"/>
      <c r="H72" s="41"/>
      <c r="I72" s="41"/>
      <c r="J72" s="42"/>
    </row>
    <row r="73" spans="1:16" x14ac:dyDescent="0.25">
      <c r="A73" s="33" t="s">
        <v>177</v>
      </c>
      <c r="B73" s="40"/>
      <c r="C73" s="41"/>
      <c r="D73" s="41"/>
      <c r="E73" s="44" t="s">
        <v>181</v>
      </c>
      <c r="F73" s="41"/>
      <c r="G73" s="41"/>
      <c r="H73" s="41"/>
      <c r="I73" s="41"/>
      <c r="J73" s="42"/>
    </row>
    <row r="74" spans="1:16" ht="30" x14ac:dyDescent="0.25">
      <c r="A74" s="33" t="s">
        <v>168</v>
      </c>
      <c r="B74" s="33">
        <v>16</v>
      </c>
      <c r="C74" s="34" t="s">
        <v>1900</v>
      </c>
      <c r="D74" s="33" t="s">
        <v>1918</v>
      </c>
      <c r="E74" s="35" t="s">
        <v>1902</v>
      </c>
      <c r="F74" s="36" t="s">
        <v>242</v>
      </c>
      <c r="G74" s="37">
        <v>0.57599999999999996</v>
      </c>
      <c r="H74" s="38">
        <v>0</v>
      </c>
      <c r="I74" s="38">
        <f>ROUND(G74*H74,P4)</f>
        <v>0</v>
      </c>
      <c r="J74" s="33"/>
      <c r="O74" s="39">
        <f>I74*0.21</f>
        <v>0</v>
      </c>
      <c r="P74">
        <v>3</v>
      </c>
    </row>
    <row r="75" spans="1:16" ht="30" x14ac:dyDescent="0.25">
      <c r="A75" s="33" t="s">
        <v>173</v>
      </c>
      <c r="B75" s="40"/>
      <c r="C75" s="41"/>
      <c r="D75" s="41"/>
      <c r="E75" s="35" t="s">
        <v>1902</v>
      </c>
      <c r="F75" s="41"/>
      <c r="G75" s="41"/>
      <c r="H75" s="41"/>
      <c r="I75" s="41"/>
      <c r="J75" s="42"/>
    </row>
    <row r="76" spans="1:16" x14ac:dyDescent="0.25">
      <c r="A76" s="33" t="s">
        <v>175</v>
      </c>
      <c r="B76" s="40"/>
      <c r="C76" s="41"/>
      <c r="D76" s="41"/>
      <c r="E76" s="43" t="s">
        <v>1919</v>
      </c>
      <c r="F76" s="41"/>
      <c r="G76" s="41"/>
      <c r="H76" s="41"/>
      <c r="I76" s="41"/>
      <c r="J76" s="42"/>
    </row>
    <row r="77" spans="1:16" x14ac:dyDescent="0.25">
      <c r="A77" s="33" t="s">
        <v>177</v>
      </c>
      <c r="B77" s="40"/>
      <c r="C77" s="41"/>
      <c r="D77" s="41"/>
      <c r="E77" s="44" t="s">
        <v>181</v>
      </c>
      <c r="F77" s="41"/>
      <c r="G77" s="41"/>
      <c r="H77" s="41"/>
      <c r="I77" s="41"/>
      <c r="J77" s="42"/>
    </row>
    <row r="78" spans="1:16" x14ac:dyDescent="0.25">
      <c r="A78" s="27" t="s">
        <v>165</v>
      </c>
      <c r="B78" s="28"/>
      <c r="C78" s="29" t="s">
        <v>1920</v>
      </c>
      <c r="D78" s="30"/>
      <c r="E78" s="27" t="s">
        <v>239</v>
      </c>
      <c r="F78" s="30"/>
      <c r="G78" s="30"/>
      <c r="H78" s="30"/>
      <c r="I78" s="31">
        <f>SUMIFS(I79:I102,A79:A102,"P")</f>
        <v>0</v>
      </c>
      <c r="J78" s="32"/>
    </row>
    <row r="79" spans="1:16" ht="45" x14ac:dyDescent="0.25">
      <c r="A79" s="33" t="s">
        <v>168</v>
      </c>
      <c r="B79" s="33">
        <v>17</v>
      </c>
      <c r="C79" s="34" t="s">
        <v>1921</v>
      </c>
      <c r="D79" s="33" t="s">
        <v>1922</v>
      </c>
      <c r="E79" s="35" t="s">
        <v>1923</v>
      </c>
      <c r="F79" s="36" t="s">
        <v>242</v>
      </c>
      <c r="G79" s="37">
        <v>1</v>
      </c>
      <c r="H79" s="38">
        <v>0</v>
      </c>
      <c r="I79" s="38">
        <f>ROUND(G79*H79,P4)</f>
        <v>0</v>
      </c>
      <c r="J79" s="33"/>
      <c r="O79" s="39">
        <f>I79*0.21</f>
        <v>0</v>
      </c>
      <c r="P79">
        <v>3</v>
      </c>
    </row>
    <row r="80" spans="1:16" ht="45" x14ac:dyDescent="0.25">
      <c r="A80" s="33" t="s">
        <v>173</v>
      </c>
      <c r="B80" s="40"/>
      <c r="C80" s="41"/>
      <c r="D80" s="41"/>
      <c r="E80" s="35" t="s">
        <v>1923</v>
      </c>
      <c r="F80" s="41"/>
      <c r="G80" s="41"/>
      <c r="H80" s="41"/>
      <c r="I80" s="41"/>
      <c r="J80" s="42"/>
    </row>
    <row r="81" spans="1:16" ht="60" x14ac:dyDescent="0.25">
      <c r="A81" s="33" t="s">
        <v>175</v>
      </c>
      <c r="B81" s="40"/>
      <c r="C81" s="41"/>
      <c r="D81" s="41"/>
      <c r="E81" s="43" t="s">
        <v>1924</v>
      </c>
      <c r="F81" s="41"/>
      <c r="G81" s="41"/>
      <c r="H81" s="41"/>
      <c r="I81" s="41"/>
      <c r="J81" s="42"/>
    </row>
    <row r="82" spans="1:16" x14ac:dyDescent="0.25">
      <c r="A82" s="33" t="s">
        <v>177</v>
      </c>
      <c r="B82" s="40"/>
      <c r="C82" s="41"/>
      <c r="D82" s="41"/>
      <c r="E82" s="44" t="s">
        <v>181</v>
      </c>
      <c r="F82" s="41"/>
      <c r="G82" s="41"/>
      <c r="H82" s="41"/>
      <c r="I82" s="41"/>
      <c r="J82" s="42"/>
    </row>
    <row r="83" spans="1:16" ht="45" x14ac:dyDescent="0.25">
      <c r="A83" s="33" t="s">
        <v>168</v>
      </c>
      <c r="B83" s="33">
        <v>18</v>
      </c>
      <c r="C83" s="34" t="s">
        <v>1925</v>
      </c>
      <c r="D83" s="33" t="s">
        <v>1926</v>
      </c>
      <c r="E83" s="35" t="s">
        <v>1927</v>
      </c>
      <c r="F83" s="36" t="s">
        <v>242</v>
      </c>
      <c r="G83" s="37">
        <v>4.194</v>
      </c>
      <c r="H83" s="38">
        <v>0</v>
      </c>
      <c r="I83" s="38">
        <f>ROUND(G83*H83,P4)</f>
        <v>0</v>
      </c>
      <c r="J83" s="33"/>
      <c r="O83" s="39">
        <f>I83*0.21</f>
        <v>0</v>
      </c>
      <c r="P83">
        <v>3</v>
      </c>
    </row>
    <row r="84" spans="1:16" ht="45" x14ac:dyDescent="0.25">
      <c r="A84" s="33" t="s">
        <v>173</v>
      </c>
      <c r="B84" s="40"/>
      <c r="C84" s="41"/>
      <c r="D84" s="41"/>
      <c r="E84" s="35" t="s">
        <v>1927</v>
      </c>
      <c r="F84" s="41"/>
      <c r="G84" s="41"/>
      <c r="H84" s="41"/>
      <c r="I84" s="41"/>
      <c r="J84" s="42"/>
    </row>
    <row r="85" spans="1:16" ht="45" x14ac:dyDescent="0.25">
      <c r="A85" s="33" t="s">
        <v>175</v>
      </c>
      <c r="B85" s="40"/>
      <c r="C85" s="41"/>
      <c r="D85" s="41"/>
      <c r="E85" s="43" t="s">
        <v>1928</v>
      </c>
      <c r="F85" s="41"/>
      <c r="G85" s="41"/>
      <c r="H85" s="41"/>
      <c r="I85" s="41"/>
      <c r="J85" s="42"/>
    </row>
    <row r="86" spans="1:16" x14ac:dyDescent="0.25">
      <c r="A86" s="33" t="s">
        <v>177</v>
      </c>
      <c r="B86" s="40"/>
      <c r="C86" s="41"/>
      <c r="D86" s="41"/>
      <c r="E86" s="44" t="s">
        <v>181</v>
      </c>
      <c r="F86" s="41"/>
      <c r="G86" s="41"/>
      <c r="H86" s="41"/>
      <c r="I86" s="41"/>
      <c r="J86" s="42"/>
    </row>
    <row r="87" spans="1:16" ht="45" x14ac:dyDescent="0.25">
      <c r="A87" s="33" t="s">
        <v>168</v>
      </c>
      <c r="B87" s="33">
        <v>19</v>
      </c>
      <c r="C87" s="34" t="s">
        <v>1882</v>
      </c>
      <c r="D87" s="33" t="s">
        <v>1929</v>
      </c>
      <c r="E87" s="35" t="s">
        <v>1361</v>
      </c>
      <c r="F87" s="36" t="s">
        <v>242</v>
      </c>
      <c r="G87" s="37">
        <v>5.194</v>
      </c>
      <c r="H87" s="38">
        <v>0</v>
      </c>
      <c r="I87" s="38">
        <f>ROUND(G87*H87,P4)</f>
        <v>0</v>
      </c>
      <c r="J87" s="33"/>
      <c r="O87" s="39">
        <f>I87*0.21</f>
        <v>0</v>
      </c>
      <c r="P87">
        <v>3</v>
      </c>
    </row>
    <row r="88" spans="1:16" ht="60" x14ac:dyDescent="0.25">
      <c r="A88" s="33" t="s">
        <v>173</v>
      </c>
      <c r="B88" s="40"/>
      <c r="C88" s="41"/>
      <c r="D88" s="41"/>
      <c r="E88" s="35" t="s">
        <v>1884</v>
      </c>
      <c r="F88" s="41"/>
      <c r="G88" s="41"/>
      <c r="H88" s="41"/>
      <c r="I88" s="41"/>
      <c r="J88" s="42"/>
    </row>
    <row r="89" spans="1:16" ht="60" x14ac:dyDescent="0.25">
      <c r="A89" s="33" t="s">
        <v>175</v>
      </c>
      <c r="B89" s="40"/>
      <c r="C89" s="41"/>
      <c r="D89" s="41"/>
      <c r="E89" s="43" t="s">
        <v>1930</v>
      </c>
      <c r="F89" s="41"/>
      <c r="G89" s="41"/>
      <c r="H89" s="41"/>
      <c r="I89" s="41"/>
      <c r="J89" s="42"/>
    </row>
    <row r="90" spans="1:16" x14ac:dyDescent="0.25">
      <c r="A90" s="33" t="s">
        <v>177</v>
      </c>
      <c r="B90" s="40"/>
      <c r="C90" s="41"/>
      <c r="D90" s="41"/>
      <c r="E90" s="44" t="s">
        <v>181</v>
      </c>
      <c r="F90" s="41"/>
      <c r="G90" s="41"/>
      <c r="H90" s="41"/>
      <c r="I90" s="41"/>
      <c r="J90" s="42"/>
    </row>
    <row r="91" spans="1:16" ht="45" x14ac:dyDescent="0.25">
      <c r="A91" s="33" t="s">
        <v>168</v>
      </c>
      <c r="B91" s="33">
        <v>20</v>
      </c>
      <c r="C91" s="34" t="s">
        <v>1886</v>
      </c>
      <c r="D91" s="33" t="s">
        <v>1931</v>
      </c>
      <c r="E91" s="35" t="s">
        <v>1361</v>
      </c>
      <c r="F91" s="36" t="s">
        <v>242</v>
      </c>
      <c r="G91" s="37">
        <v>51.94</v>
      </c>
      <c r="H91" s="38">
        <v>0</v>
      </c>
      <c r="I91" s="38">
        <f>ROUND(G91*H91,P4)</f>
        <v>0</v>
      </c>
      <c r="J91" s="33"/>
      <c r="O91" s="39">
        <f>I91*0.21</f>
        <v>0</v>
      </c>
      <c r="P91">
        <v>3</v>
      </c>
    </row>
    <row r="92" spans="1:16" ht="60" x14ac:dyDescent="0.25">
      <c r="A92" s="33" t="s">
        <v>173</v>
      </c>
      <c r="B92" s="40"/>
      <c r="C92" s="41"/>
      <c r="D92" s="41"/>
      <c r="E92" s="35" t="s">
        <v>1888</v>
      </c>
      <c r="F92" s="41"/>
      <c r="G92" s="41"/>
      <c r="H92" s="41"/>
      <c r="I92" s="41"/>
      <c r="J92" s="42"/>
    </row>
    <row r="93" spans="1:16" ht="75" x14ac:dyDescent="0.25">
      <c r="A93" s="33" t="s">
        <v>175</v>
      </c>
      <c r="B93" s="40"/>
      <c r="C93" s="41"/>
      <c r="D93" s="41"/>
      <c r="E93" s="43" t="s">
        <v>1932</v>
      </c>
      <c r="F93" s="41"/>
      <c r="G93" s="41"/>
      <c r="H93" s="41"/>
      <c r="I93" s="41"/>
      <c r="J93" s="42"/>
    </row>
    <row r="94" spans="1:16" x14ac:dyDescent="0.25">
      <c r="A94" s="33" t="s">
        <v>177</v>
      </c>
      <c r="B94" s="40"/>
      <c r="C94" s="41"/>
      <c r="D94" s="41"/>
      <c r="E94" s="44" t="s">
        <v>181</v>
      </c>
      <c r="F94" s="41"/>
      <c r="G94" s="41"/>
      <c r="H94" s="41"/>
      <c r="I94" s="41"/>
      <c r="J94" s="42"/>
    </row>
    <row r="95" spans="1:16" ht="45" x14ac:dyDescent="0.25">
      <c r="A95" s="33" t="s">
        <v>168</v>
      </c>
      <c r="B95" s="33">
        <v>21</v>
      </c>
      <c r="C95" s="34" t="s">
        <v>1367</v>
      </c>
      <c r="D95" s="33" t="s">
        <v>1933</v>
      </c>
      <c r="E95" s="35" t="s">
        <v>1368</v>
      </c>
      <c r="F95" s="36" t="s">
        <v>298</v>
      </c>
      <c r="G95" s="37">
        <v>9.09</v>
      </c>
      <c r="H95" s="38">
        <v>0</v>
      </c>
      <c r="I95" s="38">
        <f>ROUND(G95*H95,P4)</f>
        <v>0</v>
      </c>
      <c r="J95" s="33"/>
      <c r="O95" s="39">
        <f>I95*0.21</f>
        <v>0</v>
      </c>
      <c r="P95">
        <v>3</v>
      </c>
    </row>
    <row r="96" spans="1:16" ht="45" x14ac:dyDescent="0.25">
      <c r="A96" s="33" t="s">
        <v>173</v>
      </c>
      <c r="B96" s="40"/>
      <c r="C96" s="41"/>
      <c r="D96" s="41"/>
      <c r="E96" s="35" t="s">
        <v>1368</v>
      </c>
      <c r="F96" s="41"/>
      <c r="G96" s="41"/>
      <c r="H96" s="41"/>
      <c r="I96" s="41"/>
      <c r="J96" s="42"/>
    </row>
    <row r="97" spans="1:16" ht="90" x14ac:dyDescent="0.25">
      <c r="A97" s="33" t="s">
        <v>175</v>
      </c>
      <c r="B97" s="40"/>
      <c r="C97" s="41"/>
      <c r="D97" s="41"/>
      <c r="E97" s="43" t="s">
        <v>1934</v>
      </c>
      <c r="F97" s="41"/>
      <c r="G97" s="41"/>
      <c r="H97" s="41"/>
      <c r="I97" s="41"/>
      <c r="J97" s="42"/>
    </row>
    <row r="98" spans="1:16" x14ac:dyDescent="0.25">
      <c r="A98" s="33" t="s">
        <v>177</v>
      </c>
      <c r="B98" s="40"/>
      <c r="C98" s="41"/>
      <c r="D98" s="41"/>
      <c r="E98" s="44" t="s">
        <v>181</v>
      </c>
      <c r="F98" s="41"/>
      <c r="G98" s="41"/>
      <c r="H98" s="41"/>
      <c r="I98" s="41"/>
      <c r="J98" s="42"/>
    </row>
    <row r="99" spans="1:16" ht="30" x14ac:dyDescent="0.25">
      <c r="A99" s="33" t="s">
        <v>168</v>
      </c>
      <c r="B99" s="33">
        <v>22</v>
      </c>
      <c r="C99" s="34" t="s">
        <v>1370</v>
      </c>
      <c r="D99" s="33" t="s">
        <v>1935</v>
      </c>
      <c r="E99" s="35" t="s">
        <v>1371</v>
      </c>
      <c r="F99" s="36" t="s">
        <v>242</v>
      </c>
      <c r="G99" s="37">
        <v>5.194</v>
      </c>
      <c r="H99" s="38">
        <v>0</v>
      </c>
      <c r="I99" s="38">
        <f>ROUND(G99*H99,P4)</f>
        <v>0</v>
      </c>
      <c r="J99" s="33"/>
      <c r="O99" s="39">
        <f>I99*0.21</f>
        <v>0</v>
      </c>
      <c r="P99">
        <v>3</v>
      </c>
    </row>
    <row r="100" spans="1:16" ht="30" x14ac:dyDescent="0.25">
      <c r="A100" s="33" t="s">
        <v>173</v>
      </c>
      <c r="B100" s="40"/>
      <c r="C100" s="41"/>
      <c r="D100" s="41"/>
      <c r="E100" s="35" t="s">
        <v>1371</v>
      </c>
      <c r="F100" s="41"/>
      <c r="G100" s="41"/>
      <c r="H100" s="41"/>
      <c r="I100" s="41"/>
      <c r="J100" s="42"/>
    </row>
    <row r="101" spans="1:16" ht="60" x14ac:dyDescent="0.25">
      <c r="A101" s="33" t="s">
        <v>175</v>
      </c>
      <c r="B101" s="40"/>
      <c r="C101" s="41"/>
      <c r="D101" s="41"/>
      <c r="E101" s="43" t="s">
        <v>1930</v>
      </c>
      <c r="F101" s="41"/>
      <c r="G101" s="41"/>
      <c r="H101" s="41"/>
      <c r="I101" s="41"/>
      <c r="J101" s="42"/>
    </row>
    <row r="102" spans="1:16" x14ac:dyDescent="0.25">
      <c r="A102" s="33" t="s">
        <v>177</v>
      </c>
      <c r="B102" s="40"/>
      <c r="C102" s="41"/>
      <c r="D102" s="41"/>
      <c r="E102" s="44" t="s">
        <v>181</v>
      </c>
      <c r="F102" s="41"/>
      <c r="G102" s="41"/>
      <c r="H102" s="41"/>
      <c r="I102" s="41"/>
      <c r="J102" s="42"/>
    </row>
    <row r="103" spans="1:16" x14ac:dyDescent="0.25">
      <c r="A103" s="27" t="s">
        <v>165</v>
      </c>
      <c r="B103" s="28"/>
      <c r="C103" s="29" t="s">
        <v>1936</v>
      </c>
      <c r="D103" s="30"/>
      <c r="E103" s="27" t="s">
        <v>239</v>
      </c>
      <c r="F103" s="30"/>
      <c r="G103" s="30"/>
      <c r="H103" s="30"/>
      <c r="I103" s="31">
        <f>SUMIFS(I104:I127,A104:A127,"P")</f>
        <v>0</v>
      </c>
      <c r="J103" s="32"/>
    </row>
    <row r="104" spans="1:16" ht="30" x14ac:dyDescent="0.25">
      <c r="A104" s="33" t="s">
        <v>168</v>
      </c>
      <c r="B104" s="33">
        <v>23</v>
      </c>
      <c r="C104" s="34" t="s">
        <v>1878</v>
      </c>
      <c r="D104" s="33" t="s">
        <v>1937</v>
      </c>
      <c r="E104" s="35" t="s">
        <v>1880</v>
      </c>
      <c r="F104" s="36" t="s">
        <v>242</v>
      </c>
      <c r="G104" s="37">
        <v>0.28799999999999998</v>
      </c>
      <c r="H104" s="38">
        <v>0</v>
      </c>
      <c r="I104" s="38">
        <f>ROUND(G104*H104,P4)</f>
        <v>0</v>
      </c>
      <c r="J104" s="33"/>
      <c r="O104" s="39">
        <f>I104*0.21</f>
        <v>0</v>
      </c>
      <c r="P104">
        <v>3</v>
      </c>
    </row>
    <row r="105" spans="1:16" ht="30" x14ac:dyDescent="0.25">
      <c r="A105" s="33" t="s">
        <v>173</v>
      </c>
      <c r="B105" s="40"/>
      <c r="C105" s="41"/>
      <c r="D105" s="41"/>
      <c r="E105" s="35" t="s">
        <v>1880</v>
      </c>
      <c r="F105" s="41"/>
      <c r="G105" s="41"/>
      <c r="H105" s="41"/>
      <c r="I105" s="41"/>
      <c r="J105" s="42"/>
    </row>
    <row r="106" spans="1:16" ht="45" x14ac:dyDescent="0.25">
      <c r="A106" s="33" t="s">
        <v>175</v>
      </c>
      <c r="B106" s="40"/>
      <c r="C106" s="41"/>
      <c r="D106" s="41"/>
      <c r="E106" s="43" t="s">
        <v>1938</v>
      </c>
      <c r="F106" s="41"/>
      <c r="G106" s="41"/>
      <c r="H106" s="41"/>
      <c r="I106" s="41"/>
      <c r="J106" s="42"/>
    </row>
    <row r="107" spans="1:16" x14ac:dyDescent="0.25">
      <c r="A107" s="33" t="s">
        <v>177</v>
      </c>
      <c r="B107" s="40"/>
      <c r="C107" s="41"/>
      <c r="D107" s="41"/>
      <c r="E107" s="44" t="s">
        <v>181</v>
      </c>
      <c r="F107" s="41"/>
      <c r="G107" s="41"/>
      <c r="H107" s="41"/>
      <c r="I107" s="41"/>
      <c r="J107" s="42"/>
    </row>
    <row r="108" spans="1:16" ht="45" x14ac:dyDescent="0.25">
      <c r="A108" s="33" t="s">
        <v>168</v>
      </c>
      <c r="B108" s="33">
        <v>24</v>
      </c>
      <c r="C108" s="34" t="s">
        <v>1882</v>
      </c>
      <c r="D108" s="33" t="s">
        <v>1939</v>
      </c>
      <c r="E108" s="35" t="s">
        <v>1361</v>
      </c>
      <c r="F108" s="36" t="s">
        <v>242</v>
      </c>
      <c r="G108" s="37">
        <v>0.28799999999999998</v>
      </c>
      <c r="H108" s="38">
        <v>0</v>
      </c>
      <c r="I108" s="38">
        <f>ROUND(G108*H108,P4)</f>
        <v>0</v>
      </c>
      <c r="J108" s="33"/>
      <c r="O108" s="39">
        <f>I108*0.21</f>
        <v>0</v>
      </c>
      <c r="P108">
        <v>3</v>
      </c>
    </row>
    <row r="109" spans="1:16" ht="60" x14ac:dyDescent="0.25">
      <c r="A109" s="33" t="s">
        <v>173</v>
      </c>
      <c r="B109" s="40"/>
      <c r="C109" s="41"/>
      <c r="D109" s="41"/>
      <c r="E109" s="35" t="s">
        <v>1884</v>
      </c>
      <c r="F109" s="41"/>
      <c r="G109" s="41"/>
      <c r="H109" s="41"/>
      <c r="I109" s="41"/>
      <c r="J109" s="42"/>
    </row>
    <row r="110" spans="1:16" ht="45" x14ac:dyDescent="0.25">
      <c r="A110" s="33" t="s">
        <v>175</v>
      </c>
      <c r="B110" s="40"/>
      <c r="C110" s="41"/>
      <c r="D110" s="41"/>
      <c r="E110" s="43" t="s">
        <v>1940</v>
      </c>
      <c r="F110" s="41"/>
      <c r="G110" s="41"/>
      <c r="H110" s="41"/>
      <c r="I110" s="41"/>
      <c r="J110" s="42"/>
    </row>
    <row r="111" spans="1:16" x14ac:dyDescent="0.25">
      <c r="A111" s="33" t="s">
        <v>177</v>
      </c>
      <c r="B111" s="40"/>
      <c r="C111" s="41"/>
      <c r="D111" s="41"/>
      <c r="E111" s="44" t="s">
        <v>181</v>
      </c>
      <c r="F111" s="41"/>
      <c r="G111" s="41"/>
      <c r="H111" s="41"/>
      <c r="I111" s="41"/>
      <c r="J111" s="42"/>
    </row>
    <row r="112" spans="1:16" ht="45" x14ac:dyDescent="0.25">
      <c r="A112" s="33" t="s">
        <v>168</v>
      </c>
      <c r="B112" s="33">
        <v>25</v>
      </c>
      <c r="C112" s="34" t="s">
        <v>1886</v>
      </c>
      <c r="D112" s="33" t="s">
        <v>1941</v>
      </c>
      <c r="E112" s="35" t="s">
        <v>1361</v>
      </c>
      <c r="F112" s="36" t="s">
        <v>242</v>
      </c>
      <c r="G112" s="37">
        <v>2.88</v>
      </c>
      <c r="H112" s="38">
        <v>0</v>
      </c>
      <c r="I112" s="38">
        <f>ROUND(G112*H112,P4)</f>
        <v>0</v>
      </c>
      <c r="J112" s="33"/>
      <c r="O112" s="39">
        <f>I112*0.21</f>
        <v>0</v>
      </c>
      <c r="P112">
        <v>3</v>
      </c>
    </row>
    <row r="113" spans="1:16" ht="60" x14ac:dyDescent="0.25">
      <c r="A113" s="33" t="s">
        <v>173</v>
      </c>
      <c r="B113" s="40"/>
      <c r="C113" s="41"/>
      <c r="D113" s="41"/>
      <c r="E113" s="35" t="s">
        <v>1888</v>
      </c>
      <c r="F113" s="41"/>
      <c r="G113" s="41"/>
      <c r="H113" s="41"/>
      <c r="I113" s="41"/>
      <c r="J113" s="42"/>
    </row>
    <row r="114" spans="1:16" ht="30" x14ac:dyDescent="0.25">
      <c r="A114" s="33" t="s">
        <v>175</v>
      </c>
      <c r="B114" s="40"/>
      <c r="C114" s="41"/>
      <c r="D114" s="41"/>
      <c r="E114" s="43" t="s">
        <v>1942</v>
      </c>
      <c r="F114" s="41"/>
      <c r="G114" s="41"/>
      <c r="H114" s="41"/>
      <c r="I114" s="41"/>
      <c r="J114" s="42"/>
    </row>
    <row r="115" spans="1:16" x14ac:dyDescent="0.25">
      <c r="A115" s="33" t="s">
        <v>177</v>
      </c>
      <c r="B115" s="40"/>
      <c r="C115" s="41"/>
      <c r="D115" s="41"/>
      <c r="E115" s="44" t="s">
        <v>181</v>
      </c>
      <c r="F115" s="41"/>
      <c r="G115" s="41"/>
      <c r="H115" s="41"/>
      <c r="I115" s="41"/>
      <c r="J115" s="42"/>
    </row>
    <row r="116" spans="1:16" ht="30" x14ac:dyDescent="0.25">
      <c r="A116" s="33" t="s">
        <v>168</v>
      </c>
      <c r="B116" s="33">
        <v>26</v>
      </c>
      <c r="C116" s="34" t="s">
        <v>1890</v>
      </c>
      <c r="D116" s="33" t="s">
        <v>1943</v>
      </c>
      <c r="E116" s="35" t="s">
        <v>1892</v>
      </c>
      <c r="F116" s="36" t="s">
        <v>242</v>
      </c>
      <c r="G116" s="37">
        <v>0.28799999999999998</v>
      </c>
      <c r="H116" s="38">
        <v>0</v>
      </c>
      <c r="I116" s="38">
        <f>ROUND(G116*H116,P4)</f>
        <v>0</v>
      </c>
      <c r="J116" s="33"/>
      <c r="O116" s="39">
        <f>I116*0.21</f>
        <v>0</v>
      </c>
      <c r="P116">
        <v>3</v>
      </c>
    </row>
    <row r="117" spans="1:16" ht="30" x14ac:dyDescent="0.25">
      <c r="A117" s="33" t="s">
        <v>173</v>
      </c>
      <c r="B117" s="40"/>
      <c r="C117" s="41"/>
      <c r="D117" s="41"/>
      <c r="E117" s="35" t="s">
        <v>1892</v>
      </c>
      <c r="F117" s="41"/>
      <c r="G117" s="41"/>
      <c r="H117" s="41"/>
      <c r="I117" s="41"/>
      <c r="J117" s="42"/>
    </row>
    <row r="118" spans="1:16" ht="45" x14ac:dyDescent="0.25">
      <c r="A118" s="33" t="s">
        <v>175</v>
      </c>
      <c r="B118" s="40"/>
      <c r="C118" s="41"/>
      <c r="D118" s="41"/>
      <c r="E118" s="43" t="s">
        <v>1940</v>
      </c>
      <c r="F118" s="41"/>
      <c r="G118" s="41"/>
      <c r="H118" s="41"/>
      <c r="I118" s="41"/>
      <c r="J118" s="42"/>
    </row>
    <row r="119" spans="1:16" x14ac:dyDescent="0.25">
      <c r="A119" s="33" t="s">
        <v>177</v>
      </c>
      <c r="B119" s="40"/>
      <c r="C119" s="41"/>
      <c r="D119" s="41"/>
      <c r="E119" s="44" t="s">
        <v>181</v>
      </c>
      <c r="F119" s="41"/>
      <c r="G119" s="41"/>
      <c r="H119" s="41"/>
      <c r="I119" s="41"/>
      <c r="J119" s="42"/>
    </row>
    <row r="120" spans="1:16" ht="45" x14ac:dyDescent="0.25">
      <c r="A120" s="33" t="s">
        <v>168</v>
      </c>
      <c r="B120" s="33">
        <v>27</v>
      </c>
      <c r="C120" s="34" t="s">
        <v>1367</v>
      </c>
      <c r="D120" s="33" t="s">
        <v>1944</v>
      </c>
      <c r="E120" s="35" t="s">
        <v>1368</v>
      </c>
      <c r="F120" s="36" t="s">
        <v>298</v>
      </c>
      <c r="G120" s="37">
        <v>0.504</v>
      </c>
      <c r="H120" s="38">
        <v>0</v>
      </c>
      <c r="I120" s="38">
        <f>ROUND(G120*H120,P4)</f>
        <v>0</v>
      </c>
      <c r="J120" s="33"/>
      <c r="O120" s="39">
        <f>I120*0.21</f>
        <v>0</v>
      </c>
      <c r="P120">
        <v>3</v>
      </c>
    </row>
    <row r="121" spans="1:16" ht="45" x14ac:dyDescent="0.25">
      <c r="A121" s="33" t="s">
        <v>173</v>
      </c>
      <c r="B121" s="40"/>
      <c r="C121" s="41"/>
      <c r="D121" s="41"/>
      <c r="E121" s="35" t="s">
        <v>1368</v>
      </c>
      <c r="F121" s="41"/>
      <c r="G121" s="41"/>
      <c r="H121" s="41"/>
      <c r="I121" s="41"/>
      <c r="J121" s="42"/>
    </row>
    <row r="122" spans="1:16" ht="60" x14ac:dyDescent="0.25">
      <c r="A122" s="33" t="s">
        <v>175</v>
      </c>
      <c r="B122" s="40"/>
      <c r="C122" s="41"/>
      <c r="D122" s="41"/>
      <c r="E122" s="43" t="s">
        <v>1945</v>
      </c>
      <c r="F122" s="41"/>
      <c r="G122" s="41"/>
      <c r="H122" s="41"/>
      <c r="I122" s="41"/>
      <c r="J122" s="42"/>
    </row>
    <row r="123" spans="1:16" x14ac:dyDescent="0.25">
      <c r="A123" s="33" t="s">
        <v>177</v>
      </c>
      <c r="B123" s="40"/>
      <c r="C123" s="41"/>
      <c r="D123" s="41"/>
      <c r="E123" s="44" t="s">
        <v>181</v>
      </c>
      <c r="F123" s="41"/>
      <c r="G123" s="41"/>
      <c r="H123" s="41"/>
      <c r="I123" s="41"/>
      <c r="J123" s="42"/>
    </row>
    <row r="124" spans="1:16" ht="30" x14ac:dyDescent="0.25">
      <c r="A124" s="33" t="s">
        <v>168</v>
      </c>
      <c r="B124" s="33">
        <v>28</v>
      </c>
      <c r="C124" s="34" t="s">
        <v>1370</v>
      </c>
      <c r="D124" s="33" t="s">
        <v>1946</v>
      </c>
      <c r="E124" s="35" t="s">
        <v>1371</v>
      </c>
      <c r="F124" s="36" t="s">
        <v>242</v>
      </c>
      <c r="G124" s="37">
        <v>0.28799999999999998</v>
      </c>
      <c r="H124" s="38">
        <v>0</v>
      </c>
      <c r="I124" s="38">
        <f>ROUND(G124*H124,P4)</f>
        <v>0</v>
      </c>
      <c r="J124" s="33"/>
      <c r="O124" s="39">
        <f>I124*0.21</f>
        <v>0</v>
      </c>
      <c r="P124">
        <v>3</v>
      </c>
    </row>
    <row r="125" spans="1:16" ht="30" x14ac:dyDescent="0.25">
      <c r="A125" s="33" t="s">
        <v>173</v>
      </c>
      <c r="B125" s="40"/>
      <c r="C125" s="41"/>
      <c r="D125" s="41"/>
      <c r="E125" s="35" t="s">
        <v>1371</v>
      </c>
      <c r="F125" s="41"/>
      <c r="G125" s="41"/>
      <c r="H125" s="41"/>
      <c r="I125" s="41"/>
      <c r="J125" s="42"/>
    </row>
    <row r="126" spans="1:16" ht="45" x14ac:dyDescent="0.25">
      <c r="A126" s="33" t="s">
        <v>175</v>
      </c>
      <c r="B126" s="40"/>
      <c r="C126" s="41"/>
      <c r="D126" s="41"/>
      <c r="E126" s="43" t="s">
        <v>1940</v>
      </c>
      <c r="F126" s="41"/>
      <c r="G126" s="41"/>
      <c r="H126" s="41"/>
      <c r="I126" s="41"/>
      <c r="J126" s="42"/>
    </row>
    <row r="127" spans="1:16" x14ac:dyDescent="0.25">
      <c r="A127" s="33" t="s">
        <v>177</v>
      </c>
      <c r="B127" s="40"/>
      <c r="C127" s="41"/>
      <c r="D127" s="41"/>
      <c r="E127" s="44" t="s">
        <v>181</v>
      </c>
      <c r="F127" s="41"/>
      <c r="G127" s="41"/>
      <c r="H127" s="41"/>
      <c r="I127" s="41"/>
      <c r="J127" s="42"/>
    </row>
    <row r="128" spans="1:16" x14ac:dyDescent="0.25">
      <c r="A128" s="27" t="s">
        <v>165</v>
      </c>
      <c r="B128" s="28"/>
      <c r="C128" s="29" t="s">
        <v>1947</v>
      </c>
      <c r="D128" s="30"/>
      <c r="E128" s="27" t="s">
        <v>239</v>
      </c>
      <c r="F128" s="30"/>
      <c r="G128" s="30"/>
      <c r="H128" s="30"/>
      <c r="I128" s="31">
        <f>SUMIFS(I129:I160,A129:A160,"P")</f>
        <v>0</v>
      </c>
      <c r="J128" s="32"/>
    </row>
    <row r="129" spans="1:16" ht="30" x14ac:dyDescent="0.25">
      <c r="A129" s="33" t="s">
        <v>168</v>
      </c>
      <c r="B129" s="33">
        <v>29</v>
      </c>
      <c r="C129" s="34" t="s">
        <v>1878</v>
      </c>
      <c r="D129" s="33" t="s">
        <v>1948</v>
      </c>
      <c r="E129" s="35" t="s">
        <v>1880</v>
      </c>
      <c r="F129" s="36" t="s">
        <v>242</v>
      </c>
      <c r="G129" s="37">
        <v>2.88</v>
      </c>
      <c r="H129" s="38">
        <v>0</v>
      </c>
      <c r="I129" s="38">
        <f>ROUND(G129*H129,P4)</f>
        <v>0</v>
      </c>
      <c r="J129" s="33"/>
      <c r="O129" s="39">
        <f>I129*0.21</f>
        <v>0</v>
      </c>
      <c r="P129">
        <v>3</v>
      </c>
    </row>
    <row r="130" spans="1:16" ht="30" x14ac:dyDescent="0.25">
      <c r="A130" s="33" t="s">
        <v>173</v>
      </c>
      <c r="B130" s="40"/>
      <c r="C130" s="41"/>
      <c r="D130" s="41"/>
      <c r="E130" s="35" t="s">
        <v>1880</v>
      </c>
      <c r="F130" s="41"/>
      <c r="G130" s="41"/>
      <c r="H130" s="41"/>
      <c r="I130" s="41"/>
      <c r="J130" s="42"/>
    </row>
    <row r="131" spans="1:16" ht="45" x14ac:dyDescent="0.25">
      <c r="A131" s="33" t="s">
        <v>175</v>
      </c>
      <c r="B131" s="40"/>
      <c r="C131" s="41"/>
      <c r="D131" s="41"/>
      <c r="E131" s="43" t="s">
        <v>1949</v>
      </c>
      <c r="F131" s="41"/>
      <c r="G131" s="41"/>
      <c r="H131" s="41"/>
      <c r="I131" s="41"/>
      <c r="J131" s="42"/>
    </row>
    <row r="132" spans="1:16" x14ac:dyDescent="0.25">
      <c r="A132" s="33" t="s">
        <v>177</v>
      </c>
      <c r="B132" s="40"/>
      <c r="C132" s="41"/>
      <c r="D132" s="41"/>
      <c r="E132" s="44" t="s">
        <v>181</v>
      </c>
      <c r="F132" s="41"/>
      <c r="G132" s="41"/>
      <c r="H132" s="41"/>
      <c r="I132" s="41"/>
      <c r="J132" s="42"/>
    </row>
    <row r="133" spans="1:16" ht="45" x14ac:dyDescent="0.25">
      <c r="A133" s="33" t="s">
        <v>168</v>
      </c>
      <c r="B133" s="33">
        <v>30</v>
      </c>
      <c r="C133" s="34" t="s">
        <v>1882</v>
      </c>
      <c r="D133" s="33" t="s">
        <v>1950</v>
      </c>
      <c r="E133" s="35" t="s">
        <v>1361</v>
      </c>
      <c r="F133" s="36" t="s">
        <v>242</v>
      </c>
      <c r="G133" s="37">
        <v>1.62</v>
      </c>
      <c r="H133" s="38">
        <v>0</v>
      </c>
      <c r="I133" s="38">
        <f>ROUND(G133*H133,P4)</f>
        <v>0</v>
      </c>
      <c r="J133" s="33"/>
      <c r="O133" s="39">
        <f>I133*0.21</f>
        <v>0</v>
      </c>
      <c r="P133">
        <v>3</v>
      </c>
    </row>
    <row r="134" spans="1:16" ht="60" x14ac:dyDescent="0.25">
      <c r="A134" s="33" t="s">
        <v>173</v>
      </c>
      <c r="B134" s="40"/>
      <c r="C134" s="41"/>
      <c r="D134" s="41"/>
      <c r="E134" s="35" t="s">
        <v>1884</v>
      </c>
      <c r="F134" s="41"/>
      <c r="G134" s="41"/>
      <c r="H134" s="41"/>
      <c r="I134" s="41"/>
      <c r="J134" s="42"/>
    </row>
    <row r="135" spans="1:16" ht="60" x14ac:dyDescent="0.25">
      <c r="A135" s="33" t="s">
        <v>175</v>
      </c>
      <c r="B135" s="40"/>
      <c r="C135" s="41"/>
      <c r="D135" s="41"/>
      <c r="E135" s="43" t="s">
        <v>1951</v>
      </c>
      <c r="F135" s="41"/>
      <c r="G135" s="41"/>
      <c r="H135" s="41"/>
      <c r="I135" s="41"/>
      <c r="J135" s="42"/>
    </row>
    <row r="136" spans="1:16" x14ac:dyDescent="0.25">
      <c r="A136" s="33" t="s">
        <v>177</v>
      </c>
      <c r="B136" s="40"/>
      <c r="C136" s="41"/>
      <c r="D136" s="41"/>
      <c r="E136" s="44" t="s">
        <v>181</v>
      </c>
      <c r="F136" s="41"/>
      <c r="G136" s="41"/>
      <c r="H136" s="41"/>
      <c r="I136" s="41"/>
      <c r="J136" s="42"/>
    </row>
    <row r="137" spans="1:16" ht="45" x14ac:dyDescent="0.25">
      <c r="A137" s="33" t="s">
        <v>168</v>
      </c>
      <c r="B137" s="33">
        <v>31</v>
      </c>
      <c r="C137" s="34" t="s">
        <v>1886</v>
      </c>
      <c r="D137" s="33" t="s">
        <v>1952</v>
      </c>
      <c r="E137" s="35" t="s">
        <v>1361</v>
      </c>
      <c r="F137" s="36" t="s">
        <v>242</v>
      </c>
      <c r="G137" s="37">
        <v>16.2</v>
      </c>
      <c r="H137" s="38">
        <v>0</v>
      </c>
      <c r="I137" s="38">
        <f>ROUND(G137*H137,P4)</f>
        <v>0</v>
      </c>
      <c r="J137" s="33"/>
      <c r="O137" s="39">
        <f>I137*0.21</f>
        <v>0</v>
      </c>
      <c r="P137">
        <v>3</v>
      </c>
    </row>
    <row r="138" spans="1:16" ht="60" x14ac:dyDescent="0.25">
      <c r="A138" s="33" t="s">
        <v>173</v>
      </c>
      <c r="B138" s="40"/>
      <c r="C138" s="41"/>
      <c r="D138" s="41"/>
      <c r="E138" s="35" t="s">
        <v>1888</v>
      </c>
      <c r="F138" s="41"/>
      <c r="G138" s="41"/>
      <c r="H138" s="41"/>
      <c r="I138" s="41"/>
      <c r="J138" s="42"/>
    </row>
    <row r="139" spans="1:16" ht="30" x14ac:dyDescent="0.25">
      <c r="A139" s="33" t="s">
        <v>175</v>
      </c>
      <c r="B139" s="40"/>
      <c r="C139" s="41"/>
      <c r="D139" s="41"/>
      <c r="E139" s="43" t="s">
        <v>1953</v>
      </c>
      <c r="F139" s="41"/>
      <c r="G139" s="41"/>
      <c r="H139" s="41"/>
      <c r="I139" s="41"/>
      <c r="J139" s="42"/>
    </row>
    <row r="140" spans="1:16" x14ac:dyDescent="0.25">
      <c r="A140" s="33" t="s">
        <v>177</v>
      </c>
      <c r="B140" s="40"/>
      <c r="C140" s="41"/>
      <c r="D140" s="41"/>
      <c r="E140" s="44" t="s">
        <v>181</v>
      </c>
      <c r="F140" s="41"/>
      <c r="G140" s="41"/>
      <c r="H140" s="41"/>
      <c r="I140" s="41"/>
      <c r="J140" s="42"/>
    </row>
    <row r="141" spans="1:16" ht="30" x14ac:dyDescent="0.25">
      <c r="A141" s="33" t="s">
        <v>168</v>
      </c>
      <c r="B141" s="33">
        <v>32</v>
      </c>
      <c r="C141" s="34" t="s">
        <v>1890</v>
      </c>
      <c r="D141" s="33" t="s">
        <v>1954</v>
      </c>
      <c r="E141" s="35" t="s">
        <v>1892</v>
      </c>
      <c r="F141" s="36" t="s">
        <v>242</v>
      </c>
      <c r="G141" s="37">
        <v>1.62</v>
      </c>
      <c r="H141" s="38">
        <v>0</v>
      </c>
      <c r="I141" s="38">
        <f>ROUND(G141*H141,P4)</f>
        <v>0</v>
      </c>
      <c r="J141" s="33"/>
      <c r="O141" s="39">
        <f>I141*0.21</f>
        <v>0</v>
      </c>
      <c r="P141">
        <v>3</v>
      </c>
    </row>
    <row r="142" spans="1:16" ht="30" x14ac:dyDescent="0.25">
      <c r="A142" s="33" t="s">
        <v>173</v>
      </c>
      <c r="B142" s="40"/>
      <c r="C142" s="41"/>
      <c r="D142" s="41"/>
      <c r="E142" s="35" t="s">
        <v>1892</v>
      </c>
      <c r="F142" s="41"/>
      <c r="G142" s="41"/>
      <c r="H142" s="41"/>
      <c r="I142" s="41"/>
      <c r="J142" s="42"/>
    </row>
    <row r="143" spans="1:16" ht="60" x14ac:dyDescent="0.25">
      <c r="A143" s="33" t="s">
        <v>175</v>
      </c>
      <c r="B143" s="40"/>
      <c r="C143" s="41"/>
      <c r="D143" s="41"/>
      <c r="E143" s="43" t="s">
        <v>1951</v>
      </c>
      <c r="F143" s="41"/>
      <c r="G143" s="41"/>
      <c r="H143" s="41"/>
      <c r="I143" s="41"/>
      <c r="J143" s="42"/>
    </row>
    <row r="144" spans="1:16" x14ac:dyDescent="0.25">
      <c r="A144" s="33" t="s">
        <v>177</v>
      </c>
      <c r="B144" s="40"/>
      <c r="C144" s="41"/>
      <c r="D144" s="41"/>
      <c r="E144" s="44" t="s">
        <v>181</v>
      </c>
      <c r="F144" s="41"/>
      <c r="G144" s="41"/>
      <c r="H144" s="41"/>
      <c r="I144" s="41"/>
      <c r="J144" s="42"/>
    </row>
    <row r="145" spans="1:16" ht="45" x14ac:dyDescent="0.25">
      <c r="A145" s="33" t="s">
        <v>168</v>
      </c>
      <c r="B145" s="33">
        <v>33</v>
      </c>
      <c r="C145" s="34" t="s">
        <v>1367</v>
      </c>
      <c r="D145" s="33" t="s">
        <v>1955</v>
      </c>
      <c r="E145" s="35" t="s">
        <v>1368</v>
      </c>
      <c r="F145" s="36" t="s">
        <v>298</v>
      </c>
      <c r="G145" s="37">
        <v>2.835</v>
      </c>
      <c r="H145" s="38">
        <v>0</v>
      </c>
      <c r="I145" s="38">
        <f>ROUND(G145*H145,P4)</f>
        <v>0</v>
      </c>
      <c r="J145" s="33"/>
      <c r="O145" s="39">
        <f>I145*0.21</f>
        <v>0</v>
      </c>
      <c r="P145">
        <v>3</v>
      </c>
    </row>
    <row r="146" spans="1:16" ht="45" x14ac:dyDescent="0.25">
      <c r="A146" s="33" t="s">
        <v>173</v>
      </c>
      <c r="B146" s="40"/>
      <c r="C146" s="41"/>
      <c r="D146" s="41"/>
      <c r="E146" s="35" t="s">
        <v>1368</v>
      </c>
      <c r="F146" s="41"/>
      <c r="G146" s="41"/>
      <c r="H146" s="41"/>
      <c r="I146" s="41"/>
      <c r="J146" s="42"/>
    </row>
    <row r="147" spans="1:16" ht="75" x14ac:dyDescent="0.25">
      <c r="A147" s="33" t="s">
        <v>175</v>
      </c>
      <c r="B147" s="40"/>
      <c r="C147" s="41"/>
      <c r="D147" s="41"/>
      <c r="E147" s="43" t="s">
        <v>1956</v>
      </c>
      <c r="F147" s="41"/>
      <c r="G147" s="41"/>
      <c r="H147" s="41"/>
      <c r="I147" s="41"/>
      <c r="J147" s="42"/>
    </row>
    <row r="148" spans="1:16" x14ac:dyDescent="0.25">
      <c r="A148" s="33" t="s">
        <v>177</v>
      </c>
      <c r="B148" s="40"/>
      <c r="C148" s="41"/>
      <c r="D148" s="41"/>
      <c r="E148" s="44" t="s">
        <v>181</v>
      </c>
      <c r="F148" s="41"/>
      <c r="G148" s="41"/>
      <c r="H148" s="41"/>
      <c r="I148" s="41"/>
      <c r="J148" s="42"/>
    </row>
    <row r="149" spans="1:16" ht="30" x14ac:dyDescent="0.25">
      <c r="A149" s="33" t="s">
        <v>168</v>
      </c>
      <c r="B149" s="33">
        <v>34</v>
      </c>
      <c r="C149" s="34" t="s">
        <v>1370</v>
      </c>
      <c r="D149" s="33" t="s">
        <v>1957</v>
      </c>
      <c r="E149" s="35" t="s">
        <v>1371</v>
      </c>
      <c r="F149" s="36" t="s">
        <v>242</v>
      </c>
      <c r="G149" s="37">
        <v>2.835</v>
      </c>
      <c r="H149" s="38">
        <v>0</v>
      </c>
      <c r="I149" s="38">
        <f>ROUND(G149*H149,P4)</f>
        <v>0</v>
      </c>
      <c r="J149" s="33"/>
      <c r="O149" s="39">
        <f>I149*0.21</f>
        <v>0</v>
      </c>
      <c r="P149">
        <v>3</v>
      </c>
    </row>
    <row r="150" spans="1:16" ht="30" x14ac:dyDescent="0.25">
      <c r="A150" s="33" t="s">
        <v>173</v>
      </c>
      <c r="B150" s="40"/>
      <c r="C150" s="41"/>
      <c r="D150" s="41"/>
      <c r="E150" s="35" t="s">
        <v>1371</v>
      </c>
      <c r="F150" s="41"/>
      <c r="G150" s="41"/>
      <c r="H150" s="41"/>
      <c r="I150" s="41"/>
      <c r="J150" s="42"/>
    </row>
    <row r="151" spans="1:16" ht="75" x14ac:dyDescent="0.25">
      <c r="A151" s="33" t="s">
        <v>175</v>
      </c>
      <c r="B151" s="40"/>
      <c r="C151" s="41"/>
      <c r="D151" s="41"/>
      <c r="E151" s="43" t="s">
        <v>1956</v>
      </c>
      <c r="F151" s="41"/>
      <c r="G151" s="41"/>
      <c r="H151" s="41"/>
      <c r="I151" s="41"/>
      <c r="J151" s="42"/>
    </row>
    <row r="152" spans="1:16" x14ac:dyDescent="0.25">
      <c r="A152" s="33" t="s">
        <v>177</v>
      </c>
      <c r="B152" s="40"/>
      <c r="C152" s="41"/>
      <c r="D152" s="41"/>
      <c r="E152" s="44" t="s">
        <v>181</v>
      </c>
      <c r="F152" s="41"/>
      <c r="G152" s="41"/>
      <c r="H152" s="41"/>
      <c r="I152" s="41"/>
      <c r="J152" s="42"/>
    </row>
    <row r="153" spans="1:16" ht="45" x14ac:dyDescent="0.25">
      <c r="A153" s="33" t="s">
        <v>168</v>
      </c>
      <c r="B153" s="33">
        <v>35</v>
      </c>
      <c r="C153" s="34" t="s">
        <v>1896</v>
      </c>
      <c r="D153" s="33" t="s">
        <v>1958</v>
      </c>
      <c r="E153" s="35" t="s">
        <v>1898</v>
      </c>
      <c r="F153" s="36" t="s">
        <v>242</v>
      </c>
      <c r="G153" s="37">
        <v>1.26</v>
      </c>
      <c r="H153" s="38">
        <v>0</v>
      </c>
      <c r="I153" s="38">
        <f>ROUND(G153*H153,P4)</f>
        <v>0</v>
      </c>
      <c r="J153" s="33"/>
      <c r="O153" s="39">
        <f>I153*0.21</f>
        <v>0</v>
      </c>
      <c r="P153">
        <v>3</v>
      </c>
    </row>
    <row r="154" spans="1:16" ht="45" x14ac:dyDescent="0.25">
      <c r="A154" s="33" t="s">
        <v>173</v>
      </c>
      <c r="B154" s="40"/>
      <c r="C154" s="41"/>
      <c r="D154" s="41"/>
      <c r="E154" s="35" t="s">
        <v>1898</v>
      </c>
      <c r="F154" s="41"/>
      <c r="G154" s="41"/>
      <c r="H154" s="41"/>
      <c r="I154" s="41"/>
      <c r="J154" s="42"/>
    </row>
    <row r="155" spans="1:16" ht="90" x14ac:dyDescent="0.25">
      <c r="A155" s="33" t="s">
        <v>175</v>
      </c>
      <c r="B155" s="40"/>
      <c r="C155" s="41"/>
      <c r="D155" s="41"/>
      <c r="E155" s="43" t="s">
        <v>1959</v>
      </c>
      <c r="F155" s="41"/>
      <c r="G155" s="41"/>
      <c r="H155" s="41"/>
      <c r="I155" s="41"/>
      <c r="J155" s="42"/>
    </row>
    <row r="156" spans="1:16" x14ac:dyDescent="0.25">
      <c r="A156" s="33" t="s">
        <v>177</v>
      </c>
      <c r="B156" s="40"/>
      <c r="C156" s="41"/>
      <c r="D156" s="41"/>
      <c r="E156" s="44" t="s">
        <v>181</v>
      </c>
      <c r="F156" s="41"/>
      <c r="G156" s="41"/>
      <c r="H156" s="41"/>
      <c r="I156" s="41"/>
      <c r="J156" s="42"/>
    </row>
    <row r="157" spans="1:16" ht="30" x14ac:dyDescent="0.25">
      <c r="A157" s="33" t="s">
        <v>168</v>
      </c>
      <c r="B157" s="33">
        <v>36</v>
      </c>
      <c r="C157" s="34" t="s">
        <v>1900</v>
      </c>
      <c r="D157" s="33" t="s">
        <v>1960</v>
      </c>
      <c r="E157" s="35" t="s">
        <v>1902</v>
      </c>
      <c r="F157" s="36" t="s">
        <v>242</v>
      </c>
      <c r="G157" s="37">
        <v>1.26</v>
      </c>
      <c r="H157" s="38">
        <v>0</v>
      </c>
      <c r="I157" s="38">
        <f>ROUND(G157*H157,P4)</f>
        <v>0</v>
      </c>
      <c r="J157" s="33"/>
      <c r="O157" s="39">
        <f>I157*0.21</f>
        <v>0</v>
      </c>
      <c r="P157">
        <v>3</v>
      </c>
    </row>
    <row r="158" spans="1:16" ht="30" x14ac:dyDescent="0.25">
      <c r="A158" s="33" t="s">
        <v>173</v>
      </c>
      <c r="B158" s="40"/>
      <c r="C158" s="41"/>
      <c r="D158" s="41"/>
      <c r="E158" s="35" t="s">
        <v>1902</v>
      </c>
      <c r="F158" s="41"/>
      <c r="G158" s="41"/>
      <c r="H158" s="41"/>
      <c r="I158" s="41"/>
      <c r="J158" s="42"/>
    </row>
    <row r="159" spans="1:16" x14ac:dyDescent="0.25">
      <c r="A159" s="33" t="s">
        <v>175</v>
      </c>
      <c r="B159" s="40"/>
      <c r="C159" s="41"/>
      <c r="D159" s="41"/>
      <c r="E159" s="43" t="s">
        <v>1961</v>
      </c>
      <c r="F159" s="41"/>
      <c r="G159" s="41"/>
      <c r="H159" s="41"/>
      <c r="I159" s="41"/>
      <c r="J159" s="42"/>
    </row>
    <row r="160" spans="1:16" x14ac:dyDescent="0.25">
      <c r="A160" s="33" t="s">
        <v>177</v>
      </c>
      <c r="B160" s="40"/>
      <c r="C160" s="41"/>
      <c r="D160" s="41"/>
      <c r="E160" s="44" t="s">
        <v>181</v>
      </c>
      <c r="F160" s="41"/>
      <c r="G160" s="41"/>
      <c r="H160" s="41"/>
      <c r="I160" s="41"/>
      <c r="J160" s="42"/>
    </row>
    <row r="161" spans="1:16" x14ac:dyDescent="0.25">
      <c r="A161" s="27" t="s">
        <v>165</v>
      </c>
      <c r="B161" s="28"/>
      <c r="C161" s="29" t="s">
        <v>123</v>
      </c>
      <c r="D161" s="30"/>
      <c r="E161" s="27" t="s">
        <v>1962</v>
      </c>
      <c r="F161" s="30"/>
      <c r="G161" s="30"/>
      <c r="H161" s="30"/>
      <c r="I161" s="31">
        <f>SUMIFS(I162:I173,A162:A173,"P")</f>
        <v>0</v>
      </c>
      <c r="J161" s="32"/>
    </row>
    <row r="162" spans="1:16" ht="30" x14ac:dyDescent="0.25">
      <c r="A162" s="33" t="s">
        <v>168</v>
      </c>
      <c r="B162" s="33">
        <v>37</v>
      </c>
      <c r="C162" s="34" t="s">
        <v>1963</v>
      </c>
      <c r="D162" s="33" t="s">
        <v>1964</v>
      </c>
      <c r="E162" s="35" t="s">
        <v>1965</v>
      </c>
      <c r="F162" s="36" t="s">
        <v>242</v>
      </c>
      <c r="G162" s="37">
        <v>0.28799999999999998</v>
      </c>
      <c r="H162" s="38">
        <v>0</v>
      </c>
      <c r="I162" s="38">
        <f>ROUND(G162*H162,P4)</f>
        <v>0</v>
      </c>
      <c r="J162" s="33"/>
      <c r="O162" s="39">
        <f>I162*0.21</f>
        <v>0</v>
      </c>
      <c r="P162">
        <v>3</v>
      </c>
    </row>
    <row r="163" spans="1:16" ht="30" x14ac:dyDescent="0.25">
      <c r="A163" s="33" t="s">
        <v>173</v>
      </c>
      <c r="B163" s="40"/>
      <c r="C163" s="41"/>
      <c r="D163" s="41"/>
      <c r="E163" s="35" t="s">
        <v>1965</v>
      </c>
      <c r="F163" s="41"/>
      <c r="G163" s="41"/>
      <c r="H163" s="41"/>
      <c r="I163" s="41"/>
      <c r="J163" s="42"/>
    </row>
    <row r="164" spans="1:16" ht="45" x14ac:dyDescent="0.25">
      <c r="A164" s="33" t="s">
        <v>175</v>
      </c>
      <c r="B164" s="40"/>
      <c r="C164" s="41"/>
      <c r="D164" s="41"/>
      <c r="E164" s="43" t="s">
        <v>1938</v>
      </c>
      <c r="F164" s="41"/>
      <c r="G164" s="41"/>
      <c r="H164" s="41"/>
      <c r="I164" s="41"/>
      <c r="J164" s="42"/>
    </row>
    <row r="165" spans="1:16" x14ac:dyDescent="0.25">
      <c r="A165" s="33" t="s">
        <v>177</v>
      </c>
      <c r="B165" s="40"/>
      <c r="C165" s="41"/>
      <c r="D165" s="41"/>
      <c r="E165" s="44" t="s">
        <v>181</v>
      </c>
      <c r="F165" s="41"/>
      <c r="G165" s="41"/>
      <c r="H165" s="41"/>
      <c r="I165" s="41"/>
      <c r="J165" s="42"/>
    </row>
    <row r="166" spans="1:16" x14ac:dyDescent="0.25">
      <c r="A166" s="33" t="s">
        <v>168</v>
      </c>
      <c r="B166" s="33">
        <v>38</v>
      </c>
      <c r="C166" s="34" t="s">
        <v>1966</v>
      </c>
      <c r="D166" s="33" t="s">
        <v>1967</v>
      </c>
      <c r="E166" s="35" t="s">
        <v>1968</v>
      </c>
      <c r="F166" s="36" t="s">
        <v>250</v>
      </c>
      <c r="G166" s="37">
        <v>2.4</v>
      </c>
      <c r="H166" s="38">
        <v>0</v>
      </c>
      <c r="I166" s="38">
        <f>ROUND(G166*H166,P4)</f>
        <v>0</v>
      </c>
      <c r="J166" s="33"/>
      <c r="O166" s="39">
        <f>I166*0.21</f>
        <v>0</v>
      </c>
      <c r="P166">
        <v>3</v>
      </c>
    </row>
    <row r="167" spans="1:16" x14ac:dyDescent="0.25">
      <c r="A167" s="33" t="s">
        <v>173</v>
      </c>
      <c r="B167" s="40"/>
      <c r="C167" s="41"/>
      <c r="D167" s="41"/>
      <c r="E167" s="35" t="s">
        <v>1968</v>
      </c>
      <c r="F167" s="41"/>
      <c r="G167" s="41"/>
      <c r="H167" s="41"/>
      <c r="I167" s="41"/>
      <c r="J167" s="42"/>
    </row>
    <row r="168" spans="1:16" ht="45" x14ac:dyDescent="0.25">
      <c r="A168" s="33" t="s">
        <v>175</v>
      </c>
      <c r="B168" s="40"/>
      <c r="C168" s="41"/>
      <c r="D168" s="41"/>
      <c r="E168" s="43" t="s">
        <v>1969</v>
      </c>
      <c r="F168" s="41"/>
      <c r="G168" s="41"/>
      <c r="H168" s="41"/>
      <c r="I168" s="41"/>
      <c r="J168" s="42"/>
    </row>
    <row r="169" spans="1:16" x14ac:dyDescent="0.25">
      <c r="A169" s="33" t="s">
        <v>177</v>
      </c>
      <c r="B169" s="40"/>
      <c r="C169" s="41"/>
      <c r="D169" s="41"/>
      <c r="E169" s="44" t="s">
        <v>181</v>
      </c>
      <c r="F169" s="41"/>
      <c r="G169" s="41"/>
      <c r="H169" s="41"/>
      <c r="I169" s="41"/>
      <c r="J169" s="42"/>
    </row>
    <row r="170" spans="1:16" x14ac:dyDescent="0.25">
      <c r="A170" s="33" t="s">
        <v>168</v>
      </c>
      <c r="B170" s="33">
        <v>39</v>
      </c>
      <c r="C170" s="34" t="s">
        <v>1970</v>
      </c>
      <c r="D170" s="33" t="s">
        <v>1971</v>
      </c>
      <c r="E170" s="35" t="s">
        <v>1972</v>
      </c>
      <c r="F170" s="36" t="s">
        <v>250</v>
      </c>
      <c r="G170" s="37">
        <v>2.4</v>
      </c>
      <c r="H170" s="38">
        <v>0</v>
      </c>
      <c r="I170" s="38">
        <f>ROUND(G170*H170,P4)</f>
        <v>0</v>
      </c>
      <c r="J170" s="33"/>
      <c r="O170" s="39">
        <f>I170*0.21</f>
        <v>0</v>
      </c>
      <c r="P170">
        <v>3</v>
      </c>
    </row>
    <row r="171" spans="1:16" x14ac:dyDescent="0.25">
      <c r="A171" s="33" t="s">
        <v>173</v>
      </c>
      <c r="B171" s="40"/>
      <c r="C171" s="41"/>
      <c r="D171" s="41"/>
      <c r="E171" s="35" t="s">
        <v>1972</v>
      </c>
      <c r="F171" s="41"/>
      <c r="G171" s="41"/>
      <c r="H171" s="41"/>
      <c r="I171" s="41"/>
      <c r="J171" s="42"/>
    </row>
    <row r="172" spans="1:16" ht="45" x14ac:dyDescent="0.25">
      <c r="A172" s="33" t="s">
        <v>175</v>
      </c>
      <c r="B172" s="40"/>
      <c r="C172" s="41"/>
      <c r="D172" s="41"/>
      <c r="E172" s="43" t="s">
        <v>1969</v>
      </c>
      <c r="F172" s="41"/>
      <c r="G172" s="41"/>
      <c r="H172" s="41"/>
      <c r="I172" s="41"/>
      <c r="J172" s="42"/>
    </row>
    <row r="173" spans="1:16" x14ac:dyDescent="0.25">
      <c r="A173" s="33" t="s">
        <v>177</v>
      </c>
      <c r="B173" s="40"/>
      <c r="C173" s="41"/>
      <c r="D173" s="41"/>
      <c r="E173" s="44" t="s">
        <v>181</v>
      </c>
      <c r="F173" s="41"/>
      <c r="G173" s="41"/>
      <c r="H173" s="41"/>
      <c r="I173" s="41"/>
      <c r="J173" s="42"/>
    </row>
    <row r="174" spans="1:16" x14ac:dyDescent="0.25">
      <c r="A174" s="27" t="s">
        <v>165</v>
      </c>
      <c r="B174" s="28"/>
      <c r="C174" s="29" t="s">
        <v>1355</v>
      </c>
      <c r="D174" s="30"/>
      <c r="E174" s="27" t="s">
        <v>1962</v>
      </c>
      <c r="F174" s="30"/>
      <c r="G174" s="30"/>
      <c r="H174" s="30"/>
      <c r="I174" s="31">
        <f>SUMIFS(I175:I186,A175:A186,"P")</f>
        <v>0</v>
      </c>
      <c r="J174" s="32"/>
    </row>
    <row r="175" spans="1:16" ht="30" x14ac:dyDescent="0.25">
      <c r="A175" s="33" t="s">
        <v>168</v>
      </c>
      <c r="B175" s="33">
        <v>40</v>
      </c>
      <c r="C175" s="34" t="s">
        <v>1963</v>
      </c>
      <c r="D175" s="33" t="s">
        <v>1973</v>
      </c>
      <c r="E175" s="35" t="s">
        <v>1965</v>
      </c>
      <c r="F175" s="36" t="s">
        <v>242</v>
      </c>
      <c r="G175" s="37">
        <v>0.128</v>
      </c>
      <c r="H175" s="38">
        <v>0</v>
      </c>
      <c r="I175" s="38">
        <f>ROUND(G175*H175,P4)</f>
        <v>0</v>
      </c>
      <c r="J175" s="33"/>
      <c r="O175" s="39">
        <f>I175*0.21</f>
        <v>0</v>
      </c>
      <c r="P175">
        <v>3</v>
      </c>
    </row>
    <row r="176" spans="1:16" ht="30" x14ac:dyDescent="0.25">
      <c r="A176" s="33" t="s">
        <v>173</v>
      </c>
      <c r="B176" s="40"/>
      <c r="C176" s="41"/>
      <c r="D176" s="41"/>
      <c r="E176" s="35" t="s">
        <v>1965</v>
      </c>
      <c r="F176" s="41"/>
      <c r="G176" s="41"/>
      <c r="H176" s="41"/>
      <c r="I176" s="41"/>
      <c r="J176" s="42"/>
    </row>
    <row r="177" spans="1:16" ht="45" x14ac:dyDescent="0.25">
      <c r="A177" s="33" t="s">
        <v>175</v>
      </c>
      <c r="B177" s="40"/>
      <c r="C177" s="41"/>
      <c r="D177" s="41"/>
      <c r="E177" s="43" t="s">
        <v>1974</v>
      </c>
      <c r="F177" s="41"/>
      <c r="G177" s="41"/>
      <c r="H177" s="41"/>
      <c r="I177" s="41"/>
      <c r="J177" s="42"/>
    </row>
    <row r="178" spans="1:16" x14ac:dyDescent="0.25">
      <c r="A178" s="33" t="s">
        <v>177</v>
      </c>
      <c r="B178" s="40"/>
      <c r="C178" s="41"/>
      <c r="D178" s="41"/>
      <c r="E178" s="44" t="s">
        <v>181</v>
      </c>
      <c r="F178" s="41"/>
      <c r="G178" s="41"/>
      <c r="H178" s="41"/>
      <c r="I178" s="41"/>
      <c r="J178" s="42"/>
    </row>
    <row r="179" spans="1:16" x14ac:dyDescent="0.25">
      <c r="A179" s="33" t="s">
        <v>168</v>
      </c>
      <c r="B179" s="33">
        <v>41</v>
      </c>
      <c r="C179" s="34" t="s">
        <v>1966</v>
      </c>
      <c r="D179" s="33" t="s">
        <v>1975</v>
      </c>
      <c r="E179" s="35" t="s">
        <v>1968</v>
      </c>
      <c r="F179" s="36" t="s">
        <v>250</v>
      </c>
      <c r="G179" s="37">
        <v>1.28</v>
      </c>
      <c r="H179" s="38">
        <v>0</v>
      </c>
      <c r="I179" s="38">
        <f>ROUND(G179*H179,P4)</f>
        <v>0</v>
      </c>
      <c r="J179" s="33"/>
      <c r="O179" s="39">
        <f>I179*0.21</f>
        <v>0</v>
      </c>
      <c r="P179">
        <v>3</v>
      </c>
    </row>
    <row r="180" spans="1:16" x14ac:dyDescent="0.25">
      <c r="A180" s="33" t="s">
        <v>173</v>
      </c>
      <c r="B180" s="40"/>
      <c r="C180" s="41"/>
      <c r="D180" s="41"/>
      <c r="E180" s="35" t="s">
        <v>1968</v>
      </c>
      <c r="F180" s="41"/>
      <c r="G180" s="41"/>
      <c r="H180" s="41"/>
      <c r="I180" s="41"/>
      <c r="J180" s="42"/>
    </row>
    <row r="181" spans="1:16" ht="45" x14ac:dyDescent="0.25">
      <c r="A181" s="33" t="s">
        <v>175</v>
      </c>
      <c r="B181" s="40"/>
      <c r="C181" s="41"/>
      <c r="D181" s="41"/>
      <c r="E181" s="43" t="s">
        <v>1976</v>
      </c>
      <c r="F181" s="41"/>
      <c r="G181" s="41"/>
      <c r="H181" s="41"/>
      <c r="I181" s="41"/>
      <c r="J181" s="42"/>
    </row>
    <row r="182" spans="1:16" x14ac:dyDescent="0.25">
      <c r="A182" s="33" t="s">
        <v>177</v>
      </c>
      <c r="B182" s="40"/>
      <c r="C182" s="41"/>
      <c r="D182" s="41"/>
      <c r="E182" s="44" t="s">
        <v>181</v>
      </c>
      <c r="F182" s="41"/>
      <c r="G182" s="41"/>
      <c r="H182" s="41"/>
      <c r="I182" s="41"/>
      <c r="J182" s="42"/>
    </row>
    <row r="183" spans="1:16" x14ac:dyDescent="0.25">
      <c r="A183" s="33" t="s">
        <v>168</v>
      </c>
      <c r="B183" s="33">
        <v>42</v>
      </c>
      <c r="C183" s="34" t="s">
        <v>1970</v>
      </c>
      <c r="D183" s="33" t="s">
        <v>1977</v>
      </c>
      <c r="E183" s="35" t="s">
        <v>1972</v>
      </c>
      <c r="F183" s="36" t="s">
        <v>250</v>
      </c>
      <c r="G183" s="37">
        <v>1.28</v>
      </c>
      <c r="H183" s="38">
        <v>0</v>
      </c>
      <c r="I183" s="38">
        <f>ROUND(G183*H183,P4)</f>
        <v>0</v>
      </c>
      <c r="J183" s="33"/>
      <c r="O183" s="39">
        <f>I183*0.21</f>
        <v>0</v>
      </c>
      <c r="P183">
        <v>3</v>
      </c>
    </row>
    <row r="184" spans="1:16" x14ac:dyDescent="0.25">
      <c r="A184" s="33" t="s">
        <v>173</v>
      </c>
      <c r="B184" s="40"/>
      <c r="C184" s="41"/>
      <c r="D184" s="41"/>
      <c r="E184" s="35" t="s">
        <v>1972</v>
      </c>
      <c r="F184" s="41"/>
      <c r="G184" s="41"/>
      <c r="H184" s="41"/>
      <c r="I184" s="41"/>
      <c r="J184" s="42"/>
    </row>
    <row r="185" spans="1:16" ht="45" x14ac:dyDescent="0.25">
      <c r="A185" s="33" t="s">
        <v>175</v>
      </c>
      <c r="B185" s="40"/>
      <c r="C185" s="41"/>
      <c r="D185" s="41"/>
      <c r="E185" s="43" t="s">
        <v>1976</v>
      </c>
      <c r="F185" s="41"/>
      <c r="G185" s="41"/>
      <c r="H185" s="41"/>
      <c r="I185" s="41"/>
      <c r="J185" s="42"/>
    </row>
    <row r="186" spans="1:16" x14ac:dyDescent="0.25">
      <c r="A186" s="33" t="s">
        <v>177</v>
      </c>
      <c r="B186" s="40"/>
      <c r="C186" s="41"/>
      <c r="D186" s="41"/>
      <c r="E186" s="44" t="s">
        <v>181</v>
      </c>
      <c r="F186" s="41"/>
      <c r="G186" s="41"/>
      <c r="H186" s="41"/>
      <c r="I186" s="41"/>
      <c r="J186" s="42"/>
    </row>
    <row r="187" spans="1:16" x14ac:dyDescent="0.25">
      <c r="A187" s="27" t="s">
        <v>165</v>
      </c>
      <c r="B187" s="28"/>
      <c r="C187" s="29" t="s">
        <v>1978</v>
      </c>
      <c r="D187" s="30"/>
      <c r="E187" s="27" t="s">
        <v>1962</v>
      </c>
      <c r="F187" s="30"/>
      <c r="G187" s="30"/>
      <c r="H187" s="30"/>
      <c r="I187" s="31">
        <f>SUMIFS(I188:I207,A188:A207,"P")</f>
        <v>0</v>
      </c>
      <c r="J187" s="32"/>
    </row>
    <row r="188" spans="1:16" ht="45" x14ac:dyDescent="0.25">
      <c r="A188" s="33" t="s">
        <v>168</v>
      </c>
      <c r="B188" s="33">
        <v>43</v>
      </c>
      <c r="C188" s="34" t="s">
        <v>1979</v>
      </c>
      <c r="D188" s="33" t="s">
        <v>1980</v>
      </c>
      <c r="E188" s="35" t="s">
        <v>1981</v>
      </c>
      <c r="F188" s="36" t="s">
        <v>190</v>
      </c>
      <c r="G188" s="37">
        <v>5</v>
      </c>
      <c r="H188" s="38">
        <v>0</v>
      </c>
      <c r="I188" s="38">
        <f>ROUND(G188*H188,P4)</f>
        <v>0</v>
      </c>
      <c r="J188" s="33"/>
      <c r="O188" s="39">
        <f>I188*0.21</f>
        <v>0</v>
      </c>
      <c r="P188">
        <v>3</v>
      </c>
    </row>
    <row r="189" spans="1:16" ht="60" x14ac:dyDescent="0.25">
      <c r="A189" s="33" t="s">
        <v>173</v>
      </c>
      <c r="B189" s="40"/>
      <c r="C189" s="41"/>
      <c r="D189" s="41"/>
      <c r="E189" s="35" t="s">
        <v>1982</v>
      </c>
      <c r="F189" s="41"/>
      <c r="G189" s="41"/>
      <c r="H189" s="41"/>
      <c r="I189" s="41"/>
      <c r="J189" s="42"/>
    </row>
    <row r="190" spans="1:16" ht="75" x14ac:dyDescent="0.25">
      <c r="A190" s="33" t="s">
        <v>175</v>
      </c>
      <c r="B190" s="40"/>
      <c r="C190" s="41"/>
      <c r="D190" s="41"/>
      <c r="E190" s="43" t="s">
        <v>1983</v>
      </c>
      <c r="F190" s="41"/>
      <c r="G190" s="41"/>
      <c r="H190" s="41"/>
      <c r="I190" s="41"/>
      <c r="J190" s="42"/>
    </row>
    <row r="191" spans="1:16" x14ac:dyDescent="0.25">
      <c r="A191" s="33" t="s">
        <v>177</v>
      </c>
      <c r="B191" s="40"/>
      <c r="C191" s="41"/>
      <c r="D191" s="41"/>
      <c r="E191" s="44" t="s">
        <v>181</v>
      </c>
      <c r="F191" s="41"/>
      <c r="G191" s="41"/>
      <c r="H191" s="41"/>
      <c r="I191" s="41"/>
      <c r="J191" s="42"/>
    </row>
    <row r="192" spans="1:16" ht="30" x14ac:dyDescent="0.25">
      <c r="A192" s="33" t="s">
        <v>168</v>
      </c>
      <c r="B192" s="33">
        <v>44</v>
      </c>
      <c r="C192" s="34" t="s">
        <v>1963</v>
      </c>
      <c r="D192" s="33" t="s">
        <v>1984</v>
      </c>
      <c r="E192" s="35" t="s">
        <v>1965</v>
      </c>
      <c r="F192" s="36" t="s">
        <v>242</v>
      </c>
      <c r="G192" s="37">
        <v>1.62</v>
      </c>
      <c r="H192" s="38">
        <v>0</v>
      </c>
      <c r="I192" s="38">
        <f>ROUND(G192*H192,P4)</f>
        <v>0</v>
      </c>
      <c r="J192" s="33"/>
      <c r="O192" s="39">
        <f>I192*0.21</f>
        <v>0</v>
      </c>
      <c r="P192">
        <v>3</v>
      </c>
    </row>
    <row r="193" spans="1:16" ht="30" x14ac:dyDescent="0.25">
      <c r="A193" s="33" t="s">
        <v>173</v>
      </c>
      <c r="B193" s="40"/>
      <c r="C193" s="41"/>
      <c r="D193" s="41"/>
      <c r="E193" s="35" t="s">
        <v>1965</v>
      </c>
      <c r="F193" s="41"/>
      <c r="G193" s="41"/>
      <c r="H193" s="41"/>
      <c r="I193" s="41"/>
      <c r="J193" s="42"/>
    </row>
    <row r="194" spans="1:16" ht="45" x14ac:dyDescent="0.25">
      <c r="A194" s="33" t="s">
        <v>175</v>
      </c>
      <c r="B194" s="40"/>
      <c r="C194" s="41"/>
      <c r="D194" s="41"/>
      <c r="E194" s="43" t="s">
        <v>1985</v>
      </c>
      <c r="F194" s="41"/>
      <c r="G194" s="41"/>
      <c r="H194" s="41"/>
      <c r="I194" s="41"/>
      <c r="J194" s="42"/>
    </row>
    <row r="195" spans="1:16" x14ac:dyDescent="0.25">
      <c r="A195" s="33" t="s">
        <v>177</v>
      </c>
      <c r="B195" s="40"/>
      <c r="C195" s="41"/>
      <c r="D195" s="41"/>
      <c r="E195" s="44" t="s">
        <v>181</v>
      </c>
      <c r="F195" s="41"/>
      <c r="G195" s="41"/>
      <c r="H195" s="41"/>
      <c r="I195" s="41"/>
      <c r="J195" s="42"/>
    </row>
    <row r="196" spans="1:16" x14ac:dyDescent="0.25">
      <c r="A196" s="33" t="s">
        <v>168</v>
      </c>
      <c r="B196" s="33">
        <v>45</v>
      </c>
      <c r="C196" s="34" t="s">
        <v>1966</v>
      </c>
      <c r="D196" s="33" t="s">
        <v>1986</v>
      </c>
      <c r="E196" s="35" t="s">
        <v>1968</v>
      </c>
      <c r="F196" s="36" t="s">
        <v>250</v>
      </c>
      <c r="G196" s="37">
        <v>10.8</v>
      </c>
      <c r="H196" s="38">
        <v>0</v>
      </c>
      <c r="I196" s="38">
        <f>ROUND(G196*H196,P4)</f>
        <v>0</v>
      </c>
      <c r="J196" s="33"/>
      <c r="O196" s="39">
        <f>I196*0.21</f>
        <v>0</v>
      </c>
      <c r="P196">
        <v>3</v>
      </c>
    </row>
    <row r="197" spans="1:16" x14ac:dyDescent="0.25">
      <c r="A197" s="33" t="s">
        <v>173</v>
      </c>
      <c r="B197" s="40"/>
      <c r="C197" s="41"/>
      <c r="D197" s="41"/>
      <c r="E197" s="35" t="s">
        <v>1968</v>
      </c>
      <c r="F197" s="41"/>
      <c r="G197" s="41"/>
      <c r="H197" s="41"/>
      <c r="I197" s="41"/>
      <c r="J197" s="42"/>
    </row>
    <row r="198" spans="1:16" ht="45" x14ac:dyDescent="0.25">
      <c r="A198" s="33" t="s">
        <v>175</v>
      </c>
      <c r="B198" s="40"/>
      <c r="C198" s="41"/>
      <c r="D198" s="41"/>
      <c r="E198" s="43" t="s">
        <v>1987</v>
      </c>
      <c r="F198" s="41"/>
      <c r="G198" s="41"/>
      <c r="H198" s="41"/>
      <c r="I198" s="41"/>
      <c r="J198" s="42"/>
    </row>
    <row r="199" spans="1:16" x14ac:dyDescent="0.25">
      <c r="A199" s="33" t="s">
        <v>177</v>
      </c>
      <c r="B199" s="40"/>
      <c r="C199" s="41"/>
      <c r="D199" s="41"/>
      <c r="E199" s="44" t="s">
        <v>181</v>
      </c>
      <c r="F199" s="41"/>
      <c r="G199" s="41"/>
      <c r="H199" s="41"/>
      <c r="I199" s="41"/>
      <c r="J199" s="42"/>
    </row>
    <row r="200" spans="1:16" x14ac:dyDescent="0.25">
      <c r="A200" s="33" t="s">
        <v>168</v>
      </c>
      <c r="B200" s="33">
        <v>46</v>
      </c>
      <c r="C200" s="34" t="s">
        <v>1970</v>
      </c>
      <c r="D200" s="33" t="s">
        <v>1988</v>
      </c>
      <c r="E200" s="35" t="s">
        <v>1972</v>
      </c>
      <c r="F200" s="36" t="s">
        <v>250</v>
      </c>
      <c r="G200" s="37">
        <v>10.8</v>
      </c>
      <c r="H200" s="38">
        <v>0</v>
      </c>
      <c r="I200" s="38">
        <f>ROUND(G200*H200,P4)</f>
        <v>0</v>
      </c>
      <c r="J200" s="33"/>
      <c r="O200" s="39">
        <f>I200*0.21</f>
        <v>0</v>
      </c>
      <c r="P200">
        <v>3</v>
      </c>
    </row>
    <row r="201" spans="1:16" x14ac:dyDescent="0.25">
      <c r="A201" s="33" t="s">
        <v>173</v>
      </c>
      <c r="B201" s="40"/>
      <c r="C201" s="41"/>
      <c r="D201" s="41"/>
      <c r="E201" s="35" t="s">
        <v>1972</v>
      </c>
      <c r="F201" s="41"/>
      <c r="G201" s="41"/>
      <c r="H201" s="41"/>
      <c r="I201" s="41"/>
      <c r="J201" s="42"/>
    </row>
    <row r="202" spans="1:16" ht="45" x14ac:dyDescent="0.25">
      <c r="A202" s="33" t="s">
        <v>175</v>
      </c>
      <c r="B202" s="40"/>
      <c r="C202" s="41"/>
      <c r="D202" s="41"/>
      <c r="E202" s="43" t="s">
        <v>1987</v>
      </c>
      <c r="F202" s="41"/>
      <c r="G202" s="41"/>
      <c r="H202" s="41"/>
      <c r="I202" s="41"/>
      <c r="J202" s="42"/>
    </row>
    <row r="203" spans="1:16" x14ac:dyDescent="0.25">
      <c r="A203" s="33" t="s">
        <v>177</v>
      </c>
      <c r="B203" s="40"/>
      <c r="C203" s="41"/>
      <c r="D203" s="41"/>
      <c r="E203" s="44" t="s">
        <v>181</v>
      </c>
      <c r="F203" s="41"/>
      <c r="G203" s="41"/>
      <c r="H203" s="41"/>
      <c r="I203" s="41"/>
      <c r="J203" s="42"/>
    </row>
    <row r="204" spans="1:16" ht="30" x14ac:dyDescent="0.25">
      <c r="A204" s="33" t="s">
        <v>168</v>
      </c>
      <c r="B204" s="33">
        <v>47</v>
      </c>
      <c r="C204" s="34" t="s">
        <v>1989</v>
      </c>
      <c r="D204" s="33" t="s">
        <v>1990</v>
      </c>
      <c r="E204" s="35" t="s">
        <v>1991</v>
      </c>
      <c r="F204" s="36" t="s">
        <v>242</v>
      </c>
      <c r="G204" s="37">
        <v>0.16</v>
      </c>
      <c r="H204" s="38">
        <v>0</v>
      </c>
      <c r="I204" s="38">
        <f>ROUND(G204*H204,P4)</f>
        <v>0</v>
      </c>
      <c r="J204" s="33"/>
      <c r="O204" s="39">
        <f>I204*0.21</f>
        <v>0</v>
      </c>
      <c r="P204">
        <v>3</v>
      </c>
    </row>
    <row r="205" spans="1:16" ht="30" x14ac:dyDescent="0.25">
      <c r="A205" s="33" t="s">
        <v>173</v>
      </c>
      <c r="B205" s="40"/>
      <c r="C205" s="41"/>
      <c r="D205" s="41"/>
      <c r="E205" s="35" t="s">
        <v>1991</v>
      </c>
      <c r="F205" s="41"/>
      <c r="G205" s="41"/>
      <c r="H205" s="41"/>
      <c r="I205" s="41"/>
      <c r="J205" s="42"/>
    </row>
    <row r="206" spans="1:16" ht="45" x14ac:dyDescent="0.25">
      <c r="A206" s="33" t="s">
        <v>175</v>
      </c>
      <c r="B206" s="40"/>
      <c r="C206" s="41"/>
      <c r="D206" s="41"/>
      <c r="E206" s="43" t="s">
        <v>1992</v>
      </c>
      <c r="F206" s="41"/>
      <c r="G206" s="41"/>
      <c r="H206" s="41"/>
      <c r="I206" s="41"/>
      <c r="J206" s="42"/>
    </row>
    <row r="207" spans="1:16" x14ac:dyDescent="0.25">
      <c r="A207" s="33" t="s">
        <v>177</v>
      </c>
      <c r="B207" s="40"/>
      <c r="C207" s="41"/>
      <c r="D207" s="41"/>
      <c r="E207" s="44" t="s">
        <v>181</v>
      </c>
      <c r="F207" s="41"/>
      <c r="G207" s="41"/>
      <c r="H207" s="41"/>
      <c r="I207" s="41"/>
      <c r="J207" s="42"/>
    </row>
    <row r="208" spans="1:16" x14ac:dyDescent="0.25">
      <c r="A208" s="27" t="s">
        <v>165</v>
      </c>
      <c r="B208" s="28"/>
      <c r="C208" s="29" t="s">
        <v>1993</v>
      </c>
      <c r="D208" s="30"/>
      <c r="E208" s="27" t="s">
        <v>1962</v>
      </c>
      <c r="F208" s="30"/>
      <c r="G208" s="30"/>
      <c r="H208" s="30"/>
      <c r="I208" s="31">
        <f>SUMIFS(I209:I220,A209:A220,"P")</f>
        <v>0</v>
      </c>
      <c r="J208" s="32"/>
    </row>
    <row r="209" spans="1:16" ht="30" x14ac:dyDescent="0.25">
      <c r="A209" s="33" t="s">
        <v>168</v>
      </c>
      <c r="B209" s="33">
        <v>48</v>
      </c>
      <c r="C209" s="34" t="s">
        <v>1963</v>
      </c>
      <c r="D209" s="33" t="s">
        <v>181</v>
      </c>
      <c r="E209" s="35" t="s">
        <v>1965</v>
      </c>
      <c r="F209" s="36" t="s">
        <v>242</v>
      </c>
      <c r="G209" s="37">
        <v>0.57599999999999996</v>
      </c>
      <c r="H209" s="38">
        <v>0</v>
      </c>
      <c r="I209" s="38">
        <f>ROUND(G209*H209,P4)</f>
        <v>0</v>
      </c>
      <c r="J209" s="33"/>
      <c r="O209" s="39">
        <f>I209*0.21</f>
        <v>0</v>
      </c>
      <c r="P209">
        <v>3</v>
      </c>
    </row>
    <row r="210" spans="1:16" ht="30" x14ac:dyDescent="0.25">
      <c r="A210" s="33" t="s">
        <v>173</v>
      </c>
      <c r="B210" s="40"/>
      <c r="C210" s="41"/>
      <c r="D210" s="41"/>
      <c r="E210" s="35" t="s">
        <v>1965</v>
      </c>
      <c r="F210" s="41"/>
      <c r="G210" s="41"/>
      <c r="H210" s="41"/>
      <c r="I210" s="41"/>
      <c r="J210" s="42"/>
    </row>
    <row r="211" spans="1:16" ht="75" x14ac:dyDescent="0.25">
      <c r="A211" s="33" t="s">
        <v>175</v>
      </c>
      <c r="B211" s="40"/>
      <c r="C211" s="41"/>
      <c r="D211" s="41"/>
      <c r="E211" s="43" t="s">
        <v>1994</v>
      </c>
      <c r="F211" s="41"/>
      <c r="G211" s="41"/>
      <c r="H211" s="41"/>
      <c r="I211" s="41"/>
      <c r="J211" s="42"/>
    </row>
    <row r="212" spans="1:16" x14ac:dyDescent="0.25">
      <c r="A212" s="33" t="s">
        <v>177</v>
      </c>
      <c r="B212" s="40"/>
      <c r="C212" s="41"/>
      <c r="D212" s="41"/>
      <c r="E212" s="44" t="s">
        <v>181</v>
      </c>
      <c r="F212" s="41"/>
      <c r="G212" s="41"/>
      <c r="H212" s="41"/>
      <c r="I212" s="41"/>
      <c r="J212" s="42"/>
    </row>
    <row r="213" spans="1:16" x14ac:dyDescent="0.25">
      <c r="A213" s="33" t="s">
        <v>168</v>
      </c>
      <c r="B213" s="33">
        <v>49</v>
      </c>
      <c r="C213" s="34" t="s">
        <v>1966</v>
      </c>
      <c r="D213" s="33" t="s">
        <v>181</v>
      </c>
      <c r="E213" s="35" t="s">
        <v>1968</v>
      </c>
      <c r="F213" s="36" t="s">
        <v>250</v>
      </c>
      <c r="G213" s="37">
        <v>4.16</v>
      </c>
      <c r="H213" s="38">
        <v>0</v>
      </c>
      <c r="I213" s="38">
        <f>ROUND(G213*H213,P4)</f>
        <v>0</v>
      </c>
      <c r="J213" s="33"/>
      <c r="O213" s="39">
        <f>I213*0.21</f>
        <v>0</v>
      </c>
      <c r="P213">
        <v>3</v>
      </c>
    </row>
    <row r="214" spans="1:16" x14ac:dyDescent="0.25">
      <c r="A214" s="33" t="s">
        <v>173</v>
      </c>
      <c r="B214" s="40"/>
      <c r="C214" s="41"/>
      <c r="D214" s="41"/>
      <c r="E214" s="35" t="s">
        <v>1968</v>
      </c>
      <c r="F214" s="41"/>
      <c r="G214" s="41"/>
      <c r="H214" s="41"/>
      <c r="I214" s="41"/>
      <c r="J214" s="42"/>
    </row>
    <row r="215" spans="1:16" ht="45" x14ac:dyDescent="0.25">
      <c r="A215" s="33" t="s">
        <v>175</v>
      </c>
      <c r="B215" s="40"/>
      <c r="C215" s="41"/>
      <c r="D215" s="41"/>
      <c r="E215" s="43" t="s">
        <v>1995</v>
      </c>
      <c r="F215" s="41"/>
      <c r="G215" s="41"/>
      <c r="H215" s="41"/>
      <c r="I215" s="41"/>
      <c r="J215" s="42"/>
    </row>
    <row r="216" spans="1:16" x14ac:dyDescent="0.25">
      <c r="A216" s="33" t="s">
        <v>177</v>
      </c>
      <c r="B216" s="40"/>
      <c r="C216" s="41"/>
      <c r="D216" s="41"/>
      <c r="E216" s="44" t="s">
        <v>181</v>
      </c>
      <c r="F216" s="41"/>
      <c r="G216" s="41"/>
      <c r="H216" s="41"/>
      <c r="I216" s="41"/>
      <c r="J216" s="42"/>
    </row>
    <row r="217" spans="1:16" x14ac:dyDescent="0.25">
      <c r="A217" s="33" t="s">
        <v>168</v>
      </c>
      <c r="B217" s="33">
        <v>50</v>
      </c>
      <c r="C217" s="34" t="s">
        <v>1970</v>
      </c>
      <c r="D217" s="33" t="s">
        <v>181</v>
      </c>
      <c r="E217" s="35" t="s">
        <v>1972</v>
      </c>
      <c r="F217" s="36" t="s">
        <v>250</v>
      </c>
      <c r="G217" s="37">
        <v>4.16</v>
      </c>
      <c r="H217" s="38">
        <v>0</v>
      </c>
      <c r="I217" s="38">
        <f>ROUND(G217*H217,P4)</f>
        <v>0</v>
      </c>
      <c r="J217" s="33"/>
      <c r="O217" s="39">
        <f>I217*0.21</f>
        <v>0</v>
      </c>
      <c r="P217">
        <v>3</v>
      </c>
    </row>
    <row r="218" spans="1:16" x14ac:dyDescent="0.25">
      <c r="A218" s="33" t="s">
        <v>173</v>
      </c>
      <c r="B218" s="40"/>
      <c r="C218" s="41"/>
      <c r="D218" s="41"/>
      <c r="E218" s="35" t="s">
        <v>1972</v>
      </c>
      <c r="F218" s="41"/>
      <c r="G218" s="41"/>
      <c r="H218" s="41"/>
      <c r="I218" s="41"/>
      <c r="J218" s="42"/>
    </row>
    <row r="219" spans="1:16" ht="45" x14ac:dyDescent="0.25">
      <c r="A219" s="33" t="s">
        <v>175</v>
      </c>
      <c r="B219" s="40"/>
      <c r="C219" s="41"/>
      <c r="D219" s="41"/>
      <c r="E219" s="43" t="s">
        <v>1995</v>
      </c>
      <c r="F219" s="41"/>
      <c r="G219" s="41"/>
      <c r="H219" s="41"/>
      <c r="I219" s="41"/>
      <c r="J219" s="42"/>
    </row>
    <row r="220" spans="1:16" x14ac:dyDescent="0.25">
      <c r="A220" s="33" t="s">
        <v>177</v>
      </c>
      <c r="B220" s="40"/>
      <c r="C220" s="41"/>
      <c r="D220" s="41"/>
      <c r="E220" s="44" t="s">
        <v>181</v>
      </c>
      <c r="F220" s="41"/>
      <c r="G220" s="41"/>
      <c r="H220" s="41"/>
      <c r="I220" s="41"/>
      <c r="J220" s="42"/>
    </row>
    <row r="221" spans="1:16" x14ac:dyDescent="0.25">
      <c r="A221" s="27" t="s">
        <v>165</v>
      </c>
      <c r="B221" s="28"/>
      <c r="C221" s="29" t="s">
        <v>1996</v>
      </c>
      <c r="D221" s="30"/>
      <c r="E221" s="27" t="s">
        <v>1962</v>
      </c>
      <c r="F221" s="30"/>
      <c r="G221" s="30"/>
      <c r="H221" s="30"/>
      <c r="I221" s="31">
        <f>SUMIFS(I222:I241,A222:A241,"P")</f>
        <v>0</v>
      </c>
      <c r="J221" s="32"/>
    </row>
    <row r="222" spans="1:16" ht="30" x14ac:dyDescent="0.25">
      <c r="A222" s="33" t="s">
        <v>168</v>
      </c>
      <c r="B222" s="33">
        <v>51</v>
      </c>
      <c r="C222" s="34" t="s">
        <v>1997</v>
      </c>
      <c r="D222" s="33" t="s">
        <v>181</v>
      </c>
      <c r="E222" s="35" t="s">
        <v>1998</v>
      </c>
      <c r="F222" s="36" t="s">
        <v>242</v>
      </c>
      <c r="G222" s="37">
        <v>1</v>
      </c>
      <c r="H222" s="38">
        <v>0</v>
      </c>
      <c r="I222" s="38">
        <f>ROUND(G222*H222,P4)</f>
        <v>0</v>
      </c>
      <c r="J222" s="33"/>
      <c r="O222" s="39">
        <f>I222*0.21</f>
        <v>0</v>
      </c>
      <c r="P222">
        <v>3</v>
      </c>
    </row>
    <row r="223" spans="1:16" ht="30" x14ac:dyDescent="0.25">
      <c r="A223" s="33" t="s">
        <v>173</v>
      </c>
      <c r="B223" s="40"/>
      <c r="C223" s="41"/>
      <c r="D223" s="41"/>
      <c r="E223" s="35" t="s">
        <v>1998</v>
      </c>
      <c r="F223" s="41"/>
      <c r="G223" s="41"/>
      <c r="H223" s="41"/>
      <c r="I223" s="41"/>
      <c r="J223" s="42"/>
    </row>
    <row r="224" spans="1:16" ht="60" x14ac:dyDescent="0.25">
      <c r="A224" s="33" t="s">
        <v>175</v>
      </c>
      <c r="B224" s="40"/>
      <c r="C224" s="41"/>
      <c r="D224" s="41"/>
      <c r="E224" s="43" t="s">
        <v>1924</v>
      </c>
      <c r="F224" s="41"/>
      <c r="G224" s="41"/>
      <c r="H224" s="41"/>
      <c r="I224" s="41"/>
      <c r="J224" s="42"/>
    </row>
    <row r="225" spans="1:16" x14ac:dyDescent="0.25">
      <c r="A225" s="33" t="s">
        <v>177</v>
      </c>
      <c r="B225" s="40"/>
      <c r="C225" s="41"/>
      <c r="D225" s="41"/>
      <c r="E225" s="44" t="s">
        <v>181</v>
      </c>
      <c r="F225" s="41"/>
      <c r="G225" s="41"/>
      <c r="H225" s="41"/>
      <c r="I225" s="41"/>
      <c r="J225" s="42"/>
    </row>
    <row r="226" spans="1:16" ht="30" x14ac:dyDescent="0.25">
      <c r="A226" s="33" t="s">
        <v>168</v>
      </c>
      <c r="B226" s="33">
        <v>52</v>
      </c>
      <c r="C226" s="34" t="s">
        <v>1999</v>
      </c>
      <c r="D226" s="33" t="s">
        <v>181</v>
      </c>
      <c r="E226" s="35" t="s">
        <v>2000</v>
      </c>
      <c r="F226" s="36" t="s">
        <v>242</v>
      </c>
      <c r="G226" s="37">
        <v>0.59899999999999998</v>
      </c>
      <c r="H226" s="38">
        <v>0</v>
      </c>
      <c r="I226" s="38">
        <f>ROUND(G226*H226,P4)</f>
        <v>0</v>
      </c>
      <c r="J226" s="33"/>
      <c r="O226" s="39">
        <f>I226*0.21</f>
        <v>0</v>
      </c>
      <c r="P226">
        <v>3</v>
      </c>
    </row>
    <row r="227" spans="1:16" ht="30" x14ac:dyDescent="0.25">
      <c r="A227" s="33" t="s">
        <v>173</v>
      </c>
      <c r="B227" s="40"/>
      <c r="C227" s="41"/>
      <c r="D227" s="41"/>
      <c r="E227" s="35" t="s">
        <v>2000</v>
      </c>
      <c r="F227" s="41"/>
      <c r="G227" s="41"/>
      <c r="H227" s="41"/>
      <c r="I227" s="41"/>
      <c r="J227" s="42"/>
    </row>
    <row r="228" spans="1:16" ht="60" x14ac:dyDescent="0.25">
      <c r="A228" s="33" t="s">
        <v>175</v>
      </c>
      <c r="B228" s="40"/>
      <c r="C228" s="41"/>
      <c r="D228" s="41"/>
      <c r="E228" s="43" t="s">
        <v>2001</v>
      </c>
      <c r="F228" s="41"/>
      <c r="G228" s="41"/>
      <c r="H228" s="41"/>
      <c r="I228" s="41"/>
      <c r="J228" s="42"/>
    </row>
    <row r="229" spans="1:16" x14ac:dyDescent="0.25">
      <c r="A229" s="33" t="s">
        <v>177</v>
      </c>
      <c r="B229" s="40"/>
      <c r="C229" s="41"/>
      <c r="D229" s="41"/>
      <c r="E229" s="44" t="s">
        <v>181</v>
      </c>
      <c r="F229" s="41"/>
      <c r="G229" s="41"/>
      <c r="H229" s="41"/>
      <c r="I229" s="41"/>
      <c r="J229" s="42"/>
    </row>
    <row r="230" spans="1:16" ht="30" x14ac:dyDescent="0.25">
      <c r="A230" s="33" t="s">
        <v>168</v>
      </c>
      <c r="B230" s="33">
        <v>53</v>
      </c>
      <c r="C230" s="34" t="s">
        <v>2002</v>
      </c>
      <c r="D230" s="33" t="s">
        <v>181</v>
      </c>
      <c r="E230" s="35" t="s">
        <v>2003</v>
      </c>
      <c r="F230" s="36" t="s">
        <v>242</v>
      </c>
      <c r="G230" s="37">
        <v>3.5950000000000002</v>
      </c>
      <c r="H230" s="38">
        <v>0</v>
      </c>
      <c r="I230" s="38">
        <f>ROUND(G230*H230,P4)</f>
        <v>0</v>
      </c>
      <c r="J230" s="33"/>
      <c r="O230" s="39">
        <f>I230*0.21</f>
        <v>0</v>
      </c>
      <c r="P230">
        <v>3</v>
      </c>
    </row>
    <row r="231" spans="1:16" ht="30" x14ac:dyDescent="0.25">
      <c r="A231" s="33" t="s">
        <v>173</v>
      </c>
      <c r="B231" s="40"/>
      <c r="C231" s="41"/>
      <c r="D231" s="41"/>
      <c r="E231" s="35" t="s">
        <v>2003</v>
      </c>
      <c r="F231" s="41"/>
      <c r="G231" s="41"/>
      <c r="H231" s="41"/>
      <c r="I231" s="41"/>
      <c r="J231" s="42"/>
    </row>
    <row r="232" spans="1:16" ht="45" x14ac:dyDescent="0.25">
      <c r="A232" s="33" t="s">
        <v>175</v>
      </c>
      <c r="B232" s="40"/>
      <c r="C232" s="41"/>
      <c r="D232" s="41"/>
      <c r="E232" s="43" t="s">
        <v>2004</v>
      </c>
      <c r="F232" s="41"/>
      <c r="G232" s="41"/>
      <c r="H232" s="41"/>
      <c r="I232" s="41"/>
      <c r="J232" s="42"/>
    </row>
    <row r="233" spans="1:16" x14ac:dyDescent="0.25">
      <c r="A233" s="33" t="s">
        <v>177</v>
      </c>
      <c r="B233" s="40"/>
      <c r="C233" s="41"/>
      <c r="D233" s="41"/>
      <c r="E233" s="44" t="s">
        <v>181</v>
      </c>
      <c r="F233" s="41"/>
      <c r="G233" s="41"/>
      <c r="H233" s="41"/>
      <c r="I233" s="41"/>
      <c r="J233" s="42"/>
    </row>
    <row r="234" spans="1:16" x14ac:dyDescent="0.25">
      <c r="A234" s="33" t="s">
        <v>168</v>
      </c>
      <c r="B234" s="33">
        <v>54</v>
      </c>
      <c r="C234" s="34" t="s">
        <v>2005</v>
      </c>
      <c r="D234" s="33" t="s">
        <v>181</v>
      </c>
      <c r="E234" s="35" t="s">
        <v>2006</v>
      </c>
      <c r="F234" s="36" t="s">
        <v>250</v>
      </c>
      <c r="G234" s="37">
        <v>10.368</v>
      </c>
      <c r="H234" s="38">
        <v>0</v>
      </c>
      <c r="I234" s="38">
        <f>ROUND(G234*H234,P4)</f>
        <v>0</v>
      </c>
      <c r="J234" s="33"/>
      <c r="O234" s="39">
        <f>I234*0.21</f>
        <v>0</v>
      </c>
      <c r="P234">
        <v>3</v>
      </c>
    </row>
    <row r="235" spans="1:16" x14ac:dyDescent="0.25">
      <c r="A235" s="33" t="s">
        <v>173</v>
      </c>
      <c r="B235" s="40"/>
      <c r="C235" s="41"/>
      <c r="D235" s="41"/>
      <c r="E235" s="35" t="s">
        <v>2006</v>
      </c>
      <c r="F235" s="41"/>
      <c r="G235" s="41"/>
      <c r="H235" s="41"/>
      <c r="I235" s="41"/>
      <c r="J235" s="42"/>
    </row>
    <row r="236" spans="1:16" ht="45" x14ac:dyDescent="0.25">
      <c r="A236" s="33" t="s">
        <v>175</v>
      </c>
      <c r="B236" s="40"/>
      <c r="C236" s="41"/>
      <c r="D236" s="41"/>
      <c r="E236" s="43" t="s">
        <v>2007</v>
      </c>
      <c r="F236" s="41"/>
      <c r="G236" s="41"/>
      <c r="H236" s="41"/>
      <c r="I236" s="41"/>
      <c r="J236" s="42"/>
    </row>
    <row r="237" spans="1:16" x14ac:dyDescent="0.25">
      <c r="A237" s="33" t="s">
        <v>177</v>
      </c>
      <c r="B237" s="40"/>
      <c r="C237" s="41"/>
      <c r="D237" s="41"/>
      <c r="E237" s="44" t="s">
        <v>181</v>
      </c>
      <c r="F237" s="41"/>
      <c r="G237" s="41"/>
      <c r="H237" s="41"/>
      <c r="I237" s="41"/>
      <c r="J237" s="42"/>
    </row>
    <row r="238" spans="1:16" x14ac:dyDescent="0.25">
      <c r="A238" s="33" t="s">
        <v>168</v>
      </c>
      <c r="B238" s="33">
        <v>55</v>
      </c>
      <c r="C238" s="34" t="s">
        <v>2008</v>
      </c>
      <c r="D238" s="33" t="s">
        <v>181</v>
      </c>
      <c r="E238" s="35" t="s">
        <v>2009</v>
      </c>
      <c r="F238" s="36" t="s">
        <v>250</v>
      </c>
      <c r="G238" s="37">
        <v>10.368</v>
      </c>
      <c r="H238" s="38">
        <v>0</v>
      </c>
      <c r="I238" s="38">
        <f>ROUND(G238*H238,P4)</f>
        <v>0</v>
      </c>
      <c r="J238" s="33"/>
      <c r="O238" s="39">
        <f>I238*0.21</f>
        <v>0</v>
      </c>
      <c r="P238">
        <v>3</v>
      </c>
    </row>
    <row r="239" spans="1:16" x14ac:dyDescent="0.25">
      <c r="A239" s="33" t="s">
        <v>173</v>
      </c>
      <c r="B239" s="40"/>
      <c r="C239" s="41"/>
      <c r="D239" s="41"/>
      <c r="E239" s="35" t="s">
        <v>2009</v>
      </c>
      <c r="F239" s="41"/>
      <c r="G239" s="41"/>
      <c r="H239" s="41"/>
      <c r="I239" s="41"/>
      <c r="J239" s="42"/>
    </row>
    <row r="240" spans="1:16" ht="45" x14ac:dyDescent="0.25">
      <c r="A240" s="33" t="s">
        <v>175</v>
      </c>
      <c r="B240" s="40"/>
      <c r="C240" s="41"/>
      <c r="D240" s="41"/>
      <c r="E240" s="43" t="s">
        <v>2007</v>
      </c>
      <c r="F240" s="41"/>
      <c r="G240" s="41"/>
      <c r="H240" s="41"/>
      <c r="I240" s="41"/>
      <c r="J240" s="42"/>
    </row>
    <row r="241" spans="1:16" x14ac:dyDescent="0.25">
      <c r="A241" s="33" t="s">
        <v>177</v>
      </c>
      <c r="B241" s="40"/>
      <c r="C241" s="41"/>
      <c r="D241" s="41"/>
      <c r="E241" s="44" t="s">
        <v>181</v>
      </c>
      <c r="F241" s="41"/>
      <c r="G241" s="41"/>
      <c r="H241" s="41"/>
      <c r="I241" s="41"/>
      <c r="J241" s="42"/>
    </row>
    <row r="242" spans="1:16" x14ac:dyDescent="0.25">
      <c r="A242" s="27" t="s">
        <v>165</v>
      </c>
      <c r="B242" s="28"/>
      <c r="C242" s="29" t="s">
        <v>2010</v>
      </c>
      <c r="D242" s="30"/>
      <c r="E242" s="27" t="s">
        <v>2011</v>
      </c>
      <c r="F242" s="30"/>
      <c r="G242" s="30"/>
      <c r="H242" s="30"/>
      <c r="I242" s="31">
        <f>SUMIFS(I243:I279,A243:A279,"P")</f>
        <v>0</v>
      </c>
      <c r="J242" s="32"/>
    </row>
    <row r="243" spans="1:16" ht="30" x14ac:dyDescent="0.25">
      <c r="A243" s="33" t="s">
        <v>168</v>
      </c>
      <c r="B243" s="33">
        <v>56</v>
      </c>
      <c r="C243" s="34" t="s">
        <v>2012</v>
      </c>
      <c r="D243" s="33" t="s">
        <v>181</v>
      </c>
      <c r="E243" s="35" t="s">
        <v>2013</v>
      </c>
      <c r="F243" s="36" t="s">
        <v>190</v>
      </c>
      <c r="G243" s="37">
        <v>10</v>
      </c>
      <c r="H243" s="38">
        <v>0</v>
      </c>
      <c r="I243" s="38">
        <f>ROUND(G243*H243,P4)</f>
        <v>0</v>
      </c>
      <c r="J243" s="33"/>
      <c r="O243" s="39">
        <f>I243*0.21</f>
        <v>0</v>
      </c>
      <c r="P243">
        <v>3</v>
      </c>
    </row>
    <row r="244" spans="1:16" ht="30" x14ac:dyDescent="0.25">
      <c r="A244" s="33" t="s">
        <v>173</v>
      </c>
      <c r="B244" s="40"/>
      <c r="C244" s="41"/>
      <c r="D244" s="41"/>
      <c r="E244" s="35" t="s">
        <v>2013</v>
      </c>
      <c r="F244" s="41"/>
      <c r="G244" s="41"/>
      <c r="H244" s="41"/>
      <c r="I244" s="41"/>
      <c r="J244" s="42"/>
    </row>
    <row r="245" spans="1:16" x14ac:dyDescent="0.25">
      <c r="A245" s="33" t="s">
        <v>177</v>
      </c>
      <c r="B245" s="40"/>
      <c r="C245" s="41"/>
      <c r="D245" s="41"/>
      <c r="E245" s="44" t="s">
        <v>181</v>
      </c>
      <c r="F245" s="41"/>
      <c r="G245" s="41"/>
      <c r="H245" s="41"/>
      <c r="I245" s="41"/>
      <c r="J245" s="42"/>
    </row>
    <row r="246" spans="1:16" ht="30" x14ac:dyDescent="0.25">
      <c r="A246" s="33" t="s">
        <v>168</v>
      </c>
      <c r="B246" s="33">
        <v>57</v>
      </c>
      <c r="C246" s="34" t="s">
        <v>2014</v>
      </c>
      <c r="D246" s="33" t="s">
        <v>181</v>
      </c>
      <c r="E246" s="35" t="s">
        <v>2015</v>
      </c>
      <c r="F246" s="36" t="s">
        <v>190</v>
      </c>
      <c r="G246" s="37">
        <v>2</v>
      </c>
      <c r="H246" s="38">
        <v>0</v>
      </c>
      <c r="I246" s="38">
        <f>ROUND(G246*H246,P4)</f>
        <v>0</v>
      </c>
      <c r="J246" s="33"/>
      <c r="O246" s="39">
        <f>I246*0.21</f>
        <v>0</v>
      </c>
      <c r="P246">
        <v>3</v>
      </c>
    </row>
    <row r="247" spans="1:16" ht="30" x14ac:dyDescent="0.25">
      <c r="A247" s="33" t="s">
        <v>173</v>
      </c>
      <c r="B247" s="40"/>
      <c r="C247" s="41"/>
      <c r="D247" s="41"/>
      <c r="E247" s="35" t="s">
        <v>2015</v>
      </c>
      <c r="F247" s="41"/>
      <c r="G247" s="41"/>
      <c r="H247" s="41"/>
      <c r="I247" s="41"/>
      <c r="J247" s="42"/>
    </row>
    <row r="248" spans="1:16" x14ac:dyDescent="0.25">
      <c r="A248" s="33" t="s">
        <v>177</v>
      </c>
      <c r="B248" s="40"/>
      <c r="C248" s="41"/>
      <c r="D248" s="41"/>
      <c r="E248" s="44" t="s">
        <v>181</v>
      </c>
      <c r="F248" s="41"/>
      <c r="G248" s="41"/>
      <c r="H248" s="41"/>
      <c r="I248" s="41"/>
      <c r="J248" s="42"/>
    </row>
    <row r="249" spans="1:16" ht="45" x14ac:dyDescent="0.25">
      <c r="A249" s="33" t="s">
        <v>168</v>
      </c>
      <c r="B249" s="33">
        <v>58</v>
      </c>
      <c r="C249" s="34" t="s">
        <v>2016</v>
      </c>
      <c r="D249" s="33" t="s">
        <v>181</v>
      </c>
      <c r="E249" s="35" t="s">
        <v>2017</v>
      </c>
      <c r="F249" s="36" t="s">
        <v>274</v>
      </c>
      <c r="G249" s="37">
        <v>6</v>
      </c>
      <c r="H249" s="38">
        <v>0</v>
      </c>
      <c r="I249" s="38">
        <f>ROUND(G249*H249,P4)</f>
        <v>0</v>
      </c>
      <c r="J249" s="33"/>
      <c r="O249" s="39">
        <f>I249*0.21</f>
        <v>0</v>
      </c>
      <c r="P249">
        <v>3</v>
      </c>
    </row>
    <row r="250" spans="1:16" ht="45" x14ac:dyDescent="0.25">
      <c r="A250" s="33" t="s">
        <v>173</v>
      </c>
      <c r="B250" s="40"/>
      <c r="C250" s="41"/>
      <c r="D250" s="41"/>
      <c r="E250" s="35" t="s">
        <v>2018</v>
      </c>
      <c r="F250" s="41"/>
      <c r="G250" s="41"/>
      <c r="H250" s="41"/>
      <c r="I250" s="41"/>
      <c r="J250" s="42"/>
    </row>
    <row r="251" spans="1:16" ht="45" x14ac:dyDescent="0.25">
      <c r="A251" s="33" t="s">
        <v>175</v>
      </c>
      <c r="B251" s="40"/>
      <c r="C251" s="41"/>
      <c r="D251" s="41"/>
      <c r="E251" s="43" t="s">
        <v>2019</v>
      </c>
      <c r="F251" s="41"/>
      <c r="G251" s="41"/>
      <c r="H251" s="41"/>
      <c r="I251" s="41"/>
      <c r="J251" s="42"/>
    </row>
    <row r="252" spans="1:16" x14ac:dyDescent="0.25">
      <c r="A252" s="33" t="s">
        <v>177</v>
      </c>
      <c r="B252" s="40"/>
      <c r="C252" s="41"/>
      <c r="D252" s="41"/>
      <c r="E252" s="44" t="s">
        <v>181</v>
      </c>
      <c r="F252" s="41"/>
      <c r="G252" s="41"/>
      <c r="H252" s="41"/>
      <c r="I252" s="41"/>
      <c r="J252" s="42"/>
    </row>
    <row r="253" spans="1:16" ht="45" x14ac:dyDescent="0.25">
      <c r="A253" s="33" t="s">
        <v>168</v>
      </c>
      <c r="B253" s="33">
        <v>59</v>
      </c>
      <c r="C253" s="34" t="s">
        <v>2020</v>
      </c>
      <c r="D253" s="33" t="s">
        <v>181</v>
      </c>
      <c r="E253" s="35" t="s">
        <v>2021</v>
      </c>
      <c r="F253" s="36" t="s">
        <v>190</v>
      </c>
      <c r="G253" s="37">
        <v>1</v>
      </c>
      <c r="H253" s="38">
        <v>0</v>
      </c>
      <c r="I253" s="38">
        <f>ROUND(G253*H253,P4)</f>
        <v>0</v>
      </c>
      <c r="J253" s="33"/>
      <c r="O253" s="39">
        <f>I253*0.21</f>
        <v>0</v>
      </c>
      <c r="P253">
        <v>3</v>
      </c>
    </row>
    <row r="254" spans="1:16" ht="45" x14ac:dyDescent="0.25">
      <c r="A254" s="33" t="s">
        <v>173</v>
      </c>
      <c r="B254" s="40"/>
      <c r="C254" s="41"/>
      <c r="D254" s="41"/>
      <c r="E254" s="35" t="s">
        <v>2021</v>
      </c>
      <c r="F254" s="41"/>
      <c r="G254" s="41"/>
      <c r="H254" s="41"/>
      <c r="I254" s="41"/>
      <c r="J254" s="42"/>
    </row>
    <row r="255" spans="1:16" x14ac:dyDescent="0.25">
      <c r="A255" s="33" t="s">
        <v>177</v>
      </c>
      <c r="B255" s="40"/>
      <c r="C255" s="41"/>
      <c r="D255" s="41"/>
      <c r="E255" s="44" t="s">
        <v>181</v>
      </c>
      <c r="F255" s="41"/>
      <c r="G255" s="41"/>
      <c r="H255" s="41"/>
      <c r="I255" s="41"/>
      <c r="J255" s="42"/>
    </row>
    <row r="256" spans="1:16" x14ac:dyDescent="0.25">
      <c r="A256" s="33" t="s">
        <v>168</v>
      </c>
      <c r="B256" s="33">
        <v>60</v>
      </c>
      <c r="C256" s="34" t="s">
        <v>2022</v>
      </c>
      <c r="D256" s="33" t="s">
        <v>181</v>
      </c>
      <c r="E256" s="35" t="s">
        <v>2023</v>
      </c>
      <c r="F256" s="36" t="s">
        <v>190</v>
      </c>
      <c r="G256" s="37">
        <v>1</v>
      </c>
      <c r="H256" s="38">
        <v>0</v>
      </c>
      <c r="I256" s="38">
        <f>ROUND(G256*H256,P4)</f>
        <v>0</v>
      </c>
      <c r="J256" s="33"/>
      <c r="O256" s="39">
        <f>I256*0.21</f>
        <v>0</v>
      </c>
      <c r="P256">
        <v>3</v>
      </c>
    </row>
    <row r="257" spans="1:16" x14ac:dyDescent="0.25">
      <c r="A257" s="33" t="s">
        <v>173</v>
      </c>
      <c r="B257" s="40"/>
      <c r="C257" s="41"/>
      <c r="D257" s="41"/>
      <c r="E257" s="35" t="s">
        <v>2023</v>
      </c>
      <c r="F257" s="41"/>
      <c r="G257" s="41"/>
      <c r="H257" s="41"/>
      <c r="I257" s="41"/>
      <c r="J257" s="42"/>
    </row>
    <row r="258" spans="1:16" x14ac:dyDescent="0.25">
      <c r="A258" s="33" t="s">
        <v>177</v>
      </c>
      <c r="B258" s="40"/>
      <c r="C258" s="41"/>
      <c r="D258" s="41"/>
      <c r="E258" s="44" t="s">
        <v>181</v>
      </c>
      <c r="F258" s="41"/>
      <c r="G258" s="41"/>
      <c r="H258" s="41"/>
      <c r="I258" s="41"/>
      <c r="J258" s="42"/>
    </row>
    <row r="259" spans="1:16" ht="45" x14ac:dyDescent="0.25">
      <c r="A259" s="33" t="s">
        <v>168</v>
      </c>
      <c r="B259" s="33">
        <v>61</v>
      </c>
      <c r="C259" s="34" t="s">
        <v>2024</v>
      </c>
      <c r="D259" s="33" t="s">
        <v>181</v>
      </c>
      <c r="E259" s="35" t="s">
        <v>2025</v>
      </c>
      <c r="F259" s="36" t="s">
        <v>274</v>
      </c>
      <c r="G259" s="37">
        <v>70</v>
      </c>
      <c r="H259" s="38">
        <v>0</v>
      </c>
      <c r="I259" s="38">
        <f>ROUND(G259*H259,P4)</f>
        <v>0</v>
      </c>
      <c r="J259" s="33"/>
      <c r="O259" s="39">
        <f>I259*0.21</f>
        <v>0</v>
      </c>
      <c r="P259">
        <v>3</v>
      </c>
    </row>
    <row r="260" spans="1:16" ht="45" x14ac:dyDescent="0.25">
      <c r="A260" s="33" t="s">
        <v>173</v>
      </c>
      <c r="B260" s="40"/>
      <c r="C260" s="41"/>
      <c r="D260" s="41"/>
      <c r="E260" s="35" t="s">
        <v>2026</v>
      </c>
      <c r="F260" s="41"/>
      <c r="G260" s="41"/>
      <c r="H260" s="41"/>
      <c r="I260" s="41"/>
      <c r="J260" s="42"/>
    </row>
    <row r="261" spans="1:16" ht="45" x14ac:dyDescent="0.25">
      <c r="A261" s="33" t="s">
        <v>175</v>
      </c>
      <c r="B261" s="40"/>
      <c r="C261" s="41"/>
      <c r="D261" s="41"/>
      <c r="E261" s="43" t="s">
        <v>2027</v>
      </c>
      <c r="F261" s="41"/>
      <c r="G261" s="41"/>
      <c r="H261" s="41"/>
      <c r="I261" s="41"/>
      <c r="J261" s="42"/>
    </row>
    <row r="262" spans="1:16" x14ac:dyDescent="0.25">
      <c r="A262" s="33" t="s">
        <v>177</v>
      </c>
      <c r="B262" s="40"/>
      <c r="C262" s="41"/>
      <c r="D262" s="41"/>
      <c r="E262" s="44" t="s">
        <v>181</v>
      </c>
      <c r="F262" s="41"/>
      <c r="G262" s="41"/>
      <c r="H262" s="41"/>
      <c r="I262" s="41"/>
      <c r="J262" s="42"/>
    </row>
    <row r="263" spans="1:16" ht="30" x14ac:dyDescent="0.25">
      <c r="A263" s="33" t="s">
        <v>168</v>
      </c>
      <c r="B263" s="33">
        <v>62</v>
      </c>
      <c r="C263" s="34" t="s">
        <v>2028</v>
      </c>
      <c r="D263" s="33" t="s">
        <v>181</v>
      </c>
      <c r="E263" s="35" t="s">
        <v>2029</v>
      </c>
      <c r="F263" s="36" t="s">
        <v>274</v>
      </c>
      <c r="G263" s="37">
        <v>70</v>
      </c>
      <c r="H263" s="38">
        <v>0</v>
      </c>
      <c r="I263" s="38">
        <f>ROUND(G263*H263,P4)</f>
        <v>0</v>
      </c>
      <c r="J263" s="33"/>
      <c r="O263" s="39">
        <f>I263*0.21</f>
        <v>0</v>
      </c>
      <c r="P263">
        <v>3</v>
      </c>
    </row>
    <row r="264" spans="1:16" ht="30" x14ac:dyDescent="0.25">
      <c r="A264" s="33" t="s">
        <v>173</v>
      </c>
      <c r="B264" s="40"/>
      <c r="C264" s="41"/>
      <c r="D264" s="41"/>
      <c r="E264" s="35" t="s">
        <v>2029</v>
      </c>
      <c r="F264" s="41"/>
      <c r="G264" s="41"/>
      <c r="H264" s="41"/>
      <c r="I264" s="41"/>
      <c r="J264" s="42"/>
    </row>
    <row r="265" spans="1:16" ht="45" x14ac:dyDescent="0.25">
      <c r="A265" s="33" t="s">
        <v>175</v>
      </c>
      <c r="B265" s="40"/>
      <c r="C265" s="41"/>
      <c r="D265" s="41"/>
      <c r="E265" s="43" t="s">
        <v>2030</v>
      </c>
      <c r="F265" s="41"/>
      <c r="G265" s="41"/>
      <c r="H265" s="41"/>
      <c r="I265" s="41"/>
      <c r="J265" s="42"/>
    </row>
    <row r="266" spans="1:16" x14ac:dyDescent="0.25">
      <c r="A266" s="33" t="s">
        <v>177</v>
      </c>
      <c r="B266" s="40"/>
      <c r="C266" s="41"/>
      <c r="D266" s="41"/>
      <c r="E266" s="44" t="s">
        <v>181</v>
      </c>
      <c r="F266" s="41"/>
      <c r="G266" s="41"/>
      <c r="H266" s="41"/>
      <c r="I266" s="41"/>
      <c r="J266" s="42"/>
    </row>
    <row r="267" spans="1:16" ht="30" x14ac:dyDescent="0.25">
      <c r="A267" s="33" t="s">
        <v>168</v>
      </c>
      <c r="B267" s="33">
        <v>63</v>
      </c>
      <c r="C267" s="34" t="s">
        <v>2031</v>
      </c>
      <c r="D267" s="33" t="s">
        <v>181</v>
      </c>
      <c r="E267" s="35" t="s">
        <v>2032</v>
      </c>
      <c r="F267" s="36" t="s">
        <v>274</v>
      </c>
      <c r="G267" s="37">
        <v>80.5</v>
      </c>
      <c r="H267" s="38">
        <v>0</v>
      </c>
      <c r="I267" s="38">
        <f>ROUND(G267*H267,P4)</f>
        <v>0</v>
      </c>
      <c r="J267" s="33"/>
      <c r="O267" s="39">
        <f>I267*0.21</f>
        <v>0</v>
      </c>
      <c r="P267">
        <v>3</v>
      </c>
    </row>
    <row r="268" spans="1:16" ht="30" x14ac:dyDescent="0.25">
      <c r="A268" s="33" t="s">
        <v>173</v>
      </c>
      <c r="B268" s="40"/>
      <c r="C268" s="41"/>
      <c r="D268" s="41"/>
      <c r="E268" s="35" t="s">
        <v>2032</v>
      </c>
      <c r="F268" s="41"/>
      <c r="G268" s="41"/>
      <c r="H268" s="41"/>
      <c r="I268" s="41"/>
      <c r="J268" s="42"/>
    </row>
    <row r="269" spans="1:16" x14ac:dyDescent="0.25">
      <c r="A269" s="33" t="s">
        <v>177</v>
      </c>
      <c r="B269" s="40"/>
      <c r="C269" s="41"/>
      <c r="D269" s="41"/>
      <c r="E269" s="44" t="s">
        <v>181</v>
      </c>
      <c r="F269" s="41"/>
      <c r="G269" s="41"/>
      <c r="H269" s="41"/>
      <c r="I269" s="41"/>
      <c r="J269" s="42"/>
    </row>
    <row r="270" spans="1:16" ht="30" x14ac:dyDescent="0.25">
      <c r="A270" s="33" t="s">
        <v>168</v>
      </c>
      <c r="B270" s="33">
        <v>64</v>
      </c>
      <c r="C270" s="34" t="s">
        <v>2033</v>
      </c>
      <c r="D270" s="33" t="s">
        <v>181</v>
      </c>
      <c r="E270" s="35" t="s">
        <v>2034</v>
      </c>
      <c r="F270" s="36" t="s">
        <v>190</v>
      </c>
      <c r="G270" s="37">
        <v>2</v>
      </c>
      <c r="H270" s="38">
        <v>0</v>
      </c>
      <c r="I270" s="38">
        <f>ROUND(G270*H270,P4)</f>
        <v>0</v>
      </c>
      <c r="J270" s="33"/>
      <c r="O270" s="39">
        <f>I270*0.21</f>
        <v>0</v>
      </c>
      <c r="P270">
        <v>3</v>
      </c>
    </row>
    <row r="271" spans="1:16" ht="30" x14ac:dyDescent="0.25">
      <c r="A271" s="33" t="s">
        <v>173</v>
      </c>
      <c r="B271" s="40"/>
      <c r="C271" s="41"/>
      <c r="D271" s="41"/>
      <c r="E271" s="35" t="s">
        <v>2034</v>
      </c>
      <c r="F271" s="41"/>
      <c r="G271" s="41"/>
      <c r="H271" s="41"/>
      <c r="I271" s="41"/>
      <c r="J271" s="42"/>
    </row>
    <row r="272" spans="1:16" x14ac:dyDescent="0.25">
      <c r="A272" s="33" t="s">
        <v>177</v>
      </c>
      <c r="B272" s="40"/>
      <c r="C272" s="41"/>
      <c r="D272" s="41"/>
      <c r="E272" s="44" t="s">
        <v>181</v>
      </c>
      <c r="F272" s="41"/>
      <c r="G272" s="41"/>
      <c r="H272" s="41"/>
      <c r="I272" s="41"/>
      <c r="J272" s="42"/>
    </row>
    <row r="273" spans="1:16" x14ac:dyDescent="0.25">
      <c r="A273" s="33" t="s">
        <v>168</v>
      </c>
      <c r="B273" s="33">
        <v>65</v>
      </c>
      <c r="C273" s="34" t="s">
        <v>2035</v>
      </c>
      <c r="D273" s="33" t="s">
        <v>181</v>
      </c>
      <c r="E273" s="35" t="s">
        <v>2036</v>
      </c>
      <c r="F273" s="36" t="s">
        <v>2037</v>
      </c>
      <c r="G273" s="37">
        <v>0.92500000000000004</v>
      </c>
      <c r="H273" s="38">
        <v>0</v>
      </c>
      <c r="I273" s="38">
        <f>ROUND(G273*H273,P4)</f>
        <v>0</v>
      </c>
      <c r="J273" s="33"/>
      <c r="O273" s="39">
        <f>I273*0.21</f>
        <v>0</v>
      </c>
      <c r="P273">
        <v>3</v>
      </c>
    </row>
    <row r="274" spans="1:16" x14ac:dyDescent="0.25">
      <c r="A274" s="33" t="s">
        <v>173</v>
      </c>
      <c r="B274" s="40"/>
      <c r="C274" s="41"/>
      <c r="D274" s="41"/>
      <c r="E274" s="35" t="s">
        <v>2036</v>
      </c>
      <c r="F274" s="41"/>
      <c r="G274" s="41"/>
      <c r="H274" s="41"/>
      <c r="I274" s="41"/>
      <c r="J274" s="42"/>
    </row>
    <row r="275" spans="1:16" ht="45" x14ac:dyDescent="0.25">
      <c r="A275" s="33" t="s">
        <v>175</v>
      </c>
      <c r="B275" s="40"/>
      <c r="C275" s="41"/>
      <c r="D275" s="41"/>
      <c r="E275" s="43" t="s">
        <v>2038</v>
      </c>
      <c r="F275" s="41"/>
      <c r="G275" s="41"/>
      <c r="H275" s="41"/>
      <c r="I275" s="41"/>
      <c r="J275" s="42"/>
    </row>
    <row r="276" spans="1:16" x14ac:dyDescent="0.25">
      <c r="A276" s="33" t="s">
        <v>177</v>
      </c>
      <c r="B276" s="40"/>
      <c r="C276" s="41"/>
      <c r="D276" s="41"/>
      <c r="E276" s="44" t="s">
        <v>181</v>
      </c>
      <c r="F276" s="41"/>
      <c r="G276" s="41"/>
      <c r="H276" s="41"/>
      <c r="I276" s="41"/>
      <c r="J276" s="42"/>
    </row>
    <row r="277" spans="1:16" x14ac:dyDescent="0.25">
      <c r="A277" s="33" t="s">
        <v>168</v>
      </c>
      <c r="B277" s="33">
        <v>66</v>
      </c>
      <c r="C277" s="34" t="s">
        <v>2039</v>
      </c>
      <c r="D277" s="33" t="s">
        <v>181</v>
      </c>
      <c r="E277" s="35" t="s">
        <v>2040</v>
      </c>
      <c r="F277" s="36" t="s">
        <v>190</v>
      </c>
      <c r="G277" s="37">
        <v>2</v>
      </c>
      <c r="H277" s="38">
        <v>0</v>
      </c>
      <c r="I277" s="38">
        <f>ROUND(G277*H277,P4)</f>
        <v>0</v>
      </c>
      <c r="J277" s="33"/>
      <c r="O277" s="39">
        <f>I277*0.21</f>
        <v>0</v>
      </c>
      <c r="P277">
        <v>3</v>
      </c>
    </row>
    <row r="278" spans="1:16" x14ac:dyDescent="0.25">
      <c r="A278" s="33" t="s">
        <v>173</v>
      </c>
      <c r="B278" s="40"/>
      <c r="C278" s="41"/>
      <c r="D278" s="41"/>
      <c r="E278" s="35" t="s">
        <v>2040</v>
      </c>
      <c r="F278" s="41"/>
      <c r="G278" s="41"/>
      <c r="H278" s="41"/>
      <c r="I278" s="41"/>
      <c r="J278" s="42"/>
    </row>
    <row r="279" spans="1:16" x14ac:dyDescent="0.25">
      <c r="A279" s="33" t="s">
        <v>177</v>
      </c>
      <c r="B279" s="40"/>
      <c r="C279" s="41"/>
      <c r="D279" s="41"/>
      <c r="E279" s="44" t="s">
        <v>181</v>
      </c>
      <c r="F279" s="41"/>
      <c r="G279" s="41"/>
      <c r="H279" s="41"/>
      <c r="I279" s="41"/>
      <c r="J279" s="42"/>
    </row>
    <row r="280" spans="1:16" x14ac:dyDescent="0.25">
      <c r="A280" s="27" t="s">
        <v>165</v>
      </c>
      <c r="B280" s="28"/>
      <c r="C280" s="29" t="s">
        <v>2041</v>
      </c>
      <c r="D280" s="30"/>
      <c r="E280" s="27" t="s">
        <v>2042</v>
      </c>
      <c r="F280" s="30"/>
      <c r="G280" s="30"/>
      <c r="H280" s="30"/>
      <c r="I280" s="31">
        <f>SUMIFS(I281:I294,A281:A294,"P")</f>
        <v>0</v>
      </c>
      <c r="J280" s="32"/>
    </row>
    <row r="281" spans="1:16" ht="30" x14ac:dyDescent="0.25">
      <c r="A281" s="33" t="s">
        <v>168</v>
      </c>
      <c r="B281" s="33">
        <v>67</v>
      </c>
      <c r="C281" s="34" t="s">
        <v>2043</v>
      </c>
      <c r="D281" s="33" t="s">
        <v>181</v>
      </c>
      <c r="E281" s="35" t="s">
        <v>2044</v>
      </c>
      <c r="F281" s="36" t="s">
        <v>274</v>
      </c>
      <c r="G281" s="37">
        <v>70</v>
      </c>
      <c r="H281" s="38">
        <v>0</v>
      </c>
      <c r="I281" s="38">
        <f>ROUND(G281*H281,P4)</f>
        <v>0</v>
      </c>
      <c r="J281" s="33"/>
      <c r="O281" s="39">
        <f>I281*0.21</f>
        <v>0</v>
      </c>
      <c r="P281">
        <v>3</v>
      </c>
    </row>
    <row r="282" spans="1:16" ht="30" x14ac:dyDescent="0.25">
      <c r="A282" s="33" t="s">
        <v>173</v>
      </c>
      <c r="B282" s="40"/>
      <c r="C282" s="41"/>
      <c r="D282" s="41"/>
      <c r="E282" s="35" t="s">
        <v>2044</v>
      </c>
      <c r="F282" s="41"/>
      <c r="G282" s="41"/>
      <c r="H282" s="41"/>
      <c r="I282" s="41"/>
      <c r="J282" s="42"/>
    </row>
    <row r="283" spans="1:16" ht="45" x14ac:dyDescent="0.25">
      <c r="A283" s="33" t="s">
        <v>175</v>
      </c>
      <c r="B283" s="40"/>
      <c r="C283" s="41"/>
      <c r="D283" s="41"/>
      <c r="E283" s="43" t="s">
        <v>2045</v>
      </c>
      <c r="F283" s="41"/>
      <c r="G283" s="41"/>
      <c r="H283" s="41"/>
      <c r="I283" s="41"/>
      <c r="J283" s="42"/>
    </row>
    <row r="284" spans="1:16" x14ac:dyDescent="0.25">
      <c r="A284" s="33" t="s">
        <v>177</v>
      </c>
      <c r="B284" s="40"/>
      <c r="C284" s="41"/>
      <c r="D284" s="41"/>
      <c r="E284" s="44" t="s">
        <v>181</v>
      </c>
      <c r="F284" s="41"/>
      <c r="G284" s="41"/>
      <c r="H284" s="41"/>
      <c r="I284" s="41"/>
      <c r="J284" s="42"/>
    </row>
    <row r="285" spans="1:16" ht="45" x14ac:dyDescent="0.25">
      <c r="A285" s="33" t="s">
        <v>168</v>
      </c>
      <c r="B285" s="33">
        <v>68</v>
      </c>
      <c r="C285" s="34" t="s">
        <v>2046</v>
      </c>
      <c r="D285" s="33" t="s">
        <v>181</v>
      </c>
      <c r="E285" s="35" t="s">
        <v>2047</v>
      </c>
      <c r="F285" s="36" t="s">
        <v>274</v>
      </c>
      <c r="G285" s="37">
        <v>70</v>
      </c>
      <c r="H285" s="38">
        <v>0</v>
      </c>
      <c r="I285" s="38">
        <f>ROUND(G285*H285,P4)</f>
        <v>0</v>
      </c>
      <c r="J285" s="33"/>
      <c r="O285" s="39">
        <f>I285*0.21</f>
        <v>0</v>
      </c>
      <c r="P285">
        <v>3</v>
      </c>
    </row>
    <row r="286" spans="1:16" ht="45" x14ac:dyDescent="0.25">
      <c r="A286" s="33" t="s">
        <v>173</v>
      </c>
      <c r="B286" s="40"/>
      <c r="C286" s="41"/>
      <c r="D286" s="41"/>
      <c r="E286" s="35" t="s">
        <v>2048</v>
      </c>
      <c r="F286" s="41"/>
      <c r="G286" s="41"/>
      <c r="H286" s="41"/>
      <c r="I286" s="41"/>
      <c r="J286" s="42"/>
    </row>
    <row r="287" spans="1:16" ht="45" x14ac:dyDescent="0.25">
      <c r="A287" s="33" t="s">
        <v>175</v>
      </c>
      <c r="B287" s="40"/>
      <c r="C287" s="41"/>
      <c r="D287" s="41"/>
      <c r="E287" s="43" t="s">
        <v>2045</v>
      </c>
      <c r="F287" s="41"/>
      <c r="G287" s="41"/>
      <c r="H287" s="41"/>
      <c r="I287" s="41"/>
      <c r="J287" s="42"/>
    </row>
    <row r="288" spans="1:16" x14ac:dyDescent="0.25">
      <c r="A288" s="33" t="s">
        <v>177</v>
      </c>
      <c r="B288" s="40"/>
      <c r="C288" s="41"/>
      <c r="D288" s="41"/>
      <c r="E288" s="44" t="s">
        <v>181</v>
      </c>
      <c r="F288" s="41"/>
      <c r="G288" s="41"/>
      <c r="H288" s="41"/>
      <c r="I288" s="41"/>
      <c r="J288" s="42"/>
    </row>
    <row r="289" spans="1:16" x14ac:dyDescent="0.25">
      <c r="A289" s="33" t="s">
        <v>168</v>
      </c>
      <c r="B289" s="33">
        <v>69</v>
      </c>
      <c r="C289" s="34" t="s">
        <v>2049</v>
      </c>
      <c r="D289" s="33" t="s">
        <v>181</v>
      </c>
      <c r="E289" s="35" t="s">
        <v>2050</v>
      </c>
      <c r="F289" s="36" t="s">
        <v>190</v>
      </c>
      <c r="G289" s="37">
        <v>4</v>
      </c>
      <c r="H289" s="38">
        <v>0</v>
      </c>
      <c r="I289" s="38">
        <f>ROUND(G289*H289,P4)</f>
        <v>0</v>
      </c>
      <c r="J289" s="33"/>
      <c r="O289" s="39">
        <f>I289*0.21</f>
        <v>0</v>
      </c>
      <c r="P289">
        <v>3</v>
      </c>
    </row>
    <row r="290" spans="1:16" x14ac:dyDescent="0.25">
      <c r="A290" s="33" t="s">
        <v>173</v>
      </c>
      <c r="B290" s="40"/>
      <c r="C290" s="41"/>
      <c r="D290" s="41"/>
      <c r="E290" s="35" t="s">
        <v>2050</v>
      </c>
      <c r="F290" s="41"/>
      <c r="G290" s="41"/>
      <c r="H290" s="41"/>
      <c r="I290" s="41"/>
      <c r="J290" s="42"/>
    </row>
    <row r="291" spans="1:16" x14ac:dyDescent="0.25">
      <c r="A291" s="33" t="s">
        <v>177</v>
      </c>
      <c r="B291" s="40"/>
      <c r="C291" s="41"/>
      <c r="D291" s="41"/>
      <c r="E291" s="44" t="s">
        <v>181</v>
      </c>
      <c r="F291" s="41"/>
      <c r="G291" s="41"/>
      <c r="H291" s="41"/>
      <c r="I291" s="41"/>
      <c r="J291" s="42"/>
    </row>
    <row r="292" spans="1:16" x14ac:dyDescent="0.25">
      <c r="A292" s="33" t="s">
        <v>168</v>
      </c>
      <c r="B292" s="33">
        <v>70</v>
      </c>
      <c r="C292" s="34" t="s">
        <v>2051</v>
      </c>
      <c r="D292" s="33" t="s">
        <v>181</v>
      </c>
      <c r="E292" s="35" t="s">
        <v>2052</v>
      </c>
      <c r="F292" s="36" t="s">
        <v>274</v>
      </c>
      <c r="G292" s="37">
        <v>80.5</v>
      </c>
      <c r="H292" s="38">
        <v>0</v>
      </c>
      <c r="I292" s="38">
        <f>ROUND(G292*H292,P4)</f>
        <v>0</v>
      </c>
      <c r="J292" s="33"/>
      <c r="O292" s="39">
        <f>I292*0.21</f>
        <v>0</v>
      </c>
      <c r="P292">
        <v>3</v>
      </c>
    </row>
    <row r="293" spans="1:16" x14ac:dyDescent="0.25">
      <c r="A293" s="33" t="s">
        <v>173</v>
      </c>
      <c r="B293" s="40"/>
      <c r="C293" s="41"/>
      <c r="D293" s="41"/>
      <c r="E293" s="35" t="s">
        <v>2052</v>
      </c>
      <c r="F293" s="41"/>
      <c r="G293" s="41"/>
      <c r="H293" s="41"/>
      <c r="I293" s="41"/>
      <c r="J293" s="42"/>
    </row>
    <row r="294" spans="1:16" x14ac:dyDescent="0.25">
      <c r="A294" s="33" t="s">
        <v>177</v>
      </c>
      <c r="B294" s="40"/>
      <c r="C294" s="41"/>
      <c r="D294" s="41"/>
      <c r="E294" s="44" t="s">
        <v>181</v>
      </c>
      <c r="F294" s="41"/>
      <c r="G294" s="41"/>
      <c r="H294" s="41"/>
      <c r="I294" s="41"/>
      <c r="J294" s="42"/>
    </row>
    <row r="295" spans="1:16" x14ac:dyDescent="0.25">
      <c r="A295" s="27" t="s">
        <v>165</v>
      </c>
      <c r="B295" s="28"/>
      <c r="C295" s="29" t="s">
        <v>2053</v>
      </c>
      <c r="D295" s="30"/>
      <c r="E295" s="27" t="s">
        <v>2054</v>
      </c>
      <c r="F295" s="30"/>
      <c r="G295" s="30"/>
      <c r="H295" s="30"/>
      <c r="I295" s="31">
        <f>SUMIFS(I296:I378,A296:A378,"P")</f>
        <v>0</v>
      </c>
      <c r="J295" s="32"/>
    </row>
    <row r="296" spans="1:16" x14ac:dyDescent="0.25">
      <c r="A296" s="33" t="s">
        <v>168</v>
      </c>
      <c r="B296" s="33">
        <v>71</v>
      </c>
      <c r="C296" s="34" t="s">
        <v>2055</v>
      </c>
      <c r="D296" s="33" t="s">
        <v>181</v>
      </c>
      <c r="E296" s="35" t="s">
        <v>2056</v>
      </c>
      <c r="F296" s="36" t="s">
        <v>274</v>
      </c>
      <c r="G296" s="37">
        <v>4.12</v>
      </c>
      <c r="H296" s="38">
        <v>0</v>
      </c>
      <c r="I296" s="38">
        <f>ROUND(G296*H296,P4)</f>
        <v>0</v>
      </c>
      <c r="J296" s="33"/>
      <c r="O296" s="39">
        <f>I296*0.21</f>
        <v>0</v>
      </c>
      <c r="P296">
        <v>3</v>
      </c>
    </row>
    <row r="297" spans="1:16" x14ac:dyDescent="0.25">
      <c r="A297" s="33" t="s">
        <v>173</v>
      </c>
      <c r="B297" s="40"/>
      <c r="C297" s="41"/>
      <c r="D297" s="41"/>
      <c r="E297" s="35" t="s">
        <v>2056</v>
      </c>
      <c r="F297" s="41"/>
      <c r="G297" s="41"/>
      <c r="H297" s="41"/>
      <c r="I297" s="41"/>
      <c r="J297" s="42"/>
    </row>
    <row r="298" spans="1:16" x14ac:dyDescent="0.25">
      <c r="A298" s="33" t="s">
        <v>177</v>
      </c>
      <c r="B298" s="40"/>
      <c r="C298" s="41"/>
      <c r="D298" s="41"/>
      <c r="E298" s="44" t="s">
        <v>181</v>
      </c>
      <c r="F298" s="41"/>
      <c r="G298" s="41"/>
      <c r="H298" s="41"/>
      <c r="I298" s="41"/>
      <c r="J298" s="42"/>
    </row>
    <row r="299" spans="1:16" ht="30" x14ac:dyDescent="0.25">
      <c r="A299" s="33" t="s">
        <v>168</v>
      </c>
      <c r="B299" s="33">
        <v>72</v>
      </c>
      <c r="C299" s="34" t="s">
        <v>2057</v>
      </c>
      <c r="D299" s="33" t="s">
        <v>181</v>
      </c>
      <c r="E299" s="35" t="s">
        <v>2058</v>
      </c>
      <c r="F299" s="36" t="s">
        <v>274</v>
      </c>
      <c r="G299" s="37">
        <v>147</v>
      </c>
      <c r="H299" s="38">
        <v>0</v>
      </c>
      <c r="I299" s="38">
        <f>ROUND(G299*H299,P4)</f>
        <v>0</v>
      </c>
      <c r="J299" s="33"/>
      <c r="O299" s="39">
        <f>I299*0.21</f>
        <v>0</v>
      </c>
      <c r="P299">
        <v>3</v>
      </c>
    </row>
    <row r="300" spans="1:16" ht="30" x14ac:dyDescent="0.25">
      <c r="A300" s="33" t="s">
        <v>173</v>
      </c>
      <c r="B300" s="40"/>
      <c r="C300" s="41"/>
      <c r="D300" s="41"/>
      <c r="E300" s="35" t="s">
        <v>2058</v>
      </c>
      <c r="F300" s="41"/>
      <c r="G300" s="41"/>
      <c r="H300" s="41"/>
      <c r="I300" s="41"/>
      <c r="J300" s="42"/>
    </row>
    <row r="301" spans="1:16" x14ac:dyDescent="0.25">
      <c r="A301" s="33" t="s">
        <v>177</v>
      </c>
      <c r="B301" s="40"/>
      <c r="C301" s="41"/>
      <c r="D301" s="41"/>
      <c r="E301" s="44" t="s">
        <v>181</v>
      </c>
      <c r="F301" s="41"/>
      <c r="G301" s="41"/>
      <c r="H301" s="41"/>
      <c r="I301" s="41"/>
      <c r="J301" s="42"/>
    </row>
    <row r="302" spans="1:16" ht="30" x14ac:dyDescent="0.25">
      <c r="A302" s="33" t="s">
        <v>168</v>
      </c>
      <c r="B302" s="33">
        <v>73</v>
      </c>
      <c r="C302" s="34" t="s">
        <v>2059</v>
      </c>
      <c r="D302" s="33" t="s">
        <v>181</v>
      </c>
      <c r="E302" s="35" t="s">
        <v>2060</v>
      </c>
      <c r="F302" s="36" t="s">
        <v>2061</v>
      </c>
      <c r="G302" s="37">
        <v>0.14000000000000001</v>
      </c>
      <c r="H302" s="38">
        <v>0</v>
      </c>
      <c r="I302" s="38">
        <f>ROUND(G302*H302,P4)</f>
        <v>0</v>
      </c>
      <c r="J302" s="33"/>
      <c r="O302" s="39">
        <f>I302*0.21</f>
        <v>0</v>
      </c>
      <c r="P302">
        <v>3</v>
      </c>
    </row>
    <row r="303" spans="1:16" ht="30" x14ac:dyDescent="0.25">
      <c r="A303" s="33" t="s">
        <v>173</v>
      </c>
      <c r="B303" s="40"/>
      <c r="C303" s="41"/>
      <c r="D303" s="41"/>
      <c r="E303" s="35" t="s">
        <v>2060</v>
      </c>
      <c r="F303" s="41"/>
      <c r="G303" s="41"/>
      <c r="H303" s="41"/>
      <c r="I303" s="41"/>
      <c r="J303" s="42"/>
    </row>
    <row r="304" spans="1:16" ht="90" x14ac:dyDescent="0.25">
      <c r="A304" s="33" t="s">
        <v>175</v>
      </c>
      <c r="B304" s="40"/>
      <c r="C304" s="41"/>
      <c r="D304" s="41"/>
      <c r="E304" s="43" t="s">
        <v>2062</v>
      </c>
      <c r="F304" s="41"/>
      <c r="G304" s="41"/>
      <c r="H304" s="41"/>
      <c r="I304" s="41"/>
      <c r="J304" s="42"/>
    </row>
    <row r="305" spans="1:16" x14ac:dyDescent="0.25">
      <c r="A305" s="33" t="s">
        <v>177</v>
      </c>
      <c r="B305" s="40"/>
      <c r="C305" s="41"/>
      <c r="D305" s="41"/>
      <c r="E305" s="44" t="s">
        <v>181</v>
      </c>
      <c r="F305" s="41"/>
      <c r="G305" s="41"/>
      <c r="H305" s="41"/>
      <c r="I305" s="41"/>
      <c r="J305" s="42"/>
    </row>
    <row r="306" spans="1:16" x14ac:dyDescent="0.25">
      <c r="A306" s="33" t="s">
        <v>168</v>
      </c>
      <c r="B306" s="33">
        <v>74</v>
      </c>
      <c r="C306" s="34" t="s">
        <v>2063</v>
      </c>
      <c r="D306" s="33" t="s">
        <v>181</v>
      </c>
      <c r="E306" s="35" t="s">
        <v>2064</v>
      </c>
      <c r="F306" s="36" t="s">
        <v>2061</v>
      </c>
      <c r="G306" s="37">
        <v>0.14000000000000001</v>
      </c>
      <c r="H306" s="38">
        <v>0</v>
      </c>
      <c r="I306" s="38">
        <f>ROUND(G306*H306,P4)</f>
        <v>0</v>
      </c>
      <c r="J306" s="33"/>
      <c r="O306" s="39">
        <f>I306*0.21</f>
        <v>0</v>
      </c>
      <c r="P306">
        <v>3</v>
      </c>
    </row>
    <row r="307" spans="1:16" x14ac:dyDescent="0.25">
      <c r="A307" s="33" t="s">
        <v>173</v>
      </c>
      <c r="B307" s="40"/>
      <c r="C307" s="41"/>
      <c r="D307" s="41"/>
      <c r="E307" s="35" t="s">
        <v>2064</v>
      </c>
      <c r="F307" s="41"/>
      <c r="G307" s="41"/>
      <c r="H307" s="41"/>
      <c r="I307" s="41"/>
      <c r="J307" s="42"/>
    </row>
    <row r="308" spans="1:16" ht="90" x14ac:dyDescent="0.25">
      <c r="A308" s="33" t="s">
        <v>175</v>
      </c>
      <c r="B308" s="40"/>
      <c r="C308" s="41"/>
      <c r="D308" s="41"/>
      <c r="E308" s="43" t="s">
        <v>2062</v>
      </c>
      <c r="F308" s="41"/>
      <c r="G308" s="41"/>
      <c r="H308" s="41"/>
      <c r="I308" s="41"/>
      <c r="J308" s="42"/>
    </row>
    <row r="309" spans="1:16" x14ac:dyDescent="0.25">
      <c r="A309" s="33" t="s">
        <v>177</v>
      </c>
      <c r="B309" s="40"/>
      <c r="C309" s="41"/>
      <c r="D309" s="41"/>
      <c r="E309" s="44" t="s">
        <v>181</v>
      </c>
      <c r="F309" s="41"/>
      <c r="G309" s="41"/>
      <c r="H309" s="41"/>
      <c r="I309" s="41"/>
      <c r="J309" s="42"/>
    </row>
    <row r="310" spans="1:16" x14ac:dyDescent="0.25">
      <c r="A310" s="33" t="s">
        <v>168</v>
      </c>
      <c r="B310" s="33">
        <v>75</v>
      </c>
      <c r="C310" s="34" t="s">
        <v>2065</v>
      </c>
      <c r="D310" s="33" t="s">
        <v>181</v>
      </c>
      <c r="E310" s="35" t="s">
        <v>2066</v>
      </c>
      <c r="F310" s="36" t="s">
        <v>274</v>
      </c>
      <c r="G310" s="37">
        <v>140</v>
      </c>
      <c r="H310" s="38">
        <v>0</v>
      </c>
      <c r="I310" s="38">
        <f>ROUND(G310*H310,P4)</f>
        <v>0</v>
      </c>
      <c r="J310" s="33"/>
      <c r="O310" s="39">
        <f>I310*0.21</f>
        <v>0</v>
      </c>
      <c r="P310">
        <v>3</v>
      </c>
    </row>
    <row r="311" spans="1:16" x14ac:dyDescent="0.25">
      <c r="A311" s="33" t="s">
        <v>173</v>
      </c>
      <c r="B311" s="40"/>
      <c r="C311" s="41"/>
      <c r="D311" s="41"/>
      <c r="E311" s="35" t="s">
        <v>2066</v>
      </c>
      <c r="F311" s="41"/>
      <c r="G311" s="41"/>
      <c r="H311" s="41"/>
      <c r="I311" s="41"/>
      <c r="J311" s="42"/>
    </row>
    <row r="312" spans="1:16" ht="60" x14ac:dyDescent="0.25">
      <c r="A312" s="33" t="s">
        <v>175</v>
      </c>
      <c r="B312" s="40"/>
      <c r="C312" s="41"/>
      <c r="D312" s="41"/>
      <c r="E312" s="43" t="s">
        <v>2067</v>
      </c>
      <c r="F312" s="41"/>
      <c r="G312" s="41"/>
      <c r="H312" s="41"/>
      <c r="I312" s="41"/>
      <c r="J312" s="42"/>
    </row>
    <row r="313" spans="1:16" x14ac:dyDescent="0.25">
      <c r="A313" s="33" t="s">
        <v>177</v>
      </c>
      <c r="B313" s="40"/>
      <c r="C313" s="41"/>
      <c r="D313" s="41"/>
      <c r="E313" s="44" t="s">
        <v>181</v>
      </c>
      <c r="F313" s="41"/>
      <c r="G313" s="41"/>
      <c r="H313" s="41"/>
      <c r="I313" s="41"/>
      <c r="J313" s="42"/>
    </row>
    <row r="314" spans="1:16" x14ac:dyDescent="0.25">
      <c r="A314" s="33" t="s">
        <v>168</v>
      </c>
      <c r="B314" s="33">
        <v>76</v>
      </c>
      <c r="C314" s="34" t="s">
        <v>2068</v>
      </c>
      <c r="D314" s="33" t="s">
        <v>181</v>
      </c>
      <c r="E314" s="35" t="s">
        <v>2069</v>
      </c>
      <c r="F314" s="36" t="s">
        <v>274</v>
      </c>
      <c r="G314" s="37">
        <v>140</v>
      </c>
      <c r="H314" s="38">
        <v>0</v>
      </c>
      <c r="I314" s="38">
        <f>ROUND(G314*H314,P4)</f>
        <v>0</v>
      </c>
      <c r="J314" s="33"/>
      <c r="O314" s="39">
        <f>I314*0.21</f>
        <v>0</v>
      </c>
      <c r="P314">
        <v>3</v>
      </c>
    </row>
    <row r="315" spans="1:16" x14ac:dyDescent="0.25">
      <c r="A315" s="33" t="s">
        <v>173</v>
      </c>
      <c r="B315" s="40"/>
      <c r="C315" s="41"/>
      <c r="D315" s="41"/>
      <c r="E315" s="35" t="s">
        <v>2069</v>
      </c>
      <c r="F315" s="41"/>
      <c r="G315" s="41"/>
      <c r="H315" s="41"/>
      <c r="I315" s="41"/>
      <c r="J315" s="42"/>
    </row>
    <row r="316" spans="1:16" ht="60" x14ac:dyDescent="0.25">
      <c r="A316" s="33" t="s">
        <v>175</v>
      </c>
      <c r="B316" s="40"/>
      <c r="C316" s="41"/>
      <c r="D316" s="41"/>
      <c r="E316" s="43" t="s">
        <v>2067</v>
      </c>
      <c r="F316" s="41"/>
      <c r="G316" s="41"/>
      <c r="H316" s="41"/>
      <c r="I316" s="41"/>
      <c r="J316" s="42"/>
    </row>
    <row r="317" spans="1:16" x14ac:dyDescent="0.25">
      <c r="A317" s="33" t="s">
        <v>177</v>
      </c>
      <c r="B317" s="40"/>
      <c r="C317" s="41"/>
      <c r="D317" s="41"/>
      <c r="E317" s="44" t="s">
        <v>181</v>
      </c>
      <c r="F317" s="41"/>
      <c r="G317" s="41"/>
      <c r="H317" s="41"/>
      <c r="I317" s="41"/>
      <c r="J317" s="42"/>
    </row>
    <row r="318" spans="1:16" ht="30" x14ac:dyDescent="0.25">
      <c r="A318" s="33" t="s">
        <v>168</v>
      </c>
      <c r="B318" s="33">
        <v>77</v>
      </c>
      <c r="C318" s="34" t="s">
        <v>2070</v>
      </c>
      <c r="D318" s="33" t="s">
        <v>181</v>
      </c>
      <c r="E318" s="35" t="s">
        <v>2071</v>
      </c>
      <c r="F318" s="36" t="s">
        <v>274</v>
      </c>
      <c r="G318" s="37">
        <v>140</v>
      </c>
      <c r="H318" s="38">
        <v>0</v>
      </c>
      <c r="I318" s="38">
        <f>ROUND(G318*H318,P4)</f>
        <v>0</v>
      </c>
      <c r="J318" s="33"/>
      <c r="O318" s="39">
        <f>I318*0.21</f>
        <v>0</v>
      </c>
      <c r="P318">
        <v>3</v>
      </c>
    </row>
    <row r="319" spans="1:16" ht="30" x14ac:dyDescent="0.25">
      <c r="A319" s="33" t="s">
        <v>173</v>
      </c>
      <c r="B319" s="40"/>
      <c r="C319" s="41"/>
      <c r="D319" s="41"/>
      <c r="E319" s="35" t="s">
        <v>2071</v>
      </c>
      <c r="F319" s="41"/>
      <c r="G319" s="41"/>
      <c r="H319" s="41"/>
      <c r="I319" s="41"/>
      <c r="J319" s="42"/>
    </row>
    <row r="320" spans="1:16" ht="60" x14ac:dyDescent="0.25">
      <c r="A320" s="33" t="s">
        <v>175</v>
      </c>
      <c r="B320" s="40"/>
      <c r="C320" s="41"/>
      <c r="D320" s="41"/>
      <c r="E320" s="43" t="s">
        <v>2067</v>
      </c>
      <c r="F320" s="41"/>
      <c r="G320" s="41"/>
      <c r="H320" s="41"/>
      <c r="I320" s="41"/>
      <c r="J320" s="42"/>
    </row>
    <row r="321" spans="1:16" x14ac:dyDescent="0.25">
      <c r="A321" s="33" t="s">
        <v>177</v>
      </c>
      <c r="B321" s="40"/>
      <c r="C321" s="41"/>
      <c r="D321" s="41"/>
      <c r="E321" s="44" t="s">
        <v>181</v>
      </c>
      <c r="F321" s="41"/>
      <c r="G321" s="41"/>
      <c r="H321" s="41"/>
      <c r="I321" s="41"/>
      <c r="J321" s="42"/>
    </row>
    <row r="322" spans="1:16" ht="45" x14ac:dyDescent="0.25">
      <c r="A322" s="33" t="s">
        <v>168</v>
      </c>
      <c r="B322" s="33">
        <v>78</v>
      </c>
      <c r="C322" s="34" t="s">
        <v>2072</v>
      </c>
      <c r="D322" s="33" t="s">
        <v>181</v>
      </c>
      <c r="E322" s="35" t="s">
        <v>2073</v>
      </c>
      <c r="F322" s="36" t="s">
        <v>274</v>
      </c>
      <c r="G322" s="37">
        <v>70</v>
      </c>
      <c r="H322" s="38">
        <v>0</v>
      </c>
      <c r="I322" s="38">
        <f>ROUND(G322*H322,P4)</f>
        <v>0</v>
      </c>
      <c r="J322" s="33"/>
      <c r="O322" s="39">
        <f>I322*0.21</f>
        <v>0</v>
      </c>
      <c r="P322">
        <v>3</v>
      </c>
    </row>
    <row r="323" spans="1:16" ht="60" x14ac:dyDescent="0.25">
      <c r="A323" s="33" t="s">
        <v>173</v>
      </c>
      <c r="B323" s="40"/>
      <c r="C323" s="41"/>
      <c r="D323" s="41"/>
      <c r="E323" s="35" t="s">
        <v>2074</v>
      </c>
      <c r="F323" s="41"/>
      <c r="G323" s="41"/>
      <c r="H323" s="41"/>
      <c r="I323" s="41"/>
      <c r="J323" s="42"/>
    </row>
    <row r="324" spans="1:16" ht="75" x14ac:dyDescent="0.25">
      <c r="A324" s="33" t="s">
        <v>175</v>
      </c>
      <c r="B324" s="40"/>
      <c r="C324" s="41"/>
      <c r="D324" s="41"/>
      <c r="E324" s="43" t="s">
        <v>2075</v>
      </c>
      <c r="F324" s="41"/>
      <c r="G324" s="41"/>
      <c r="H324" s="41"/>
      <c r="I324" s="41"/>
      <c r="J324" s="42"/>
    </row>
    <row r="325" spans="1:16" x14ac:dyDescent="0.25">
      <c r="A325" s="33" t="s">
        <v>177</v>
      </c>
      <c r="B325" s="40"/>
      <c r="C325" s="41"/>
      <c r="D325" s="41"/>
      <c r="E325" s="44" t="s">
        <v>181</v>
      </c>
      <c r="F325" s="41"/>
      <c r="G325" s="41"/>
      <c r="H325" s="41"/>
      <c r="I325" s="41"/>
      <c r="J325" s="42"/>
    </row>
    <row r="326" spans="1:16" ht="30" x14ac:dyDescent="0.25">
      <c r="A326" s="33" t="s">
        <v>168</v>
      </c>
      <c r="B326" s="33">
        <v>79</v>
      </c>
      <c r="C326" s="34" t="s">
        <v>2076</v>
      </c>
      <c r="D326" s="33" t="s">
        <v>181</v>
      </c>
      <c r="E326" s="35" t="s">
        <v>2077</v>
      </c>
      <c r="F326" s="36" t="s">
        <v>242</v>
      </c>
      <c r="G326" s="37">
        <v>17.149999999999999</v>
      </c>
      <c r="H326" s="38">
        <v>0</v>
      </c>
      <c r="I326" s="38">
        <f>ROUND(G326*H326,P4)</f>
        <v>0</v>
      </c>
      <c r="J326" s="33"/>
      <c r="O326" s="39">
        <f>I326*0.21</f>
        <v>0</v>
      </c>
      <c r="P326">
        <v>3</v>
      </c>
    </row>
    <row r="327" spans="1:16" ht="30" x14ac:dyDescent="0.25">
      <c r="A327" s="33" t="s">
        <v>173</v>
      </c>
      <c r="B327" s="40"/>
      <c r="C327" s="41"/>
      <c r="D327" s="41"/>
      <c r="E327" s="35" t="s">
        <v>2077</v>
      </c>
      <c r="F327" s="41"/>
      <c r="G327" s="41"/>
      <c r="H327" s="41"/>
      <c r="I327" s="41"/>
      <c r="J327" s="42"/>
    </row>
    <row r="328" spans="1:16" x14ac:dyDescent="0.25">
      <c r="A328" s="33" t="s">
        <v>175</v>
      </c>
      <c r="B328" s="40"/>
      <c r="C328" s="41"/>
      <c r="D328" s="41"/>
      <c r="E328" s="43" t="s">
        <v>2078</v>
      </c>
      <c r="F328" s="41"/>
      <c r="G328" s="41"/>
      <c r="H328" s="41"/>
      <c r="I328" s="41"/>
      <c r="J328" s="42"/>
    </row>
    <row r="329" spans="1:16" x14ac:dyDescent="0.25">
      <c r="A329" s="33" t="s">
        <v>177</v>
      </c>
      <c r="B329" s="40"/>
      <c r="C329" s="41"/>
      <c r="D329" s="41"/>
      <c r="E329" s="44" t="s">
        <v>181</v>
      </c>
      <c r="F329" s="41"/>
      <c r="G329" s="41"/>
      <c r="H329" s="41"/>
      <c r="I329" s="41"/>
      <c r="J329" s="42"/>
    </row>
    <row r="330" spans="1:16" x14ac:dyDescent="0.25">
      <c r="A330" s="33" t="s">
        <v>168</v>
      </c>
      <c r="B330" s="33">
        <v>80</v>
      </c>
      <c r="C330" s="34" t="s">
        <v>2079</v>
      </c>
      <c r="D330" s="33" t="s">
        <v>181</v>
      </c>
      <c r="E330" s="35" t="s">
        <v>2080</v>
      </c>
      <c r="F330" s="36" t="s">
        <v>190</v>
      </c>
      <c r="G330" s="37">
        <v>10</v>
      </c>
      <c r="H330" s="38">
        <v>0</v>
      </c>
      <c r="I330" s="38">
        <f>ROUND(G330*H330,P4)</f>
        <v>0</v>
      </c>
      <c r="J330" s="33"/>
      <c r="O330" s="39">
        <f>I330*0.21</f>
        <v>0</v>
      </c>
      <c r="P330">
        <v>3</v>
      </c>
    </row>
    <row r="331" spans="1:16" x14ac:dyDescent="0.25">
      <c r="A331" s="33" t="s">
        <v>173</v>
      </c>
      <c r="B331" s="40"/>
      <c r="C331" s="41"/>
      <c r="D331" s="41"/>
      <c r="E331" s="35" t="s">
        <v>2080</v>
      </c>
      <c r="F331" s="41"/>
      <c r="G331" s="41"/>
      <c r="H331" s="41"/>
      <c r="I331" s="41"/>
      <c r="J331" s="42"/>
    </row>
    <row r="332" spans="1:16" x14ac:dyDescent="0.25">
      <c r="A332" s="33" t="s">
        <v>177</v>
      </c>
      <c r="B332" s="40"/>
      <c r="C332" s="41"/>
      <c r="D332" s="41"/>
      <c r="E332" s="44" t="s">
        <v>181</v>
      </c>
      <c r="F332" s="41"/>
      <c r="G332" s="41"/>
      <c r="H332" s="41"/>
      <c r="I332" s="41"/>
      <c r="J332" s="42"/>
    </row>
    <row r="333" spans="1:16" x14ac:dyDescent="0.25">
      <c r="A333" s="33" t="s">
        <v>168</v>
      </c>
      <c r="B333" s="33">
        <v>81</v>
      </c>
      <c r="C333" s="34" t="s">
        <v>2081</v>
      </c>
      <c r="D333" s="33" t="s">
        <v>181</v>
      </c>
      <c r="E333" s="35" t="s">
        <v>2082</v>
      </c>
      <c r="F333" s="36" t="s">
        <v>274</v>
      </c>
      <c r="G333" s="37">
        <v>70</v>
      </c>
      <c r="H333" s="38">
        <v>0</v>
      </c>
      <c r="I333" s="38">
        <f>ROUND(G333*H333,P4)</f>
        <v>0</v>
      </c>
      <c r="J333" s="33"/>
      <c r="O333" s="39">
        <f>I333*0.21</f>
        <v>0</v>
      </c>
      <c r="P333">
        <v>3</v>
      </c>
    </row>
    <row r="334" spans="1:16" x14ac:dyDescent="0.25">
      <c r="A334" s="33" t="s">
        <v>173</v>
      </c>
      <c r="B334" s="40"/>
      <c r="C334" s="41"/>
      <c r="D334" s="41"/>
      <c r="E334" s="35" t="s">
        <v>2082</v>
      </c>
      <c r="F334" s="41"/>
      <c r="G334" s="41"/>
      <c r="H334" s="41"/>
      <c r="I334" s="41"/>
      <c r="J334" s="42"/>
    </row>
    <row r="335" spans="1:16" x14ac:dyDescent="0.25">
      <c r="A335" s="33" t="s">
        <v>177</v>
      </c>
      <c r="B335" s="40"/>
      <c r="C335" s="41"/>
      <c r="D335" s="41"/>
      <c r="E335" s="44" t="s">
        <v>181</v>
      </c>
      <c r="F335" s="41"/>
      <c r="G335" s="41"/>
      <c r="H335" s="41"/>
      <c r="I335" s="41"/>
      <c r="J335" s="42"/>
    </row>
    <row r="336" spans="1:16" ht="45" x14ac:dyDescent="0.25">
      <c r="A336" s="33" t="s">
        <v>168</v>
      </c>
      <c r="B336" s="33">
        <v>82</v>
      </c>
      <c r="C336" s="34" t="s">
        <v>2083</v>
      </c>
      <c r="D336" s="33" t="s">
        <v>181</v>
      </c>
      <c r="E336" s="35" t="s">
        <v>2084</v>
      </c>
      <c r="F336" s="36" t="s">
        <v>242</v>
      </c>
      <c r="G336" s="37">
        <v>4.9000000000000004</v>
      </c>
      <c r="H336" s="38">
        <v>0</v>
      </c>
      <c r="I336" s="38">
        <f>ROUND(G336*H336,P4)</f>
        <v>0</v>
      </c>
      <c r="J336" s="33"/>
      <c r="O336" s="39">
        <f>I336*0.21</f>
        <v>0</v>
      </c>
      <c r="P336">
        <v>3</v>
      </c>
    </row>
    <row r="337" spans="1:16" ht="45" x14ac:dyDescent="0.25">
      <c r="A337" s="33" t="s">
        <v>173</v>
      </c>
      <c r="B337" s="40"/>
      <c r="C337" s="41"/>
      <c r="D337" s="41"/>
      <c r="E337" s="35" t="s">
        <v>2084</v>
      </c>
      <c r="F337" s="41"/>
      <c r="G337" s="41"/>
      <c r="H337" s="41"/>
      <c r="I337" s="41"/>
      <c r="J337" s="42"/>
    </row>
    <row r="338" spans="1:16" ht="75" x14ac:dyDescent="0.25">
      <c r="A338" s="33" t="s">
        <v>175</v>
      </c>
      <c r="B338" s="40"/>
      <c r="C338" s="41"/>
      <c r="D338" s="41"/>
      <c r="E338" s="43" t="s">
        <v>2085</v>
      </c>
      <c r="F338" s="41"/>
      <c r="G338" s="41"/>
      <c r="H338" s="41"/>
      <c r="I338" s="41"/>
      <c r="J338" s="42"/>
    </row>
    <row r="339" spans="1:16" x14ac:dyDescent="0.25">
      <c r="A339" s="33" t="s">
        <v>177</v>
      </c>
      <c r="B339" s="40"/>
      <c r="C339" s="41"/>
      <c r="D339" s="41"/>
      <c r="E339" s="44" t="s">
        <v>181</v>
      </c>
      <c r="F339" s="41"/>
      <c r="G339" s="41"/>
      <c r="H339" s="41"/>
      <c r="I339" s="41"/>
      <c r="J339" s="42"/>
    </row>
    <row r="340" spans="1:16" ht="45" x14ac:dyDescent="0.25">
      <c r="A340" s="33" t="s">
        <v>168</v>
      </c>
      <c r="B340" s="33">
        <v>83</v>
      </c>
      <c r="C340" s="34" t="s">
        <v>2086</v>
      </c>
      <c r="D340" s="33" t="s">
        <v>181</v>
      </c>
      <c r="E340" s="35" t="s">
        <v>2087</v>
      </c>
      <c r="F340" s="36" t="s">
        <v>242</v>
      </c>
      <c r="G340" s="37">
        <v>93.1</v>
      </c>
      <c r="H340" s="38">
        <v>0</v>
      </c>
      <c r="I340" s="38">
        <f>ROUND(G340*H340,P4)</f>
        <v>0</v>
      </c>
      <c r="J340" s="33"/>
      <c r="O340" s="39">
        <f>I340*0.21</f>
        <v>0</v>
      </c>
      <c r="P340">
        <v>3</v>
      </c>
    </row>
    <row r="341" spans="1:16" ht="45" x14ac:dyDescent="0.25">
      <c r="A341" s="33" t="s">
        <v>173</v>
      </c>
      <c r="B341" s="40"/>
      <c r="C341" s="41"/>
      <c r="D341" s="41"/>
      <c r="E341" s="35" t="s">
        <v>2088</v>
      </c>
      <c r="F341" s="41"/>
      <c r="G341" s="41"/>
      <c r="H341" s="41"/>
      <c r="I341" s="41"/>
      <c r="J341" s="42"/>
    </row>
    <row r="342" spans="1:16" ht="90" x14ac:dyDescent="0.25">
      <c r="A342" s="33" t="s">
        <v>175</v>
      </c>
      <c r="B342" s="40"/>
      <c r="C342" s="41"/>
      <c r="D342" s="41"/>
      <c r="E342" s="43" t="s">
        <v>2089</v>
      </c>
      <c r="F342" s="41"/>
      <c r="G342" s="41"/>
      <c r="H342" s="41"/>
      <c r="I342" s="41"/>
      <c r="J342" s="42"/>
    </row>
    <row r="343" spans="1:16" x14ac:dyDescent="0.25">
      <c r="A343" s="33" t="s">
        <v>177</v>
      </c>
      <c r="B343" s="40"/>
      <c r="C343" s="41"/>
      <c r="D343" s="41"/>
      <c r="E343" s="44" t="s">
        <v>181</v>
      </c>
      <c r="F343" s="41"/>
      <c r="G343" s="41"/>
      <c r="H343" s="41"/>
      <c r="I343" s="41"/>
      <c r="J343" s="42"/>
    </row>
    <row r="344" spans="1:16" ht="30" x14ac:dyDescent="0.25">
      <c r="A344" s="33" t="s">
        <v>168</v>
      </c>
      <c r="B344" s="33">
        <v>84</v>
      </c>
      <c r="C344" s="34" t="s">
        <v>2090</v>
      </c>
      <c r="D344" s="33" t="s">
        <v>181</v>
      </c>
      <c r="E344" s="35" t="s">
        <v>2091</v>
      </c>
      <c r="F344" s="36" t="s">
        <v>298</v>
      </c>
      <c r="G344" s="37">
        <v>8.5749999999999993</v>
      </c>
      <c r="H344" s="38">
        <v>0</v>
      </c>
      <c r="I344" s="38">
        <f>ROUND(G344*H344,P4)</f>
        <v>0</v>
      </c>
      <c r="J344" s="33"/>
      <c r="O344" s="39">
        <f>I344*0.21</f>
        <v>0</v>
      </c>
      <c r="P344">
        <v>3</v>
      </c>
    </row>
    <row r="345" spans="1:16" ht="30" x14ac:dyDescent="0.25">
      <c r="A345" s="33" t="s">
        <v>173</v>
      </c>
      <c r="B345" s="40"/>
      <c r="C345" s="41"/>
      <c r="D345" s="41"/>
      <c r="E345" s="35" t="s">
        <v>2091</v>
      </c>
      <c r="F345" s="41"/>
      <c r="G345" s="41"/>
      <c r="H345" s="41"/>
      <c r="I345" s="41"/>
      <c r="J345" s="42"/>
    </row>
    <row r="346" spans="1:16" ht="105" x14ac:dyDescent="0.25">
      <c r="A346" s="33" t="s">
        <v>175</v>
      </c>
      <c r="B346" s="40"/>
      <c r="C346" s="41"/>
      <c r="D346" s="41"/>
      <c r="E346" s="43" t="s">
        <v>2092</v>
      </c>
      <c r="F346" s="41"/>
      <c r="G346" s="41"/>
      <c r="H346" s="41"/>
      <c r="I346" s="41"/>
      <c r="J346" s="42"/>
    </row>
    <row r="347" spans="1:16" x14ac:dyDescent="0.25">
      <c r="A347" s="33" t="s">
        <v>177</v>
      </c>
      <c r="B347" s="40"/>
      <c r="C347" s="41"/>
      <c r="D347" s="41"/>
      <c r="E347" s="44" t="s">
        <v>181</v>
      </c>
      <c r="F347" s="41"/>
      <c r="G347" s="41"/>
      <c r="H347" s="41"/>
      <c r="I347" s="41"/>
      <c r="J347" s="42"/>
    </row>
    <row r="348" spans="1:16" x14ac:dyDescent="0.25">
      <c r="A348" s="33" t="s">
        <v>168</v>
      </c>
      <c r="B348" s="33">
        <v>85</v>
      </c>
      <c r="C348" s="34" t="s">
        <v>2093</v>
      </c>
      <c r="D348" s="33" t="s">
        <v>181</v>
      </c>
      <c r="E348" s="35" t="s">
        <v>2094</v>
      </c>
      <c r="F348" s="36" t="s">
        <v>242</v>
      </c>
      <c r="G348" s="37">
        <v>4.9000000000000004</v>
      </c>
      <c r="H348" s="38">
        <v>0</v>
      </c>
      <c r="I348" s="38">
        <f>ROUND(G348*H348,P4)</f>
        <v>0</v>
      </c>
      <c r="J348" s="33"/>
      <c r="O348" s="39">
        <f>I348*0.21</f>
        <v>0</v>
      </c>
      <c r="P348">
        <v>3</v>
      </c>
    </row>
    <row r="349" spans="1:16" x14ac:dyDescent="0.25">
      <c r="A349" s="33" t="s">
        <v>173</v>
      </c>
      <c r="B349" s="40"/>
      <c r="C349" s="41"/>
      <c r="D349" s="41"/>
      <c r="E349" s="35" t="s">
        <v>2094</v>
      </c>
      <c r="F349" s="41"/>
      <c r="G349" s="41"/>
      <c r="H349" s="41"/>
      <c r="I349" s="41"/>
      <c r="J349" s="42"/>
    </row>
    <row r="350" spans="1:16" ht="75" x14ac:dyDescent="0.25">
      <c r="A350" s="33" t="s">
        <v>175</v>
      </c>
      <c r="B350" s="40"/>
      <c r="C350" s="41"/>
      <c r="D350" s="41"/>
      <c r="E350" s="43" t="s">
        <v>2085</v>
      </c>
      <c r="F350" s="41"/>
      <c r="G350" s="41"/>
      <c r="H350" s="41"/>
      <c r="I350" s="41"/>
      <c r="J350" s="42"/>
    </row>
    <row r="351" spans="1:16" x14ac:dyDescent="0.25">
      <c r="A351" s="33" t="s">
        <v>177</v>
      </c>
      <c r="B351" s="40"/>
      <c r="C351" s="41"/>
      <c r="D351" s="41"/>
      <c r="E351" s="44" t="s">
        <v>181</v>
      </c>
      <c r="F351" s="41"/>
      <c r="G351" s="41"/>
      <c r="H351" s="41"/>
      <c r="I351" s="41"/>
      <c r="J351" s="42"/>
    </row>
    <row r="352" spans="1:16" ht="45" x14ac:dyDescent="0.25">
      <c r="A352" s="33" t="s">
        <v>168</v>
      </c>
      <c r="B352" s="33">
        <v>86</v>
      </c>
      <c r="C352" s="34" t="s">
        <v>2095</v>
      </c>
      <c r="D352" s="33" t="s">
        <v>181</v>
      </c>
      <c r="E352" s="35" t="s">
        <v>2096</v>
      </c>
      <c r="F352" s="36" t="s">
        <v>274</v>
      </c>
      <c r="G352" s="37">
        <v>70</v>
      </c>
      <c r="H352" s="38">
        <v>0</v>
      </c>
      <c r="I352" s="38">
        <f>ROUND(G352*H352,P4)</f>
        <v>0</v>
      </c>
      <c r="J352" s="33"/>
      <c r="O352" s="39">
        <f>I352*0.21</f>
        <v>0</v>
      </c>
      <c r="P352">
        <v>3</v>
      </c>
    </row>
    <row r="353" spans="1:16" ht="60" x14ac:dyDescent="0.25">
      <c r="A353" s="33" t="s">
        <v>173</v>
      </c>
      <c r="B353" s="40"/>
      <c r="C353" s="41"/>
      <c r="D353" s="41"/>
      <c r="E353" s="35" t="s">
        <v>2097</v>
      </c>
      <c r="F353" s="41"/>
      <c r="G353" s="41"/>
      <c r="H353" s="41"/>
      <c r="I353" s="41"/>
      <c r="J353" s="42"/>
    </row>
    <row r="354" spans="1:16" ht="75" x14ac:dyDescent="0.25">
      <c r="A354" s="33" t="s">
        <v>175</v>
      </c>
      <c r="B354" s="40"/>
      <c r="C354" s="41"/>
      <c r="D354" s="41"/>
      <c r="E354" s="43" t="s">
        <v>2075</v>
      </c>
      <c r="F354" s="41"/>
      <c r="G354" s="41"/>
      <c r="H354" s="41"/>
      <c r="I354" s="41"/>
      <c r="J354" s="42"/>
    </row>
    <row r="355" spans="1:16" x14ac:dyDescent="0.25">
      <c r="A355" s="33" t="s">
        <v>177</v>
      </c>
      <c r="B355" s="40"/>
      <c r="C355" s="41"/>
      <c r="D355" s="41"/>
      <c r="E355" s="44" t="s">
        <v>181</v>
      </c>
      <c r="F355" s="41"/>
      <c r="G355" s="41"/>
      <c r="H355" s="41"/>
      <c r="I355" s="41"/>
      <c r="J355" s="42"/>
    </row>
    <row r="356" spans="1:16" ht="30" x14ac:dyDescent="0.25">
      <c r="A356" s="33" t="s">
        <v>168</v>
      </c>
      <c r="B356" s="33">
        <v>87</v>
      </c>
      <c r="C356" s="34" t="s">
        <v>2098</v>
      </c>
      <c r="D356" s="33" t="s">
        <v>181</v>
      </c>
      <c r="E356" s="35" t="s">
        <v>2099</v>
      </c>
      <c r="F356" s="36" t="s">
        <v>250</v>
      </c>
      <c r="G356" s="37">
        <v>24.5</v>
      </c>
      <c r="H356" s="38">
        <v>0</v>
      </c>
      <c r="I356" s="38">
        <f>ROUND(G356*H356,P4)</f>
        <v>0</v>
      </c>
      <c r="J356" s="33"/>
      <c r="O356" s="39">
        <f>I356*0.21</f>
        <v>0</v>
      </c>
      <c r="P356">
        <v>3</v>
      </c>
    </row>
    <row r="357" spans="1:16" ht="30" x14ac:dyDescent="0.25">
      <c r="A357" s="33" t="s">
        <v>173</v>
      </c>
      <c r="B357" s="40"/>
      <c r="C357" s="41"/>
      <c r="D357" s="41"/>
      <c r="E357" s="35" t="s">
        <v>2099</v>
      </c>
      <c r="F357" s="41"/>
      <c r="G357" s="41"/>
      <c r="H357" s="41"/>
      <c r="I357" s="41"/>
      <c r="J357" s="42"/>
    </row>
    <row r="358" spans="1:16" ht="60" x14ac:dyDescent="0.25">
      <c r="A358" s="33" t="s">
        <v>175</v>
      </c>
      <c r="B358" s="40"/>
      <c r="C358" s="41"/>
      <c r="D358" s="41"/>
      <c r="E358" s="43" t="s">
        <v>2100</v>
      </c>
      <c r="F358" s="41"/>
      <c r="G358" s="41"/>
      <c r="H358" s="41"/>
      <c r="I358" s="41"/>
      <c r="J358" s="42"/>
    </row>
    <row r="359" spans="1:16" x14ac:dyDescent="0.25">
      <c r="A359" s="33" t="s">
        <v>177</v>
      </c>
      <c r="B359" s="40"/>
      <c r="C359" s="41"/>
      <c r="D359" s="41"/>
      <c r="E359" s="44" t="s">
        <v>181</v>
      </c>
      <c r="F359" s="41"/>
      <c r="G359" s="41"/>
      <c r="H359" s="41"/>
      <c r="I359" s="41"/>
      <c r="J359" s="42"/>
    </row>
    <row r="360" spans="1:16" ht="30" x14ac:dyDescent="0.25">
      <c r="A360" s="33" t="s">
        <v>168</v>
      </c>
      <c r="B360" s="33">
        <v>88</v>
      </c>
      <c r="C360" s="34" t="s">
        <v>2101</v>
      </c>
      <c r="D360" s="33" t="s">
        <v>181</v>
      </c>
      <c r="E360" s="35" t="s">
        <v>2102</v>
      </c>
      <c r="F360" s="36" t="s">
        <v>274</v>
      </c>
      <c r="G360" s="37">
        <v>70</v>
      </c>
      <c r="H360" s="38">
        <v>0</v>
      </c>
      <c r="I360" s="38">
        <f>ROUND(G360*H360,P4)</f>
        <v>0</v>
      </c>
      <c r="J360" s="33"/>
      <c r="O360" s="39">
        <f>I360*0.21</f>
        <v>0</v>
      </c>
      <c r="P360">
        <v>3</v>
      </c>
    </row>
    <row r="361" spans="1:16" ht="30" x14ac:dyDescent="0.25">
      <c r="A361" s="33" t="s">
        <v>173</v>
      </c>
      <c r="B361" s="40"/>
      <c r="C361" s="41"/>
      <c r="D361" s="41"/>
      <c r="E361" s="35" t="s">
        <v>2102</v>
      </c>
      <c r="F361" s="41"/>
      <c r="G361" s="41"/>
      <c r="H361" s="41"/>
      <c r="I361" s="41"/>
      <c r="J361" s="42"/>
    </row>
    <row r="362" spans="1:16" ht="60" x14ac:dyDescent="0.25">
      <c r="A362" s="33" t="s">
        <v>175</v>
      </c>
      <c r="B362" s="40"/>
      <c r="C362" s="41"/>
      <c r="D362" s="41"/>
      <c r="E362" s="43" t="s">
        <v>2103</v>
      </c>
      <c r="F362" s="41"/>
      <c r="G362" s="41"/>
      <c r="H362" s="41"/>
      <c r="I362" s="41"/>
      <c r="J362" s="42"/>
    </row>
    <row r="363" spans="1:16" x14ac:dyDescent="0.25">
      <c r="A363" s="33" t="s">
        <v>177</v>
      </c>
      <c r="B363" s="40"/>
      <c r="C363" s="41"/>
      <c r="D363" s="41"/>
      <c r="E363" s="44" t="s">
        <v>181</v>
      </c>
      <c r="F363" s="41"/>
      <c r="G363" s="41"/>
      <c r="H363" s="41"/>
      <c r="I363" s="41"/>
      <c r="J363" s="42"/>
    </row>
    <row r="364" spans="1:16" ht="30" x14ac:dyDescent="0.25">
      <c r="A364" s="33" t="s">
        <v>168</v>
      </c>
      <c r="B364" s="33">
        <v>89</v>
      </c>
      <c r="C364" s="34" t="s">
        <v>2104</v>
      </c>
      <c r="D364" s="33" t="s">
        <v>181</v>
      </c>
      <c r="E364" s="35" t="s">
        <v>2105</v>
      </c>
      <c r="F364" s="36" t="s">
        <v>274</v>
      </c>
      <c r="G364" s="37">
        <v>140</v>
      </c>
      <c r="H364" s="38">
        <v>0</v>
      </c>
      <c r="I364" s="38">
        <f>ROUND(G364*H364,P4)</f>
        <v>0</v>
      </c>
      <c r="J364" s="33"/>
      <c r="O364" s="39">
        <f>I364*0.21</f>
        <v>0</v>
      </c>
      <c r="P364">
        <v>3</v>
      </c>
    </row>
    <row r="365" spans="1:16" ht="30" x14ac:dyDescent="0.25">
      <c r="A365" s="33" t="s">
        <v>173</v>
      </c>
      <c r="B365" s="40"/>
      <c r="C365" s="41"/>
      <c r="D365" s="41"/>
      <c r="E365" s="35" t="s">
        <v>2105</v>
      </c>
      <c r="F365" s="41"/>
      <c r="G365" s="41"/>
      <c r="H365" s="41"/>
      <c r="I365" s="41"/>
      <c r="J365" s="42"/>
    </row>
    <row r="366" spans="1:16" ht="60" x14ac:dyDescent="0.25">
      <c r="A366" s="33" t="s">
        <v>175</v>
      </c>
      <c r="B366" s="40"/>
      <c r="C366" s="41"/>
      <c r="D366" s="41"/>
      <c r="E366" s="43" t="s">
        <v>2067</v>
      </c>
      <c r="F366" s="41"/>
      <c r="G366" s="41"/>
      <c r="H366" s="41"/>
      <c r="I366" s="41"/>
      <c r="J366" s="42"/>
    </row>
    <row r="367" spans="1:16" x14ac:dyDescent="0.25">
      <c r="A367" s="33" t="s">
        <v>177</v>
      </c>
      <c r="B367" s="40"/>
      <c r="C367" s="41"/>
      <c r="D367" s="41"/>
      <c r="E367" s="44" t="s">
        <v>181</v>
      </c>
      <c r="F367" s="41"/>
      <c r="G367" s="41"/>
      <c r="H367" s="41"/>
      <c r="I367" s="41"/>
      <c r="J367" s="42"/>
    </row>
    <row r="368" spans="1:16" ht="45" x14ac:dyDescent="0.25">
      <c r="A368" s="33" t="s">
        <v>168</v>
      </c>
      <c r="B368" s="33">
        <v>90</v>
      </c>
      <c r="C368" s="34" t="s">
        <v>2106</v>
      </c>
      <c r="D368" s="33" t="s">
        <v>181</v>
      </c>
      <c r="E368" s="35" t="s">
        <v>2107</v>
      </c>
      <c r="F368" s="36" t="s">
        <v>274</v>
      </c>
      <c r="G368" s="37">
        <v>4</v>
      </c>
      <c r="H368" s="38">
        <v>0</v>
      </c>
      <c r="I368" s="38">
        <f>ROUND(G368*H368,P4)</f>
        <v>0</v>
      </c>
      <c r="J368" s="33"/>
      <c r="O368" s="39">
        <f>I368*0.21</f>
        <v>0</v>
      </c>
      <c r="P368">
        <v>3</v>
      </c>
    </row>
    <row r="369" spans="1:16" ht="45" x14ac:dyDescent="0.25">
      <c r="A369" s="33" t="s">
        <v>173</v>
      </c>
      <c r="B369" s="40"/>
      <c r="C369" s="41"/>
      <c r="D369" s="41"/>
      <c r="E369" s="35" t="s">
        <v>2107</v>
      </c>
      <c r="F369" s="41"/>
      <c r="G369" s="41"/>
      <c r="H369" s="41"/>
      <c r="I369" s="41"/>
      <c r="J369" s="42"/>
    </row>
    <row r="370" spans="1:16" ht="60" x14ac:dyDescent="0.25">
      <c r="A370" s="33" t="s">
        <v>175</v>
      </c>
      <c r="B370" s="40"/>
      <c r="C370" s="41"/>
      <c r="D370" s="41"/>
      <c r="E370" s="43" t="s">
        <v>2108</v>
      </c>
      <c r="F370" s="41"/>
      <c r="G370" s="41"/>
      <c r="H370" s="41"/>
      <c r="I370" s="41"/>
      <c r="J370" s="42"/>
    </row>
    <row r="371" spans="1:16" x14ac:dyDescent="0.25">
      <c r="A371" s="33" t="s">
        <v>177</v>
      </c>
      <c r="B371" s="40"/>
      <c r="C371" s="41"/>
      <c r="D371" s="41"/>
      <c r="E371" s="44" t="s">
        <v>181</v>
      </c>
      <c r="F371" s="41"/>
      <c r="G371" s="41"/>
      <c r="H371" s="41"/>
      <c r="I371" s="41"/>
      <c r="J371" s="42"/>
    </row>
    <row r="372" spans="1:16" ht="30" x14ac:dyDescent="0.25">
      <c r="A372" s="33" t="s">
        <v>168</v>
      </c>
      <c r="B372" s="33">
        <v>91</v>
      </c>
      <c r="C372" s="34" t="s">
        <v>2109</v>
      </c>
      <c r="D372" s="33" t="s">
        <v>181</v>
      </c>
      <c r="E372" s="35" t="s">
        <v>2110</v>
      </c>
      <c r="F372" s="36" t="s">
        <v>274</v>
      </c>
      <c r="G372" s="37">
        <v>140</v>
      </c>
      <c r="H372" s="38">
        <v>0</v>
      </c>
      <c r="I372" s="38">
        <f>ROUND(G372*H372,P4)</f>
        <v>0</v>
      </c>
      <c r="J372" s="33"/>
      <c r="O372" s="39">
        <f>I372*0.21</f>
        <v>0</v>
      </c>
      <c r="P372">
        <v>3</v>
      </c>
    </row>
    <row r="373" spans="1:16" ht="30" x14ac:dyDescent="0.25">
      <c r="A373" s="33" t="s">
        <v>173</v>
      </c>
      <c r="B373" s="40"/>
      <c r="C373" s="41"/>
      <c r="D373" s="41"/>
      <c r="E373" s="35" t="s">
        <v>2110</v>
      </c>
      <c r="F373" s="41"/>
      <c r="G373" s="41"/>
      <c r="H373" s="41"/>
      <c r="I373" s="41"/>
      <c r="J373" s="42"/>
    </row>
    <row r="374" spans="1:16" ht="90" x14ac:dyDescent="0.25">
      <c r="A374" s="33" t="s">
        <v>175</v>
      </c>
      <c r="B374" s="40"/>
      <c r="C374" s="41"/>
      <c r="D374" s="41"/>
      <c r="E374" s="43" t="s">
        <v>2111</v>
      </c>
      <c r="F374" s="41"/>
      <c r="G374" s="41"/>
      <c r="H374" s="41"/>
      <c r="I374" s="41"/>
      <c r="J374" s="42"/>
    </row>
    <row r="375" spans="1:16" x14ac:dyDescent="0.25">
      <c r="A375" s="33" t="s">
        <v>177</v>
      </c>
      <c r="B375" s="40"/>
      <c r="C375" s="41"/>
      <c r="D375" s="41"/>
      <c r="E375" s="44" t="s">
        <v>181</v>
      </c>
      <c r="F375" s="41"/>
      <c r="G375" s="41"/>
      <c r="H375" s="41"/>
      <c r="I375" s="41"/>
      <c r="J375" s="42"/>
    </row>
    <row r="376" spans="1:16" ht="30" x14ac:dyDescent="0.25">
      <c r="A376" s="33" t="s">
        <v>168</v>
      </c>
      <c r="B376" s="33">
        <v>92</v>
      </c>
      <c r="C376" s="34" t="s">
        <v>2112</v>
      </c>
      <c r="D376" s="33" t="s">
        <v>181</v>
      </c>
      <c r="E376" s="35" t="s">
        <v>2113</v>
      </c>
      <c r="F376" s="36" t="s">
        <v>298</v>
      </c>
      <c r="G376" s="37">
        <v>0.91500000000000004</v>
      </c>
      <c r="H376" s="38">
        <v>0</v>
      </c>
      <c r="I376" s="38">
        <f>ROUND(G376*H376,P4)</f>
        <v>0</v>
      </c>
      <c r="J376" s="33"/>
      <c r="O376" s="39">
        <f>I376*0.21</f>
        <v>0</v>
      </c>
      <c r="P376">
        <v>3</v>
      </c>
    </row>
    <row r="377" spans="1:16" ht="30" x14ac:dyDescent="0.25">
      <c r="A377" s="33" t="s">
        <v>173</v>
      </c>
      <c r="B377" s="40"/>
      <c r="C377" s="41"/>
      <c r="D377" s="41"/>
      <c r="E377" s="35" t="s">
        <v>2113</v>
      </c>
      <c r="F377" s="41"/>
      <c r="G377" s="41"/>
      <c r="H377" s="41"/>
      <c r="I377" s="41"/>
      <c r="J377" s="42"/>
    </row>
    <row r="378" spans="1:16" x14ac:dyDescent="0.25">
      <c r="A378" s="33" t="s">
        <v>177</v>
      </c>
      <c r="B378" s="40"/>
      <c r="C378" s="41"/>
      <c r="D378" s="41"/>
      <c r="E378" s="44" t="s">
        <v>181</v>
      </c>
      <c r="F378" s="41"/>
      <c r="G378" s="41"/>
      <c r="H378" s="41"/>
      <c r="I378" s="41"/>
      <c r="J378" s="42"/>
    </row>
    <row r="379" spans="1:16" x14ac:dyDescent="0.25">
      <c r="A379" s="27" t="s">
        <v>165</v>
      </c>
      <c r="B379" s="28"/>
      <c r="C379" s="29" t="s">
        <v>246</v>
      </c>
      <c r="D379" s="30"/>
      <c r="E379" s="27" t="s">
        <v>2114</v>
      </c>
      <c r="F379" s="30"/>
      <c r="G379" s="30"/>
      <c r="H379" s="30"/>
      <c r="I379" s="31">
        <f>SUMIFS(I380:I390,A380:A390,"P")</f>
        <v>0</v>
      </c>
      <c r="J379" s="32"/>
    </row>
    <row r="380" spans="1:16" ht="30" x14ac:dyDescent="0.25">
      <c r="A380" s="33" t="s">
        <v>168</v>
      </c>
      <c r="B380" s="33">
        <v>93</v>
      </c>
      <c r="C380" s="34" t="s">
        <v>2115</v>
      </c>
      <c r="D380" s="33" t="s">
        <v>181</v>
      </c>
      <c r="E380" s="35" t="s">
        <v>2116</v>
      </c>
      <c r="F380" s="36" t="s">
        <v>250</v>
      </c>
      <c r="G380" s="37">
        <v>15</v>
      </c>
      <c r="H380" s="38">
        <v>0</v>
      </c>
      <c r="I380" s="38">
        <f>ROUND(G380*H380,P4)</f>
        <v>0</v>
      </c>
      <c r="J380" s="33"/>
      <c r="O380" s="39">
        <f>I380*0.21</f>
        <v>0</v>
      </c>
      <c r="P380">
        <v>3</v>
      </c>
    </row>
    <row r="381" spans="1:16" ht="30" x14ac:dyDescent="0.25">
      <c r="A381" s="33" t="s">
        <v>173</v>
      </c>
      <c r="B381" s="40"/>
      <c r="C381" s="41"/>
      <c r="D381" s="41"/>
      <c r="E381" s="35" t="s">
        <v>2116</v>
      </c>
      <c r="F381" s="41"/>
      <c r="G381" s="41"/>
      <c r="H381" s="41"/>
      <c r="I381" s="41"/>
      <c r="J381" s="42"/>
    </row>
    <row r="382" spans="1:16" ht="30" x14ac:dyDescent="0.25">
      <c r="A382" s="33" t="s">
        <v>175</v>
      </c>
      <c r="B382" s="40"/>
      <c r="C382" s="41"/>
      <c r="D382" s="41"/>
      <c r="E382" s="43" t="s">
        <v>2117</v>
      </c>
      <c r="F382" s="41"/>
      <c r="G382" s="41"/>
      <c r="H382" s="41"/>
      <c r="I382" s="41"/>
      <c r="J382" s="42"/>
    </row>
    <row r="383" spans="1:16" x14ac:dyDescent="0.25">
      <c r="A383" s="33" t="s">
        <v>177</v>
      </c>
      <c r="B383" s="40"/>
      <c r="C383" s="41"/>
      <c r="D383" s="41"/>
      <c r="E383" s="44" t="s">
        <v>181</v>
      </c>
      <c r="F383" s="41"/>
      <c r="G383" s="41"/>
      <c r="H383" s="41"/>
      <c r="I383" s="41"/>
      <c r="J383" s="42"/>
    </row>
    <row r="384" spans="1:16" x14ac:dyDescent="0.25">
      <c r="A384" s="33" t="s">
        <v>168</v>
      </c>
      <c r="B384" s="33">
        <v>94</v>
      </c>
      <c r="C384" s="34" t="s">
        <v>2118</v>
      </c>
      <c r="D384" s="33" t="s">
        <v>181</v>
      </c>
      <c r="E384" s="35" t="s">
        <v>2119</v>
      </c>
      <c r="F384" s="36" t="s">
        <v>250</v>
      </c>
      <c r="G384" s="37">
        <v>15.45</v>
      </c>
      <c r="H384" s="38">
        <v>0</v>
      </c>
      <c r="I384" s="38">
        <f>ROUND(G384*H384,P4)</f>
        <v>0</v>
      </c>
      <c r="J384" s="33"/>
      <c r="O384" s="39">
        <f>I384*0.21</f>
        <v>0</v>
      </c>
      <c r="P384">
        <v>3</v>
      </c>
    </row>
    <row r="385" spans="1:16" x14ac:dyDescent="0.25">
      <c r="A385" s="33" t="s">
        <v>173</v>
      </c>
      <c r="B385" s="40"/>
      <c r="C385" s="41"/>
      <c r="D385" s="41"/>
      <c r="E385" s="35" t="s">
        <v>2119</v>
      </c>
      <c r="F385" s="41"/>
      <c r="G385" s="41"/>
      <c r="H385" s="41"/>
      <c r="I385" s="41"/>
      <c r="J385" s="42"/>
    </row>
    <row r="386" spans="1:16" x14ac:dyDescent="0.25">
      <c r="A386" s="33" t="s">
        <v>177</v>
      </c>
      <c r="B386" s="40"/>
      <c r="C386" s="41"/>
      <c r="D386" s="41"/>
      <c r="E386" s="44" t="s">
        <v>181</v>
      </c>
      <c r="F386" s="41"/>
      <c r="G386" s="41"/>
      <c r="H386" s="41"/>
      <c r="I386" s="41"/>
      <c r="J386" s="42"/>
    </row>
    <row r="387" spans="1:16" ht="45" x14ac:dyDescent="0.25">
      <c r="A387" s="33" t="s">
        <v>168</v>
      </c>
      <c r="B387" s="33">
        <v>95</v>
      </c>
      <c r="C387" s="34" t="s">
        <v>1484</v>
      </c>
      <c r="D387" s="33" t="s">
        <v>181</v>
      </c>
      <c r="E387" s="35" t="s">
        <v>1486</v>
      </c>
      <c r="F387" s="36" t="s">
        <v>250</v>
      </c>
      <c r="G387" s="37">
        <v>15</v>
      </c>
      <c r="H387" s="38">
        <v>0</v>
      </c>
      <c r="I387" s="38">
        <f>ROUND(G387*H387,P4)</f>
        <v>0</v>
      </c>
      <c r="J387" s="33"/>
      <c r="O387" s="39">
        <f>I387*0.21</f>
        <v>0</v>
      </c>
      <c r="P387">
        <v>3</v>
      </c>
    </row>
    <row r="388" spans="1:16" ht="75" x14ac:dyDescent="0.25">
      <c r="A388" s="33" t="s">
        <v>173</v>
      </c>
      <c r="B388" s="40"/>
      <c r="C388" s="41"/>
      <c r="D388" s="41"/>
      <c r="E388" s="35" t="s">
        <v>1487</v>
      </c>
      <c r="F388" s="41"/>
      <c r="G388" s="41"/>
      <c r="H388" s="41"/>
      <c r="I388" s="41"/>
      <c r="J388" s="42"/>
    </row>
    <row r="389" spans="1:16" ht="30" x14ac:dyDescent="0.25">
      <c r="A389" s="33" t="s">
        <v>175</v>
      </c>
      <c r="B389" s="40"/>
      <c r="C389" s="41"/>
      <c r="D389" s="41"/>
      <c r="E389" s="43" t="s">
        <v>2117</v>
      </c>
      <c r="F389" s="41"/>
      <c r="G389" s="41"/>
      <c r="H389" s="41"/>
      <c r="I389" s="41"/>
      <c r="J389" s="42"/>
    </row>
    <row r="390" spans="1:16" x14ac:dyDescent="0.25">
      <c r="A390" s="33" t="s">
        <v>177</v>
      </c>
      <c r="B390" s="40"/>
      <c r="C390" s="41"/>
      <c r="D390" s="41"/>
      <c r="E390" s="44" t="s">
        <v>181</v>
      </c>
      <c r="F390" s="41"/>
      <c r="G390" s="41"/>
      <c r="H390" s="41"/>
      <c r="I390" s="41"/>
      <c r="J390" s="42"/>
    </row>
    <row r="391" spans="1:16" x14ac:dyDescent="0.25">
      <c r="A391" s="27" t="s">
        <v>165</v>
      </c>
      <c r="B391" s="28"/>
      <c r="C391" s="29" t="s">
        <v>2120</v>
      </c>
      <c r="D391" s="30"/>
      <c r="E391" s="27" t="s">
        <v>2121</v>
      </c>
      <c r="F391" s="30"/>
      <c r="G391" s="30"/>
      <c r="H391" s="30"/>
      <c r="I391" s="31">
        <f>SUMIFS(I392:I401,A392:A401,"P")</f>
        <v>0</v>
      </c>
      <c r="J391" s="32"/>
    </row>
    <row r="392" spans="1:16" ht="45" x14ac:dyDescent="0.25">
      <c r="A392" s="33" t="s">
        <v>168</v>
      </c>
      <c r="B392" s="33">
        <v>96</v>
      </c>
      <c r="C392" s="34" t="s">
        <v>2122</v>
      </c>
      <c r="D392" s="33" t="s">
        <v>181</v>
      </c>
      <c r="E392" s="35" t="s">
        <v>2123</v>
      </c>
      <c r="F392" s="36" t="s">
        <v>250</v>
      </c>
      <c r="G392" s="37">
        <v>28.762</v>
      </c>
      <c r="H392" s="38">
        <v>0</v>
      </c>
      <c r="I392" s="38">
        <f>ROUND(G392*H392,P4)</f>
        <v>0</v>
      </c>
      <c r="J392" s="33"/>
      <c r="O392" s="39">
        <f>I392*0.21</f>
        <v>0</v>
      </c>
      <c r="P392">
        <v>3</v>
      </c>
    </row>
    <row r="393" spans="1:16" ht="45" x14ac:dyDescent="0.25">
      <c r="A393" s="33" t="s">
        <v>173</v>
      </c>
      <c r="B393" s="40"/>
      <c r="C393" s="41"/>
      <c r="D393" s="41"/>
      <c r="E393" s="35" t="s">
        <v>2123</v>
      </c>
      <c r="F393" s="41"/>
      <c r="G393" s="41"/>
      <c r="H393" s="41"/>
      <c r="I393" s="41"/>
      <c r="J393" s="42"/>
    </row>
    <row r="394" spans="1:16" ht="45" x14ac:dyDescent="0.25">
      <c r="A394" s="33" t="s">
        <v>175</v>
      </c>
      <c r="B394" s="40"/>
      <c r="C394" s="41"/>
      <c r="D394" s="41"/>
      <c r="E394" s="43" t="s">
        <v>2124</v>
      </c>
      <c r="F394" s="41"/>
      <c r="G394" s="41"/>
      <c r="H394" s="41"/>
      <c r="I394" s="41"/>
      <c r="J394" s="42"/>
    </row>
    <row r="395" spans="1:16" x14ac:dyDescent="0.25">
      <c r="A395" s="33" t="s">
        <v>177</v>
      </c>
      <c r="B395" s="40"/>
      <c r="C395" s="41"/>
      <c r="D395" s="41"/>
      <c r="E395" s="44" t="s">
        <v>181</v>
      </c>
      <c r="F395" s="41"/>
      <c r="G395" s="41"/>
      <c r="H395" s="41"/>
      <c r="I395" s="41"/>
      <c r="J395" s="42"/>
    </row>
    <row r="396" spans="1:16" ht="45" x14ac:dyDescent="0.25">
      <c r="A396" s="33" t="s">
        <v>168</v>
      </c>
      <c r="B396" s="33">
        <v>97</v>
      </c>
      <c r="C396" s="34" t="s">
        <v>2125</v>
      </c>
      <c r="D396" s="33" t="s">
        <v>181</v>
      </c>
      <c r="E396" s="35" t="s">
        <v>2126</v>
      </c>
      <c r="F396" s="36" t="s">
        <v>298</v>
      </c>
      <c r="G396" s="37">
        <v>1.2350000000000001</v>
      </c>
      <c r="H396" s="38">
        <v>0</v>
      </c>
      <c r="I396" s="38">
        <f>ROUND(G396*H396,P4)</f>
        <v>0</v>
      </c>
      <c r="J396" s="33"/>
      <c r="O396" s="39">
        <f>I396*0.21</f>
        <v>0</v>
      </c>
      <c r="P396">
        <v>3</v>
      </c>
    </row>
    <row r="397" spans="1:16" ht="45" x14ac:dyDescent="0.25">
      <c r="A397" s="33" t="s">
        <v>173</v>
      </c>
      <c r="B397" s="40"/>
      <c r="C397" s="41"/>
      <c r="D397" s="41"/>
      <c r="E397" s="35" t="s">
        <v>2126</v>
      </c>
      <c r="F397" s="41"/>
      <c r="G397" s="41"/>
      <c r="H397" s="41"/>
      <c r="I397" s="41"/>
      <c r="J397" s="42"/>
    </row>
    <row r="398" spans="1:16" x14ac:dyDescent="0.25">
      <c r="A398" s="33" t="s">
        <v>177</v>
      </c>
      <c r="B398" s="40"/>
      <c r="C398" s="41"/>
      <c r="D398" s="41"/>
      <c r="E398" s="44" t="s">
        <v>181</v>
      </c>
      <c r="F398" s="41"/>
      <c r="G398" s="41"/>
      <c r="H398" s="41"/>
      <c r="I398" s="41"/>
      <c r="J398" s="42"/>
    </row>
    <row r="399" spans="1:16" ht="30" x14ac:dyDescent="0.25">
      <c r="A399" s="33" t="s">
        <v>168</v>
      </c>
      <c r="B399" s="33">
        <v>98</v>
      </c>
      <c r="C399" s="34" t="s">
        <v>2127</v>
      </c>
      <c r="D399" s="33" t="s">
        <v>181</v>
      </c>
      <c r="E399" s="35" t="s">
        <v>2128</v>
      </c>
      <c r="F399" s="36" t="s">
        <v>190</v>
      </c>
      <c r="G399" s="37">
        <v>1</v>
      </c>
      <c r="H399" s="38">
        <v>0</v>
      </c>
      <c r="I399" s="38">
        <f>ROUND(G399*H399,P4)</f>
        <v>0</v>
      </c>
      <c r="J399" s="33"/>
      <c r="O399" s="39">
        <f>I399*0.21</f>
        <v>0</v>
      </c>
      <c r="P399">
        <v>3</v>
      </c>
    </row>
    <row r="400" spans="1:16" ht="30" x14ac:dyDescent="0.25">
      <c r="A400" s="33" t="s">
        <v>173</v>
      </c>
      <c r="B400" s="40"/>
      <c r="C400" s="41"/>
      <c r="D400" s="41"/>
      <c r="E400" s="35" t="s">
        <v>2128</v>
      </c>
      <c r="F400" s="41"/>
      <c r="G400" s="41"/>
      <c r="H400" s="41"/>
      <c r="I400" s="41"/>
      <c r="J400" s="42"/>
    </row>
    <row r="401" spans="1:16" x14ac:dyDescent="0.25">
      <c r="A401" s="33" t="s">
        <v>177</v>
      </c>
      <c r="B401" s="40"/>
      <c r="C401" s="41"/>
      <c r="D401" s="41"/>
      <c r="E401" s="44" t="s">
        <v>181</v>
      </c>
      <c r="F401" s="41"/>
      <c r="G401" s="41"/>
      <c r="H401" s="41"/>
      <c r="I401" s="41"/>
      <c r="J401" s="42"/>
    </row>
    <row r="402" spans="1:16" x14ac:dyDescent="0.25">
      <c r="A402" s="27" t="s">
        <v>165</v>
      </c>
      <c r="B402" s="28"/>
      <c r="C402" s="29" t="s">
        <v>674</v>
      </c>
      <c r="D402" s="30"/>
      <c r="E402" s="27" t="s">
        <v>2129</v>
      </c>
      <c r="F402" s="30"/>
      <c r="G402" s="30"/>
      <c r="H402" s="30"/>
      <c r="I402" s="31">
        <f>SUMIFS(I403:I423,A403:A423,"P")</f>
        <v>0</v>
      </c>
      <c r="J402" s="32"/>
    </row>
    <row r="403" spans="1:16" x14ac:dyDescent="0.25">
      <c r="A403" s="33" t="s">
        <v>168</v>
      </c>
      <c r="B403" s="33">
        <v>99</v>
      </c>
      <c r="C403" s="34" t="s">
        <v>2130</v>
      </c>
      <c r="D403" s="33" t="s">
        <v>181</v>
      </c>
      <c r="E403" s="35" t="s">
        <v>2131</v>
      </c>
      <c r="F403" s="36" t="s">
        <v>274</v>
      </c>
      <c r="G403" s="37">
        <v>5.15</v>
      </c>
      <c r="H403" s="38">
        <v>0</v>
      </c>
      <c r="I403" s="38">
        <f>ROUND(G403*H403,P4)</f>
        <v>0</v>
      </c>
      <c r="J403" s="33"/>
      <c r="O403" s="39">
        <f>I403*0.21</f>
        <v>0</v>
      </c>
      <c r="P403">
        <v>3</v>
      </c>
    </row>
    <row r="404" spans="1:16" x14ac:dyDescent="0.25">
      <c r="A404" s="33" t="s">
        <v>173</v>
      </c>
      <c r="B404" s="40"/>
      <c r="C404" s="41"/>
      <c r="D404" s="41"/>
      <c r="E404" s="35" t="s">
        <v>2131</v>
      </c>
      <c r="F404" s="41"/>
      <c r="G404" s="41"/>
      <c r="H404" s="41"/>
      <c r="I404" s="41"/>
      <c r="J404" s="42"/>
    </row>
    <row r="405" spans="1:16" x14ac:dyDescent="0.25">
      <c r="A405" s="33" t="s">
        <v>177</v>
      </c>
      <c r="B405" s="40"/>
      <c r="C405" s="41"/>
      <c r="D405" s="41"/>
      <c r="E405" s="44" t="s">
        <v>181</v>
      </c>
      <c r="F405" s="41"/>
      <c r="G405" s="41"/>
      <c r="H405" s="41"/>
      <c r="I405" s="41"/>
      <c r="J405" s="42"/>
    </row>
    <row r="406" spans="1:16" x14ac:dyDescent="0.25">
      <c r="A406" s="33" t="s">
        <v>168</v>
      </c>
      <c r="B406" s="33">
        <v>100</v>
      </c>
      <c r="C406" s="34" t="s">
        <v>2132</v>
      </c>
      <c r="D406" s="33" t="s">
        <v>181</v>
      </c>
      <c r="E406" s="35" t="s">
        <v>2133</v>
      </c>
      <c r="F406" s="36" t="s">
        <v>190</v>
      </c>
      <c r="G406" s="37">
        <v>1</v>
      </c>
      <c r="H406" s="38">
        <v>0</v>
      </c>
      <c r="I406" s="38">
        <f>ROUND(G406*H406,P4)</f>
        <v>0</v>
      </c>
      <c r="J406" s="33"/>
      <c r="O406" s="39">
        <f>I406*0.21</f>
        <v>0</v>
      </c>
      <c r="P406">
        <v>3</v>
      </c>
    </row>
    <row r="407" spans="1:16" x14ac:dyDescent="0.25">
      <c r="A407" s="33" t="s">
        <v>173</v>
      </c>
      <c r="B407" s="40"/>
      <c r="C407" s="41"/>
      <c r="D407" s="41"/>
      <c r="E407" s="35" t="s">
        <v>2133</v>
      </c>
      <c r="F407" s="41"/>
      <c r="G407" s="41"/>
      <c r="H407" s="41"/>
      <c r="I407" s="41"/>
      <c r="J407" s="42"/>
    </row>
    <row r="408" spans="1:16" x14ac:dyDescent="0.25">
      <c r="A408" s="33" t="s">
        <v>177</v>
      </c>
      <c r="B408" s="40"/>
      <c r="C408" s="41"/>
      <c r="D408" s="41"/>
      <c r="E408" s="44" t="s">
        <v>181</v>
      </c>
      <c r="F408" s="41"/>
      <c r="G408" s="41"/>
      <c r="H408" s="41"/>
      <c r="I408" s="41"/>
      <c r="J408" s="42"/>
    </row>
    <row r="409" spans="1:16" x14ac:dyDescent="0.25">
      <c r="A409" s="33" t="s">
        <v>168</v>
      </c>
      <c r="B409" s="33">
        <v>101</v>
      </c>
      <c r="C409" s="34" t="s">
        <v>2134</v>
      </c>
      <c r="D409" s="33" t="s">
        <v>181</v>
      </c>
      <c r="E409" s="35" t="s">
        <v>2135</v>
      </c>
      <c r="F409" s="36" t="s">
        <v>190</v>
      </c>
      <c r="G409" s="37">
        <v>2</v>
      </c>
      <c r="H409" s="38">
        <v>0</v>
      </c>
      <c r="I409" s="38">
        <f>ROUND(G409*H409,P4)</f>
        <v>0</v>
      </c>
      <c r="J409" s="33"/>
      <c r="O409" s="39">
        <f>I409*0.21</f>
        <v>0</v>
      </c>
      <c r="P409">
        <v>3</v>
      </c>
    </row>
    <row r="410" spans="1:16" x14ac:dyDescent="0.25">
      <c r="A410" s="33" t="s">
        <v>173</v>
      </c>
      <c r="B410" s="40"/>
      <c r="C410" s="41"/>
      <c r="D410" s="41"/>
      <c r="E410" s="35" t="s">
        <v>2135</v>
      </c>
      <c r="F410" s="41"/>
      <c r="G410" s="41"/>
      <c r="H410" s="41"/>
      <c r="I410" s="41"/>
      <c r="J410" s="42"/>
    </row>
    <row r="411" spans="1:16" x14ac:dyDescent="0.25">
      <c r="A411" s="33" t="s">
        <v>177</v>
      </c>
      <c r="B411" s="40"/>
      <c r="C411" s="41"/>
      <c r="D411" s="41"/>
      <c r="E411" s="44" t="s">
        <v>181</v>
      </c>
      <c r="F411" s="41"/>
      <c r="G411" s="41"/>
      <c r="H411" s="41"/>
      <c r="I411" s="41"/>
      <c r="J411" s="42"/>
    </row>
    <row r="412" spans="1:16" ht="30" x14ac:dyDescent="0.25">
      <c r="A412" s="33" t="s">
        <v>168</v>
      </c>
      <c r="B412" s="33">
        <v>102</v>
      </c>
      <c r="C412" s="34" t="s">
        <v>2136</v>
      </c>
      <c r="D412" s="33" t="s">
        <v>181</v>
      </c>
      <c r="E412" s="35" t="s">
        <v>2137</v>
      </c>
      <c r="F412" s="36" t="s">
        <v>274</v>
      </c>
      <c r="G412" s="37">
        <v>5</v>
      </c>
      <c r="H412" s="38">
        <v>0</v>
      </c>
      <c r="I412" s="38">
        <f>ROUND(G412*H412,P4)</f>
        <v>0</v>
      </c>
      <c r="J412" s="33"/>
      <c r="O412" s="39">
        <f>I412*0.21</f>
        <v>0</v>
      </c>
      <c r="P412">
        <v>3</v>
      </c>
    </row>
    <row r="413" spans="1:16" ht="30" x14ac:dyDescent="0.25">
      <c r="A413" s="33" t="s">
        <v>173</v>
      </c>
      <c r="B413" s="40"/>
      <c r="C413" s="41"/>
      <c r="D413" s="41"/>
      <c r="E413" s="35" t="s">
        <v>2137</v>
      </c>
      <c r="F413" s="41"/>
      <c r="G413" s="41"/>
      <c r="H413" s="41"/>
      <c r="I413" s="41"/>
      <c r="J413" s="42"/>
    </row>
    <row r="414" spans="1:16" ht="60" x14ac:dyDescent="0.25">
      <c r="A414" s="33" t="s">
        <v>175</v>
      </c>
      <c r="B414" s="40"/>
      <c r="C414" s="41"/>
      <c r="D414" s="41"/>
      <c r="E414" s="43" t="s">
        <v>2138</v>
      </c>
      <c r="F414" s="41"/>
      <c r="G414" s="41"/>
      <c r="H414" s="41"/>
      <c r="I414" s="41"/>
      <c r="J414" s="42"/>
    </row>
    <row r="415" spans="1:16" x14ac:dyDescent="0.25">
      <c r="A415" s="33" t="s">
        <v>177</v>
      </c>
      <c r="B415" s="40"/>
      <c r="C415" s="41"/>
      <c r="D415" s="41"/>
      <c r="E415" s="44" t="s">
        <v>181</v>
      </c>
      <c r="F415" s="41"/>
      <c r="G415" s="41"/>
      <c r="H415" s="41"/>
      <c r="I415" s="41"/>
      <c r="J415" s="42"/>
    </row>
    <row r="416" spans="1:16" ht="30" x14ac:dyDescent="0.25">
      <c r="A416" s="33" t="s">
        <v>168</v>
      </c>
      <c r="B416" s="33">
        <v>103</v>
      </c>
      <c r="C416" s="34" t="s">
        <v>2139</v>
      </c>
      <c r="D416" s="33" t="s">
        <v>181</v>
      </c>
      <c r="E416" s="35" t="s">
        <v>2140</v>
      </c>
      <c r="F416" s="36" t="s">
        <v>190</v>
      </c>
      <c r="G416" s="37">
        <v>2</v>
      </c>
      <c r="H416" s="38">
        <v>0</v>
      </c>
      <c r="I416" s="38">
        <f>ROUND(G416*H416,P4)</f>
        <v>0</v>
      </c>
      <c r="J416" s="33"/>
      <c r="O416" s="39">
        <f>I416*0.21</f>
        <v>0</v>
      </c>
      <c r="P416">
        <v>3</v>
      </c>
    </row>
    <row r="417" spans="1:16" ht="30" x14ac:dyDescent="0.25">
      <c r="A417" s="33" t="s">
        <v>173</v>
      </c>
      <c r="B417" s="40"/>
      <c r="C417" s="41"/>
      <c r="D417" s="41"/>
      <c r="E417" s="35" t="s">
        <v>2140</v>
      </c>
      <c r="F417" s="41"/>
      <c r="G417" s="41"/>
      <c r="H417" s="41"/>
      <c r="I417" s="41"/>
      <c r="J417" s="42"/>
    </row>
    <row r="418" spans="1:16" ht="60" x14ac:dyDescent="0.25">
      <c r="A418" s="33" t="s">
        <v>175</v>
      </c>
      <c r="B418" s="40"/>
      <c r="C418" s="41"/>
      <c r="D418" s="41"/>
      <c r="E418" s="43" t="s">
        <v>2141</v>
      </c>
      <c r="F418" s="41"/>
      <c r="G418" s="41"/>
      <c r="H418" s="41"/>
      <c r="I418" s="41"/>
      <c r="J418" s="42"/>
    </row>
    <row r="419" spans="1:16" x14ac:dyDescent="0.25">
      <c r="A419" s="33" t="s">
        <v>177</v>
      </c>
      <c r="B419" s="40"/>
      <c r="C419" s="41"/>
      <c r="D419" s="41"/>
      <c r="E419" s="44" t="s">
        <v>181</v>
      </c>
      <c r="F419" s="41"/>
      <c r="G419" s="41"/>
      <c r="H419" s="41"/>
      <c r="I419" s="41"/>
      <c r="J419" s="42"/>
    </row>
    <row r="420" spans="1:16" ht="30" x14ac:dyDescent="0.25">
      <c r="A420" s="33" t="s">
        <v>168</v>
      </c>
      <c r="B420" s="33">
        <v>104</v>
      </c>
      <c r="C420" s="34" t="s">
        <v>2142</v>
      </c>
      <c r="D420" s="33" t="s">
        <v>181</v>
      </c>
      <c r="E420" s="35" t="s">
        <v>2143</v>
      </c>
      <c r="F420" s="36" t="s">
        <v>190</v>
      </c>
      <c r="G420" s="37">
        <v>1</v>
      </c>
      <c r="H420" s="38">
        <v>0</v>
      </c>
      <c r="I420" s="38">
        <f>ROUND(G420*H420,P4)</f>
        <v>0</v>
      </c>
      <c r="J420" s="33"/>
      <c r="O420" s="39">
        <f>I420*0.21</f>
        <v>0</v>
      </c>
      <c r="P420">
        <v>3</v>
      </c>
    </row>
    <row r="421" spans="1:16" ht="30" x14ac:dyDescent="0.25">
      <c r="A421" s="33" t="s">
        <v>173</v>
      </c>
      <c r="B421" s="40"/>
      <c r="C421" s="41"/>
      <c r="D421" s="41"/>
      <c r="E421" s="35" t="s">
        <v>2143</v>
      </c>
      <c r="F421" s="41"/>
      <c r="G421" s="41"/>
      <c r="H421" s="41"/>
      <c r="I421" s="41"/>
      <c r="J421" s="42"/>
    </row>
    <row r="422" spans="1:16" ht="60" x14ac:dyDescent="0.25">
      <c r="A422" s="33" t="s">
        <v>175</v>
      </c>
      <c r="B422" s="40"/>
      <c r="C422" s="41"/>
      <c r="D422" s="41"/>
      <c r="E422" s="43" t="s">
        <v>2144</v>
      </c>
      <c r="F422" s="41"/>
      <c r="G422" s="41"/>
      <c r="H422" s="41"/>
      <c r="I422" s="41"/>
      <c r="J422" s="42"/>
    </row>
    <row r="423" spans="1:16" x14ac:dyDescent="0.25">
      <c r="A423" s="33" t="s">
        <v>177</v>
      </c>
      <c r="B423" s="40"/>
      <c r="C423" s="41"/>
      <c r="D423" s="41"/>
      <c r="E423" s="44" t="s">
        <v>181</v>
      </c>
      <c r="F423" s="41"/>
      <c r="G423" s="41"/>
      <c r="H423" s="41"/>
      <c r="I423" s="41"/>
      <c r="J423" s="42"/>
    </row>
    <row r="424" spans="1:16" x14ac:dyDescent="0.25">
      <c r="A424" s="27" t="s">
        <v>165</v>
      </c>
      <c r="B424" s="28"/>
      <c r="C424" s="29" t="s">
        <v>278</v>
      </c>
      <c r="D424" s="30"/>
      <c r="E424" s="27" t="s">
        <v>2145</v>
      </c>
      <c r="F424" s="30"/>
      <c r="G424" s="30"/>
      <c r="H424" s="30"/>
      <c r="I424" s="31">
        <f>SUMIFS(I425:I431,A425:A431,"P")</f>
        <v>0</v>
      </c>
      <c r="J424" s="32"/>
    </row>
    <row r="425" spans="1:16" ht="30" x14ac:dyDescent="0.25">
      <c r="A425" s="33" t="s">
        <v>168</v>
      </c>
      <c r="B425" s="33">
        <v>105</v>
      </c>
      <c r="C425" s="34" t="s">
        <v>2146</v>
      </c>
      <c r="D425" s="33" t="s">
        <v>181</v>
      </c>
      <c r="E425" s="35" t="s">
        <v>2147</v>
      </c>
      <c r="F425" s="36" t="s">
        <v>190</v>
      </c>
      <c r="G425" s="37">
        <v>5</v>
      </c>
      <c r="H425" s="38">
        <v>0</v>
      </c>
      <c r="I425" s="38">
        <f>ROUND(G425*H425,P4)</f>
        <v>0</v>
      </c>
      <c r="J425" s="33"/>
      <c r="O425" s="39">
        <f>I425*0.21</f>
        <v>0</v>
      </c>
      <c r="P425">
        <v>3</v>
      </c>
    </row>
    <row r="426" spans="1:16" ht="30" x14ac:dyDescent="0.25">
      <c r="A426" s="33" t="s">
        <v>173</v>
      </c>
      <c r="B426" s="40"/>
      <c r="C426" s="41"/>
      <c r="D426" s="41"/>
      <c r="E426" s="35" t="s">
        <v>2147</v>
      </c>
      <c r="F426" s="41"/>
      <c r="G426" s="41"/>
      <c r="H426" s="41"/>
      <c r="I426" s="41"/>
      <c r="J426" s="42"/>
    </row>
    <row r="427" spans="1:16" ht="75" x14ac:dyDescent="0.25">
      <c r="A427" s="33" t="s">
        <v>175</v>
      </c>
      <c r="B427" s="40"/>
      <c r="C427" s="41"/>
      <c r="D427" s="41"/>
      <c r="E427" s="43" t="s">
        <v>1983</v>
      </c>
      <c r="F427" s="41"/>
      <c r="G427" s="41"/>
      <c r="H427" s="41"/>
      <c r="I427" s="41"/>
      <c r="J427" s="42"/>
    </row>
    <row r="428" spans="1:16" x14ac:dyDescent="0.25">
      <c r="A428" s="33" t="s">
        <v>177</v>
      </c>
      <c r="B428" s="40"/>
      <c r="C428" s="41"/>
      <c r="D428" s="41"/>
      <c r="E428" s="44" t="s">
        <v>181</v>
      </c>
      <c r="F428" s="41"/>
      <c r="G428" s="41"/>
      <c r="H428" s="41"/>
      <c r="I428" s="41"/>
      <c r="J428" s="42"/>
    </row>
    <row r="429" spans="1:16" ht="45" x14ac:dyDescent="0.25">
      <c r="A429" s="33" t="s">
        <v>168</v>
      </c>
      <c r="B429" s="33">
        <v>106</v>
      </c>
      <c r="C429" s="34" t="s">
        <v>2148</v>
      </c>
      <c r="D429" s="33" t="s">
        <v>181</v>
      </c>
      <c r="E429" s="35" t="s">
        <v>2149</v>
      </c>
      <c r="F429" s="36" t="s">
        <v>190</v>
      </c>
      <c r="G429" s="37">
        <v>5</v>
      </c>
      <c r="H429" s="38">
        <v>0</v>
      </c>
      <c r="I429" s="38">
        <f>ROUND(G429*H429,P4)</f>
        <v>0</v>
      </c>
      <c r="J429" s="33"/>
      <c r="O429" s="39">
        <f>I429*0.21</f>
        <v>0</v>
      </c>
      <c r="P429">
        <v>3</v>
      </c>
    </row>
    <row r="430" spans="1:16" ht="75" x14ac:dyDescent="0.25">
      <c r="A430" s="33" t="s">
        <v>173</v>
      </c>
      <c r="B430" s="40"/>
      <c r="C430" s="41"/>
      <c r="D430" s="41"/>
      <c r="E430" s="35" t="s">
        <v>2150</v>
      </c>
      <c r="F430" s="41"/>
      <c r="G430" s="41"/>
      <c r="H430" s="41"/>
      <c r="I430" s="41"/>
      <c r="J430" s="42"/>
    </row>
    <row r="431" spans="1:16" x14ac:dyDescent="0.25">
      <c r="A431" s="33" t="s">
        <v>177</v>
      </c>
      <c r="B431" s="40"/>
      <c r="C431" s="41"/>
      <c r="D431" s="41"/>
      <c r="E431" s="44" t="s">
        <v>181</v>
      </c>
      <c r="F431" s="41"/>
      <c r="G431" s="41"/>
      <c r="H431" s="41"/>
      <c r="I431" s="41"/>
      <c r="J431" s="42"/>
    </row>
    <row r="432" spans="1:16" x14ac:dyDescent="0.25">
      <c r="A432" s="27" t="s">
        <v>165</v>
      </c>
      <c r="B432" s="28"/>
      <c r="C432" s="29" t="s">
        <v>1719</v>
      </c>
      <c r="D432" s="30"/>
      <c r="E432" s="27" t="s">
        <v>2145</v>
      </c>
      <c r="F432" s="30"/>
      <c r="G432" s="30"/>
      <c r="H432" s="30"/>
      <c r="I432" s="31">
        <f>SUMIFS(I433:I447,A433:A447,"P")</f>
        <v>0</v>
      </c>
      <c r="J432" s="32"/>
    </row>
    <row r="433" spans="1:16" x14ac:dyDescent="0.25">
      <c r="A433" s="33" t="s">
        <v>168</v>
      </c>
      <c r="B433" s="33">
        <v>107</v>
      </c>
      <c r="C433" s="34" t="s">
        <v>2151</v>
      </c>
      <c r="D433" s="33" t="s">
        <v>181</v>
      </c>
      <c r="E433" s="35" t="s">
        <v>2152</v>
      </c>
      <c r="F433" s="36" t="s">
        <v>190</v>
      </c>
      <c r="G433" s="37">
        <v>1</v>
      </c>
      <c r="H433" s="38">
        <v>0</v>
      </c>
      <c r="I433" s="38">
        <f>ROUND(G433*H433,P4)</f>
        <v>0</v>
      </c>
      <c r="J433" s="33"/>
      <c r="O433" s="39">
        <f>I433*0.21</f>
        <v>0</v>
      </c>
      <c r="P433">
        <v>3</v>
      </c>
    </row>
    <row r="434" spans="1:16" x14ac:dyDescent="0.25">
      <c r="A434" s="33" t="s">
        <v>173</v>
      </c>
      <c r="B434" s="40"/>
      <c r="C434" s="41"/>
      <c r="D434" s="41"/>
      <c r="E434" s="35" t="s">
        <v>2152</v>
      </c>
      <c r="F434" s="41"/>
      <c r="G434" s="41"/>
      <c r="H434" s="41"/>
      <c r="I434" s="41"/>
      <c r="J434" s="42"/>
    </row>
    <row r="435" spans="1:16" ht="75" x14ac:dyDescent="0.25">
      <c r="A435" s="33" t="s">
        <v>175</v>
      </c>
      <c r="B435" s="40"/>
      <c r="C435" s="41"/>
      <c r="D435" s="41"/>
      <c r="E435" s="43" t="s">
        <v>2153</v>
      </c>
      <c r="F435" s="41"/>
      <c r="G435" s="41"/>
      <c r="H435" s="41"/>
      <c r="I435" s="41"/>
      <c r="J435" s="42"/>
    </row>
    <row r="436" spans="1:16" x14ac:dyDescent="0.25">
      <c r="A436" s="33" t="s">
        <v>177</v>
      </c>
      <c r="B436" s="40"/>
      <c r="C436" s="41"/>
      <c r="D436" s="41"/>
      <c r="E436" s="44" t="s">
        <v>181</v>
      </c>
      <c r="F436" s="41"/>
      <c r="G436" s="41"/>
      <c r="H436" s="41"/>
      <c r="I436" s="41"/>
      <c r="J436" s="42"/>
    </row>
    <row r="437" spans="1:16" ht="30" x14ac:dyDescent="0.25">
      <c r="A437" s="33" t="s">
        <v>168</v>
      </c>
      <c r="B437" s="33">
        <v>108</v>
      </c>
      <c r="C437" s="34" t="s">
        <v>2154</v>
      </c>
      <c r="D437" s="33" t="s">
        <v>181</v>
      </c>
      <c r="E437" s="35" t="s">
        <v>2155</v>
      </c>
      <c r="F437" s="36" t="s">
        <v>190</v>
      </c>
      <c r="G437" s="37">
        <v>4</v>
      </c>
      <c r="H437" s="38">
        <v>0</v>
      </c>
      <c r="I437" s="38">
        <f>ROUND(G437*H437,P4)</f>
        <v>0</v>
      </c>
      <c r="J437" s="33"/>
      <c r="O437" s="39">
        <f>I437*0.21</f>
        <v>0</v>
      </c>
      <c r="P437">
        <v>3</v>
      </c>
    </row>
    <row r="438" spans="1:16" ht="30" x14ac:dyDescent="0.25">
      <c r="A438" s="33" t="s">
        <v>173</v>
      </c>
      <c r="B438" s="40"/>
      <c r="C438" s="41"/>
      <c r="D438" s="41"/>
      <c r="E438" s="35" t="s">
        <v>2155</v>
      </c>
      <c r="F438" s="41"/>
      <c r="G438" s="41"/>
      <c r="H438" s="41"/>
      <c r="I438" s="41"/>
      <c r="J438" s="42"/>
    </row>
    <row r="439" spans="1:16" ht="45" x14ac:dyDescent="0.25">
      <c r="A439" s="33" t="s">
        <v>175</v>
      </c>
      <c r="B439" s="40"/>
      <c r="C439" s="41"/>
      <c r="D439" s="41"/>
      <c r="E439" s="43" t="s">
        <v>2156</v>
      </c>
      <c r="F439" s="41"/>
      <c r="G439" s="41"/>
      <c r="H439" s="41"/>
      <c r="I439" s="41"/>
      <c r="J439" s="42"/>
    </row>
    <row r="440" spans="1:16" x14ac:dyDescent="0.25">
      <c r="A440" s="33" t="s">
        <v>177</v>
      </c>
      <c r="B440" s="40"/>
      <c r="C440" s="41"/>
      <c r="D440" s="41"/>
      <c r="E440" s="44" t="s">
        <v>181</v>
      </c>
      <c r="F440" s="41"/>
      <c r="G440" s="41"/>
      <c r="H440" s="41"/>
      <c r="I440" s="41"/>
      <c r="J440" s="42"/>
    </row>
    <row r="441" spans="1:16" ht="30" x14ac:dyDescent="0.25">
      <c r="A441" s="33" t="s">
        <v>168</v>
      </c>
      <c r="B441" s="33">
        <v>109</v>
      </c>
      <c r="C441" s="34" t="s">
        <v>2157</v>
      </c>
      <c r="D441" s="33" t="s">
        <v>181</v>
      </c>
      <c r="E441" s="35" t="s">
        <v>2158</v>
      </c>
      <c r="F441" s="36" t="s">
        <v>190</v>
      </c>
      <c r="G441" s="37">
        <v>4</v>
      </c>
      <c r="H441" s="38">
        <v>0</v>
      </c>
      <c r="I441" s="38">
        <f>ROUND(G441*H441,P4)</f>
        <v>0</v>
      </c>
      <c r="J441" s="33"/>
      <c r="O441" s="39">
        <f>I441*0.21</f>
        <v>0</v>
      </c>
      <c r="P441">
        <v>3</v>
      </c>
    </row>
    <row r="442" spans="1:16" ht="30" x14ac:dyDescent="0.25">
      <c r="A442" s="33" t="s">
        <v>173</v>
      </c>
      <c r="B442" s="40"/>
      <c r="C442" s="41"/>
      <c r="D442" s="41"/>
      <c r="E442" s="35" t="s">
        <v>2158</v>
      </c>
      <c r="F442" s="41"/>
      <c r="G442" s="41"/>
      <c r="H442" s="41"/>
      <c r="I442" s="41"/>
      <c r="J442" s="42"/>
    </row>
    <row r="443" spans="1:16" ht="45" x14ac:dyDescent="0.25">
      <c r="A443" s="33" t="s">
        <v>175</v>
      </c>
      <c r="B443" s="40"/>
      <c r="C443" s="41"/>
      <c r="D443" s="41"/>
      <c r="E443" s="43" t="s">
        <v>2156</v>
      </c>
      <c r="F443" s="41"/>
      <c r="G443" s="41"/>
      <c r="H443" s="41"/>
      <c r="I443" s="41"/>
      <c r="J443" s="42"/>
    </row>
    <row r="444" spans="1:16" x14ac:dyDescent="0.25">
      <c r="A444" s="33" t="s">
        <v>177</v>
      </c>
      <c r="B444" s="40"/>
      <c r="C444" s="41"/>
      <c r="D444" s="41"/>
      <c r="E444" s="44" t="s">
        <v>181</v>
      </c>
      <c r="F444" s="41"/>
      <c r="G444" s="41"/>
      <c r="H444" s="41"/>
      <c r="I444" s="41"/>
      <c r="J444" s="42"/>
    </row>
    <row r="445" spans="1:16" ht="45" x14ac:dyDescent="0.25">
      <c r="A445" s="33" t="s">
        <v>168</v>
      </c>
      <c r="B445" s="33">
        <v>110</v>
      </c>
      <c r="C445" s="34" t="s">
        <v>2159</v>
      </c>
      <c r="D445" s="33" t="s">
        <v>181</v>
      </c>
      <c r="E445" s="35" t="s">
        <v>2160</v>
      </c>
      <c r="F445" s="36" t="s">
        <v>190</v>
      </c>
      <c r="G445" s="37">
        <v>1</v>
      </c>
      <c r="H445" s="38">
        <v>0</v>
      </c>
      <c r="I445" s="38">
        <f>ROUND(G445*H445,P4)</f>
        <v>0</v>
      </c>
      <c r="J445" s="33"/>
      <c r="O445" s="39">
        <f>I445*0.21</f>
        <v>0</v>
      </c>
      <c r="P445">
        <v>3</v>
      </c>
    </row>
    <row r="446" spans="1:16" ht="105" x14ac:dyDescent="0.25">
      <c r="A446" s="33" t="s">
        <v>173</v>
      </c>
      <c r="B446" s="40"/>
      <c r="C446" s="41"/>
      <c r="D446" s="41"/>
      <c r="E446" s="35" t="s">
        <v>2161</v>
      </c>
      <c r="F446" s="41"/>
      <c r="G446" s="41"/>
      <c r="H446" s="41"/>
      <c r="I446" s="41"/>
      <c r="J446" s="42"/>
    </row>
    <row r="447" spans="1:16" x14ac:dyDescent="0.25">
      <c r="A447" s="33" t="s">
        <v>177</v>
      </c>
      <c r="B447" s="40"/>
      <c r="C447" s="41"/>
      <c r="D447" s="41"/>
      <c r="E447" s="44" t="s">
        <v>181</v>
      </c>
      <c r="F447" s="41"/>
      <c r="G447" s="41"/>
      <c r="H447" s="41"/>
      <c r="I447" s="41"/>
      <c r="J447" s="42"/>
    </row>
    <row r="448" spans="1:16" x14ac:dyDescent="0.25">
      <c r="A448" s="27" t="s">
        <v>165</v>
      </c>
      <c r="B448" s="28"/>
      <c r="C448" s="29" t="s">
        <v>1747</v>
      </c>
      <c r="D448" s="30"/>
      <c r="E448" s="27" t="s">
        <v>2145</v>
      </c>
      <c r="F448" s="30"/>
      <c r="G448" s="30"/>
      <c r="H448" s="30"/>
      <c r="I448" s="31">
        <f>SUMIFS(I449:I487,A449:A487,"P")</f>
        <v>0</v>
      </c>
      <c r="J448" s="32"/>
    </row>
    <row r="449" spans="1:16" x14ac:dyDescent="0.25">
      <c r="A449" s="33" t="s">
        <v>168</v>
      </c>
      <c r="B449" s="33">
        <v>111</v>
      </c>
      <c r="C449" s="34" t="s">
        <v>1800</v>
      </c>
      <c r="D449" s="33" t="s">
        <v>181</v>
      </c>
      <c r="E449" s="35" t="s">
        <v>1801</v>
      </c>
      <c r="F449" s="36" t="s">
        <v>274</v>
      </c>
      <c r="G449" s="37">
        <v>17.34</v>
      </c>
      <c r="H449" s="38">
        <v>0</v>
      </c>
      <c r="I449" s="38">
        <f>ROUND(G449*H449,P4)</f>
        <v>0</v>
      </c>
      <c r="J449" s="33"/>
      <c r="O449" s="39">
        <f>I449*0.21</f>
        <v>0</v>
      </c>
      <c r="P449">
        <v>3</v>
      </c>
    </row>
    <row r="450" spans="1:16" x14ac:dyDescent="0.25">
      <c r="A450" s="33" t="s">
        <v>173</v>
      </c>
      <c r="B450" s="40"/>
      <c r="C450" s="41"/>
      <c r="D450" s="41"/>
      <c r="E450" s="35" t="s">
        <v>1801</v>
      </c>
      <c r="F450" s="41"/>
      <c r="G450" s="41"/>
      <c r="H450" s="41"/>
      <c r="I450" s="41"/>
      <c r="J450" s="42"/>
    </row>
    <row r="451" spans="1:16" x14ac:dyDescent="0.25">
      <c r="A451" s="33" t="s">
        <v>177</v>
      </c>
      <c r="B451" s="40"/>
      <c r="C451" s="41"/>
      <c r="D451" s="41"/>
      <c r="E451" s="44" t="s">
        <v>181</v>
      </c>
      <c r="F451" s="41"/>
      <c r="G451" s="41"/>
      <c r="H451" s="41"/>
      <c r="I451" s="41"/>
      <c r="J451" s="42"/>
    </row>
    <row r="452" spans="1:16" ht="45" x14ac:dyDescent="0.25">
      <c r="A452" s="33" t="s">
        <v>168</v>
      </c>
      <c r="B452" s="33">
        <v>112</v>
      </c>
      <c r="C452" s="34" t="s">
        <v>1821</v>
      </c>
      <c r="D452" s="33" t="s">
        <v>181</v>
      </c>
      <c r="E452" s="35" t="s">
        <v>1822</v>
      </c>
      <c r="F452" s="36" t="s">
        <v>274</v>
      </c>
      <c r="G452" s="37">
        <v>17</v>
      </c>
      <c r="H452" s="38">
        <v>0</v>
      </c>
      <c r="I452" s="38">
        <f>ROUND(G452*H452,P4)</f>
        <v>0</v>
      </c>
      <c r="J452" s="33"/>
      <c r="O452" s="39">
        <f>I452*0.21</f>
        <v>0</v>
      </c>
      <c r="P452">
        <v>3</v>
      </c>
    </row>
    <row r="453" spans="1:16" ht="45" x14ac:dyDescent="0.25">
      <c r="A453" s="33" t="s">
        <v>173</v>
      </c>
      <c r="B453" s="40"/>
      <c r="C453" s="41"/>
      <c r="D453" s="41"/>
      <c r="E453" s="35" t="s">
        <v>1823</v>
      </c>
      <c r="F453" s="41"/>
      <c r="G453" s="41"/>
      <c r="H453" s="41"/>
      <c r="I453" s="41"/>
      <c r="J453" s="42"/>
    </row>
    <row r="454" spans="1:16" ht="30" x14ac:dyDescent="0.25">
      <c r="A454" s="33" t="s">
        <v>175</v>
      </c>
      <c r="B454" s="40"/>
      <c r="C454" s="41"/>
      <c r="D454" s="41"/>
      <c r="E454" s="43" t="s">
        <v>2162</v>
      </c>
      <c r="F454" s="41"/>
      <c r="G454" s="41"/>
      <c r="H454" s="41"/>
      <c r="I454" s="41"/>
      <c r="J454" s="42"/>
    </row>
    <row r="455" spans="1:16" x14ac:dyDescent="0.25">
      <c r="A455" s="33" t="s">
        <v>177</v>
      </c>
      <c r="B455" s="40"/>
      <c r="C455" s="41"/>
      <c r="D455" s="41"/>
      <c r="E455" s="44" t="s">
        <v>181</v>
      </c>
      <c r="F455" s="41"/>
      <c r="G455" s="41"/>
      <c r="H455" s="41"/>
      <c r="I455" s="41"/>
      <c r="J455" s="42"/>
    </row>
    <row r="456" spans="1:16" ht="30" x14ac:dyDescent="0.25">
      <c r="A456" s="33" t="s">
        <v>168</v>
      </c>
      <c r="B456" s="33">
        <v>113</v>
      </c>
      <c r="C456" s="34" t="s">
        <v>2163</v>
      </c>
      <c r="D456" s="33" t="s">
        <v>1904</v>
      </c>
      <c r="E456" s="35" t="s">
        <v>2164</v>
      </c>
      <c r="F456" s="36" t="s">
        <v>190</v>
      </c>
      <c r="G456" s="37">
        <v>16</v>
      </c>
      <c r="H456" s="38">
        <v>0</v>
      </c>
      <c r="I456" s="38">
        <f>ROUND(G456*H456,P4)</f>
        <v>0</v>
      </c>
      <c r="J456" s="33"/>
      <c r="O456" s="39">
        <f>I456*0.21</f>
        <v>0</v>
      </c>
      <c r="P456">
        <v>3</v>
      </c>
    </row>
    <row r="457" spans="1:16" ht="30" x14ac:dyDescent="0.25">
      <c r="A457" s="33" t="s">
        <v>173</v>
      </c>
      <c r="B457" s="40"/>
      <c r="C457" s="41"/>
      <c r="D457" s="41"/>
      <c r="E457" s="35" t="s">
        <v>2164</v>
      </c>
      <c r="F457" s="41"/>
      <c r="G457" s="41"/>
      <c r="H457" s="41"/>
      <c r="I457" s="41"/>
      <c r="J457" s="42"/>
    </row>
    <row r="458" spans="1:16" ht="90" x14ac:dyDescent="0.25">
      <c r="A458" s="33" t="s">
        <v>175</v>
      </c>
      <c r="B458" s="40"/>
      <c r="C458" s="41"/>
      <c r="D458" s="41"/>
      <c r="E458" s="43" t="s">
        <v>2165</v>
      </c>
      <c r="F458" s="41"/>
      <c r="G458" s="41"/>
      <c r="H458" s="41"/>
      <c r="I458" s="41"/>
      <c r="J458" s="42"/>
    </row>
    <row r="459" spans="1:16" x14ac:dyDescent="0.25">
      <c r="A459" s="33" t="s">
        <v>177</v>
      </c>
      <c r="B459" s="40"/>
      <c r="C459" s="41"/>
      <c r="D459" s="41"/>
      <c r="E459" s="44" t="s">
        <v>181</v>
      </c>
      <c r="F459" s="41"/>
      <c r="G459" s="41"/>
      <c r="H459" s="41"/>
      <c r="I459" s="41"/>
      <c r="J459" s="42"/>
    </row>
    <row r="460" spans="1:16" ht="30" x14ac:dyDescent="0.25">
      <c r="A460" s="33" t="s">
        <v>168</v>
      </c>
      <c r="B460" s="33">
        <v>114</v>
      </c>
      <c r="C460" s="34" t="s">
        <v>2166</v>
      </c>
      <c r="D460" s="33" t="s">
        <v>1920</v>
      </c>
      <c r="E460" s="35" t="s">
        <v>2167</v>
      </c>
      <c r="F460" s="36" t="s">
        <v>190</v>
      </c>
      <c r="G460" s="37">
        <v>20</v>
      </c>
      <c r="H460" s="38">
        <v>0</v>
      </c>
      <c r="I460" s="38">
        <f>ROUND(G460*H460,P4)</f>
        <v>0</v>
      </c>
      <c r="J460" s="33"/>
      <c r="O460" s="39">
        <f>I460*0.21</f>
        <v>0</v>
      </c>
      <c r="P460">
        <v>3</v>
      </c>
    </row>
    <row r="461" spans="1:16" ht="30" x14ac:dyDescent="0.25">
      <c r="A461" s="33" t="s">
        <v>173</v>
      </c>
      <c r="B461" s="40"/>
      <c r="C461" s="41"/>
      <c r="D461" s="41"/>
      <c r="E461" s="35" t="s">
        <v>2167</v>
      </c>
      <c r="F461" s="41"/>
      <c r="G461" s="41"/>
      <c r="H461" s="41"/>
      <c r="I461" s="41"/>
      <c r="J461" s="42"/>
    </row>
    <row r="462" spans="1:16" ht="45" x14ac:dyDescent="0.25">
      <c r="A462" s="33" t="s">
        <v>175</v>
      </c>
      <c r="B462" s="40"/>
      <c r="C462" s="41"/>
      <c r="D462" s="41"/>
      <c r="E462" s="43" t="s">
        <v>2168</v>
      </c>
      <c r="F462" s="41"/>
      <c r="G462" s="41"/>
      <c r="H462" s="41"/>
      <c r="I462" s="41"/>
      <c r="J462" s="42"/>
    </row>
    <row r="463" spans="1:16" x14ac:dyDescent="0.25">
      <c r="A463" s="33" t="s">
        <v>177</v>
      </c>
      <c r="B463" s="40"/>
      <c r="C463" s="41"/>
      <c r="D463" s="41"/>
      <c r="E463" s="44" t="s">
        <v>181</v>
      </c>
      <c r="F463" s="41"/>
      <c r="G463" s="41"/>
      <c r="H463" s="41"/>
      <c r="I463" s="41"/>
      <c r="J463" s="42"/>
    </row>
    <row r="464" spans="1:16" ht="30" x14ac:dyDescent="0.25">
      <c r="A464" s="33" t="s">
        <v>168</v>
      </c>
      <c r="B464" s="33">
        <v>115</v>
      </c>
      <c r="C464" s="34" t="s">
        <v>2169</v>
      </c>
      <c r="D464" s="33" t="s">
        <v>181</v>
      </c>
      <c r="E464" s="35" t="s">
        <v>2170</v>
      </c>
      <c r="F464" s="36" t="s">
        <v>190</v>
      </c>
      <c r="G464" s="37">
        <v>16</v>
      </c>
      <c r="H464" s="38">
        <v>0</v>
      </c>
      <c r="I464" s="38">
        <f>ROUND(G464*H464,P4)</f>
        <v>0</v>
      </c>
      <c r="J464" s="33"/>
      <c r="O464" s="39">
        <f>I464*0.21</f>
        <v>0</v>
      </c>
      <c r="P464">
        <v>3</v>
      </c>
    </row>
    <row r="465" spans="1:16" ht="30" x14ac:dyDescent="0.25">
      <c r="A465" s="33" t="s">
        <v>173</v>
      </c>
      <c r="B465" s="40"/>
      <c r="C465" s="41"/>
      <c r="D465" s="41"/>
      <c r="E465" s="35" t="s">
        <v>2170</v>
      </c>
      <c r="F465" s="41"/>
      <c r="G465" s="41"/>
      <c r="H465" s="41"/>
      <c r="I465" s="41"/>
      <c r="J465" s="42"/>
    </row>
    <row r="466" spans="1:16" ht="90" x14ac:dyDescent="0.25">
      <c r="A466" s="33" t="s">
        <v>175</v>
      </c>
      <c r="B466" s="40"/>
      <c r="C466" s="41"/>
      <c r="D466" s="41"/>
      <c r="E466" s="43" t="s">
        <v>2165</v>
      </c>
      <c r="F466" s="41"/>
      <c r="G466" s="41"/>
      <c r="H466" s="41"/>
      <c r="I466" s="41"/>
      <c r="J466" s="42"/>
    </row>
    <row r="467" spans="1:16" x14ac:dyDescent="0.25">
      <c r="A467" s="33" t="s">
        <v>177</v>
      </c>
      <c r="B467" s="40"/>
      <c r="C467" s="41"/>
      <c r="D467" s="41"/>
      <c r="E467" s="44" t="s">
        <v>181</v>
      </c>
      <c r="F467" s="41"/>
      <c r="G467" s="41"/>
      <c r="H467" s="41"/>
      <c r="I467" s="41"/>
      <c r="J467" s="42"/>
    </row>
    <row r="468" spans="1:16" ht="30" x14ac:dyDescent="0.25">
      <c r="A468" s="33" t="s">
        <v>168</v>
      </c>
      <c r="B468" s="33">
        <v>116</v>
      </c>
      <c r="C468" s="34" t="s">
        <v>2171</v>
      </c>
      <c r="D468" s="33" t="s">
        <v>181</v>
      </c>
      <c r="E468" s="35" t="s">
        <v>2172</v>
      </c>
      <c r="F468" s="36" t="s">
        <v>190</v>
      </c>
      <c r="G468" s="37">
        <v>20</v>
      </c>
      <c r="H468" s="38">
        <v>0</v>
      </c>
      <c r="I468" s="38">
        <f>ROUND(G468*H468,P4)</f>
        <v>0</v>
      </c>
      <c r="J468" s="33"/>
      <c r="O468" s="39">
        <f>I468*0.21</f>
        <v>0</v>
      </c>
      <c r="P468">
        <v>3</v>
      </c>
    </row>
    <row r="469" spans="1:16" ht="30" x14ac:dyDescent="0.25">
      <c r="A469" s="33" t="s">
        <v>173</v>
      </c>
      <c r="B469" s="40"/>
      <c r="C469" s="41"/>
      <c r="D469" s="41"/>
      <c r="E469" s="35" t="s">
        <v>2172</v>
      </c>
      <c r="F469" s="41"/>
      <c r="G469" s="41"/>
      <c r="H469" s="41"/>
      <c r="I469" s="41"/>
      <c r="J469" s="42"/>
    </row>
    <row r="470" spans="1:16" ht="45" x14ac:dyDescent="0.25">
      <c r="A470" s="33" t="s">
        <v>175</v>
      </c>
      <c r="B470" s="40"/>
      <c r="C470" s="41"/>
      <c r="D470" s="41"/>
      <c r="E470" s="43" t="s">
        <v>2168</v>
      </c>
      <c r="F470" s="41"/>
      <c r="G470" s="41"/>
      <c r="H470" s="41"/>
      <c r="I470" s="41"/>
      <c r="J470" s="42"/>
    </row>
    <row r="471" spans="1:16" x14ac:dyDescent="0.25">
      <c r="A471" s="33" t="s">
        <v>177</v>
      </c>
      <c r="B471" s="40"/>
      <c r="C471" s="41"/>
      <c r="D471" s="41"/>
      <c r="E471" s="44" t="s">
        <v>181</v>
      </c>
      <c r="F471" s="41"/>
      <c r="G471" s="41"/>
      <c r="H471" s="41"/>
      <c r="I471" s="41"/>
      <c r="J471" s="42"/>
    </row>
    <row r="472" spans="1:16" x14ac:dyDescent="0.25">
      <c r="A472" s="33" t="s">
        <v>168</v>
      </c>
      <c r="B472" s="33">
        <v>117</v>
      </c>
      <c r="C472" s="34" t="s">
        <v>2173</v>
      </c>
      <c r="D472" s="33" t="s">
        <v>181</v>
      </c>
      <c r="E472" s="35" t="s">
        <v>2174</v>
      </c>
      <c r="F472" s="36" t="s">
        <v>190</v>
      </c>
      <c r="G472" s="37">
        <v>1</v>
      </c>
      <c r="H472" s="38">
        <v>0</v>
      </c>
      <c r="I472" s="38">
        <f>ROUND(G472*H472,P4)</f>
        <v>0</v>
      </c>
      <c r="J472" s="33"/>
      <c r="O472" s="39">
        <f>I472*0.21</f>
        <v>0</v>
      </c>
      <c r="P472">
        <v>3</v>
      </c>
    </row>
    <row r="473" spans="1:16" x14ac:dyDescent="0.25">
      <c r="A473" s="33" t="s">
        <v>173</v>
      </c>
      <c r="B473" s="40"/>
      <c r="C473" s="41"/>
      <c r="D473" s="41"/>
      <c r="E473" s="35" t="s">
        <v>2174</v>
      </c>
      <c r="F473" s="41"/>
      <c r="G473" s="41"/>
      <c r="H473" s="41"/>
      <c r="I473" s="41"/>
      <c r="J473" s="42"/>
    </row>
    <row r="474" spans="1:16" ht="60" x14ac:dyDescent="0.25">
      <c r="A474" s="33" t="s">
        <v>175</v>
      </c>
      <c r="B474" s="40"/>
      <c r="C474" s="41"/>
      <c r="D474" s="41"/>
      <c r="E474" s="43" t="s">
        <v>2175</v>
      </c>
      <c r="F474" s="41"/>
      <c r="G474" s="41"/>
      <c r="H474" s="41"/>
      <c r="I474" s="41"/>
      <c r="J474" s="42"/>
    </row>
    <row r="475" spans="1:16" x14ac:dyDescent="0.25">
      <c r="A475" s="33" t="s">
        <v>177</v>
      </c>
      <c r="B475" s="40"/>
      <c r="C475" s="41"/>
      <c r="D475" s="41"/>
      <c r="E475" s="44" t="s">
        <v>181</v>
      </c>
      <c r="F475" s="41"/>
      <c r="G475" s="41"/>
      <c r="H475" s="41"/>
      <c r="I475" s="41"/>
      <c r="J475" s="42"/>
    </row>
    <row r="476" spans="1:16" x14ac:dyDescent="0.25">
      <c r="A476" s="33" t="s">
        <v>168</v>
      </c>
      <c r="B476" s="33">
        <v>118</v>
      </c>
      <c r="C476" s="34" t="s">
        <v>2176</v>
      </c>
      <c r="D476" s="33" t="s">
        <v>181</v>
      </c>
      <c r="E476" s="35" t="s">
        <v>2177</v>
      </c>
      <c r="F476" s="36" t="s">
        <v>190</v>
      </c>
      <c r="G476" s="37">
        <v>1</v>
      </c>
      <c r="H476" s="38">
        <v>0</v>
      </c>
      <c r="I476" s="38">
        <f>ROUND(G476*H476,P4)</f>
        <v>0</v>
      </c>
      <c r="J476" s="33"/>
      <c r="O476" s="39">
        <f>I476*0.21</f>
        <v>0</v>
      </c>
      <c r="P476">
        <v>3</v>
      </c>
    </row>
    <row r="477" spans="1:16" x14ac:dyDescent="0.25">
      <c r="A477" s="33" t="s">
        <v>173</v>
      </c>
      <c r="B477" s="40"/>
      <c r="C477" s="41"/>
      <c r="D477" s="41"/>
      <c r="E477" s="35" t="s">
        <v>2177</v>
      </c>
      <c r="F477" s="41"/>
      <c r="G477" s="41"/>
      <c r="H477" s="41"/>
      <c r="I477" s="41"/>
      <c r="J477" s="42"/>
    </row>
    <row r="478" spans="1:16" ht="60" x14ac:dyDescent="0.25">
      <c r="A478" s="33" t="s">
        <v>175</v>
      </c>
      <c r="B478" s="40"/>
      <c r="C478" s="41"/>
      <c r="D478" s="41"/>
      <c r="E478" s="43" t="s">
        <v>2178</v>
      </c>
      <c r="F478" s="41"/>
      <c r="G478" s="41"/>
      <c r="H478" s="41"/>
      <c r="I478" s="41"/>
      <c r="J478" s="42"/>
    </row>
    <row r="479" spans="1:16" x14ac:dyDescent="0.25">
      <c r="A479" s="33" t="s">
        <v>177</v>
      </c>
      <c r="B479" s="40"/>
      <c r="C479" s="41"/>
      <c r="D479" s="41"/>
      <c r="E479" s="44" t="s">
        <v>181</v>
      </c>
      <c r="F479" s="41"/>
      <c r="G479" s="41"/>
      <c r="H479" s="41"/>
      <c r="I479" s="41"/>
      <c r="J479" s="42"/>
    </row>
    <row r="480" spans="1:16" ht="30" x14ac:dyDescent="0.25">
      <c r="A480" s="33" t="s">
        <v>168</v>
      </c>
      <c r="B480" s="33">
        <v>119</v>
      </c>
      <c r="C480" s="34" t="s">
        <v>2179</v>
      </c>
      <c r="D480" s="33" t="s">
        <v>181</v>
      </c>
      <c r="E480" s="35" t="s">
        <v>2180</v>
      </c>
      <c r="F480" s="36" t="s">
        <v>298</v>
      </c>
      <c r="G480" s="37">
        <v>1</v>
      </c>
      <c r="H480" s="38">
        <v>0</v>
      </c>
      <c r="I480" s="38">
        <f>ROUND(G480*H480,P4)</f>
        <v>0</v>
      </c>
      <c r="J480" s="33"/>
      <c r="O480" s="39">
        <f>I480*0.21</f>
        <v>0</v>
      </c>
      <c r="P480">
        <v>3</v>
      </c>
    </row>
    <row r="481" spans="1:16" ht="30" x14ac:dyDescent="0.25">
      <c r="A481" s="33" t="s">
        <v>173</v>
      </c>
      <c r="B481" s="40"/>
      <c r="C481" s="41"/>
      <c r="D481" s="41"/>
      <c r="E481" s="35" t="s">
        <v>2180</v>
      </c>
      <c r="F481" s="41"/>
      <c r="G481" s="41"/>
      <c r="H481" s="41"/>
      <c r="I481" s="41"/>
      <c r="J481" s="42"/>
    </row>
    <row r="482" spans="1:16" ht="75" x14ac:dyDescent="0.25">
      <c r="A482" s="33" t="s">
        <v>175</v>
      </c>
      <c r="B482" s="40"/>
      <c r="C482" s="41"/>
      <c r="D482" s="41"/>
      <c r="E482" s="43" t="s">
        <v>2181</v>
      </c>
      <c r="F482" s="41"/>
      <c r="G482" s="41"/>
      <c r="H482" s="41"/>
      <c r="I482" s="41"/>
      <c r="J482" s="42"/>
    </row>
    <row r="483" spans="1:16" x14ac:dyDescent="0.25">
      <c r="A483" s="33" t="s">
        <v>177</v>
      </c>
      <c r="B483" s="40"/>
      <c r="C483" s="41"/>
      <c r="D483" s="41"/>
      <c r="E483" s="44" t="s">
        <v>181</v>
      </c>
      <c r="F483" s="41"/>
      <c r="G483" s="41"/>
      <c r="H483" s="41"/>
      <c r="I483" s="41"/>
      <c r="J483" s="42"/>
    </row>
    <row r="484" spans="1:16" ht="30" x14ac:dyDescent="0.25">
      <c r="A484" s="33" t="s">
        <v>168</v>
      </c>
      <c r="B484" s="33">
        <v>120</v>
      </c>
      <c r="C484" s="34" t="s">
        <v>2182</v>
      </c>
      <c r="D484" s="33" t="s">
        <v>181</v>
      </c>
      <c r="E484" s="35" t="s">
        <v>2183</v>
      </c>
      <c r="F484" s="36" t="s">
        <v>190</v>
      </c>
      <c r="G484" s="37">
        <v>6</v>
      </c>
      <c r="H484" s="38">
        <v>0</v>
      </c>
      <c r="I484" s="38">
        <f>ROUND(G484*H484,P4)</f>
        <v>0</v>
      </c>
      <c r="J484" s="33"/>
      <c r="O484" s="39">
        <f>I484*0.21</f>
        <v>0</v>
      </c>
      <c r="P484">
        <v>3</v>
      </c>
    </row>
    <row r="485" spans="1:16" ht="30" x14ac:dyDescent="0.25">
      <c r="A485" s="33" t="s">
        <v>173</v>
      </c>
      <c r="B485" s="40"/>
      <c r="C485" s="41"/>
      <c r="D485" s="41"/>
      <c r="E485" s="35" t="s">
        <v>2183</v>
      </c>
      <c r="F485" s="41"/>
      <c r="G485" s="41"/>
      <c r="H485" s="41"/>
      <c r="I485" s="41"/>
      <c r="J485" s="42"/>
    </row>
    <row r="486" spans="1:16" ht="75" x14ac:dyDescent="0.25">
      <c r="A486" s="33" t="s">
        <v>175</v>
      </c>
      <c r="B486" s="40"/>
      <c r="C486" s="41"/>
      <c r="D486" s="41"/>
      <c r="E486" s="43" t="s">
        <v>2184</v>
      </c>
      <c r="F486" s="41"/>
      <c r="G486" s="41"/>
      <c r="H486" s="41"/>
      <c r="I486" s="41"/>
      <c r="J486" s="42"/>
    </row>
    <row r="487" spans="1:16" x14ac:dyDescent="0.25">
      <c r="A487" s="33" t="s">
        <v>177</v>
      </c>
      <c r="B487" s="40"/>
      <c r="C487" s="41"/>
      <c r="D487" s="41"/>
      <c r="E487" s="44" t="s">
        <v>181</v>
      </c>
      <c r="F487" s="41"/>
      <c r="G487" s="41"/>
      <c r="H487" s="41"/>
      <c r="I487" s="41"/>
      <c r="J487" s="42"/>
    </row>
    <row r="488" spans="1:16" x14ac:dyDescent="0.25">
      <c r="A488" s="27" t="s">
        <v>165</v>
      </c>
      <c r="B488" s="28"/>
      <c r="C488" s="29" t="s">
        <v>1792</v>
      </c>
      <c r="D488" s="30"/>
      <c r="E488" s="27" t="s">
        <v>2145</v>
      </c>
      <c r="F488" s="30"/>
      <c r="G488" s="30"/>
      <c r="H488" s="30"/>
      <c r="I488" s="31">
        <f>SUMIFS(I489:I503,A489:A503,"P")</f>
        <v>0</v>
      </c>
      <c r="J488" s="32"/>
    </row>
    <row r="489" spans="1:16" x14ac:dyDescent="0.25">
      <c r="A489" s="33" t="s">
        <v>168</v>
      </c>
      <c r="B489" s="33">
        <v>121</v>
      </c>
      <c r="C489" s="34" t="s">
        <v>2185</v>
      </c>
      <c r="D489" s="33" t="s">
        <v>181</v>
      </c>
      <c r="E489" s="35" t="s">
        <v>2186</v>
      </c>
      <c r="F489" s="36" t="s">
        <v>190</v>
      </c>
      <c r="G489" s="37">
        <v>1</v>
      </c>
      <c r="H489" s="38">
        <v>0</v>
      </c>
      <c r="I489" s="38">
        <f>ROUND(G489*H489,P4)</f>
        <v>0</v>
      </c>
      <c r="J489" s="33"/>
      <c r="O489" s="39">
        <f>I489*0.21</f>
        <v>0</v>
      </c>
      <c r="P489">
        <v>3</v>
      </c>
    </row>
    <row r="490" spans="1:16" x14ac:dyDescent="0.25">
      <c r="A490" s="33" t="s">
        <v>173</v>
      </c>
      <c r="B490" s="40"/>
      <c r="C490" s="41"/>
      <c r="D490" s="41"/>
      <c r="E490" s="35" t="s">
        <v>2186</v>
      </c>
      <c r="F490" s="41"/>
      <c r="G490" s="41"/>
      <c r="H490" s="41"/>
      <c r="I490" s="41"/>
      <c r="J490" s="42"/>
    </row>
    <row r="491" spans="1:16" ht="75" x14ac:dyDescent="0.25">
      <c r="A491" s="33" t="s">
        <v>175</v>
      </c>
      <c r="B491" s="40"/>
      <c r="C491" s="41"/>
      <c r="D491" s="41"/>
      <c r="E491" s="43" t="s">
        <v>2187</v>
      </c>
      <c r="F491" s="41"/>
      <c r="G491" s="41"/>
      <c r="H491" s="41"/>
      <c r="I491" s="41"/>
      <c r="J491" s="42"/>
    </row>
    <row r="492" spans="1:16" x14ac:dyDescent="0.25">
      <c r="A492" s="33" t="s">
        <v>177</v>
      </c>
      <c r="B492" s="40"/>
      <c r="C492" s="41"/>
      <c r="D492" s="41"/>
      <c r="E492" s="44" t="s">
        <v>181</v>
      </c>
      <c r="F492" s="41"/>
      <c r="G492" s="41"/>
      <c r="H492" s="41"/>
      <c r="I492" s="41"/>
      <c r="J492" s="42"/>
    </row>
    <row r="493" spans="1:16" ht="30" x14ac:dyDescent="0.25">
      <c r="A493" s="33" t="s">
        <v>168</v>
      </c>
      <c r="B493" s="33">
        <v>122</v>
      </c>
      <c r="C493" s="34" t="s">
        <v>2163</v>
      </c>
      <c r="D493" s="33" t="s">
        <v>181</v>
      </c>
      <c r="E493" s="35" t="s">
        <v>2164</v>
      </c>
      <c r="F493" s="36" t="s">
        <v>190</v>
      </c>
      <c r="G493" s="37">
        <v>4</v>
      </c>
      <c r="H493" s="38">
        <v>0</v>
      </c>
      <c r="I493" s="38">
        <f>ROUND(G493*H493,P4)</f>
        <v>0</v>
      </c>
      <c r="J493" s="33"/>
      <c r="O493" s="39">
        <f>I493*0.21</f>
        <v>0</v>
      </c>
      <c r="P493">
        <v>3</v>
      </c>
    </row>
    <row r="494" spans="1:16" ht="30" x14ac:dyDescent="0.25">
      <c r="A494" s="33" t="s">
        <v>173</v>
      </c>
      <c r="B494" s="40"/>
      <c r="C494" s="41"/>
      <c r="D494" s="41"/>
      <c r="E494" s="35" t="s">
        <v>2164</v>
      </c>
      <c r="F494" s="41"/>
      <c r="G494" s="41"/>
      <c r="H494" s="41"/>
      <c r="I494" s="41"/>
      <c r="J494" s="42"/>
    </row>
    <row r="495" spans="1:16" ht="45" x14ac:dyDescent="0.25">
      <c r="A495" s="33" t="s">
        <v>175</v>
      </c>
      <c r="B495" s="40"/>
      <c r="C495" s="41"/>
      <c r="D495" s="41"/>
      <c r="E495" s="43" t="s">
        <v>2188</v>
      </c>
      <c r="F495" s="41"/>
      <c r="G495" s="41"/>
      <c r="H495" s="41"/>
      <c r="I495" s="41"/>
      <c r="J495" s="42"/>
    </row>
    <row r="496" spans="1:16" x14ac:dyDescent="0.25">
      <c r="A496" s="33" t="s">
        <v>177</v>
      </c>
      <c r="B496" s="40"/>
      <c r="C496" s="41"/>
      <c r="D496" s="41"/>
      <c r="E496" s="44" t="s">
        <v>181</v>
      </c>
      <c r="F496" s="41"/>
      <c r="G496" s="41"/>
      <c r="H496" s="41"/>
      <c r="I496" s="41"/>
      <c r="J496" s="42"/>
    </row>
    <row r="497" spans="1:16" ht="30" x14ac:dyDescent="0.25">
      <c r="A497" s="33" t="s">
        <v>168</v>
      </c>
      <c r="B497" s="33">
        <v>123</v>
      </c>
      <c r="C497" s="34" t="s">
        <v>2189</v>
      </c>
      <c r="D497" s="33" t="s">
        <v>181</v>
      </c>
      <c r="E497" s="35" t="s">
        <v>2190</v>
      </c>
      <c r="F497" s="36" t="s">
        <v>190</v>
      </c>
      <c r="G497" s="37">
        <v>4</v>
      </c>
      <c r="H497" s="38">
        <v>0</v>
      </c>
      <c r="I497" s="38">
        <f>ROUND(G497*H497,P4)</f>
        <v>0</v>
      </c>
      <c r="J497" s="33"/>
      <c r="O497" s="39">
        <f>I497*0.21</f>
        <v>0</v>
      </c>
      <c r="P497">
        <v>3</v>
      </c>
    </row>
    <row r="498" spans="1:16" ht="30" x14ac:dyDescent="0.25">
      <c r="A498" s="33" t="s">
        <v>173</v>
      </c>
      <c r="B498" s="40"/>
      <c r="C498" s="41"/>
      <c r="D498" s="41"/>
      <c r="E498" s="35" t="s">
        <v>2190</v>
      </c>
      <c r="F498" s="41"/>
      <c r="G498" s="41"/>
      <c r="H498" s="41"/>
      <c r="I498" s="41"/>
      <c r="J498" s="42"/>
    </row>
    <row r="499" spans="1:16" ht="45" x14ac:dyDescent="0.25">
      <c r="A499" s="33" t="s">
        <v>175</v>
      </c>
      <c r="B499" s="40"/>
      <c r="C499" s="41"/>
      <c r="D499" s="41"/>
      <c r="E499" s="43" t="s">
        <v>2188</v>
      </c>
      <c r="F499" s="41"/>
      <c r="G499" s="41"/>
      <c r="H499" s="41"/>
      <c r="I499" s="41"/>
      <c r="J499" s="42"/>
    </row>
    <row r="500" spans="1:16" x14ac:dyDescent="0.25">
      <c r="A500" s="33" t="s">
        <v>177</v>
      </c>
      <c r="B500" s="40"/>
      <c r="C500" s="41"/>
      <c r="D500" s="41"/>
      <c r="E500" s="44" t="s">
        <v>181</v>
      </c>
      <c r="F500" s="41"/>
      <c r="G500" s="41"/>
      <c r="H500" s="41"/>
      <c r="I500" s="41"/>
      <c r="J500" s="42"/>
    </row>
    <row r="501" spans="1:16" ht="45" x14ac:dyDescent="0.25">
      <c r="A501" s="33" t="s">
        <v>168</v>
      </c>
      <c r="B501" s="33">
        <v>124</v>
      </c>
      <c r="C501" s="34" t="s">
        <v>1554</v>
      </c>
      <c r="D501" s="33" t="s">
        <v>181</v>
      </c>
      <c r="E501" s="35" t="s">
        <v>2191</v>
      </c>
      <c r="F501" s="36" t="s">
        <v>190</v>
      </c>
      <c r="G501" s="37">
        <v>1</v>
      </c>
      <c r="H501" s="38">
        <v>0</v>
      </c>
      <c r="I501" s="38">
        <f>ROUND(G501*H501,P4)</f>
        <v>0</v>
      </c>
      <c r="J501" s="33"/>
      <c r="O501" s="39">
        <f>I501*0.21</f>
        <v>0</v>
      </c>
      <c r="P501">
        <v>3</v>
      </c>
    </row>
    <row r="502" spans="1:16" ht="150" x14ac:dyDescent="0.25">
      <c r="A502" s="33" t="s">
        <v>173</v>
      </c>
      <c r="B502" s="40"/>
      <c r="C502" s="41"/>
      <c r="D502" s="41"/>
      <c r="E502" s="35" t="s">
        <v>2192</v>
      </c>
      <c r="F502" s="41"/>
      <c r="G502" s="41"/>
      <c r="H502" s="41"/>
      <c r="I502" s="41"/>
      <c r="J502" s="42"/>
    </row>
    <row r="503" spans="1:16" x14ac:dyDescent="0.25">
      <c r="A503" s="33" t="s">
        <v>177</v>
      </c>
      <c r="B503" s="40"/>
      <c r="C503" s="41"/>
      <c r="D503" s="41"/>
      <c r="E503" s="44" t="s">
        <v>181</v>
      </c>
      <c r="F503" s="41"/>
      <c r="G503" s="41"/>
      <c r="H503" s="41"/>
      <c r="I503" s="41"/>
      <c r="J503" s="42"/>
    </row>
    <row r="504" spans="1:16" x14ac:dyDescent="0.25">
      <c r="A504" s="27" t="s">
        <v>165</v>
      </c>
      <c r="B504" s="28"/>
      <c r="C504" s="29" t="s">
        <v>2193</v>
      </c>
      <c r="D504" s="30"/>
      <c r="E504" s="27" t="s">
        <v>2145</v>
      </c>
      <c r="F504" s="30"/>
      <c r="G504" s="30"/>
      <c r="H504" s="30"/>
      <c r="I504" s="31">
        <f>SUMIFS(I505:I520,A505:A520,"P")</f>
        <v>0</v>
      </c>
      <c r="J504" s="32"/>
    </row>
    <row r="505" spans="1:16" ht="45" x14ac:dyDescent="0.25">
      <c r="A505" s="33" t="s">
        <v>168</v>
      </c>
      <c r="B505" s="33">
        <v>125</v>
      </c>
      <c r="C505" s="34" t="s">
        <v>2194</v>
      </c>
      <c r="D505" s="33" t="s">
        <v>181</v>
      </c>
      <c r="E505" s="35" t="s">
        <v>2195</v>
      </c>
      <c r="F505" s="36" t="s">
        <v>190</v>
      </c>
      <c r="G505" s="37">
        <v>1</v>
      </c>
      <c r="H505" s="38">
        <v>0</v>
      </c>
      <c r="I505" s="38">
        <f>ROUND(G505*H505,P4)</f>
        <v>0</v>
      </c>
      <c r="J505" s="33"/>
      <c r="O505" s="39">
        <f>I505*0.21</f>
        <v>0</v>
      </c>
      <c r="P505">
        <v>3</v>
      </c>
    </row>
    <row r="506" spans="1:16" ht="45" x14ac:dyDescent="0.25">
      <c r="A506" s="33" t="s">
        <v>173</v>
      </c>
      <c r="B506" s="40"/>
      <c r="C506" s="41"/>
      <c r="D506" s="41"/>
      <c r="E506" s="35" t="s">
        <v>2195</v>
      </c>
      <c r="F506" s="41"/>
      <c r="G506" s="41"/>
      <c r="H506" s="41"/>
      <c r="I506" s="41"/>
      <c r="J506" s="42"/>
    </row>
    <row r="507" spans="1:16" ht="75" x14ac:dyDescent="0.25">
      <c r="A507" s="33" t="s">
        <v>175</v>
      </c>
      <c r="B507" s="40"/>
      <c r="C507" s="41"/>
      <c r="D507" s="41"/>
      <c r="E507" s="43" t="s">
        <v>2196</v>
      </c>
      <c r="F507" s="41"/>
      <c r="G507" s="41"/>
      <c r="H507" s="41"/>
      <c r="I507" s="41"/>
      <c r="J507" s="42"/>
    </row>
    <row r="508" spans="1:16" x14ac:dyDescent="0.25">
      <c r="A508" s="33" t="s">
        <v>177</v>
      </c>
      <c r="B508" s="40"/>
      <c r="C508" s="41"/>
      <c r="D508" s="41"/>
      <c r="E508" s="44" t="s">
        <v>181</v>
      </c>
      <c r="F508" s="41"/>
      <c r="G508" s="41"/>
      <c r="H508" s="41"/>
      <c r="I508" s="41"/>
      <c r="J508" s="42"/>
    </row>
    <row r="509" spans="1:16" ht="45" x14ac:dyDescent="0.25">
      <c r="A509" s="33" t="s">
        <v>168</v>
      </c>
      <c r="B509" s="33">
        <v>126</v>
      </c>
      <c r="C509" s="34" t="s">
        <v>2197</v>
      </c>
      <c r="D509" s="33" t="s">
        <v>181</v>
      </c>
      <c r="E509" s="35" t="s">
        <v>2198</v>
      </c>
      <c r="F509" s="36" t="s">
        <v>190</v>
      </c>
      <c r="G509" s="37">
        <v>5</v>
      </c>
      <c r="H509" s="38">
        <v>0</v>
      </c>
      <c r="I509" s="38">
        <f>ROUND(G509*H509,P4)</f>
        <v>0</v>
      </c>
      <c r="J509" s="33"/>
      <c r="O509" s="39">
        <f>I509*0.21</f>
        <v>0</v>
      </c>
      <c r="P509">
        <v>3</v>
      </c>
    </row>
    <row r="510" spans="1:16" ht="45" x14ac:dyDescent="0.25">
      <c r="A510" s="33" t="s">
        <v>173</v>
      </c>
      <c r="B510" s="40"/>
      <c r="C510" s="41"/>
      <c r="D510" s="41"/>
      <c r="E510" s="35" t="s">
        <v>2199</v>
      </c>
      <c r="F510" s="41"/>
      <c r="G510" s="41"/>
      <c r="H510" s="41"/>
      <c r="I510" s="41"/>
      <c r="J510" s="42"/>
    </row>
    <row r="511" spans="1:16" ht="90" x14ac:dyDescent="0.25">
      <c r="A511" s="33" t="s">
        <v>175</v>
      </c>
      <c r="B511" s="40"/>
      <c r="C511" s="41"/>
      <c r="D511" s="41"/>
      <c r="E511" s="43" t="s">
        <v>2200</v>
      </c>
      <c r="F511" s="41"/>
      <c r="G511" s="41"/>
      <c r="H511" s="41"/>
      <c r="I511" s="41"/>
      <c r="J511" s="42"/>
    </row>
    <row r="512" spans="1:16" x14ac:dyDescent="0.25">
      <c r="A512" s="33" t="s">
        <v>177</v>
      </c>
      <c r="B512" s="40"/>
      <c r="C512" s="41"/>
      <c r="D512" s="41"/>
      <c r="E512" s="44" t="s">
        <v>181</v>
      </c>
      <c r="F512" s="41"/>
      <c r="G512" s="41"/>
      <c r="H512" s="41"/>
      <c r="I512" s="41"/>
      <c r="J512" s="42"/>
    </row>
    <row r="513" spans="1:16" ht="45" x14ac:dyDescent="0.25">
      <c r="A513" s="33" t="s">
        <v>168</v>
      </c>
      <c r="B513" s="33">
        <v>127</v>
      </c>
      <c r="C513" s="34" t="s">
        <v>2201</v>
      </c>
      <c r="D513" s="33" t="s">
        <v>181</v>
      </c>
      <c r="E513" s="35" t="s">
        <v>2202</v>
      </c>
      <c r="F513" s="36" t="s">
        <v>190</v>
      </c>
      <c r="G513" s="37">
        <v>1</v>
      </c>
      <c r="H513" s="38">
        <v>0</v>
      </c>
      <c r="I513" s="38">
        <f>ROUND(G513*H513,P4)</f>
        <v>0</v>
      </c>
      <c r="J513" s="33"/>
      <c r="O513" s="39">
        <f>I513*0.21</f>
        <v>0</v>
      </c>
      <c r="P513">
        <v>3</v>
      </c>
    </row>
    <row r="514" spans="1:16" ht="45" x14ac:dyDescent="0.25">
      <c r="A514" s="33" t="s">
        <v>173</v>
      </c>
      <c r="B514" s="40"/>
      <c r="C514" s="41"/>
      <c r="D514" s="41"/>
      <c r="E514" s="35" t="s">
        <v>2202</v>
      </c>
      <c r="F514" s="41"/>
      <c r="G514" s="41"/>
      <c r="H514" s="41"/>
      <c r="I514" s="41"/>
      <c r="J514" s="42"/>
    </row>
    <row r="515" spans="1:16" ht="75" x14ac:dyDescent="0.25">
      <c r="A515" s="33" t="s">
        <v>175</v>
      </c>
      <c r="B515" s="40"/>
      <c r="C515" s="41"/>
      <c r="D515" s="41"/>
      <c r="E515" s="43" t="s">
        <v>2196</v>
      </c>
      <c r="F515" s="41"/>
      <c r="G515" s="41"/>
      <c r="H515" s="41"/>
      <c r="I515" s="41"/>
      <c r="J515" s="42"/>
    </row>
    <row r="516" spans="1:16" x14ac:dyDescent="0.25">
      <c r="A516" s="33" t="s">
        <v>177</v>
      </c>
      <c r="B516" s="40"/>
      <c r="C516" s="41"/>
      <c r="D516" s="41"/>
      <c r="E516" s="44" t="s">
        <v>181</v>
      </c>
      <c r="F516" s="41"/>
      <c r="G516" s="41"/>
      <c r="H516" s="41"/>
      <c r="I516" s="41"/>
      <c r="J516" s="42"/>
    </row>
    <row r="517" spans="1:16" ht="45" x14ac:dyDescent="0.25">
      <c r="A517" s="33" t="s">
        <v>168</v>
      </c>
      <c r="B517" s="33">
        <v>128</v>
      </c>
      <c r="C517" s="34" t="s">
        <v>1873</v>
      </c>
      <c r="D517" s="33" t="s">
        <v>181</v>
      </c>
      <c r="E517" s="35" t="s">
        <v>2203</v>
      </c>
      <c r="F517" s="36" t="s">
        <v>172</v>
      </c>
      <c r="G517" s="37">
        <v>1</v>
      </c>
      <c r="H517" s="38">
        <v>0</v>
      </c>
      <c r="I517" s="38">
        <f>ROUND(G517*H517,P4)</f>
        <v>0</v>
      </c>
      <c r="J517" s="33"/>
      <c r="O517" s="39">
        <f>I517*0.21</f>
        <v>0</v>
      </c>
      <c r="P517">
        <v>3</v>
      </c>
    </row>
    <row r="518" spans="1:16" ht="75" x14ac:dyDescent="0.25">
      <c r="A518" s="33" t="s">
        <v>173</v>
      </c>
      <c r="B518" s="40"/>
      <c r="C518" s="41"/>
      <c r="D518" s="41"/>
      <c r="E518" s="35" t="s">
        <v>2204</v>
      </c>
      <c r="F518" s="41"/>
      <c r="G518" s="41"/>
      <c r="H518" s="41"/>
      <c r="I518" s="41"/>
      <c r="J518" s="42"/>
    </row>
    <row r="519" spans="1:16" ht="90" x14ac:dyDescent="0.25">
      <c r="A519" s="33" t="s">
        <v>175</v>
      </c>
      <c r="B519" s="40"/>
      <c r="C519" s="41"/>
      <c r="D519" s="41"/>
      <c r="E519" s="43" t="s">
        <v>2205</v>
      </c>
      <c r="F519" s="41"/>
      <c r="G519" s="41"/>
      <c r="H519" s="41"/>
      <c r="I519" s="41"/>
      <c r="J519" s="42"/>
    </row>
    <row r="520" spans="1:16" x14ac:dyDescent="0.25">
      <c r="A520" s="33" t="s">
        <v>177</v>
      </c>
      <c r="B520" s="40"/>
      <c r="C520" s="41"/>
      <c r="D520" s="41"/>
      <c r="E520" s="44" t="s">
        <v>181</v>
      </c>
      <c r="F520" s="41"/>
      <c r="G520" s="41"/>
      <c r="H520" s="41"/>
      <c r="I520" s="41"/>
      <c r="J520" s="42"/>
    </row>
    <row r="521" spans="1:16" x14ac:dyDescent="0.25">
      <c r="A521" s="27" t="s">
        <v>165</v>
      </c>
      <c r="B521" s="28"/>
      <c r="C521" s="29" t="s">
        <v>2206</v>
      </c>
      <c r="D521" s="30"/>
      <c r="E521" s="27" t="s">
        <v>2145</v>
      </c>
      <c r="F521" s="30"/>
      <c r="G521" s="30"/>
      <c r="H521" s="30"/>
      <c r="I521" s="31">
        <f>SUMIFS(I522:I536,A522:A536,"P")</f>
        <v>0</v>
      </c>
      <c r="J521" s="32"/>
    </row>
    <row r="522" spans="1:16" x14ac:dyDescent="0.25">
      <c r="A522" s="33" t="s">
        <v>168</v>
      </c>
      <c r="B522" s="33">
        <v>129</v>
      </c>
      <c r="C522" s="34" t="s">
        <v>2207</v>
      </c>
      <c r="D522" s="33" t="s">
        <v>181</v>
      </c>
      <c r="E522" s="35" t="s">
        <v>2208</v>
      </c>
      <c r="F522" s="36" t="s">
        <v>190</v>
      </c>
      <c r="G522" s="37">
        <v>2</v>
      </c>
      <c r="H522" s="38">
        <v>0</v>
      </c>
      <c r="I522" s="38">
        <f>ROUND(G522*H522,P4)</f>
        <v>0</v>
      </c>
      <c r="J522" s="33"/>
      <c r="O522" s="39">
        <f>I522*0.21</f>
        <v>0</v>
      </c>
      <c r="P522">
        <v>3</v>
      </c>
    </row>
    <row r="523" spans="1:16" x14ac:dyDescent="0.25">
      <c r="A523" s="33" t="s">
        <v>173</v>
      </c>
      <c r="B523" s="40"/>
      <c r="C523" s="41"/>
      <c r="D523" s="41"/>
      <c r="E523" s="35" t="s">
        <v>2208</v>
      </c>
      <c r="F523" s="41"/>
      <c r="G523" s="41"/>
      <c r="H523" s="41"/>
      <c r="I523" s="41"/>
      <c r="J523" s="42"/>
    </row>
    <row r="524" spans="1:16" ht="75" x14ac:dyDescent="0.25">
      <c r="A524" s="33" t="s">
        <v>175</v>
      </c>
      <c r="B524" s="40"/>
      <c r="C524" s="41"/>
      <c r="D524" s="41"/>
      <c r="E524" s="43" t="s">
        <v>2209</v>
      </c>
      <c r="F524" s="41"/>
      <c r="G524" s="41"/>
      <c r="H524" s="41"/>
      <c r="I524" s="41"/>
      <c r="J524" s="42"/>
    </row>
    <row r="525" spans="1:16" x14ac:dyDescent="0.25">
      <c r="A525" s="33" t="s">
        <v>177</v>
      </c>
      <c r="B525" s="40"/>
      <c r="C525" s="41"/>
      <c r="D525" s="41"/>
      <c r="E525" s="44" t="s">
        <v>181</v>
      </c>
      <c r="F525" s="41"/>
      <c r="G525" s="41"/>
      <c r="H525" s="41"/>
      <c r="I525" s="41"/>
      <c r="J525" s="42"/>
    </row>
    <row r="526" spans="1:16" ht="30" x14ac:dyDescent="0.25">
      <c r="A526" s="33" t="s">
        <v>168</v>
      </c>
      <c r="B526" s="33">
        <v>130</v>
      </c>
      <c r="C526" s="34" t="s">
        <v>2166</v>
      </c>
      <c r="D526" s="33" t="s">
        <v>181</v>
      </c>
      <c r="E526" s="35" t="s">
        <v>2167</v>
      </c>
      <c r="F526" s="36" t="s">
        <v>190</v>
      </c>
      <c r="G526" s="37">
        <v>8</v>
      </c>
      <c r="H526" s="38">
        <v>0</v>
      </c>
      <c r="I526" s="38">
        <f>ROUND(G526*H526,P4)</f>
        <v>0</v>
      </c>
      <c r="J526" s="33"/>
      <c r="O526" s="39">
        <f>I526*0.21</f>
        <v>0</v>
      </c>
      <c r="P526">
        <v>3</v>
      </c>
    </row>
    <row r="527" spans="1:16" ht="30" x14ac:dyDescent="0.25">
      <c r="A527" s="33" t="s">
        <v>173</v>
      </c>
      <c r="B527" s="40"/>
      <c r="C527" s="41"/>
      <c r="D527" s="41"/>
      <c r="E527" s="35" t="s">
        <v>2167</v>
      </c>
      <c r="F527" s="41"/>
      <c r="G527" s="41"/>
      <c r="H527" s="41"/>
      <c r="I527" s="41"/>
      <c r="J527" s="42"/>
    </row>
    <row r="528" spans="1:16" ht="45" x14ac:dyDescent="0.25">
      <c r="A528" s="33" t="s">
        <v>175</v>
      </c>
      <c r="B528" s="40"/>
      <c r="C528" s="41"/>
      <c r="D528" s="41"/>
      <c r="E528" s="43" t="s">
        <v>2210</v>
      </c>
      <c r="F528" s="41"/>
      <c r="G528" s="41"/>
      <c r="H528" s="41"/>
      <c r="I528" s="41"/>
      <c r="J528" s="42"/>
    </row>
    <row r="529" spans="1:16" x14ac:dyDescent="0.25">
      <c r="A529" s="33" t="s">
        <v>177</v>
      </c>
      <c r="B529" s="40"/>
      <c r="C529" s="41"/>
      <c r="D529" s="41"/>
      <c r="E529" s="44" t="s">
        <v>181</v>
      </c>
      <c r="F529" s="41"/>
      <c r="G529" s="41"/>
      <c r="H529" s="41"/>
      <c r="I529" s="41"/>
      <c r="J529" s="42"/>
    </row>
    <row r="530" spans="1:16" ht="30" x14ac:dyDescent="0.25">
      <c r="A530" s="33" t="s">
        <v>168</v>
      </c>
      <c r="B530" s="33">
        <v>131</v>
      </c>
      <c r="C530" s="34" t="s">
        <v>2211</v>
      </c>
      <c r="D530" s="33" t="s">
        <v>181</v>
      </c>
      <c r="E530" s="35" t="s">
        <v>2212</v>
      </c>
      <c r="F530" s="36" t="s">
        <v>190</v>
      </c>
      <c r="G530" s="37">
        <v>8</v>
      </c>
      <c r="H530" s="38">
        <v>0</v>
      </c>
      <c r="I530" s="38">
        <f>ROUND(G530*H530,P4)</f>
        <v>0</v>
      </c>
      <c r="J530" s="33"/>
      <c r="O530" s="39">
        <f>I530*0.21</f>
        <v>0</v>
      </c>
      <c r="P530">
        <v>3</v>
      </c>
    </row>
    <row r="531" spans="1:16" ht="30" x14ac:dyDescent="0.25">
      <c r="A531" s="33" t="s">
        <v>173</v>
      </c>
      <c r="B531" s="40"/>
      <c r="C531" s="41"/>
      <c r="D531" s="41"/>
      <c r="E531" s="35" t="s">
        <v>2212</v>
      </c>
      <c r="F531" s="41"/>
      <c r="G531" s="41"/>
      <c r="H531" s="41"/>
      <c r="I531" s="41"/>
      <c r="J531" s="42"/>
    </row>
    <row r="532" spans="1:16" ht="45" x14ac:dyDescent="0.25">
      <c r="A532" s="33" t="s">
        <v>175</v>
      </c>
      <c r="B532" s="40"/>
      <c r="C532" s="41"/>
      <c r="D532" s="41"/>
      <c r="E532" s="43" t="s">
        <v>2210</v>
      </c>
      <c r="F532" s="41"/>
      <c r="G532" s="41"/>
      <c r="H532" s="41"/>
      <c r="I532" s="41"/>
      <c r="J532" s="42"/>
    </row>
    <row r="533" spans="1:16" x14ac:dyDescent="0.25">
      <c r="A533" s="33" t="s">
        <v>177</v>
      </c>
      <c r="B533" s="40"/>
      <c r="C533" s="41"/>
      <c r="D533" s="41"/>
      <c r="E533" s="44" t="s">
        <v>181</v>
      </c>
      <c r="F533" s="41"/>
      <c r="G533" s="41"/>
      <c r="H533" s="41"/>
      <c r="I533" s="41"/>
      <c r="J533" s="42"/>
    </row>
    <row r="534" spans="1:16" ht="45" x14ac:dyDescent="0.25">
      <c r="A534" s="33" t="s">
        <v>168</v>
      </c>
      <c r="B534" s="33">
        <v>132</v>
      </c>
      <c r="C534" s="34" t="s">
        <v>2213</v>
      </c>
      <c r="D534" s="33" t="s">
        <v>181</v>
      </c>
      <c r="E534" s="35" t="s">
        <v>2214</v>
      </c>
      <c r="F534" s="36" t="s">
        <v>190</v>
      </c>
      <c r="G534" s="37">
        <v>2</v>
      </c>
      <c r="H534" s="38">
        <v>0</v>
      </c>
      <c r="I534" s="38">
        <f>ROUND(G534*H534,P4)</f>
        <v>0</v>
      </c>
      <c r="J534" s="33"/>
      <c r="O534" s="39">
        <f>I534*0.21</f>
        <v>0</v>
      </c>
      <c r="P534">
        <v>3</v>
      </c>
    </row>
    <row r="535" spans="1:16" ht="60" x14ac:dyDescent="0.25">
      <c r="A535" s="33" t="s">
        <v>173</v>
      </c>
      <c r="B535" s="40"/>
      <c r="C535" s="41"/>
      <c r="D535" s="41"/>
      <c r="E535" s="35" t="s">
        <v>2215</v>
      </c>
      <c r="F535" s="41"/>
      <c r="G535" s="41"/>
      <c r="H535" s="41"/>
      <c r="I535" s="41"/>
      <c r="J535" s="42"/>
    </row>
    <row r="536" spans="1:16" x14ac:dyDescent="0.25">
      <c r="A536" s="33" t="s">
        <v>177</v>
      </c>
      <c r="B536" s="40"/>
      <c r="C536" s="41"/>
      <c r="D536" s="41"/>
      <c r="E536" s="44" t="s">
        <v>181</v>
      </c>
      <c r="F536" s="41"/>
      <c r="G536" s="41"/>
      <c r="H536" s="41"/>
      <c r="I536" s="41"/>
      <c r="J536" s="42"/>
    </row>
    <row r="537" spans="1:16" x14ac:dyDescent="0.25">
      <c r="A537" s="27" t="s">
        <v>165</v>
      </c>
      <c r="B537" s="28"/>
      <c r="C537" s="29" t="s">
        <v>1833</v>
      </c>
      <c r="D537" s="30"/>
      <c r="E537" s="27" t="s">
        <v>1834</v>
      </c>
      <c r="F537" s="30"/>
      <c r="G537" s="30"/>
      <c r="H537" s="30"/>
      <c r="I537" s="31">
        <f>SUMIFS(I538:I553,A538:A553,"P")</f>
        <v>0</v>
      </c>
      <c r="J537" s="32"/>
    </row>
    <row r="538" spans="1:16" ht="30" x14ac:dyDescent="0.25">
      <c r="A538" s="33" t="s">
        <v>168</v>
      </c>
      <c r="B538" s="33">
        <v>133</v>
      </c>
      <c r="C538" s="34" t="s">
        <v>2216</v>
      </c>
      <c r="D538" s="33" t="s">
        <v>181</v>
      </c>
      <c r="E538" s="35" t="s">
        <v>2217</v>
      </c>
      <c r="F538" s="36" t="s">
        <v>298</v>
      </c>
      <c r="G538" s="37">
        <v>1.22</v>
      </c>
      <c r="H538" s="38">
        <v>0</v>
      </c>
      <c r="I538" s="38">
        <f>ROUND(G538*H538,P4)</f>
        <v>0</v>
      </c>
      <c r="J538" s="33"/>
      <c r="O538" s="39">
        <f>I538*0.21</f>
        <v>0</v>
      </c>
      <c r="P538">
        <v>3</v>
      </c>
    </row>
    <row r="539" spans="1:16" ht="30" x14ac:dyDescent="0.25">
      <c r="A539" s="33" t="s">
        <v>173</v>
      </c>
      <c r="B539" s="40"/>
      <c r="C539" s="41"/>
      <c r="D539" s="41"/>
      <c r="E539" s="35" t="s">
        <v>2217</v>
      </c>
      <c r="F539" s="41"/>
      <c r="G539" s="41"/>
      <c r="H539" s="41"/>
      <c r="I539" s="41"/>
      <c r="J539" s="42"/>
    </row>
    <row r="540" spans="1:16" ht="105" x14ac:dyDescent="0.25">
      <c r="A540" s="33" t="s">
        <v>175</v>
      </c>
      <c r="B540" s="40"/>
      <c r="C540" s="41"/>
      <c r="D540" s="41"/>
      <c r="E540" s="43" t="s">
        <v>2218</v>
      </c>
      <c r="F540" s="41"/>
      <c r="G540" s="41"/>
      <c r="H540" s="41"/>
      <c r="I540" s="41"/>
      <c r="J540" s="42"/>
    </row>
    <row r="541" spans="1:16" x14ac:dyDescent="0.25">
      <c r="A541" s="33" t="s">
        <v>177</v>
      </c>
      <c r="B541" s="40"/>
      <c r="C541" s="41"/>
      <c r="D541" s="41"/>
      <c r="E541" s="44" t="s">
        <v>181</v>
      </c>
      <c r="F541" s="41"/>
      <c r="G541" s="41"/>
      <c r="H541" s="41"/>
      <c r="I541" s="41"/>
      <c r="J541" s="42"/>
    </row>
    <row r="542" spans="1:16" ht="30" x14ac:dyDescent="0.25">
      <c r="A542" s="33" t="s">
        <v>168</v>
      </c>
      <c r="B542" s="33">
        <v>134</v>
      </c>
      <c r="C542" s="34" t="s">
        <v>2219</v>
      </c>
      <c r="D542" s="33" t="s">
        <v>181</v>
      </c>
      <c r="E542" s="35" t="s">
        <v>2220</v>
      </c>
      <c r="F542" s="36" t="s">
        <v>298</v>
      </c>
      <c r="G542" s="37">
        <v>1.22</v>
      </c>
      <c r="H542" s="38">
        <v>0</v>
      </c>
      <c r="I542" s="38">
        <f>ROUND(G542*H542,P4)</f>
        <v>0</v>
      </c>
      <c r="J542" s="33"/>
      <c r="O542" s="39">
        <f>I542*0.21</f>
        <v>0</v>
      </c>
      <c r="P542">
        <v>3</v>
      </c>
    </row>
    <row r="543" spans="1:16" ht="30" x14ac:dyDescent="0.25">
      <c r="A543" s="33" t="s">
        <v>173</v>
      </c>
      <c r="B543" s="40"/>
      <c r="C543" s="41"/>
      <c r="D543" s="41"/>
      <c r="E543" s="35" t="s">
        <v>2220</v>
      </c>
      <c r="F543" s="41"/>
      <c r="G543" s="41"/>
      <c r="H543" s="41"/>
      <c r="I543" s="41"/>
      <c r="J543" s="42"/>
    </row>
    <row r="544" spans="1:16" ht="105" x14ac:dyDescent="0.25">
      <c r="A544" s="33" t="s">
        <v>175</v>
      </c>
      <c r="B544" s="40"/>
      <c r="C544" s="41"/>
      <c r="D544" s="41"/>
      <c r="E544" s="43" t="s">
        <v>2218</v>
      </c>
      <c r="F544" s="41"/>
      <c r="G544" s="41"/>
      <c r="H544" s="41"/>
      <c r="I544" s="41"/>
      <c r="J544" s="42"/>
    </row>
    <row r="545" spans="1:16" x14ac:dyDescent="0.25">
      <c r="A545" s="33" t="s">
        <v>177</v>
      </c>
      <c r="B545" s="40"/>
      <c r="C545" s="41"/>
      <c r="D545" s="41"/>
      <c r="E545" s="44" t="s">
        <v>181</v>
      </c>
      <c r="F545" s="41"/>
      <c r="G545" s="41"/>
      <c r="H545" s="41"/>
      <c r="I545" s="41"/>
      <c r="J545" s="42"/>
    </row>
    <row r="546" spans="1:16" ht="45" x14ac:dyDescent="0.25">
      <c r="A546" s="33" t="s">
        <v>168</v>
      </c>
      <c r="B546" s="33">
        <v>135</v>
      </c>
      <c r="C546" s="34" t="s">
        <v>2221</v>
      </c>
      <c r="D546" s="33" t="s">
        <v>181</v>
      </c>
      <c r="E546" s="35" t="s">
        <v>2222</v>
      </c>
      <c r="F546" s="36" t="s">
        <v>298</v>
      </c>
      <c r="G546" s="37">
        <v>23.18</v>
      </c>
      <c r="H546" s="38">
        <v>0</v>
      </c>
      <c r="I546" s="38">
        <f>ROUND(G546*H546,P4)</f>
        <v>0</v>
      </c>
      <c r="J546" s="33"/>
      <c r="O546" s="39">
        <f>I546*0.21</f>
        <v>0</v>
      </c>
      <c r="P546">
        <v>3</v>
      </c>
    </row>
    <row r="547" spans="1:16" ht="45" x14ac:dyDescent="0.25">
      <c r="A547" s="33" t="s">
        <v>173</v>
      </c>
      <c r="B547" s="40"/>
      <c r="C547" s="41"/>
      <c r="D547" s="41"/>
      <c r="E547" s="35" t="s">
        <v>2222</v>
      </c>
      <c r="F547" s="41"/>
      <c r="G547" s="41"/>
      <c r="H547" s="41"/>
      <c r="I547" s="41"/>
      <c r="J547" s="42"/>
    </row>
    <row r="548" spans="1:16" ht="120" x14ac:dyDescent="0.25">
      <c r="A548" s="33" t="s">
        <v>175</v>
      </c>
      <c r="B548" s="40"/>
      <c r="C548" s="41"/>
      <c r="D548" s="41"/>
      <c r="E548" s="43" t="s">
        <v>2223</v>
      </c>
      <c r="F548" s="41"/>
      <c r="G548" s="41"/>
      <c r="H548" s="41"/>
      <c r="I548" s="41"/>
      <c r="J548" s="42"/>
    </row>
    <row r="549" spans="1:16" x14ac:dyDescent="0.25">
      <c r="A549" s="33" t="s">
        <v>177</v>
      </c>
      <c r="B549" s="40"/>
      <c r="C549" s="41"/>
      <c r="D549" s="41"/>
      <c r="E549" s="44" t="s">
        <v>181</v>
      </c>
      <c r="F549" s="41"/>
      <c r="G549" s="41"/>
      <c r="H549" s="41"/>
      <c r="I549" s="41"/>
      <c r="J549" s="42"/>
    </row>
    <row r="550" spans="1:16" ht="45" x14ac:dyDescent="0.25">
      <c r="A550" s="33" t="s">
        <v>168</v>
      </c>
      <c r="B550" s="33">
        <v>136</v>
      </c>
      <c r="C550" s="34" t="s">
        <v>2224</v>
      </c>
      <c r="D550" s="33" t="s">
        <v>181</v>
      </c>
      <c r="E550" s="35" t="s">
        <v>2225</v>
      </c>
      <c r="F550" s="36" t="s">
        <v>298</v>
      </c>
      <c r="G550" s="37">
        <v>1.22</v>
      </c>
      <c r="H550" s="38">
        <v>0</v>
      </c>
      <c r="I550" s="38">
        <f>ROUND(G550*H550,P4)</f>
        <v>0</v>
      </c>
      <c r="J550" s="33"/>
      <c r="O550" s="39">
        <f>I550*0.21</f>
        <v>0</v>
      </c>
      <c r="P550">
        <v>3</v>
      </c>
    </row>
    <row r="551" spans="1:16" ht="45" x14ac:dyDescent="0.25">
      <c r="A551" s="33" t="s">
        <v>173</v>
      </c>
      <c r="B551" s="40"/>
      <c r="C551" s="41"/>
      <c r="D551" s="41"/>
      <c r="E551" s="35" t="s">
        <v>2226</v>
      </c>
      <c r="F551" s="41"/>
      <c r="G551" s="41"/>
      <c r="H551" s="41"/>
      <c r="I551" s="41"/>
      <c r="J551" s="42"/>
    </row>
    <row r="552" spans="1:16" ht="105" x14ac:dyDescent="0.25">
      <c r="A552" s="33" t="s">
        <v>175</v>
      </c>
      <c r="B552" s="40"/>
      <c r="C552" s="41"/>
      <c r="D552" s="41"/>
      <c r="E552" s="43" t="s">
        <v>2218</v>
      </c>
      <c r="F552" s="41"/>
      <c r="G552" s="41"/>
      <c r="H552" s="41"/>
      <c r="I552" s="41"/>
      <c r="J552" s="42"/>
    </row>
    <row r="553" spans="1:16" x14ac:dyDescent="0.25">
      <c r="A553" s="33" t="s">
        <v>177</v>
      </c>
      <c r="B553" s="40"/>
      <c r="C553" s="41"/>
      <c r="D553" s="41"/>
      <c r="E553" s="44" t="s">
        <v>181</v>
      </c>
      <c r="F553" s="41"/>
      <c r="G553" s="41"/>
      <c r="H553" s="41"/>
      <c r="I553" s="41"/>
      <c r="J553" s="42"/>
    </row>
    <row r="554" spans="1:16" x14ac:dyDescent="0.25">
      <c r="A554" s="27" t="s">
        <v>165</v>
      </c>
      <c r="B554" s="28"/>
      <c r="C554" s="29" t="s">
        <v>1865</v>
      </c>
      <c r="D554" s="30"/>
      <c r="E554" s="27" t="s">
        <v>1866</v>
      </c>
      <c r="F554" s="30"/>
      <c r="G554" s="30"/>
      <c r="H554" s="30"/>
      <c r="I554" s="31">
        <f>SUMIFS(I555:I557,A555:A557,"P")</f>
        <v>0</v>
      </c>
      <c r="J554" s="32"/>
    </row>
    <row r="555" spans="1:16" ht="30" x14ac:dyDescent="0.25">
      <c r="A555" s="33" t="s">
        <v>168</v>
      </c>
      <c r="B555" s="33">
        <v>137</v>
      </c>
      <c r="C555" s="34" t="s">
        <v>2227</v>
      </c>
      <c r="D555" s="33" t="s">
        <v>181</v>
      </c>
      <c r="E555" s="35" t="s">
        <v>2228</v>
      </c>
      <c r="F555" s="36" t="s">
        <v>298</v>
      </c>
      <c r="G555" s="37">
        <v>25.443000000000001</v>
      </c>
      <c r="H555" s="38">
        <v>0</v>
      </c>
      <c r="I555" s="38">
        <f>ROUND(G555*H555,P4)</f>
        <v>0</v>
      </c>
      <c r="J555" s="33"/>
      <c r="O555" s="39">
        <f>I555*0.21</f>
        <v>0</v>
      </c>
      <c r="P555">
        <v>3</v>
      </c>
    </row>
    <row r="556" spans="1:16" ht="30" x14ac:dyDescent="0.25">
      <c r="A556" s="33" t="s">
        <v>173</v>
      </c>
      <c r="B556" s="40"/>
      <c r="C556" s="41"/>
      <c r="D556" s="41"/>
      <c r="E556" s="35" t="s">
        <v>2228</v>
      </c>
      <c r="F556" s="41"/>
      <c r="G556" s="41"/>
      <c r="H556" s="41"/>
      <c r="I556" s="41"/>
      <c r="J556" s="42"/>
    </row>
    <row r="557" spans="1:16" x14ac:dyDescent="0.25">
      <c r="A557" s="33" t="s">
        <v>177</v>
      </c>
      <c r="B557" s="45"/>
      <c r="C557" s="46"/>
      <c r="D557" s="46"/>
      <c r="E557" s="48" t="s">
        <v>181</v>
      </c>
      <c r="F557" s="46"/>
      <c r="G557" s="46"/>
      <c r="H557" s="46"/>
      <c r="I557" s="46"/>
      <c r="J557" s="47"/>
    </row>
  </sheetData>
  <mergeCells count="15">
    <mergeCell ref="E9:E10"/>
    <mergeCell ref="F9:F10"/>
    <mergeCell ref="G9:G10"/>
    <mergeCell ref="H9:I9"/>
    <mergeCell ref="J9:J10"/>
    <mergeCell ref="C8:D8"/>
    <mergeCell ref="A9:A10"/>
    <mergeCell ref="B9:B10"/>
    <mergeCell ref="C9:C10"/>
    <mergeCell ref="D9:D10"/>
    <mergeCell ref="C3:D3"/>
    <mergeCell ref="C4:D4"/>
    <mergeCell ref="C5:D5"/>
    <mergeCell ref="C6:D6"/>
    <mergeCell ref="C7:D7"/>
  </mergeCells>
  <pageMargins left="0.7" right="0.7" top="0.75" bottom="0.75" header="0.3" footer="0.3"/>
  <pageSetup fitToHeight="0"/>
  <headerFooter>
    <oddFooter>&amp;C_x000D_&amp;1#&amp;"Calibri"&amp;10&amp;K000000 Mott MacDonald Restricted</oddFooter>
  </headerFooter>
  <drawing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pageSetUpPr fitToPage="1"/>
  </sheetPr>
  <dimension ref="A1:P315"/>
  <sheetViews>
    <sheetView topLeftCell="B1" workbookViewId="0"/>
  </sheetViews>
  <sheetFormatPr defaultRowHeight="15" x14ac:dyDescent="0.25"/>
  <cols>
    <col min="1" max="1" width="9.140625" hidden="1"/>
    <col min="2" max="2" width="16.140625" customWidth="1"/>
    <col min="3" max="3" width="9.7109375" customWidth="1"/>
    <col min="4" max="4" width="13" customWidth="1"/>
    <col min="5" max="5" width="64.85546875" customWidth="1"/>
    <col min="6" max="6" width="13" customWidth="1"/>
    <col min="7" max="9" width="16.140625" customWidth="1"/>
    <col min="10" max="10" width="14.85546875" bestFit="1" customWidth="1"/>
    <col min="15" max="16" width="9.140625" hidden="1"/>
  </cols>
  <sheetData>
    <row r="1" spans="1:16" x14ac:dyDescent="0.25">
      <c r="A1" s="1" t="s">
        <v>0</v>
      </c>
      <c r="B1" s="11"/>
      <c r="C1" s="12"/>
      <c r="D1" s="12"/>
      <c r="E1" s="13" t="s">
        <v>1</v>
      </c>
      <c r="F1" s="12"/>
      <c r="G1" s="12"/>
      <c r="H1" s="12"/>
      <c r="I1" s="12"/>
      <c r="J1" s="14"/>
      <c r="P1">
        <v>3</v>
      </c>
    </row>
    <row r="2" spans="1:16" ht="20.25" x14ac:dyDescent="0.25">
      <c r="A2" s="1"/>
      <c r="B2" s="15"/>
      <c r="C2" s="16"/>
      <c r="D2" s="16"/>
      <c r="E2" s="17" t="s">
        <v>142</v>
      </c>
      <c r="F2" s="16"/>
      <c r="G2" s="16"/>
      <c r="H2" s="16"/>
      <c r="I2" s="16"/>
      <c r="J2" s="18"/>
    </row>
    <row r="3" spans="1:16" x14ac:dyDescent="0.25">
      <c r="A3" s="3" t="s">
        <v>143</v>
      </c>
      <c r="B3" s="19" t="s">
        <v>144</v>
      </c>
      <c r="C3" s="73" t="s">
        <v>145</v>
      </c>
      <c r="D3" s="74"/>
      <c r="E3" s="20" t="s">
        <v>146</v>
      </c>
      <c r="F3" s="16"/>
      <c r="G3" s="16"/>
      <c r="H3" s="21" t="s">
        <v>2229</v>
      </c>
      <c r="I3" s="22">
        <f>SUMIFS(I10:I315,A10:A315,"SD")</f>
        <v>0</v>
      </c>
      <c r="J3" s="18"/>
      <c r="O3">
        <v>0</v>
      </c>
      <c r="P3">
        <v>2</v>
      </c>
    </row>
    <row r="4" spans="1:16" x14ac:dyDescent="0.25">
      <c r="A4" s="3" t="s">
        <v>148</v>
      </c>
      <c r="B4" s="19" t="s">
        <v>149</v>
      </c>
      <c r="C4" s="73" t="s">
        <v>11</v>
      </c>
      <c r="D4" s="74"/>
      <c r="E4" s="20" t="s">
        <v>12</v>
      </c>
      <c r="F4" s="16"/>
      <c r="G4" s="16"/>
      <c r="H4" s="16"/>
      <c r="I4" s="16"/>
      <c r="J4" s="18"/>
      <c r="O4">
        <v>0.15</v>
      </c>
      <c r="P4">
        <v>2</v>
      </c>
    </row>
    <row r="5" spans="1:16" x14ac:dyDescent="0.25">
      <c r="A5" s="3" t="s">
        <v>150</v>
      </c>
      <c r="B5" s="19" t="s">
        <v>149</v>
      </c>
      <c r="C5" s="73" t="s">
        <v>468</v>
      </c>
      <c r="D5" s="74"/>
      <c r="E5" s="20" t="s">
        <v>28</v>
      </c>
      <c r="F5" s="16"/>
      <c r="G5" s="16"/>
      <c r="H5" s="16"/>
      <c r="I5" s="16"/>
      <c r="J5" s="18"/>
      <c r="O5">
        <v>0.21</v>
      </c>
    </row>
    <row r="6" spans="1:16" x14ac:dyDescent="0.25">
      <c r="A6" s="3" t="s">
        <v>152</v>
      </c>
      <c r="B6" s="19" t="s">
        <v>153</v>
      </c>
      <c r="C6" s="73" t="s">
        <v>2229</v>
      </c>
      <c r="D6" s="74"/>
      <c r="E6" s="20" t="s">
        <v>46</v>
      </c>
      <c r="F6" s="16"/>
      <c r="G6" s="16"/>
      <c r="H6" s="16"/>
      <c r="I6" s="16"/>
      <c r="J6" s="18"/>
    </row>
    <row r="7" spans="1:16" x14ac:dyDescent="0.25">
      <c r="A7" s="75" t="s">
        <v>154</v>
      </c>
      <c r="B7" s="76" t="s">
        <v>155</v>
      </c>
      <c r="C7" s="77" t="s">
        <v>156</v>
      </c>
      <c r="D7" s="77" t="s">
        <v>157</v>
      </c>
      <c r="E7" s="77" t="s">
        <v>158</v>
      </c>
      <c r="F7" s="77" t="s">
        <v>159</v>
      </c>
      <c r="G7" s="77" t="s">
        <v>160</v>
      </c>
      <c r="H7" s="77" t="s">
        <v>161</v>
      </c>
      <c r="I7" s="77"/>
      <c r="J7" s="78" t="s">
        <v>162</v>
      </c>
    </row>
    <row r="8" spans="1:16" x14ac:dyDescent="0.25">
      <c r="A8" s="75"/>
      <c r="B8" s="76"/>
      <c r="C8" s="77"/>
      <c r="D8" s="77"/>
      <c r="E8" s="77"/>
      <c r="F8" s="77"/>
      <c r="G8" s="77"/>
      <c r="H8" s="6" t="s">
        <v>163</v>
      </c>
      <c r="I8" s="6" t="s">
        <v>164</v>
      </c>
      <c r="J8" s="78"/>
    </row>
    <row r="9" spans="1:16" x14ac:dyDescent="0.25">
      <c r="A9" s="25">
        <v>0</v>
      </c>
      <c r="B9" s="23">
        <v>1</v>
      </c>
      <c r="C9" s="26">
        <v>2</v>
      </c>
      <c r="D9" s="6">
        <v>3</v>
      </c>
      <c r="E9" s="26">
        <v>4</v>
      </c>
      <c r="F9" s="6">
        <v>5</v>
      </c>
      <c r="G9" s="6">
        <v>6</v>
      </c>
      <c r="H9" s="6">
        <v>7</v>
      </c>
      <c r="I9" s="26">
        <v>8</v>
      </c>
      <c r="J9" s="24">
        <v>9</v>
      </c>
    </row>
    <row r="10" spans="1:16" x14ac:dyDescent="0.25">
      <c r="A10" s="27" t="s">
        <v>165</v>
      </c>
      <c r="B10" s="28"/>
      <c r="C10" s="29" t="s">
        <v>166</v>
      </c>
      <c r="D10" s="30"/>
      <c r="E10" s="27" t="s">
        <v>167</v>
      </c>
      <c r="F10" s="30"/>
      <c r="G10" s="30"/>
      <c r="H10" s="30"/>
      <c r="I10" s="31">
        <f>SUMIFS(I11:I22,A11:A22,"P")</f>
        <v>0</v>
      </c>
      <c r="J10" s="32"/>
    </row>
    <row r="11" spans="1:16" ht="30" x14ac:dyDescent="0.25">
      <c r="A11" s="33" t="s">
        <v>168</v>
      </c>
      <c r="B11" s="33">
        <v>1</v>
      </c>
      <c r="C11" s="34" t="s">
        <v>296</v>
      </c>
      <c r="D11" s="33" t="s">
        <v>196</v>
      </c>
      <c r="E11" s="35" t="s">
        <v>297</v>
      </c>
      <c r="F11" s="36" t="s">
        <v>298</v>
      </c>
      <c r="G11" s="37">
        <v>1150.8</v>
      </c>
      <c r="H11" s="38">
        <v>0</v>
      </c>
      <c r="I11" s="38">
        <f>ROUND(G11*H11,P4)</f>
        <v>0</v>
      </c>
      <c r="J11" s="33"/>
      <c r="O11" s="39">
        <f>I11*0.21</f>
        <v>0</v>
      </c>
      <c r="P11">
        <v>3</v>
      </c>
    </row>
    <row r="12" spans="1:16" ht="315" x14ac:dyDescent="0.25">
      <c r="A12" s="33" t="s">
        <v>173</v>
      </c>
      <c r="B12" s="40"/>
      <c r="C12" s="41"/>
      <c r="D12" s="41"/>
      <c r="E12" s="35" t="s">
        <v>2230</v>
      </c>
      <c r="F12" s="41"/>
      <c r="G12" s="41"/>
      <c r="H12" s="41"/>
      <c r="I12" s="41"/>
      <c r="J12" s="42"/>
    </row>
    <row r="13" spans="1:16" x14ac:dyDescent="0.25">
      <c r="A13" s="33" t="s">
        <v>175</v>
      </c>
      <c r="B13" s="40"/>
      <c r="C13" s="41"/>
      <c r="D13" s="41"/>
      <c r="E13" s="43" t="s">
        <v>2231</v>
      </c>
      <c r="F13" s="41"/>
      <c r="G13" s="41"/>
      <c r="H13" s="41"/>
      <c r="I13" s="41"/>
      <c r="J13" s="42"/>
    </row>
    <row r="14" spans="1:16" ht="75" x14ac:dyDescent="0.25">
      <c r="A14" s="33" t="s">
        <v>177</v>
      </c>
      <c r="B14" s="40"/>
      <c r="C14" s="41"/>
      <c r="D14" s="41"/>
      <c r="E14" s="35" t="s">
        <v>383</v>
      </c>
      <c r="F14" s="41"/>
      <c r="G14" s="41"/>
      <c r="H14" s="41"/>
      <c r="I14" s="41"/>
      <c r="J14" s="42"/>
    </row>
    <row r="15" spans="1:16" ht="30" x14ac:dyDescent="0.25">
      <c r="A15" s="33" t="s">
        <v>168</v>
      </c>
      <c r="B15" s="33">
        <v>2</v>
      </c>
      <c r="C15" s="34" t="s">
        <v>296</v>
      </c>
      <c r="D15" s="33" t="s">
        <v>199</v>
      </c>
      <c r="E15" s="35" t="s">
        <v>297</v>
      </c>
      <c r="F15" s="36" t="s">
        <v>298</v>
      </c>
      <c r="G15" s="37">
        <v>3176.46</v>
      </c>
      <c r="H15" s="38">
        <v>0</v>
      </c>
      <c r="I15" s="38">
        <f>ROUND(G15*H15,P4)</f>
        <v>0</v>
      </c>
      <c r="J15" s="33"/>
      <c r="O15" s="39">
        <f>I15*0.21</f>
        <v>0</v>
      </c>
      <c r="P15">
        <v>3</v>
      </c>
    </row>
    <row r="16" spans="1:16" ht="210" x14ac:dyDescent="0.25">
      <c r="A16" s="33" t="s">
        <v>173</v>
      </c>
      <c r="B16" s="40"/>
      <c r="C16" s="41"/>
      <c r="D16" s="41"/>
      <c r="E16" s="35" t="s">
        <v>2232</v>
      </c>
      <c r="F16" s="41"/>
      <c r="G16" s="41"/>
      <c r="H16" s="41"/>
      <c r="I16" s="41"/>
      <c r="J16" s="42"/>
    </row>
    <row r="17" spans="1:16" x14ac:dyDescent="0.25">
      <c r="A17" s="33" t="s">
        <v>175</v>
      </c>
      <c r="B17" s="40"/>
      <c r="C17" s="41"/>
      <c r="D17" s="41"/>
      <c r="E17" s="43" t="s">
        <v>2233</v>
      </c>
      <c r="F17" s="41"/>
      <c r="G17" s="41"/>
      <c r="H17" s="41"/>
      <c r="I17" s="41"/>
      <c r="J17" s="42"/>
    </row>
    <row r="18" spans="1:16" ht="75" x14ac:dyDescent="0.25">
      <c r="A18" s="33" t="s">
        <v>177</v>
      </c>
      <c r="B18" s="40"/>
      <c r="C18" s="41"/>
      <c r="D18" s="41"/>
      <c r="E18" s="35" t="s">
        <v>301</v>
      </c>
      <c r="F18" s="41"/>
      <c r="G18" s="41"/>
      <c r="H18" s="41"/>
      <c r="I18" s="41"/>
      <c r="J18" s="42"/>
    </row>
    <row r="19" spans="1:16" x14ac:dyDescent="0.25">
      <c r="A19" s="33" t="s">
        <v>168</v>
      </c>
      <c r="B19" s="33">
        <v>3</v>
      </c>
      <c r="C19" s="34" t="s">
        <v>473</v>
      </c>
      <c r="D19" s="33" t="s">
        <v>170</v>
      </c>
      <c r="E19" s="35" t="s">
        <v>474</v>
      </c>
      <c r="F19" s="36" t="s">
        <v>298</v>
      </c>
      <c r="G19" s="37">
        <v>220.8</v>
      </c>
      <c r="H19" s="38">
        <v>0</v>
      </c>
      <c r="I19" s="38">
        <f>ROUND(G19*H19,P4)</f>
        <v>0</v>
      </c>
      <c r="J19" s="33"/>
      <c r="O19" s="39">
        <f>I19*0.21</f>
        <v>0</v>
      </c>
      <c r="P19">
        <v>3</v>
      </c>
    </row>
    <row r="20" spans="1:16" ht="210" x14ac:dyDescent="0.25">
      <c r="A20" s="33" t="s">
        <v>173</v>
      </c>
      <c r="B20" s="40"/>
      <c r="C20" s="41"/>
      <c r="D20" s="41"/>
      <c r="E20" s="35" t="s">
        <v>475</v>
      </c>
      <c r="F20" s="41"/>
      <c r="G20" s="41"/>
      <c r="H20" s="41"/>
      <c r="I20" s="41"/>
      <c r="J20" s="42"/>
    </row>
    <row r="21" spans="1:16" x14ac:dyDescent="0.25">
      <c r="A21" s="33" t="s">
        <v>175</v>
      </c>
      <c r="B21" s="40"/>
      <c r="C21" s="41"/>
      <c r="D21" s="41"/>
      <c r="E21" s="43" t="s">
        <v>2234</v>
      </c>
      <c r="F21" s="41"/>
      <c r="G21" s="41"/>
      <c r="H21" s="41"/>
      <c r="I21" s="41"/>
      <c r="J21" s="42"/>
    </row>
    <row r="22" spans="1:16" ht="75" x14ac:dyDescent="0.25">
      <c r="A22" s="33" t="s">
        <v>177</v>
      </c>
      <c r="B22" s="40"/>
      <c r="C22" s="41"/>
      <c r="D22" s="41"/>
      <c r="E22" s="35" t="s">
        <v>301</v>
      </c>
      <c r="F22" s="41"/>
      <c r="G22" s="41"/>
      <c r="H22" s="41"/>
      <c r="I22" s="41"/>
      <c r="J22" s="42"/>
    </row>
    <row r="23" spans="1:16" x14ac:dyDescent="0.25">
      <c r="A23" s="27" t="s">
        <v>165</v>
      </c>
      <c r="B23" s="28"/>
      <c r="C23" s="29" t="s">
        <v>11</v>
      </c>
      <c r="D23" s="30"/>
      <c r="E23" s="27" t="s">
        <v>239</v>
      </c>
      <c r="F23" s="30"/>
      <c r="G23" s="30"/>
      <c r="H23" s="30"/>
      <c r="I23" s="31">
        <f>SUMIFS(I24:I127,A24:A127,"P")</f>
        <v>0</v>
      </c>
      <c r="J23" s="32"/>
    </row>
    <row r="24" spans="1:16" x14ac:dyDescent="0.25">
      <c r="A24" s="33" t="s">
        <v>168</v>
      </c>
      <c r="B24" s="33">
        <v>4</v>
      </c>
      <c r="C24" s="34" t="s">
        <v>477</v>
      </c>
      <c r="D24" s="33" t="s">
        <v>170</v>
      </c>
      <c r="E24" s="35" t="s">
        <v>478</v>
      </c>
      <c r="F24" s="36" t="s">
        <v>242</v>
      </c>
      <c r="G24" s="37">
        <v>4.5</v>
      </c>
      <c r="H24" s="38">
        <v>0</v>
      </c>
      <c r="I24" s="38">
        <f>ROUND(G24*H24,P4)</f>
        <v>0</v>
      </c>
      <c r="J24" s="33"/>
      <c r="O24" s="39">
        <f>I24*0.21</f>
        <v>0</v>
      </c>
      <c r="P24">
        <v>3</v>
      </c>
    </row>
    <row r="25" spans="1:16" ht="75" x14ac:dyDescent="0.25">
      <c r="A25" s="33" t="s">
        <v>173</v>
      </c>
      <c r="B25" s="40"/>
      <c r="C25" s="41"/>
      <c r="D25" s="41"/>
      <c r="E25" s="35" t="s">
        <v>2235</v>
      </c>
      <c r="F25" s="41"/>
      <c r="G25" s="41"/>
      <c r="H25" s="41"/>
      <c r="I25" s="41"/>
      <c r="J25" s="42"/>
    </row>
    <row r="26" spans="1:16" x14ac:dyDescent="0.25">
      <c r="A26" s="33" t="s">
        <v>175</v>
      </c>
      <c r="B26" s="40"/>
      <c r="C26" s="41"/>
      <c r="D26" s="41"/>
      <c r="E26" s="43" t="s">
        <v>2236</v>
      </c>
      <c r="F26" s="41"/>
      <c r="G26" s="41"/>
      <c r="H26" s="41"/>
      <c r="I26" s="41"/>
      <c r="J26" s="42"/>
    </row>
    <row r="27" spans="1:16" ht="120" x14ac:dyDescent="0.25">
      <c r="A27" s="33" t="s">
        <v>177</v>
      </c>
      <c r="B27" s="40"/>
      <c r="C27" s="41"/>
      <c r="D27" s="41"/>
      <c r="E27" s="35" t="s">
        <v>481</v>
      </c>
      <c r="F27" s="41"/>
      <c r="G27" s="41"/>
      <c r="H27" s="41"/>
      <c r="I27" s="41"/>
      <c r="J27" s="42"/>
    </row>
    <row r="28" spans="1:16" x14ac:dyDescent="0.25">
      <c r="A28" s="33" t="s">
        <v>168</v>
      </c>
      <c r="B28" s="33">
        <v>5</v>
      </c>
      <c r="C28" s="34" t="s">
        <v>482</v>
      </c>
      <c r="D28" s="33" t="s">
        <v>170</v>
      </c>
      <c r="E28" s="35" t="s">
        <v>483</v>
      </c>
      <c r="F28" s="36" t="s">
        <v>242</v>
      </c>
      <c r="G28" s="37">
        <v>1.6</v>
      </c>
      <c r="H28" s="38">
        <v>0</v>
      </c>
      <c r="I28" s="38">
        <f>ROUND(G28*H28,P4)</f>
        <v>0</v>
      </c>
      <c r="J28" s="33"/>
      <c r="O28" s="39">
        <f>I28*0.21</f>
        <v>0</v>
      </c>
      <c r="P28">
        <v>3</v>
      </c>
    </row>
    <row r="29" spans="1:16" ht="225" x14ac:dyDescent="0.25">
      <c r="A29" s="33" t="s">
        <v>173</v>
      </c>
      <c r="B29" s="40"/>
      <c r="C29" s="41"/>
      <c r="D29" s="41"/>
      <c r="E29" s="35" t="s">
        <v>2237</v>
      </c>
      <c r="F29" s="41"/>
      <c r="G29" s="41"/>
      <c r="H29" s="41"/>
      <c r="I29" s="41"/>
      <c r="J29" s="42"/>
    </row>
    <row r="30" spans="1:16" x14ac:dyDescent="0.25">
      <c r="A30" s="33" t="s">
        <v>175</v>
      </c>
      <c r="B30" s="40"/>
      <c r="C30" s="41"/>
      <c r="D30" s="41"/>
      <c r="E30" s="43" t="s">
        <v>2238</v>
      </c>
      <c r="F30" s="41"/>
      <c r="G30" s="41"/>
      <c r="H30" s="41"/>
      <c r="I30" s="41"/>
      <c r="J30" s="42"/>
    </row>
    <row r="31" spans="1:16" ht="135" x14ac:dyDescent="0.25">
      <c r="A31" s="33" t="s">
        <v>177</v>
      </c>
      <c r="B31" s="40"/>
      <c r="C31" s="41"/>
      <c r="D31" s="41"/>
      <c r="E31" s="35" t="s">
        <v>486</v>
      </c>
      <c r="F31" s="41"/>
      <c r="G31" s="41"/>
      <c r="H31" s="41"/>
      <c r="I31" s="41"/>
      <c r="J31" s="42"/>
    </row>
    <row r="32" spans="1:16" ht="30" x14ac:dyDescent="0.25">
      <c r="A32" s="33" t="s">
        <v>168</v>
      </c>
      <c r="B32" s="33">
        <v>6</v>
      </c>
      <c r="C32" s="34" t="s">
        <v>492</v>
      </c>
      <c r="D32" s="33" t="s">
        <v>170</v>
      </c>
      <c r="E32" s="35" t="s">
        <v>493</v>
      </c>
      <c r="F32" s="36" t="s">
        <v>242</v>
      </c>
      <c r="G32" s="37">
        <v>18</v>
      </c>
      <c r="H32" s="38">
        <v>0</v>
      </c>
      <c r="I32" s="38">
        <f>ROUND(G32*H32,P4)</f>
        <v>0</v>
      </c>
      <c r="J32" s="33"/>
      <c r="O32" s="39">
        <f>I32*0.21</f>
        <v>0</v>
      </c>
      <c r="P32">
        <v>3</v>
      </c>
    </row>
    <row r="33" spans="1:16" ht="75" x14ac:dyDescent="0.25">
      <c r="A33" s="33" t="s">
        <v>173</v>
      </c>
      <c r="B33" s="40"/>
      <c r="C33" s="41"/>
      <c r="D33" s="41"/>
      <c r="E33" s="35" t="s">
        <v>2239</v>
      </c>
      <c r="F33" s="41"/>
      <c r="G33" s="41"/>
      <c r="H33" s="41"/>
      <c r="I33" s="41"/>
      <c r="J33" s="42"/>
    </row>
    <row r="34" spans="1:16" x14ac:dyDescent="0.25">
      <c r="A34" s="33" t="s">
        <v>175</v>
      </c>
      <c r="B34" s="40"/>
      <c r="C34" s="41"/>
      <c r="D34" s="41"/>
      <c r="E34" s="43" t="s">
        <v>1347</v>
      </c>
      <c r="F34" s="41"/>
      <c r="G34" s="41"/>
      <c r="H34" s="41"/>
      <c r="I34" s="41"/>
      <c r="J34" s="42"/>
    </row>
    <row r="35" spans="1:16" ht="120" x14ac:dyDescent="0.25">
      <c r="A35" s="33" t="s">
        <v>177</v>
      </c>
      <c r="B35" s="40"/>
      <c r="C35" s="41"/>
      <c r="D35" s="41"/>
      <c r="E35" s="35" t="s">
        <v>481</v>
      </c>
      <c r="F35" s="41"/>
      <c r="G35" s="41"/>
      <c r="H35" s="41"/>
      <c r="I35" s="41"/>
      <c r="J35" s="42"/>
    </row>
    <row r="36" spans="1:16" x14ac:dyDescent="0.25">
      <c r="A36" s="33" t="s">
        <v>168</v>
      </c>
      <c r="B36" s="33">
        <v>7</v>
      </c>
      <c r="C36" s="34" t="s">
        <v>496</v>
      </c>
      <c r="D36" s="33" t="s">
        <v>196</v>
      </c>
      <c r="E36" s="35" t="s">
        <v>497</v>
      </c>
      <c r="F36" s="36" t="s">
        <v>242</v>
      </c>
      <c r="G36" s="37">
        <v>315</v>
      </c>
      <c r="H36" s="38">
        <v>0</v>
      </c>
      <c r="I36" s="38">
        <f>ROUND(G36*H36,P4)</f>
        <v>0</v>
      </c>
      <c r="J36" s="33"/>
      <c r="O36" s="39">
        <f>I36*0.21</f>
        <v>0</v>
      </c>
      <c r="P36">
        <v>3</v>
      </c>
    </row>
    <row r="37" spans="1:16" ht="225" x14ac:dyDescent="0.25">
      <c r="A37" s="33" t="s">
        <v>173</v>
      </c>
      <c r="B37" s="40"/>
      <c r="C37" s="41"/>
      <c r="D37" s="41"/>
      <c r="E37" s="35" t="s">
        <v>2240</v>
      </c>
      <c r="F37" s="41"/>
      <c r="G37" s="41"/>
      <c r="H37" s="41"/>
      <c r="I37" s="41"/>
      <c r="J37" s="42"/>
    </row>
    <row r="38" spans="1:16" x14ac:dyDescent="0.25">
      <c r="A38" s="33" t="s">
        <v>175</v>
      </c>
      <c r="B38" s="40"/>
      <c r="C38" s="41"/>
      <c r="D38" s="41"/>
      <c r="E38" s="43" t="s">
        <v>2241</v>
      </c>
      <c r="F38" s="41"/>
      <c r="G38" s="41"/>
      <c r="H38" s="41"/>
      <c r="I38" s="41"/>
      <c r="J38" s="42"/>
    </row>
    <row r="39" spans="1:16" ht="120" x14ac:dyDescent="0.25">
      <c r="A39" s="33" t="s">
        <v>177</v>
      </c>
      <c r="B39" s="40"/>
      <c r="C39" s="41"/>
      <c r="D39" s="41"/>
      <c r="E39" s="35" t="s">
        <v>481</v>
      </c>
      <c r="F39" s="41"/>
      <c r="G39" s="41"/>
      <c r="H39" s="41"/>
      <c r="I39" s="41"/>
      <c r="J39" s="42"/>
    </row>
    <row r="40" spans="1:16" x14ac:dyDescent="0.25">
      <c r="A40" s="33" t="s">
        <v>168</v>
      </c>
      <c r="B40" s="33">
        <v>8</v>
      </c>
      <c r="C40" s="34" t="s">
        <v>496</v>
      </c>
      <c r="D40" s="33" t="s">
        <v>199</v>
      </c>
      <c r="E40" s="35" t="s">
        <v>497</v>
      </c>
      <c r="F40" s="36" t="s">
        <v>242</v>
      </c>
      <c r="G40" s="37">
        <v>395</v>
      </c>
      <c r="H40" s="38">
        <v>0</v>
      </c>
      <c r="I40" s="38">
        <f>ROUND(G40*H40,P4)</f>
        <v>0</v>
      </c>
      <c r="J40" s="33"/>
      <c r="O40" s="39">
        <f>I40*0.21</f>
        <v>0</v>
      </c>
      <c r="P40">
        <v>3</v>
      </c>
    </row>
    <row r="41" spans="1:16" ht="90" x14ac:dyDescent="0.25">
      <c r="A41" s="33" t="s">
        <v>173</v>
      </c>
      <c r="B41" s="40"/>
      <c r="C41" s="41"/>
      <c r="D41" s="41"/>
      <c r="E41" s="35" t="s">
        <v>2242</v>
      </c>
      <c r="F41" s="41"/>
      <c r="G41" s="41"/>
      <c r="H41" s="41"/>
      <c r="I41" s="41"/>
      <c r="J41" s="42"/>
    </row>
    <row r="42" spans="1:16" x14ac:dyDescent="0.25">
      <c r="A42" s="33" t="s">
        <v>175</v>
      </c>
      <c r="B42" s="40"/>
      <c r="C42" s="41"/>
      <c r="D42" s="41"/>
      <c r="E42" s="43" t="s">
        <v>2243</v>
      </c>
      <c r="F42" s="41"/>
      <c r="G42" s="41"/>
      <c r="H42" s="41"/>
      <c r="I42" s="41"/>
      <c r="J42" s="42"/>
    </row>
    <row r="43" spans="1:16" ht="75" x14ac:dyDescent="0.25">
      <c r="A43" s="33" t="s">
        <v>177</v>
      </c>
      <c r="B43" s="40"/>
      <c r="C43" s="41"/>
      <c r="D43" s="41"/>
      <c r="E43" s="35" t="s">
        <v>502</v>
      </c>
      <c r="F43" s="41"/>
      <c r="G43" s="41"/>
      <c r="H43" s="41"/>
      <c r="I43" s="41"/>
      <c r="J43" s="42"/>
    </row>
    <row r="44" spans="1:16" ht="30" x14ac:dyDescent="0.25">
      <c r="A44" s="33" t="s">
        <v>168</v>
      </c>
      <c r="B44" s="33">
        <v>9</v>
      </c>
      <c r="C44" s="34" t="s">
        <v>503</v>
      </c>
      <c r="D44" s="33" t="s">
        <v>170</v>
      </c>
      <c r="E44" s="35" t="s">
        <v>504</v>
      </c>
      <c r="F44" s="36" t="s">
        <v>274</v>
      </c>
      <c r="G44" s="37">
        <v>120</v>
      </c>
      <c r="H44" s="38">
        <v>0</v>
      </c>
      <c r="I44" s="38">
        <f>ROUND(G44*H44,P4)</f>
        <v>0</v>
      </c>
      <c r="J44" s="33"/>
      <c r="O44" s="39">
        <f>I44*0.21</f>
        <v>0</v>
      </c>
      <c r="P44">
        <v>3</v>
      </c>
    </row>
    <row r="45" spans="1:16" ht="195" x14ac:dyDescent="0.25">
      <c r="A45" s="33" t="s">
        <v>173</v>
      </c>
      <c r="B45" s="40"/>
      <c r="C45" s="41"/>
      <c r="D45" s="41"/>
      <c r="E45" s="35" t="s">
        <v>2244</v>
      </c>
      <c r="F45" s="41"/>
      <c r="G45" s="41"/>
      <c r="H45" s="41"/>
      <c r="I45" s="41"/>
      <c r="J45" s="42"/>
    </row>
    <row r="46" spans="1:16" x14ac:dyDescent="0.25">
      <c r="A46" s="33" t="s">
        <v>175</v>
      </c>
      <c r="B46" s="40"/>
      <c r="C46" s="41"/>
      <c r="D46" s="41"/>
      <c r="E46" s="43" t="s">
        <v>1112</v>
      </c>
      <c r="F46" s="41"/>
      <c r="G46" s="41"/>
      <c r="H46" s="41"/>
      <c r="I46" s="41"/>
      <c r="J46" s="42"/>
    </row>
    <row r="47" spans="1:16" ht="120" x14ac:dyDescent="0.25">
      <c r="A47" s="33" t="s">
        <v>177</v>
      </c>
      <c r="B47" s="40"/>
      <c r="C47" s="41"/>
      <c r="D47" s="41"/>
      <c r="E47" s="35" t="s">
        <v>481</v>
      </c>
      <c r="F47" s="41"/>
      <c r="G47" s="41"/>
      <c r="H47" s="41"/>
      <c r="I47" s="41"/>
      <c r="J47" s="42"/>
    </row>
    <row r="48" spans="1:16" x14ac:dyDescent="0.25">
      <c r="A48" s="33" t="s">
        <v>168</v>
      </c>
      <c r="B48" s="33">
        <v>10</v>
      </c>
      <c r="C48" s="34" t="s">
        <v>240</v>
      </c>
      <c r="D48" s="33" t="s">
        <v>196</v>
      </c>
      <c r="E48" s="35" t="s">
        <v>241</v>
      </c>
      <c r="F48" s="36" t="s">
        <v>242</v>
      </c>
      <c r="G48" s="37">
        <v>78.8</v>
      </c>
      <c r="H48" s="38">
        <v>0</v>
      </c>
      <c r="I48" s="38">
        <f>ROUND(G48*H48,P4)</f>
        <v>0</v>
      </c>
      <c r="J48" s="33"/>
      <c r="O48" s="39">
        <f>I48*0.21</f>
        <v>0</v>
      </c>
      <c r="P48">
        <v>3</v>
      </c>
    </row>
    <row r="49" spans="1:16" ht="165" x14ac:dyDescent="0.25">
      <c r="A49" s="33" t="s">
        <v>173</v>
      </c>
      <c r="B49" s="40"/>
      <c r="C49" s="41"/>
      <c r="D49" s="41"/>
      <c r="E49" s="35" t="s">
        <v>2245</v>
      </c>
      <c r="F49" s="41"/>
      <c r="G49" s="41"/>
      <c r="H49" s="41"/>
      <c r="I49" s="41"/>
      <c r="J49" s="42"/>
    </row>
    <row r="50" spans="1:16" x14ac:dyDescent="0.25">
      <c r="A50" s="33" t="s">
        <v>175</v>
      </c>
      <c r="B50" s="40"/>
      <c r="C50" s="41"/>
      <c r="D50" s="41"/>
      <c r="E50" s="43" t="s">
        <v>2246</v>
      </c>
      <c r="F50" s="41"/>
      <c r="G50" s="41"/>
      <c r="H50" s="41"/>
      <c r="I50" s="41"/>
      <c r="J50" s="42"/>
    </row>
    <row r="51" spans="1:16" ht="120" x14ac:dyDescent="0.25">
      <c r="A51" s="33" t="s">
        <v>177</v>
      </c>
      <c r="B51" s="40"/>
      <c r="C51" s="41"/>
      <c r="D51" s="41"/>
      <c r="E51" s="35" t="s">
        <v>481</v>
      </c>
      <c r="F51" s="41"/>
      <c r="G51" s="41"/>
      <c r="H51" s="41"/>
      <c r="I51" s="41"/>
      <c r="J51" s="42"/>
    </row>
    <row r="52" spans="1:16" x14ac:dyDescent="0.25">
      <c r="A52" s="33" t="s">
        <v>168</v>
      </c>
      <c r="B52" s="33">
        <v>11</v>
      </c>
      <c r="C52" s="34" t="s">
        <v>240</v>
      </c>
      <c r="D52" s="33" t="s">
        <v>199</v>
      </c>
      <c r="E52" s="35" t="s">
        <v>241</v>
      </c>
      <c r="F52" s="36" t="s">
        <v>242</v>
      </c>
      <c r="G52" s="37">
        <v>222</v>
      </c>
      <c r="H52" s="38">
        <v>0</v>
      </c>
      <c r="I52" s="38">
        <f>ROUND(G52*H52,P4)</f>
        <v>0</v>
      </c>
      <c r="J52" s="33"/>
      <c r="O52" s="39">
        <f>I52*0.21</f>
        <v>0</v>
      </c>
      <c r="P52">
        <v>3</v>
      </c>
    </row>
    <row r="53" spans="1:16" ht="150" x14ac:dyDescent="0.25">
      <c r="A53" s="33" t="s">
        <v>173</v>
      </c>
      <c r="B53" s="40"/>
      <c r="C53" s="41"/>
      <c r="D53" s="41"/>
      <c r="E53" s="35" t="s">
        <v>2247</v>
      </c>
      <c r="F53" s="41"/>
      <c r="G53" s="41"/>
      <c r="H53" s="41"/>
      <c r="I53" s="41"/>
      <c r="J53" s="42"/>
    </row>
    <row r="54" spans="1:16" x14ac:dyDescent="0.25">
      <c r="A54" s="33" t="s">
        <v>175</v>
      </c>
      <c r="B54" s="40"/>
      <c r="C54" s="41"/>
      <c r="D54" s="41"/>
      <c r="E54" s="43" t="s">
        <v>2248</v>
      </c>
      <c r="F54" s="41"/>
      <c r="G54" s="41"/>
      <c r="H54" s="41"/>
      <c r="I54" s="41"/>
      <c r="J54" s="42"/>
    </row>
    <row r="55" spans="1:16" ht="120" x14ac:dyDescent="0.25">
      <c r="A55" s="33" t="s">
        <v>177</v>
      </c>
      <c r="B55" s="40"/>
      <c r="C55" s="41"/>
      <c r="D55" s="41"/>
      <c r="E55" s="35" t="s">
        <v>481</v>
      </c>
      <c r="F55" s="41"/>
      <c r="G55" s="41"/>
      <c r="H55" s="41"/>
      <c r="I55" s="41"/>
      <c r="J55" s="42"/>
    </row>
    <row r="56" spans="1:16" x14ac:dyDescent="0.25">
      <c r="A56" s="33" t="s">
        <v>168</v>
      </c>
      <c r="B56" s="33">
        <v>12</v>
      </c>
      <c r="C56" s="34" t="s">
        <v>516</v>
      </c>
      <c r="D56" s="33" t="s">
        <v>170</v>
      </c>
      <c r="E56" s="35" t="s">
        <v>517</v>
      </c>
      <c r="F56" s="36" t="s">
        <v>242</v>
      </c>
      <c r="G56" s="37">
        <v>191.7</v>
      </c>
      <c r="H56" s="38">
        <v>0</v>
      </c>
      <c r="I56" s="38">
        <f>ROUND(G56*H56,P4)</f>
        <v>0</v>
      </c>
      <c r="J56" s="33"/>
      <c r="O56" s="39">
        <f>I56*0.21</f>
        <v>0</v>
      </c>
      <c r="P56">
        <v>3</v>
      </c>
    </row>
    <row r="57" spans="1:16" ht="60" x14ac:dyDescent="0.25">
      <c r="A57" s="33" t="s">
        <v>173</v>
      </c>
      <c r="B57" s="40"/>
      <c r="C57" s="41"/>
      <c r="D57" s="41"/>
      <c r="E57" s="35" t="s">
        <v>2249</v>
      </c>
      <c r="F57" s="41"/>
      <c r="G57" s="41"/>
      <c r="H57" s="41"/>
      <c r="I57" s="41"/>
      <c r="J57" s="42"/>
    </row>
    <row r="58" spans="1:16" x14ac:dyDescent="0.25">
      <c r="A58" s="33" t="s">
        <v>175</v>
      </c>
      <c r="B58" s="40"/>
      <c r="C58" s="41"/>
      <c r="D58" s="41"/>
      <c r="E58" s="43" t="s">
        <v>2250</v>
      </c>
      <c r="F58" s="41"/>
      <c r="G58" s="41"/>
      <c r="H58" s="41"/>
      <c r="I58" s="41"/>
      <c r="J58" s="42"/>
    </row>
    <row r="59" spans="1:16" ht="75" x14ac:dyDescent="0.25">
      <c r="A59" s="33" t="s">
        <v>177</v>
      </c>
      <c r="B59" s="40"/>
      <c r="C59" s="41"/>
      <c r="D59" s="41"/>
      <c r="E59" s="35" t="s">
        <v>520</v>
      </c>
      <c r="F59" s="41"/>
      <c r="G59" s="41"/>
      <c r="H59" s="41"/>
      <c r="I59" s="41"/>
      <c r="J59" s="42"/>
    </row>
    <row r="60" spans="1:16" x14ac:dyDescent="0.25">
      <c r="A60" s="33" t="s">
        <v>168</v>
      </c>
      <c r="B60" s="33">
        <v>13</v>
      </c>
      <c r="C60" s="34" t="s">
        <v>521</v>
      </c>
      <c r="D60" s="33" t="s">
        <v>181</v>
      </c>
      <c r="E60" s="35" t="s">
        <v>522</v>
      </c>
      <c r="F60" s="36" t="s">
        <v>242</v>
      </c>
      <c r="G60" s="37">
        <v>191.7</v>
      </c>
      <c r="H60" s="38">
        <v>0</v>
      </c>
      <c r="I60" s="38">
        <f>ROUND(G60*H60,P4)</f>
        <v>0</v>
      </c>
      <c r="J60" s="33"/>
      <c r="O60" s="39">
        <f>I60*0.21</f>
        <v>0</v>
      </c>
      <c r="P60">
        <v>3</v>
      </c>
    </row>
    <row r="61" spans="1:16" x14ac:dyDescent="0.25">
      <c r="A61" s="33" t="s">
        <v>173</v>
      </c>
      <c r="B61" s="40"/>
      <c r="C61" s="41"/>
      <c r="D61" s="41"/>
      <c r="E61" s="35" t="s">
        <v>523</v>
      </c>
      <c r="F61" s="41"/>
      <c r="G61" s="41"/>
      <c r="H61" s="41"/>
      <c r="I61" s="41"/>
      <c r="J61" s="42"/>
    </row>
    <row r="62" spans="1:16" x14ac:dyDescent="0.25">
      <c r="A62" s="33" t="s">
        <v>175</v>
      </c>
      <c r="B62" s="40"/>
      <c r="C62" s="41"/>
      <c r="D62" s="41"/>
      <c r="E62" s="43" t="s">
        <v>2251</v>
      </c>
      <c r="F62" s="41"/>
      <c r="G62" s="41"/>
      <c r="H62" s="41"/>
      <c r="I62" s="41"/>
      <c r="J62" s="42"/>
    </row>
    <row r="63" spans="1:16" ht="60" x14ac:dyDescent="0.25">
      <c r="A63" s="33" t="s">
        <v>177</v>
      </c>
      <c r="B63" s="40"/>
      <c r="C63" s="41"/>
      <c r="D63" s="41"/>
      <c r="E63" s="35" t="s">
        <v>525</v>
      </c>
      <c r="F63" s="41"/>
      <c r="G63" s="41"/>
      <c r="H63" s="41"/>
      <c r="I63" s="41"/>
      <c r="J63" s="42"/>
    </row>
    <row r="64" spans="1:16" x14ac:dyDescent="0.25">
      <c r="A64" s="33" t="s">
        <v>168</v>
      </c>
      <c r="B64" s="33">
        <v>14</v>
      </c>
      <c r="C64" s="34" t="s">
        <v>526</v>
      </c>
      <c r="D64" s="33" t="s">
        <v>170</v>
      </c>
      <c r="E64" s="35" t="s">
        <v>527</v>
      </c>
      <c r="F64" s="36" t="s">
        <v>242</v>
      </c>
      <c r="G64" s="37">
        <v>200</v>
      </c>
      <c r="H64" s="38">
        <v>0</v>
      </c>
      <c r="I64" s="38">
        <f>ROUND(G64*H64,P4)</f>
        <v>0</v>
      </c>
      <c r="J64" s="33"/>
      <c r="O64" s="39">
        <f>I64*0.21</f>
        <v>0</v>
      </c>
      <c r="P64">
        <v>3</v>
      </c>
    </row>
    <row r="65" spans="1:16" ht="75" x14ac:dyDescent="0.25">
      <c r="A65" s="33" t="s">
        <v>173</v>
      </c>
      <c r="B65" s="40"/>
      <c r="C65" s="41"/>
      <c r="D65" s="41"/>
      <c r="E65" s="35" t="s">
        <v>2252</v>
      </c>
      <c r="F65" s="41"/>
      <c r="G65" s="41"/>
      <c r="H65" s="41"/>
      <c r="I65" s="41"/>
      <c r="J65" s="42"/>
    </row>
    <row r="66" spans="1:16" x14ac:dyDescent="0.25">
      <c r="A66" s="33" t="s">
        <v>175</v>
      </c>
      <c r="B66" s="40"/>
      <c r="C66" s="41"/>
      <c r="D66" s="41"/>
      <c r="E66" s="43" t="s">
        <v>309</v>
      </c>
      <c r="F66" s="41"/>
      <c r="G66" s="41"/>
      <c r="H66" s="41"/>
      <c r="I66" s="41"/>
      <c r="J66" s="42"/>
    </row>
    <row r="67" spans="1:16" ht="409.5" x14ac:dyDescent="0.25">
      <c r="A67" s="33" t="s">
        <v>177</v>
      </c>
      <c r="B67" s="40"/>
      <c r="C67" s="41"/>
      <c r="D67" s="41"/>
      <c r="E67" s="35" t="s">
        <v>537</v>
      </c>
      <c r="F67" s="41"/>
      <c r="G67" s="41"/>
      <c r="H67" s="41"/>
      <c r="I67" s="41"/>
      <c r="J67" s="42"/>
    </row>
    <row r="68" spans="1:16" x14ac:dyDescent="0.25">
      <c r="A68" s="33" t="s">
        <v>168</v>
      </c>
      <c r="B68" s="33">
        <v>15</v>
      </c>
      <c r="C68" s="34" t="s">
        <v>530</v>
      </c>
      <c r="D68" s="33" t="s">
        <v>196</v>
      </c>
      <c r="E68" s="35" t="s">
        <v>531</v>
      </c>
      <c r="F68" s="36" t="s">
        <v>242</v>
      </c>
      <c r="G68" s="37">
        <v>1100</v>
      </c>
      <c r="H68" s="38">
        <v>0</v>
      </c>
      <c r="I68" s="38">
        <f>ROUND(G68*H68,P4)</f>
        <v>0</v>
      </c>
      <c r="J68" s="33"/>
      <c r="O68" s="39">
        <f>I68*0.21</f>
        <v>0</v>
      </c>
      <c r="P68">
        <v>3</v>
      </c>
    </row>
    <row r="69" spans="1:16" ht="270" x14ac:dyDescent="0.25">
      <c r="A69" s="33" t="s">
        <v>173</v>
      </c>
      <c r="B69" s="40"/>
      <c r="C69" s="41"/>
      <c r="D69" s="41"/>
      <c r="E69" s="35" t="s">
        <v>2253</v>
      </c>
      <c r="F69" s="41"/>
      <c r="G69" s="41"/>
      <c r="H69" s="41"/>
      <c r="I69" s="41"/>
      <c r="J69" s="42"/>
    </row>
    <row r="70" spans="1:16" x14ac:dyDescent="0.25">
      <c r="A70" s="33" t="s">
        <v>175</v>
      </c>
      <c r="B70" s="40"/>
      <c r="C70" s="41"/>
      <c r="D70" s="41"/>
      <c r="E70" s="43" t="s">
        <v>1278</v>
      </c>
      <c r="F70" s="41"/>
      <c r="G70" s="41"/>
      <c r="H70" s="41"/>
      <c r="I70" s="41"/>
      <c r="J70" s="42"/>
    </row>
    <row r="71" spans="1:16" ht="409.5" x14ac:dyDescent="0.25">
      <c r="A71" s="33" t="s">
        <v>177</v>
      </c>
      <c r="B71" s="40"/>
      <c r="C71" s="41"/>
      <c r="D71" s="41"/>
      <c r="E71" s="35" t="s">
        <v>537</v>
      </c>
      <c r="F71" s="41"/>
      <c r="G71" s="41"/>
      <c r="H71" s="41"/>
      <c r="I71" s="41"/>
      <c r="J71" s="42"/>
    </row>
    <row r="72" spans="1:16" x14ac:dyDescent="0.25">
      <c r="A72" s="33" t="s">
        <v>168</v>
      </c>
      <c r="B72" s="33">
        <v>16</v>
      </c>
      <c r="C72" s="34" t="s">
        <v>530</v>
      </c>
      <c r="D72" s="33" t="s">
        <v>199</v>
      </c>
      <c r="E72" s="35" t="s">
        <v>531</v>
      </c>
      <c r="F72" s="36" t="s">
        <v>242</v>
      </c>
      <c r="G72" s="37">
        <v>1200</v>
      </c>
      <c r="H72" s="38">
        <v>0</v>
      </c>
      <c r="I72" s="38">
        <f>ROUND(G72*H72,P4)</f>
        <v>0</v>
      </c>
      <c r="J72" s="33"/>
      <c r="O72" s="39">
        <f>I72*0.21</f>
        <v>0</v>
      </c>
      <c r="P72">
        <v>3</v>
      </c>
    </row>
    <row r="73" spans="1:16" ht="75" x14ac:dyDescent="0.25">
      <c r="A73" s="33" t="s">
        <v>173</v>
      </c>
      <c r="B73" s="40"/>
      <c r="C73" s="41"/>
      <c r="D73" s="41"/>
      <c r="E73" s="35" t="s">
        <v>2254</v>
      </c>
      <c r="F73" s="41"/>
      <c r="G73" s="41"/>
      <c r="H73" s="41"/>
      <c r="I73" s="41"/>
      <c r="J73" s="42"/>
    </row>
    <row r="74" spans="1:16" x14ac:dyDescent="0.25">
      <c r="A74" s="33" t="s">
        <v>175</v>
      </c>
      <c r="B74" s="40"/>
      <c r="C74" s="41"/>
      <c r="D74" s="41"/>
      <c r="E74" s="43" t="s">
        <v>536</v>
      </c>
      <c r="F74" s="41"/>
      <c r="G74" s="41"/>
      <c r="H74" s="41"/>
      <c r="I74" s="41"/>
      <c r="J74" s="42"/>
    </row>
    <row r="75" spans="1:16" ht="409.5" x14ac:dyDescent="0.25">
      <c r="A75" s="33" t="s">
        <v>177</v>
      </c>
      <c r="B75" s="40"/>
      <c r="C75" s="41"/>
      <c r="D75" s="41"/>
      <c r="E75" s="35" t="s">
        <v>537</v>
      </c>
      <c r="F75" s="41"/>
      <c r="G75" s="41"/>
      <c r="H75" s="41"/>
      <c r="I75" s="41"/>
      <c r="J75" s="42"/>
    </row>
    <row r="76" spans="1:16" x14ac:dyDescent="0.25">
      <c r="A76" s="33" t="s">
        <v>168</v>
      </c>
      <c r="B76" s="33">
        <v>17</v>
      </c>
      <c r="C76" s="34" t="s">
        <v>538</v>
      </c>
      <c r="D76" s="33" t="s">
        <v>170</v>
      </c>
      <c r="E76" s="35" t="s">
        <v>539</v>
      </c>
      <c r="F76" s="36" t="s">
        <v>242</v>
      </c>
      <c r="G76" s="37">
        <v>1513.7</v>
      </c>
      <c r="H76" s="38">
        <v>0</v>
      </c>
      <c r="I76" s="38">
        <f>ROUND(G76*H76,P4)</f>
        <v>0</v>
      </c>
      <c r="J76" s="33"/>
      <c r="O76" s="39">
        <f>I76*0.21</f>
        <v>0</v>
      </c>
      <c r="P76">
        <v>3</v>
      </c>
    </row>
    <row r="77" spans="1:16" x14ac:dyDescent="0.25">
      <c r="A77" s="33" t="s">
        <v>173</v>
      </c>
      <c r="B77" s="40"/>
      <c r="C77" s="41"/>
      <c r="D77" s="41"/>
      <c r="E77" s="35" t="s">
        <v>540</v>
      </c>
      <c r="F77" s="41"/>
      <c r="G77" s="41"/>
      <c r="H77" s="41"/>
      <c r="I77" s="41"/>
      <c r="J77" s="42"/>
    </row>
    <row r="78" spans="1:16" x14ac:dyDescent="0.25">
      <c r="A78" s="33" t="s">
        <v>175</v>
      </c>
      <c r="B78" s="40"/>
      <c r="C78" s="41"/>
      <c r="D78" s="41"/>
      <c r="E78" s="43" t="s">
        <v>2255</v>
      </c>
      <c r="F78" s="41"/>
      <c r="G78" s="41"/>
      <c r="H78" s="41"/>
      <c r="I78" s="41"/>
      <c r="J78" s="42"/>
    </row>
    <row r="79" spans="1:16" ht="409.5" x14ac:dyDescent="0.25">
      <c r="A79" s="33" t="s">
        <v>177</v>
      </c>
      <c r="B79" s="40"/>
      <c r="C79" s="41"/>
      <c r="D79" s="41"/>
      <c r="E79" s="35" t="s">
        <v>542</v>
      </c>
      <c r="F79" s="41"/>
      <c r="G79" s="41"/>
      <c r="H79" s="41"/>
      <c r="I79" s="41"/>
      <c r="J79" s="42"/>
    </row>
    <row r="80" spans="1:16" x14ac:dyDescent="0.25">
      <c r="A80" s="33" t="s">
        <v>168</v>
      </c>
      <c r="B80" s="33">
        <v>18</v>
      </c>
      <c r="C80" s="34" t="s">
        <v>543</v>
      </c>
      <c r="D80" s="33" t="s">
        <v>170</v>
      </c>
      <c r="E80" s="35" t="s">
        <v>544</v>
      </c>
      <c r="F80" s="36" t="s">
        <v>274</v>
      </c>
      <c r="G80" s="37">
        <v>500</v>
      </c>
      <c r="H80" s="38">
        <v>0</v>
      </c>
      <c r="I80" s="38">
        <f>ROUND(G80*H80,P4)</f>
        <v>0</v>
      </c>
      <c r="J80" s="33"/>
      <c r="O80" s="39">
        <f>I80*0.21</f>
        <v>0</v>
      </c>
      <c r="P80">
        <v>3</v>
      </c>
    </row>
    <row r="81" spans="1:16" ht="195" x14ac:dyDescent="0.25">
      <c r="A81" s="33" t="s">
        <v>173</v>
      </c>
      <c r="B81" s="40"/>
      <c r="C81" s="41"/>
      <c r="D81" s="41"/>
      <c r="E81" s="35" t="s">
        <v>2256</v>
      </c>
      <c r="F81" s="41"/>
      <c r="G81" s="41"/>
      <c r="H81" s="41"/>
      <c r="I81" s="41"/>
      <c r="J81" s="42"/>
    </row>
    <row r="82" spans="1:16" x14ac:dyDescent="0.25">
      <c r="A82" s="33" t="s">
        <v>175</v>
      </c>
      <c r="B82" s="40"/>
      <c r="C82" s="41"/>
      <c r="D82" s="41"/>
      <c r="E82" s="43" t="s">
        <v>451</v>
      </c>
      <c r="F82" s="41"/>
      <c r="G82" s="41"/>
      <c r="H82" s="41"/>
      <c r="I82" s="41"/>
      <c r="J82" s="42"/>
    </row>
    <row r="83" spans="1:16" ht="120" x14ac:dyDescent="0.25">
      <c r="A83" s="33" t="s">
        <v>177</v>
      </c>
      <c r="B83" s="40"/>
      <c r="C83" s="41"/>
      <c r="D83" s="41"/>
      <c r="E83" s="35" t="s">
        <v>547</v>
      </c>
      <c r="F83" s="41"/>
      <c r="G83" s="41"/>
      <c r="H83" s="41"/>
      <c r="I83" s="41"/>
      <c r="J83" s="42"/>
    </row>
    <row r="84" spans="1:16" x14ac:dyDescent="0.25">
      <c r="A84" s="33" t="s">
        <v>168</v>
      </c>
      <c r="B84" s="33">
        <v>19</v>
      </c>
      <c r="C84" s="34" t="s">
        <v>548</v>
      </c>
      <c r="D84" s="33" t="s">
        <v>181</v>
      </c>
      <c r="E84" s="35" t="s">
        <v>549</v>
      </c>
      <c r="F84" s="36" t="s">
        <v>190</v>
      </c>
      <c r="G84" s="37">
        <v>1</v>
      </c>
      <c r="H84" s="38">
        <v>0</v>
      </c>
      <c r="I84" s="38">
        <f>ROUND(G84*H84,P4)</f>
        <v>0</v>
      </c>
      <c r="J84" s="33"/>
      <c r="O84" s="39">
        <f>I84*0.21</f>
        <v>0</v>
      </c>
      <c r="P84">
        <v>3</v>
      </c>
    </row>
    <row r="85" spans="1:16" ht="30" x14ac:dyDescent="0.25">
      <c r="A85" s="33" t="s">
        <v>173</v>
      </c>
      <c r="B85" s="40"/>
      <c r="C85" s="41"/>
      <c r="D85" s="41"/>
      <c r="E85" s="35" t="s">
        <v>2257</v>
      </c>
      <c r="F85" s="41"/>
      <c r="G85" s="41"/>
      <c r="H85" s="41"/>
      <c r="I85" s="41"/>
      <c r="J85" s="42"/>
    </row>
    <row r="86" spans="1:16" x14ac:dyDescent="0.25">
      <c r="A86" s="33" t="s">
        <v>175</v>
      </c>
      <c r="B86" s="40"/>
      <c r="C86" s="41"/>
      <c r="D86" s="41"/>
      <c r="E86" s="43" t="s">
        <v>176</v>
      </c>
      <c r="F86" s="41"/>
      <c r="G86" s="41"/>
      <c r="H86" s="41"/>
      <c r="I86" s="41"/>
      <c r="J86" s="42"/>
    </row>
    <row r="87" spans="1:16" ht="120" x14ac:dyDescent="0.25">
      <c r="A87" s="33" t="s">
        <v>177</v>
      </c>
      <c r="B87" s="40"/>
      <c r="C87" s="41"/>
      <c r="D87" s="41"/>
      <c r="E87" s="35" t="s">
        <v>552</v>
      </c>
      <c r="F87" s="41"/>
      <c r="G87" s="41"/>
      <c r="H87" s="41"/>
      <c r="I87" s="41"/>
      <c r="J87" s="42"/>
    </row>
    <row r="88" spans="1:16" x14ac:dyDescent="0.25">
      <c r="A88" s="33" t="s">
        <v>168</v>
      </c>
      <c r="B88" s="33">
        <v>20</v>
      </c>
      <c r="C88" s="34" t="s">
        <v>2258</v>
      </c>
      <c r="D88" s="33" t="s">
        <v>181</v>
      </c>
      <c r="E88" s="35" t="s">
        <v>2259</v>
      </c>
      <c r="F88" s="36" t="s">
        <v>274</v>
      </c>
      <c r="G88" s="37">
        <v>20</v>
      </c>
      <c r="H88" s="38">
        <v>0</v>
      </c>
      <c r="I88" s="38">
        <f>ROUND(G88*H88,P4)</f>
        <v>0</v>
      </c>
      <c r="J88" s="33"/>
      <c r="O88" s="39">
        <f>I88*0.21</f>
        <v>0</v>
      </c>
      <c r="P88">
        <v>3</v>
      </c>
    </row>
    <row r="89" spans="1:16" x14ac:dyDescent="0.25">
      <c r="A89" s="33" t="s">
        <v>173</v>
      </c>
      <c r="B89" s="40"/>
      <c r="C89" s="41"/>
      <c r="D89" s="41"/>
      <c r="E89" s="35" t="s">
        <v>2260</v>
      </c>
      <c r="F89" s="41"/>
      <c r="G89" s="41"/>
      <c r="H89" s="41"/>
      <c r="I89" s="41"/>
      <c r="J89" s="42"/>
    </row>
    <row r="90" spans="1:16" x14ac:dyDescent="0.25">
      <c r="A90" s="33" t="s">
        <v>175</v>
      </c>
      <c r="B90" s="40"/>
      <c r="C90" s="41"/>
      <c r="D90" s="41"/>
      <c r="E90" s="43" t="s">
        <v>458</v>
      </c>
      <c r="F90" s="41"/>
      <c r="G90" s="41"/>
      <c r="H90" s="41"/>
      <c r="I90" s="41"/>
      <c r="J90" s="42"/>
    </row>
    <row r="91" spans="1:16" ht="120" x14ac:dyDescent="0.25">
      <c r="A91" s="33" t="s">
        <v>177</v>
      </c>
      <c r="B91" s="40"/>
      <c r="C91" s="41"/>
      <c r="D91" s="41"/>
      <c r="E91" s="35" t="s">
        <v>552</v>
      </c>
      <c r="F91" s="41"/>
      <c r="G91" s="41"/>
      <c r="H91" s="41"/>
      <c r="I91" s="41"/>
      <c r="J91" s="42"/>
    </row>
    <row r="92" spans="1:16" x14ac:dyDescent="0.25">
      <c r="A92" s="33" t="s">
        <v>168</v>
      </c>
      <c r="B92" s="33">
        <v>21</v>
      </c>
      <c r="C92" s="34" t="s">
        <v>302</v>
      </c>
      <c r="D92" s="33" t="s">
        <v>170</v>
      </c>
      <c r="E92" s="35" t="s">
        <v>303</v>
      </c>
      <c r="F92" s="36" t="s">
        <v>242</v>
      </c>
      <c r="G92" s="37">
        <v>292.5</v>
      </c>
      <c r="H92" s="38">
        <v>0</v>
      </c>
      <c r="I92" s="38">
        <f>ROUND(G92*H92,P4)</f>
        <v>0</v>
      </c>
      <c r="J92" s="33"/>
      <c r="O92" s="39">
        <f>I92*0.21</f>
        <v>0</v>
      </c>
      <c r="P92">
        <v>3</v>
      </c>
    </row>
    <row r="93" spans="1:16" x14ac:dyDescent="0.25">
      <c r="A93" s="33" t="s">
        <v>173</v>
      </c>
      <c r="B93" s="40"/>
      <c r="C93" s="41"/>
      <c r="D93" s="41"/>
      <c r="E93" s="35" t="s">
        <v>2261</v>
      </c>
      <c r="F93" s="41"/>
      <c r="G93" s="41"/>
      <c r="H93" s="41"/>
      <c r="I93" s="41"/>
      <c r="J93" s="42"/>
    </row>
    <row r="94" spans="1:16" x14ac:dyDescent="0.25">
      <c r="A94" s="33" t="s">
        <v>175</v>
      </c>
      <c r="B94" s="40"/>
      <c r="C94" s="41"/>
      <c r="D94" s="41"/>
      <c r="E94" s="43" t="s">
        <v>2262</v>
      </c>
      <c r="F94" s="41"/>
      <c r="G94" s="41"/>
      <c r="H94" s="41"/>
      <c r="I94" s="41"/>
      <c r="J94" s="42"/>
    </row>
    <row r="95" spans="1:16" ht="409.5" x14ac:dyDescent="0.25">
      <c r="A95" s="33" t="s">
        <v>177</v>
      </c>
      <c r="B95" s="40"/>
      <c r="C95" s="41"/>
      <c r="D95" s="41"/>
      <c r="E95" s="35" t="s">
        <v>306</v>
      </c>
      <c r="F95" s="41"/>
      <c r="G95" s="41"/>
      <c r="H95" s="41"/>
      <c r="I95" s="41"/>
      <c r="J95" s="42"/>
    </row>
    <row r="96" spans="1:16" x14ac:dyDescent="0.25">
      <c r="A96" s="33" t="s">
        <v>168</v>
      </c>
      <c r="B96" s="33">
        <v>22</v>
      </c>
      <c r="C96" s="34" t="s">
        <v>396</v>
      </c>
      <c r="D96" s="33"/>
      <c r="E96" s="35" t="s">
        <v>553</v>
      </c>
      <c r="F96" s="36" t="s">
        <v>242</v>
      </c>
      <c r="G96" s="37">
        <v>2617.6999999999998</v>
      </c>
      <c r="H96" s="38">
        <v>0</v>
      </c>
      <c r="I96" s="38">
        <f>ROUND(G96*H96,P4)</f>
        <v>0</v>
      </c>
      <c r="J96" s="33"/>
      <c r="O96" s="39">
        <f>I96*0.21</f>
        <v>0</v>
      </c>
      <c r="P96">
        <v>3</v>
      </c>
    </row>
    <row r="97" spans="1:16" ht="75" x14ac:dyDescent="0.25">
      <c r="A97" s="33" t="s">
        <v>173</v>
      </c>
      <c r="B97" s="40"/>
      <c r="C97" s="41"/>
      <c r="D97" s="41"/>
      <c r="E97" s="35" t="s">
        <v>2263</v>
      </c>
      <c r="F97" s="41"/>
      <c r="G97" s="41"/>
      <c r="H97" s="41"/>
      <c r="I97" s="41"/>
      <c r="J97" s="42"/>
    </row>
    <row r="98" spans="1:16" x14ac:dyDescent="0.25">
      <c r="A98" s="33" t="s">
        <v>175</v>
      </c>
      <c r="B98" s="40"/>
      <c r="C98" s="41"/>
      <c r="D98" s="41"/>
      <c r="E98" s="43" t="s">
        <v>2264</v>
      </c>
      <c r="F98" s="41"/>
      <c r="G98" s="41"/>
      <c r="H98" s="41"/>
      <c r="I98" s="41"/>
      <c r="J98" s="42"/>
    </row>
    <row r="99" spans="1:16" ht="285" x14ac:dyDescent="0.25">
      <c r="A99" s="33" t="s">
        <v>177</v>
      </c>
      <c r="B99" s="40"/>
      <c r="C99" s="41"/>
      <c r="D99" s="41"/>
      <c r="E99" s="35" t="s">
        <v>556</v>
      </c>
      <c r="F99" s="41"/>
      <c r="G99" s="41"/>
      <c r="H99" s="41"/>
      <c r="I99" s="41"/>
      <c r="J99" s="42"/>
    </row>
    <row r="100" spans="1:16" ht="30" x14ac:dyDescent="0.25">
      <c r="A100" s="33" t="s">
        <v>168</v>
      </c>
      <c r="B100" s="33">
        <v>23</v>
      </c>
      <c r="C100" s="34" t="s">
        <v>557</v>
      </c>
      <c r="D100" s="33" t="s">
        <v>181</v>
      </c>
      <c r="E100" s="35" t="s">
        <v>558</v>
      </c>
      <c r="F100" s="36" t="s">
        <v>242</v>
      </c>
      <c r="G100" s="37">
        <v>1100</v>
      </c>
      <c r="H100" s="38">
        <v>0</v>
      </c>
      <c r="I100" s="38">
        <f>ROUND(G100*H100,P4)</f>
        <v>0</v>
      </c>
      <c r="J100" s="33"/>
      <c r="O100" s="39">
        <f>I100*0.21</f>
        <v>0</v>
      </c>
      <c r="P100">
        <v>3</v>
      </c>
    </row>
    <row r="101" spans="1:16" ht="360" x14ac:dyDescent="0.25">
      <c r="A101" s="33" t="s">
        <v>173</v>
      </c>
      <c r="B101" s="40"/>
      <c r="C101" s="41"/>
      <c r="D101" s="41"/>
      <c r="E101" s="35" t="s">
        <v>2265</v>
      </c>
      <c r="F101" s="41"/>
      <c r="G101" s="41"/>
      <c r="H101" s="41"/>
      <c r="I101" s="41"/>
      <c r="J101" s="42"/>
    </row>
    <row r="102" spans="1:16" x14ac:dyDescent="0.25">
      <c r="A102" s="33" t="s">
        <v>175</v>
      </c>
      <c r="B102" s="40"/>
      <c r="C102" s="41"/>
      <c r="D102" s="41"/>
      <c r="E102" s="43" t="s">
        <v>1278</v>
      </c>
      <c r="F102" s="41"/>
      <c r="G102" s="41"/>
      <c r="H102" s="41"/>
      <c r="I102" s="41"/>
      <c r="J102" s="42"/>
    </row>
    <row r="103" spans="1:16" ht="285" x14ac:dyDescent="0.25">
      <c r="A103" s="33" t="s">
        <v>177</v>
      </c>
      <c r="B103" s="40"/>
      <c r="C103" s="41"/>
      <c r="D103" s="41"/>
      <c r="E103" s="35" t="s">
        <v>556</v>
      </c>
      <c r="F103" s="41"/>
      <c r="G103" s="41"/>
      <c r="H103" s="41"/>
      <c r="I103" s="41"/>
      <c r="J103" s="42"/>
    </row>
    <row r="104" spans="1:16" ht="30" x14ac:dyDescent="0.25">
      <c r="A104" s="33" t="s">
        <v>168</v>
      </c>
      <c r="B104" s="33">
        <v>24</v>
      </c>
      <c r="C104" s="34" t="s">
        <v>561</v>
      </c>
      <c r="D104" s="33" t="s">
        <v>170</v>
      </c>
      <c r="E104" s="35" t="s">
        <v>562</v>
      </c>
      <c r="F104" s="36" t="s">
        <v>242</v>
      </c>
      <c r="G104" s="37">
        <v>30</v>
      </c>
      <c r="H104" s="38">
        <v>0</v>
      </c>
      <c r="I104" s="38">
        <f>ROUND(G104*H104,P4)</f>
        <v>0</v>
      </c>
      <c r="J104" s="33"/>
      <c r="O104" s="39">
        <f>I104*0.21</f>
        <v>0</v>
      </c>
      <c r="P104">
        <v>3</v>
      </c>
    </row>
    <row r="105" spans="1:16" ht="105" x14ac:dyDescent="0.25">
      <c r="A105" s="33" t="s">
        <v>173</v>
      </c>
      <c r="B105" s="40"/>
      <c r="C105" s="41"/>
      <c r="D105" s="41"/>
      <c r="E105" s="35" t="s">
        <v>2266</v>
      </c>
      <c r="F105" s="41"/>
      <c r="G105" s="41"/>
      <c r="H105" s="41"/>
      <c r="I105" s="41"/>
      <c r="J105" s="42"/>
    </row>
    <row r="106" spans="1:16" x14ac:dyDescent="0.25">
      <c r="A106" s="33" t="s">
        <v>175</v>
      </c>
      <c r="B106" s="40"/>
      <c r="C106" s="41"/>
      <c r="D106" s="41"/>
      <c r="E106" s="43" t="s">
        <v>461</v>
      </c>
      <c r="F106" s="41"/>
      <c r="G106" s="41"/>
      <c r="H106" s="41"/>
      <c r="I106" s="41"/>
      <c r="J106" s="42"/>
    </row>
    <row r="107" spans="1:16" ht="360" x14ac:dyDescent="0.25">
      <c r="A107" s="33" t="s">
        <v>177</v>
      </c>
      <c r="B107" s="40"/>
      <c r="C107" s="41"/>
      <c r="D107" s="41"/>
      <c r="E107" s="35" t="s">
        <v>565</v>
      </c>
      <c r="F107" s="41"/>
      <c r="G107" s="41"/>
      <c r="H107" s="41"/>
      <c r="I107" s="41"/>
      <c r="J107" s="42"/>
    </row>
    <row r="108" spans="1:16" x14ac:dyDescent="0.25">
      <c r="A108" s="33" t="s">
        <v>168</v>
      </c>
      <c r="B108" s="33">
        <v>25</v>
      </c>
      <c r="C108" s="34" t="s">
        <v>566</v>
      </c>
      <c r="D108" s="33" t="s">
        <v>181</v>
      </c>
      <c r="E108" s="35" t="s">
        <v>567</v>
      </c>
      <c r="F108" s="36" t="s">
        <v>242</v>
      </c>
      <c r="G108" s="37">
        <v>250</v>
      </c>
      <c r="H108" s="38">
        <v>0</v>
      </c>
      <c r="I108" s="38">
        <f>ROUND(G108*H108,P4)</f>
        <v>0</v>
      </c>
      <c r="J108" s="33"/>
      <c r="O108" s="39">
        <f>I108*0.21</f>
        <v>0</v>
      </c>
      <c r="P108">
        <v>3</v>
      </c>
    </row>
    <row r="109" spans="1:16" ht="75" x14ac:dyDescent="0.25">
      <c r="A109" s="33" t="s">
        <v>173</v>
      </c>
      <c r="B109" s="40"/>
      <c r="C109" s="41"/>
      <c r="D109" s="41"/>
      <c r="E109" s="35" t="s">
        <v>1131</v>
      </c>
      <c r="F109" s="41"/>
      <c r="G109" s="41"/>
      <c r="H109" s="41"/>
      <c r="I109" s="41"/>
      <c r="J109" s="42"/>
    </row>
    <row r="110" spans="1:16" x14ac:dyDescent="0.25">
      <c r="A110" s="33" t="s">
        <v>175</v>
      </c>
      <c r="B110" s="40"/>
      <c r="C110" s="41"/>
      <c r="D110" s="41"/>
      <c r="E110" s="43" t="s">
        <v>874</v>
      </c>
      <c r="F110" s="41"/>
      <c r="G110" s="41"/>
      <c r="H110" s="41"/>
      <c r="I110" s="41"/>
      <c r="J110" s="42"/>
    </row>
    <row r="111" spans="1:16" ht="375" x14ac:dyDescent="0.25">
      <c r="A111" s="33" t="s">
        <v>177</v>
      </c>
      <c r="B111" s="40"/>
      <c r="C111" s="41"/>
      <c r="D111" s="41"/>
      <c r="E111" s="35" t="s">
        <v>569</v>
      </c>
      <c r="F111" s="41"/>
      <c r="G111" s="41"/>
      <c r="H111" s="41"/>
      <c r="I111" s="41"/>
      <c r="J111" s="42"/>
    </row>
    <row r="112" spans="1:16" x14ac:dyDescent="0.25">
      <c r="A112" s="33" t="s">
        <v>168</v>
      </c>
      <c r="B112" s="33">
        <v>26</v>
      </c>
      <c r="C112" s="34" t="s">
        <v>2267</v>
      </c>
      <c r="D112" s="33" t="s">
        <v>181</v>
      </c>
      <c r="E112" s="35" t="s">
        <v>2268</v>
      </c>
      <c r="F112" s="36" t="s">
        <v>242</v>
      </c>
      <c r="G112" s="37">
        <v>292.5</v>
      </c>
      <c r="H112" s="38">
        <v>0</v>
      </c>
      <c r="I112" s="38">
        <f>ROUND(G112*H112,P4)</f>
        <v>0</v>
      </c>
      <c r="J112" s="33"/>
      <c r="O112" s="39">
        <f>I112*0.21</f>
        <v>0</v>
      </c>
      <c r="P112">
        <v>3</v>
      </c>
    </row>
    <row r="113" spans="1:16" ht="120" x14ac:dyDescent="0.25">
      <c r="A113" s="33" t="s">
        <v>173</v>
      </c>
      <c r="B113" s="40"/>
      <c r="C113" s="41"/>
      <c r="D113" s="41"/>
      <c r="E113" s="35" t="s">
        <v>2269</v>
      </c>
      <c r="F113" s="41"/>
      <c r="G113" s="41"/>
      <c r="H113" s="41"/>
      <c r="I113" s="41"/>
      <c r="J113" s="42"/>
    </row>
    <row r="114" spans="1:16" x14ac:dyDescent="0.25">
      <c r="A114" s="33" t="s">
        <v>175</v>
      </c>
      <c r="B114" s="40"/>
      <c r="C114" s="41"/>
      <c r="D114" s="41"/>
      <c r="E114" s="43" t="s">
        <v>2270</v>
      </c>
      <c r="F114" s="41"/>
      <c r="G114" s="41"/>
      <c r="H114" s="41"/>
      <c r="I114" s="41"/>
      <c r="J114" s="42"/>
    </row>
    <row r="115" spans="1:16" ht="409.5" x14ac:dyDescent="0.25">
      <c r="A115" s="33" t="s">
        <v>177</v>
      </c>
      <c r="B115" s="40"/>
      <c r="C115" s="41"/>
      <c r="D115" s="41"/>
      <c r="E115" s="35" t="s">
        <v>2271</v>
      </c>
      <c r="F115" s="41"/>
      <c r="G115" s="41"/>
      <c r="H115" s="41"/>
      <c r="I115" s="41"/>
      <c r="J115" s="42"/>
    </row>
    <row r="116" spans="1:16" x14ac:dyDescent="0.25">
      <c r="A116" s="33" t="s">
        <v>168</v>
      </c>
      <c r="B116" s="33">
        <v>27</v>
      </c>
      <c r="C116" s="34" t="s">
        <v>570</v>
      </c>
      <c r="D116" s="33" t="s">
        <v>181</v>
      </c>
      <c r="E116" s="35" t="s">
        <v>571</v>
      </c>
      <c r="F116" s="36" t="s">
        <v>250</v>
      </c>
      <c r="G116" s="37">
        <v>2500</v>
      </c>
      <c r="H116" s="38">
        <v>0</v>
      </c>
      <c r="I116" s="38">
        <f>ROUND(G116*H116,P4)</f>
        <v>0</v>
      </c>
      <c r="J116" s="33"/>
      <c r="O116" s="39">
        <f>I116*0.21</f>
        <v>0</v>
      </c>
      <c r="P116">
        <v>3</v>
      </c>
    </row>
    <row r="117" spans="1:16" ht="30" x14ac:dyDescent="0.25">
      <c r="A117" s="33" t="s">
        <v>173</v>
      </c>
      <c r="B117" s="40"/>
      <c r="C117" s="41"/>
      <c r="D117" s="41"/>
      <c r="E117" s="35" t="s">
        <v>1329</v>
      </c>
      <c r="F117" s="41"/>
      <c r="G117" s="41"/>
      <c r="H117" s="41"/>
      <c r="I117" s="41"/>
      <c r="J117" s="42"/>
    </row>
    <row r="118" spans="1:16" x14ac:dyDescent="0.25">
      <c r="A118" s="33" t="s">
        <v>175</v>
      </c>
      <c r="B118" s="40"/>
      <c r="C118" s="41"/>
      <c r="D118" s="41"/>
      <c r="E118" s="43" t="s">
        <v>546</v>
      </c>
      <c r="F118" s="41"/>
      <c r="G118" s="41"/>
      <c r="H118" s="41"/>
      <c r="I118" s="41"/>
      <c r="J118" s="42"/>
    </row>
    <row r="119" spans="1:16" ht="75" x14ac:dyDescent="0.25">
      <c r="A119" s="33" t="s">
        <v>177</v>
      </c>
      <c r="B119" s="40"/>
      <c r="C119" s="41"/>
      <c r="D119" s="41"/>
      <c r="E119" s="35" t="s">
        <v>574</v>
      </c>
      <c r="F119" s="41"/>
      <c r="G119" s="41"/>
      <c r="H119" s="41"/>
      <c r="I119" s="41"/>
      <c r="J119" s="42"/>
    </row>
    <row r="120" spans="1:16" x14ac:dyDescent="0.25">
      <c r="A120" s="33" t="s">
        <v>168</v>
      </c>
      <c r="B120" s="33">
        <v>28</v>
      </c>
      <c r="C120" s="34" t="s">
        <v>575</v>
      </c>
      <c r="D120" s="33" t="s">
        <v>181</v>
      </c>
      <c r="E120" s="35" t="s">
        <v>576</v>
      </c>
      <c r="F120" s="36" t="s">
        <v>250</v>
      </c>
      <c r="G120" s="37">
        <v>1478</v>
      </c>
      <c r="H120" s="38">
        <v>0</v>
      </c>
      <c r="I120" s="38">
        <f>ROUND(G120*H120,P4)</f>
        <v>0</v>
      </c>
      <c r="J120" s="33"/>
      <c r="O120" s="39">
        <f>I120*0.21</f>
        <v>0</v>
      </c>
      <c r="P120">
        <v>3</v>
      </c>
    </row>
    <row r="121" spans="1:16" ht="60" x14ac:dyDescent="0.25">
      <c r="A121" s="33" t="s">
        <v>173</v>
      </c>
      <c r="B121" s="40"/>
      <c r="C121" s="41"/>
      <c r="D121" s="41"/>
      <c r="E121" s="35" t="s">
        <v>1330</v>
      </c>
      <c r="F121" s="41"/>
      <c r="G121" s="41"/>
      <c r="H121" s="41"/>
      <c r="I121" s="41"/>
      <c r="J121" s="42"/>
    </row>
    <row r="122" spans="1:16" x14ac:dyDescent="0.25">
      <c r="A122" s="33" t="s">
        <v>175</v>
      </c>
      <c r="B122" s="40"/>
      <c r="C122" s="41"/>
      <c r="D122" s="41"/>
      <c r="E122" s="43" t="s">
        <v>2272</v>
      </c>
      <c r="F122" s="41"/>
      <c r="G122" s="41"/>
      <c r="H122" s="41"/>
      <c r="I122" s="41"/>
      <c r="J122" s="42"/>
    </row>
    <row r="123" spans="1:16" ht="75" x14ac:dyDescent="0.25">
      <c r="A123" s="33" t="s">
        <v>177</v>
      </c>
      <c r="B123" s="40"/>
      <c r="C123" s="41"/>
      <c r="D123" s="41"/>
      <c r="E123" s="35" t="s">
        <v>579</v>
      </c>
      <c r="F123" s="41"/>
      <c r="G123" s="41"/>
      <c r="H123" s="41"/>
      <c r="I123" s="41"/>
      <c r="J123" s="42"/>
    </row>
    <row r="124" spans="1:16" x14ac:dyDescent="0.25">
      <c r="A124" s="33" t="s">
        <v>168</v>
      </c>
      <c r="B124" s="33">
        <v>29</v>
      </c>
      <c r="C124" s="34" t="s">
        <v>580</v>
      </c>
      <c r="D124" s="33" t="s">
        <v>181</v>
      </c>
      <c r="E124" s="35" t="s">
        <v>581</v>
      </c>
      <c r="F124" s="36" t="s">
        <v>242</v>
      </c>
      <c r="G124" s="37">
        <v>191.7</v>
      </c>
      <c r="H124" s="38">
        <v>0</v>
      </c>
      <c r="I124" s="38">
        <f>ROUND(G124*H124,P4)</f>
        <v>0</v>
      </c>
      <c r="J124" s="33"/>
      <c r="O124" s="39">
        <f>I124*0.21</f>
        <v>0</v>
      </c>
      <c r="P124">
        <v>3</v>
      </c>
    </row>
    <row r="125" spans="1:16" ht="30" x14ac:dyDescent="0.25">
      <c r="A125" s="33" t="s">
        <v>173</v>
      </c>
      <c r="B125" s="40"/>
      <c r="C125" s="41"/>
      <c r="D125" s="41"/>
      <c r="E125" s="35" t="s">
        <v>582</v>
      </c>
      <c r="F125" s="41"/>
      <c r="G125" s="41"/>
      <c r="H125" s="41"/>
      <c r="I125" s="41"/>
      <c r="J125" s="42"/>
    </row>
    <row r="126" spans="1:16" x14ac:dyDescent="0.25">
      <c r="A126" s="33" t="s">
        <v>175</v>
      </c>
      <c r="B126" s="40"/>
      <c r="C126" s="41"/>
      <c r="D126" s="41"/>
      <c r="E126" s="43" t="s">
        <v>2251</v>
      </c>
      <c r="F126" s="41"/>
      <c r="G126" s="41"/>
      <c r="H126" s="41"/>
      <c r="I126" s="41"/>
      <c r="J126" s="42"/>
    </row>
    <row r="127" spans="1:16" ht="120" x14ac:dyDescent="0.25">
      <c r="A127" s="33" t="s">
        <v>177</v>
      </c>
      <c r="B127" s="40"/>
      <c r="C127" s="41"/>
      <c r="D127" s="41"/>
      <c r="E127" s="35" t="s">
        <v>583</v>
      </c>
      <c r="F127" s="41"/>
      <c r="G127" s="41"/>
      <c r="H127" s="41"/>
      <c r="I127" s="41"/>
      <c r="J127" s="42"/>
    </row>
    <row r="128" spans="1:16" x14ac:dyDescent="0.25">
      <c r="A128" s="27" t="s">
        <v>165</v>
      </c>
      <c r="B128" s="28"/>
      <c r="C128" s="29" t="s">
        <v>123</v>
      </c>
      <c r="D128" s="30"/>
      <c r="E128" s="27" t="s">
        <v>311</v>
      </c>
      <c r="F128" s="30"/>
      <c r="G128" s="30"/>
      <c r="H128" s="30"/>
      <c r="I128" s="31">
        <f>SUMIFS(I129:I136,A129:A136,"P")</f>
        <v>0</v>
      </c>
      <c r="J128" s="32"/>
    </row>
    <row r="129" spans="1:16" x14ac:dyDescent="0.25">
      <c r="A129" s="33" t="s">
        <v>168</v>
      </c>
      <c r="B129" s="33">
        <v>30</v>
      </c>
      <c r="C129" s="34" t="s">
        <v>584</v>
      </c>
      <c r="D129" s="33" t="s">
        <v>181</v>
      </c>
      <c r="E129" s="35" t="s">
        <v>585</v>
      </c>
      <c r="F129" s="36" t="s">
        <v>274</v>
      </c>
      <c r="G129" s="37">
        <v>450</v>
      </c>
      <c r="H129" s="38">
        <v>0</v>
      </c>
      <c r="I129" s="38">
        <f>ROUND(G129*H129,P4)</f>
        <v>0</v>
      </c>
      <c r="J129" s="33"/>
      <c r="O129" s="39">
        <f>I129*0.21</f>
        <v>0</v>
      </c>
      <c r="P129">
        <v>3</v>
      </c>
    </row>
    <row r="130" spans="1:16" ht="60" x14ac:dyDescent="0.25">
      <c r="A130" s="33" t="s">
        <v>173</v>
      </c>
      <c r="B130" s="40"/>
      <c r="C130" s="41"/>
      <c r="D130" s="41"/>
      <c r="E130" s="35" t="s">
        <v>1139</v>
      </c>
      <c r="F130" s="41"/>
      <c r="G130" s="41"/>
      <c r="H130" s="41"/>
      <c r="I130" s="41"/>
      <c r="J130" s="42"/>
    </row>
    <row r="131" spans="1:16" x14ac:dyDescent="0.25">
      <c r="A131" s="33" t="s">
        <v>175</v>
      </c>
      <c r="B131" s="40"/>
      <c r="C131" s="41"/>
      <c r="D131" s="41"/>
      <c r="E131" s="43" t="s">
        <v>932</v>
      </c>
      <c r="F131" s="41"/>
      <c r="G131" s="41"/>
      <c r="H131" s="41"/>
      <c r="I131" s="41"/>
      <c r="J131" s="42"/>
    </row>
    <row r="132" spans="1:16" ht="225" x14ac:dyDescent="0.25">
      <c r="A132" s="33" t="s">
        <v>177</v>
      </c>
      <c r="B132" s="40"/>
      <c r="C132" s="41"/>
      <c r="D132" s="41"/>
      <c r="E132" s="35" t="s">
        <v>588</v>
      </c>
      <c r="F132" s="41"/>
      <c r="G132" s="41"/>
      <c r="H132" s="41"/>
      <c r="I132" s="41"/>
      <c r="J132" s="42"/>
    </row>
    <row r="133" spans="1:16" x14ac:dyDescent="0.25">
      <c r="A133" s="33" t="s">
        <v>168</v>
      </c>
      <c r="B133" s="33">
        <v>31</v>
      </c>
      <c r="C133" s="34" t="s">
        <v>589</v>
      </c>
      <c r="D133" s="33" t="s">
        <v>181</v>
      </c>
      <c r="E133" s="35" t="s">
        <v>590</v>
      </c>
      <c r="F133" s="36" t="s">
        <v>250</v>
      </c>
      <c r="G133" s="37">
        <v>1000</v>
      </c>
      <c r="H133" s="38">
        <v>0</v>
      </c>
      <c r="I133" s="38">
        <f>ROUND(G133*H133,P4)</f>
        <v>0</v>
      </c>
      <c r="J133" s="33"/>
      <c r="O133" s="39">
        <f>I133*0.21</f>
        <v>0</v>
      </c>
      <c r="P133">
        <v>3</v>
      </c>
    </row>
    <row r="134" spans="1:16" ht="60" x14ac:dyDescent="0.25">
      <c r="A134" s="33" t="s">
        <v>173</v>
      </c>
      <c r="B134" s="40"/>
      <c r="C134" s="41"/>
      <c r="D134" s="41"/>
      <c r="E134" s="35" t="s">
        <v>591</v>
      </c>
      <c r="F134" s="41"/>
      <c r="G134" s="41"/>
      <c r="H134" s="41"/>
      <c r="I134" s="41"/>
      <c r="J134" s="42"/>
    </row>
    <row r="135" spans="1:16" x14ac:dyDescent="0.25">
      <c r="A135" s="33" t="s">
        <v>175</v>
      </c>
      <c r="B135" s="40"/>
      <c r="C135" s="41"/>
      <c r="D135" s="41"/>
      <c r="E135" s="43" t="s">
        <v>2273</v>
      </c>
      <c r="F135" s="41"/>
      <c r="G135" s="41"/>
      <c r="H135" s="41"/>
      <c r="I135" s="41"/>
      <c r="J135" s="42"/>
    </row>
    <row r="136" spans="1:16" ht="180" x14ac:dyDescent="0.25">
      <c r="A136" s="33" t="s">
        <v>177</v>
      </c>
      <c r="B136" s="40"/>
      <c r="C136" s="41"/>
      <c r="D136" s="41"/>
      <c r="E136" s="35" t="s">
        <v>326</v>
      </c>
      <c r="F136" s="41"/>
      <c r="G136" s="41"/>
      <c r="H136" s="41"/>
      <c r="I136" s="41"/>
      <c r="J136" s="42"/>
    </row>
    <row r="137" spans="1:16" x14ac:dyDescent="0.25">
      <c r="A137" s="27" t="s">
        <v>165</v>
      </c>
      <c r="B137" s="28"/>
      <c r="C137" s="29" t="s">
        <v>246</v>
      </c>
      <c r="D137" s="30"/>
      <c r="E137" s="27" t="s">
        <v>247</v>
      </c>
      <c r="F137" s="30"/>
      <c r="G137" s="30"/>
      <c r="H137" s="30"/>
      <c r="I137" s="31">
        <f>SUMIFS(I138:I213,A138:A213,"P")</f>
        <v>0</v>
      </c>
      <c r="J137" s="32"/>
    </row>
    <row r="138" spans="1:16" x14ac:dyDescent="0.25">
      <c r="A138" s="33" t="s">
        <v>168</v>
      </c>
      <c r="B138" s="33">
        <v>32</v>
      </c>
      <c r="C138" s="34" t="s">
        <v>593</v>
      </c>
      <c r="D138" s="33" t="s">
        <v>11</v>
      </c>
      <c r="E138" s="35" t="s">
        <v>594</v>
      </c>
      <c r="F138" s="36" t="s">
        <v>242</v>
      </c>
      <c r="G138" s="37">
        <v>325</v>
      </c>
      <c r="H138" s="38">
        <v>0</v>
      </c>
      <c r="I138" s="38">
        <f>ROUND(G138*H138,P4)</f>
        <v>0</v>
      </c>
      <c r="J138" s="33"/>
      <c r="O138" s="39">
        <f>I138*0.21</f>
        <v>0</v>
      </c>
      <c r="P138">
        <v>3</v>
      </c>
    </row>
    <row r="139" spans="1:16" ht="30" x14ac:dyDescent="0.25">
      <c r="A139" s="33" t="s">
        <v>173</v>
      </c>
      <c r="B139" s="40"/>
      <c r="C139" s="41"/>
      <c r="D139" s="41"/>
      <c r="E139" s="35" t="s">
        <v>2274</v>
      </c>
      <c r="F139" s="41"/>
      <c r="G139" s="41"/>
      <c r="H139" s="41"/>
      <c r="I139" s="41"/>
      <c r="J139" s="42"/>
    </row>
    <row r="140" spans="1:16" x14ac:dyDescent="0.25">
      <c r="A140" s="33" t="s">
        <v>175</v>
      </c>
      <c r="B140" s="40"/>
      <c r="C140" s="41"/>
      <c r="D140" s="41"/>
      <c r="E140" s="43" t="s">
        <v>2275</v>
      </c>
      <c r="F140" s="41"/>
      <c r="G140" s="41"/>
      <c r="H140" s="41"/>
      <c r="I140" s="41"/>
      <c r="J140" s="42"/>
    </row>
    <row r="141" spans="1:16" ht="90" x14ac:dyDescent="0.25">
      <c r="A141" s="33" t="s">
        <v>177</v>
      </c>
      <c r="B141" s="40"/>
      <c r="C141" s="41"/>
      <c r="D141" s="41"/>
      <c r="E141" s="35" t="s">
        <v>597</v>
      </c>
      <c r="F141" s="41"/>
      <c r="G141" s="41"/>
      <c r="H141" s="41"/>
      <c r="I141" s="41"/>
      <c r="J141" s="42"/>
    </row>
    <row r="142" spans="1:16" x14ac:dyDescent="0.25">
      <c r="A142" s="33" t="s">
        <v>168</v>
      </c>
      <c r="B142" s="33">
        <v>33</v>
      </c>
      <c r="C142" s="34" t="s">
        <v>593</v>
      </c>
      <c r="D142" s="33" t="s">
        <v>123</v>
      </c>
      <c r="E142" s="35" t="s">
        <v>594</v>
      </c>
      <c r="F142" s="36" t="s">
        <v>242</v>
      </c>
      <c r="G142" s="37">
        <v>12.5</v>
      </c>
      <c r="H142" s="38">
        <v>0</v>
      </c>
      <c r="I142" s="38">
        <f>ROUND(G142*H142,P4)</f>
        <v>0</v>
      </c>
      <c r="J142" s="33"/>
      <c r="O142" s="39">
        <f>I142*0.21</f>
        <v>0</v>
      </c>
      <c r="P142">
        <v>3</v>
      </c>
    </row>
    <row r="143" spans="1:16" x14ac:dyDescent="0.25">
      <c r="A143" s="33" t="s">
        <v>173</v>
      </c>
      <c r="B143" s="40"/>
      <c r="C143" s="41"/>
      <c r="D143" s="41"/>
      <c r="E143" s="35" t="s">
        <v>2276</v>
      </c>
      <c r="F143" s="41"/>
      <c r="G143" s="41"/>
      <c r="H143" s="41"/>
      <c r="I143" s="41"/>
      <c r="J143" s="42"/>
    </row>
    <row r="144" spans="1:16" x14ac:dyDescent="0.25">
      <c r="A144" s="33" t="s">
        <v>175</v>
      </c>
      <c r="B144" s="40"/>
      <c r="C144" s="41"/>
      <c r="D144" s="41"/>
      <c r="E144" s="43" t="s">
        <v>2277</v>
      </c>
      <c r="F144" s="41"/>
      <c r="G144" s="41"/>
      <c r="H144" s="41"/>
      <c r="I144" s="41"/>
      <c r="J144" s="42"/>
    </row>
    <row r="145" spans="1:16" ht="90" x14ac:dyDescent="0.25">
      <c r="A145" s="33" t="s">
        <v>177</v>
      </c>
      <c r="B145" s="40"/>
      <c r="C145" s="41"/>
      <c r="D145" s="41"/>
      <c r="E145" s="35" t="s">
        <v>597</v>
      </c>
      <c r="F145" s="41"/>
      <c r="G145" s="41"/>
      <c r="H145" s="41"/>
      <c r="I145" s="41"/>
      <c r="J145" s="42"/>
    </row>
    <row r="146" spans="1:16" x14ac:dyDescent="0.25">
      <c r="A146" s="33" t="s">
        <v>168</v>
      </c>
      <c r="B146" s="33">
        <v>34</v>
      </c>
      <c r="C146" s="34" t="s">
        <v>598</v>
      </c>
      <c r="D146" s="33" t="s">
        <v>11</v>
      </c>
      <c r="E146" s="35" t="s">
        <v>599</v>
      </c>
      <c r="F146" s="36" t="s">
        <v>250</v>
      </c>
      <c r="G146" s="37">
        <v>120</v>
      </c>
      <c r="H146" s="38">
        <v>0</v>
      </c>
      <c r="I146" s="38">
        <f>ROUND(G146*H146,P4)</f>
        <v>0</v>
      </c>
      <c r="J146" s="33"/>
      <c r="O146" s="39">
        <f>I146*0.21</f>
        <v>0</v>
      </c>
      <c r="P146">
        <v>3</v>
      </c>
    </row>
    <row r="147" spans="1:16" ht="60" x14ac:dyDescent="0.25">
      <c r="A147" s="33" t="s">
        <v>173</v>
      </c>
      <c r="B147" s="40"/>
      <c r="C147" s="41"/>
      <c r="D147" s="41"/>
      <c r="E147" s="35" t="s">
        <v>602</v>
      </c>
      <c r="F147" s="41"/>
      <c r="G147" s="41"/>
      <c r="H147" s="41"/>
      <c r="I147" s="41"/>
      <c r="J147" s="42"/>
    </row>
    <row r="148" spans="1:16" x14ac:dyDescent="0.25">
      <c r="A148" s="33" t="s">
        <v>175</v>
      </c>
      <c r="B148" s="40"/>
      <c r="C148" s="41"/>
      <c r="D148" s="41"/>
      <c r="E148" s="43" t="s">
        <v>1112</v>
      </c>
      <c r="F148" s="41"/>
      <c r="G148" s="41"/>
      <c r="H148" s="41"/>
      <c r="I148" s="41"/>
      <c r="J148" s="42"/>
    </row>
    <row r="149" spans="1:16" ht="90" x14ac:dyDescent="0.25">
      <c r="A149" s="33" t="s">
        <v>177</v>
      </c>
      <c r="B149" s="40"/>
      <c r="C149" s="41"/>
      <c r="D149" s="41"/>
      <c r="E149" s="35" t="s">
        <v>597</v>
      </c>
      <c r="F149" s="41"/>
      <c r="G149" s="41"/>
      <c r="H149" s="41"/>
      <c r="I149" s="41"/>
      <c r="J149" s="42"/>
    </row>
    <row r="150" spans="1:16" x14ac:dyDescent="0.25">
      <c r="A150" s="33" t="s">
        <v>168</v>
      </c>
      <c r="B150" s="33">
        <v>35</v>
      </c>
      <c r="C150" s="34" t="s">
        <v>598</v>
      </c>
      <c r="D150" s="33" t="s">
        <v>123</v>
      </c>
      <c r="E150" s="35" t="s">
        <v>599</v>
      </c>
      <c r="F150" s="36" t="s">
        <v>250</v>
      </c>
      <c r="G150" s="37">
        <v>30</v>
      </c>
      <c r="H150" s="38">
        <v>0</v>
      </c>
      <c r="I150" s="38">
        <f>ROUND(G150*H150,P4)</f>
        <v>0</v>
      </c>
      <c r="J150" s="33"/>
      <c r="O150" s="39">
        <f>I150*0.21</f>
        <v>0</v>
      </c>
      <c r="P150">
        <v>3</v>
      </c>
    </row>
    <row r="151" spans="1:16" ht="45" x14ac:dyDescent="0.25">
      <c r="A151" s="33" t="s">
        <v>173</v>
      </c>
      <c r="B151" s="40"/>
      <c r="C151" s="41"/>
      <c r="D151" s="41"/>
      <c r="E151" s="35" t="s">
        <v>603</v>
      </c>
      <c r="F151" s="41"/>
      <c r="G151" s="41"/>
      <c r="H151" s="41"/>
      <c r="I151" s="41"/>
      <c r="J151" s="42"/>
    </row>
    <row r="152" spans="1:16" x14ac:dyDescent="0.25">
      <c r="A152" s="33" t="s">
        <v>175</v>
      </c>
      <c r="B152" s="40"/>
      <c r="C152" s="41"/>
      <c r="D152" s="41"/>
      <c r="E152" s="43" t="s">
        <v>461</v>
      </c>
      <c r="F152" s="41"/>
      <c r="G152" s="41"/>
      <c r="H152" s="41"/>
      <c r="I152" s="41"/>
      <c r="J152" s="42"/>
    </row>
    <row r="153" spans="1:16" ht="90" x14ac:dyDescent="0.25">
      <c r="A153" s="33" t="s">
        <v>177</v>
      </c>
      <c r="B153" s="40"/>
      <c r="C153" s="41"/>
      <c r="D153" s="41"/>
      <c r="E153" s="35" t="s">
        <v>597</v>
      </c>
      <c r="F153" s="41"/>
      <c r="G153" s="41"/>
      <c r="H153" s="41"/>
      <c r="I153" s="41"/>
      <c r="J153" s="42"/>
    </row>
    <row r="154" spans="1:16" x14ac:dyDescent="0.25">
      <c r="A154" s="33" t="s">
        <v>168</v>
      </c>
      <c r="B154" s="33">
        <v>36</v>
      </c>
      <c r="C154" s="34" t="s">
        <v>605</v>
      </c>
      <c r="D154" s="33" t="s">
        <v>181</v>
      </c>
      <c r="E154" s="35" t="s">
        <v>606</v>
      </c>
      <c r="F154" s="36" t="s">
        <v>250</v>
      </c>
      <c r="G154" s="37">
        <v>1150</v>
      </c>
      <c r="H154" s="38">
        <v>0</v>
      </c>
      <c r="I154" s="38">
        <f>ROUND(G154*H154,P4)</f>
        <v>0</v>
      </c>
      <c r="J154" s="33"/>
      <c r="O154" s="39">
        <f>I154*0.21</f>
        <v>0</v>
      </c>
      <c r="P154">
        <v>3</v>
      </c>
    </row>
    <row r="155" spans="1:16" ht="60" x14ac:dyDescent="0.25">
      <c r="A155" s="33" t="s">
        <v>173</v>
      </c>
      <c r="B155" s="40"/>
      <c r="C155" s="41"/>
      <c r="D155" s="41"/>
      <c r="E155" s="35" t="s">
        <v>2278</v>
      </c>
      <c r="F155" s="41"/>
      <c r="G155" s="41"/>
      <c r="H155" s="41"/>
      <c r="I155" s="41"/>
      <c r="J155" s="42"/>
    </row>
    <row r="156" spans="1:16" x14ac:dyDescent="0.25">
      <c r="A156" s="33" t="s">
        <v>175</v>
      </c>
      <c r="B156" s="40"/>
      <c r="C156" s="41"/>
      <c r="D156" s="41"/>
      <c r="E156" s="43" t="s">
        <v>601</v>
      </c>
      <c r="F156" s="41"/>
      <c r="G156" s="41"/>
      <c r="H156" s="41"/>
      <c r="I156" s="41"/>
      <c r="J156" s="42"/>
    </row>
    <row r="157" spans="1:16" ht="90" x14ac:dyDescent="0.25">
      <c r="A157" s="33" t="s">
        <v>177</v>
      </c>
      <c r="B157" s="40"/>
      <c r="C157" s="41"/>
      <c r="D157" s="41"/>
      <c r="E157" s="35" t="s">
        <v>597</v>
      </c>
      <c r="F157" s="41"/>
      <c r="G157" s="41"/>
      <c r="H157" s="41"/>
      <c r="I157" s="41"/>
      <c r="J157" s="42"/>
    </row>
    <row r="158" spans="1:16" ht="30" x14ac:dyDescent="0.25">
      <c r="A158" s="33" t="s">
        <v>168</v>
      </c>
      <c r="B158" s="33">
        <v>37</v>
      </c>
      <c r="C158" s="34" t="s">
        <v>608</v>
      </c>
      <c r="D158" s="33" t="s">
        <v>11</v>
      </c>
      <c r="E158" s="35" t="s">
        <v>609</v>
      </c>
      <c r="F158" s="36" t="s">
        <v>242</v>
      </c>
      <c r="G158" s="37">
        <v>395</v>
      </c>
      <c r="H158" s="38">
        <v>0</v>
      </c>
      <c r="I158" s="38">
        <f>ROUND(G158*H158,P4)</f>
        <v>0</v>
      </c>
      <c r="J158" s="33"/>
      <c r="O158" s="39">
        <f>I158*0.21</f>
        <v>0</v>
      </c>
      <c r="P158">
        <v>3</v>
      </c>
    </row>
    <row r="159" spans="1:16" ht="135" x14ac:dyDescent="0.25">
      <c r="A159" s="33" t="s">
        <v>173</v>
      </c>
      <c r="B159" s="40"/>
      <c r="C159" s="41"/>
      <c r="D159" s="41"/>
      <c r="E159" s="35" t="s">
        <v>2279</v>
      </c>
      <c r="F159" s="41"/>
      <c r="G159" s="41"/>
      <c r="H159" s="41"/>
      <c r="I159" s="41"/>
      <c r="J159" s="42"/>
    </row>
    <row r="160" spans="1:16" x14ac:dyDescent="0.25">
      <c r="A160" s="33" t="s">
        <v>175</v>
      </c>
      <c r="B160" s="40"/>
      <c r="C160" s="41"/>
      <c r="D160" s="41"/>
      <c r="E160" s="43" t="s">
        <v>2243</v>
      </c>
      <c r="F160" s="41"/>
      <c r="G160" s="41"/>
      <c r="H160" s="41"/>
      <c r="I160" s="41"/>
      <c r="J160" s="42"/>
    </row>
    <row r="161" spans="1:16" ht="120" x14ac:dyDescent="0.25">
      <c r="A161" s="33" t="s">
        <v>177</v>
      </c>
      <c r="B161" s="40"/>
      <c r="C161" s="41"/>
      <c r="D161" s="41"/>
      <c r="E161" s="35" t="s">
        <v>611</v>
      </c>
      <c r="F161" s="41"/>
      <c r="G161" s="41"/>
      <c r="H161" s="41"/>
      <c r="I161" s="41"/>
      <c r="J161" s="42"/>
    </row>
    <row r="162" spans="1:16" ht="30" x14ac:dyDescent="0.25">
      <c r="A162" s="33" t="s">
        <v>168</v>
      </c>
      <c r="B162" s="33">
        <v>38</v>
      </c>
      <c r="C162" s="34" t="s">
        <v>608</v>
      </c>
      <c r="D162" s="33" t="s">
        <v>123</v>
      </c>
      <c r="E162" s="35" t="s">
        <v>609</v>
      </c>
      <c r="F162" s="36" t="s">
        <v>242</v>
      </c>
      <c r="G162" s="37">
        <v>79</v>
      </c>
      <c r="H162" s="38">
        <v>0</v>
      </c>
      <c r="I162" s="38">
        <f>ROUND(G162*H162,P4)</f>
        <v>0</v>
      </c>
      <c r="J162" s="33"/>
      <c r="O162" s="39">
        <f>I162*0.21</f>
        <v>0</v>
      </c>
      <c r="P162">
        <v>3</v>
      </c>
    </row>
    <row r="163" spans="1:16" ht="195" x14ac:dyDescent="0.25">
      <c r="A163" s="33" t="s">
        <v>173</v>
      </c>
      <c r="B163" s="40"/>
      <c r="C163" s="41"/>
      <c r="D163" s="41"/>
      <c r="E163" s="35" t="s">
        <v>2280</v>
      </c>
      <c r="F163" s="41"/>
      <c r="G163" s="41"/>
      <c r="H163" s="41"/>
      <c r="I163" s="41"/>
      <c r="J163" s="42"/>
    </row>
    <row r="164" spans="1:16" x14ac:dyDescent="0.25">
      <c r="A164" s="33" t="s">
        <v>175</v>
      </c>
      <c r="B164" s="40"/>
      <c r="C164" s="41"/>
      <c r="D164" s="41"/>
      <c r="E164" s="43" t="s">
        <v>2281</v>
      </c>
      <c r="F164" s="41"/>
      <c r="G164" s="41"/>
      <c r="H164" s="41"/>
      <c r="I164" s="41"/>
      <c r="J164" s="42"/>
    </row>
    <row r="165" spans="1:16" ht="120" x14ac:dyDescent="0.25">
      <c r="A165" s="33" t="s">
        <v>177</v>
      </c>
      <c r="B165" s="40"/>
      <c r="C165" s="41"/>
      <c r="D165" s="41"/>
      <c r="E165" s="35" t="s">
        <v>611</v>
      </c>
      <c r="F165" s="41"/>
      <c r="G165" s="41"/>
      <c r="H165" s="41"/>
      <c r="I165" s="41"/>
      <c r="J165" s="42"/>
    </row>
    <row r="166" spans="1:16" x14ac:dyDescent="0.25">
      <c r="A166" s="33" t="s">
        <v>168</v>
      </c>
      <c r="B166" s="33">
        <v>39</v>
      </c>
      <c r="C166" s="34" t="s">
        <v>608</v>
      </c>
      <c r="D166" s="33" t="s">
        <v>614</v>
      </c>
      <c r="E166" s="35" t="s">
        <v>615</v>
      </c>
      <c r="F166" s="36" t="s">
        <v>616</v>
      </c>
      <c r="G166" s="37">
        <v>72.680000000000007</v>
      </c>
      <c r="H166" s="38">
        <v>0</v>
      </c>
      <c r="I166" s="38">
        <f>ROUND(G166*H166,P4)</f>
        <v>0</v>
      </c>
      <c r="J166" s="33"/>
      <c r="O166" s="39">
        <f>I166*0.21</f>
        <v>0</v>
      </c>
      <c r="P166">
        <v>3</v>
      </c>
    </row>
    <row r="167" spans="1:16" ht="60" x14ac:dyDescent="0.25">
      <c r="A167" s="33" t="s">
        <v>173</v>
      </c>
      <c r="B167" s="40"/>
      <c r="C167" s="41"/>
      <c r="D167" s="41"/>
      <c r="E167" s="35" t="s">
        <v>617</v>
      </c>
      <c r="F167" s="41"/>
      <c r="G167" s="41"/>
      <c r="H167" s="41"/>
      <c r="I167" s="41"/>
      <c r="J167" s="42"/>
    </row>
    <row r="168" spans="1:16" x14ac:dyDescent="0.25">
      <c r="A168" s="33" t="s">
        <v>175</v>
      </c>
      <c r="B168" s="40"/>
      <c r="C168" s="41"/>
      <c r="D168" s="41"/>
      <c r="E168" s="43" t="s">
        <v>2282</v>
      </c>
      <c r="F168" s="41"/>
      <c r="G168" s="41"/>
      <c r="H168" s="41"/>
      <c r="I168" s="41"/>
      <c r="J168" s="42"/>
    </row>
    <row r="169" spans="1:16" ht="120" x14ac:dyDescent="0.25">
      <c r="A169" s="33" t="s">
        <v>177</v>
      </c>
      <c r="B169" s="40"/>
      <c r="C169" s="41"/>
      <c r="D169" s="41"/>
      <c r="E169" s="35" t="s">
        <v>611</v>
      </c>
      <c r="F169" s="41"/>
      <c r="G169" s="41"/>
      <c r="H169" s="41"/>
      <c r="I169" s="41"/>
      <c r="J169" s="42"/>
    </row>
    <row r="170" spans="1:16" x14ac:dyDescent="0.25">
      <c r="A170" s="33" t="s">
        <v>168</v>
      </c>
      <c r="B170" s="33">
        <v>40</v>
      </c>
      <c r="C170" s="34" t="s">
        <v>619</v>
      </c>
      <c r="D170" s="33" t="s">
        <v>181</v>
      </c>
      <c r="E170" s="35" t="s">
        <v>620</v>
      </c>
      <c r="F170" s="36" t="s">
        <v>250</v>
      </c>
      <c r="G170" s="37">
        <v>210</v>
      </c>
      <c r="H170" s="38">
        <v>0</v>
      </c>
      <c r="I170" s="38">
        <f>ROUND(G170*H170,P4)</f>
        <v>0</v>
      </c>
      <c r="J170" s="33"/>
      <c r="O170" s="39">
        <f>I170*0.21</f>
        <v>0</v>
      </c>
      <c r="P170">
        <v>3</v>
      </c>
    </row>
    <row r="171" spans="1:16" ht="45" x14ac:dyDescent="0.25">
      <c r="A171" s="33" t="s">
        <v>173</v>
      </c>
      <c r="B171" s="40"/>
      <c r="C171" s="41"/>
      <c r="D171" s="41"/>
      <c r="E171" s="35" t="s">
        <v>2283</v>
      </c>
      <c r="F171" s="41"/>
      <c r="G171" s="41"/>
      <c r="H171" s="41"/>
      <c r="I171" s="41"/>
      <c r="J171" s="42"/>
    </row>
    <row r="172" spans="1:16" x14ac:dyDescent="0.25">
      <c r="A172" s="33" t="s">
        <v>175</v>
      </c>
      <c r="B172" s="40"/>
      <c r="C172" s="41"/>
      <c r="D172" s="41"/>
      <c r="E172" s="43" t="s">
        <v>883</v>
      </c>
      <c r="F172" s="41"/>
      <c r="G172" s="41"/>
      <c r="H172" s="41"/>
      <c r="I172" s="41"/>
      <c r="J172" s="42"/>
    </row>
    <row r="173" spans="1:16" ht="120" x14ac:dyDescent="0.25">
      <c r="A173" s="33" t="s">
        <v>177</v>
      </c>
      <c r="B173" s="40"/>
      <c r="C173" s="41"/>
      <c r="D173" s="41"/>
      <c r="E173" s="35" t="s">
        <v>622</v>
      </c>
      <c r="F173" s="41"/>
      <c r="G173" s="41"/>
      <c r="H173" s="41"/>
      <c r="I173" s="41"/>
      <c r="J173" s="42"/>
    </row>
    <row r="174" spans="1:16" x14ac:dyDescent="0.25">
      <c r="A174" s="33" t="s">
        <v>168</v>
      </c>
      <c r="B174" s="33">
        <v>41</v>
      </c>
      <c r="C174" s="34" t="s">
        <v>623</v>
      </c>
      <c r="D174" s="33" t="s">
        <v>181</v>
      </c>
      <c r="E174" s="35" t="s">
        <v>624</v>
      </c>
      <c r="F174" s="36" t="s">
        <v>250</v>
      </c>
      <c r="G174" s="37">
        <v>500</v>
      </c>
      <c r="H174" s="38">
        <v>0</v>
      </c>
      <c r="I174" s="38">
        <f>ROUND(G174*H174,P4)</f>
        <v>0</v>
      </c>
      <c r="J174" s="33"/>
      <c r="O174" s="39">
        <f>I174*0.21</f>
        <v>0</v>
      </c>
      <c r="P174">
        <v>3</v>
      </c>
    </row>
    <row r="175" spans="1:16" ht="60" x14ac:dyDescent="0.25">
      <c r="A175" s="33" t="s">
        <v>173</v>
      </c>
      <c r="B175" s="40"/>
      <c r="C175" s="41"/>
      <c r="D175" s="41"/>
      <c r="E175" s="35" t="s">
        <v>2284</v>
      </c>
      <c r="F175" s="41"/>
      <c r="G175" s="41"/>
      <c r="H175" s="41"/>
      <c r="I175" s="41"/>
      <c r="J175" s="42"/>
    </row>
    <row r="176" spans="1:16" x14ac:dyDescent="0.25">
      <c r="A176" s="33" t="s">
        <v>175</v>
      </c>
      <c r="B176" s="40"/>
      <c r="C176" s="41"/>
      <c r="D176" s="41"/>
      <c r="E176" s="43" t="s">
        <v>451</v>
      </c>
      <c r="F176" s="41"/>
      <c r="G176" s="41"/>
      <c r="H176" s="41"/>
      <c r="I176" s="41"/>
      <c r="J176" s="42"/>
    </row>
    <row r="177" spans="1:16" ht="120" x14ac:dyDescent="0.25">
      <c r="A177" s="33" t="s">
        <v>177</v>
      </c>
      <c r="B177" s="40"/>
      <c r="C177" s="41"/>
      <c r="D177" s="41"/>
      <c r="E177" s="35" t="s">
        <v>258</v>
      </c>
      <c r="F177" s="41"/>
      <c r="G177" s="41"/>
      <c r="H177" s="41"/>
      <c r="I177" s="41"/>
      <c r="J177" s="42"/>
    </row>
    <row r="178" spans="1:16" x14ac:dyDescent="0.25">
      <c r="A178" s="33" t="s">
        <v>168</v>
      </c>
      <c r="B178" s="33">
        <v>42</v>
      </c>
      <c r="C178" s="34" t="s">
        <v>254</v>
      </c>
      <c r="D178" s="33"/>
      <c r="E178" s="35" t="s">
        <v>255</v>
      </c>
      <c r="F178" s="36" t="s">
        <v>250</v>
      </c>
      <c r="G178" s="37">
        <v>3750</v>
      </c>
      <c r="H178" s="38">
        <v>0</v>
      </c>
      <c r="I178" s="38">
        <f>ROUND(G178*H178,P4)</f>
        <v>0</v>
      </c>
      <c r="J178" s="33"/>
      <c r="O178" s="39">
        <f>I178*0.21</f>
        <v>0</v>
      </c>
      <c r="P178">
        <v>3</v>
      </c>
    </row>
    <row r="179" spans="1:16" ht="30" x14ac:dyDescent="0.25">
      <c r="A179" s="33" t="s">
        <v>173</v>
      </c>
      <c r="B179" s="40"/>
      <c r="C179" s="41"/>
      <c r="D179" s="41"/>
      <c r="E179" s="35" t="s">
        <v>2285</v>
      </c>
      <c r="F179" s="41"/>
      <c r="G179" s="41"/>
      <c r="H179" s="41"/>
      <c r="I179" s="41"/>
      <c r="J179" s="42"/>
    </row>
    <row r="180" spans="1:16" x14ac:dyDescent="0.25">
      <c r="A180" s="33" t="s">
        <v>175</v>
      </c>
      <c r="B180" s="40"/>
      <c r="C180" s="41"/>
      <c r="D180" s="41"/>
      <c r="E180" s="43" t="s">
        <v>2286</v>
      </c>
      <c r="F180" s="41"/>
      <c r="G180" s="41"/>
      <c r="H180" s="41"/>
      <c r="I180" s="41"/>
      <c r="J180" s="42"/>
    </row>
    <row r="181" spans="1:16" ht="120" x14ac:dyDescent="0.25">
      <c r="A181" s="33" t="s">
        <v>177</v>
      </c>
      <c r="B181" s="40"/>
      <c r="C181" s="41"/>
      <c r="D181" s="41"/>
      <c r="E181" s="35" t="s">
        <v>258</v>
      </c>
      <c r="F181" s="41"/>
      <c r="G181" s="41"/>
      <c r="H181" s="41"/>
      <c r="I181" s="41"/>
      <c r="J181" s="42"/>
    </row>
    <row r="182" spans="1:16" x14ac:dyDescent="0.25">
      <c r="A182" s="33" t="s">
        <v>168</v>
      </c>
      <c r="B182" s="33">
        <v>43</v>
      </c>
      <c r="C182" s="34" t="s">
        <v>629</v>
      </c>
      <c r="D182" s="33" t="s">
        <v>181</v>
      </c>
      <c r="E182" s="35" t="s">
        <v>630</v>
      </c>
      <c r="F182" s="36" t="s">
        <v>250</v>
      </c>
      <c r="G182" s="37">
        <v>250</v>
      </c>
      <c r="H182" s="38">
        <v>0</v>
      </c>
      <c r="I182" s="38">
        <f>ROUND(G182*H182,P4)</f>
        <v>0</v>
      </c>
      <c r="J182" s="33"/>
      <c r="O182" s="39">
        <f>I182*0.21</f>
        <v>0</v>
      </c>
      <c r="P182">
        <v>3</v>
      </c>
    </row>
    <row r="183" spans="1:16" ht="225" x14ac:dyDescent="0.25">
      <c r="A183" s="33" t="s">
        <v>173</v>
      </c>
      <c r="B183" s="40"/>
      <c r="C183" s="41"/>
      <c r="D183" s="41"/>
      <c r="E183" s="35" t="s">
        <v>2287</v>
      </c>
      <c r="F183" s="41"/>
      <c r="G183" s="41"/>
      <c r="H183" s="41"/>
      <c r="I183" s="41"/>
      <c r="J183" s="42"/>
    </row>
    <row r="184" spans="1:16" x14ac:dyDescent="0.25">
      <c r="A184" s="33" t="s">
        <v>175</v>
      </c>
      <c r="B184" s="40"/>
      <c r="C184" s="41"/>
      <c r="D184" s="41"/>
      <c r="E184" s="43" t="s">
        <v>874</v>
      </c>
      <c r="F184" s="41"/>
      <c r="G184" s="41"/>
      <c r="H184" s="41"/>
      <c r="I184" s="41"/>
      <c r="J184" s="42"/>
    </row>
    <row r="185" spans="1:16" ht="105" x14ac:dyDescent="0.25">
      <c r="A185" s="33" t="s">
        <v>177</v>
      </c>
      <c r="B185" s="40"/>
      <c r="C185" s="41"/>
      <c r="D185" s="41"/>
      <c r="E185" s="35" t="s">
        <v>633</v>
      </c>
      <c r="F185" s="41"/>
      <c r="G185" s="41"/>
      <c r="H185" s="41"/>
      <c r="I185" s="41"/>
      <c r="J185" s="42"/>
    </row>
    <row r="186" spans="1:16" x14ac:dyDescent="0.25">
      <c r="A186" s="33" t="s">
        <v>168</v>
      </c>
      <c r="B186" s="33">
        <v>44</v>
      </c>
      <c r="C186" s="34" t="s">
        <v>634</v>
      </c>
      <c r="D186" s="33"/>
      <c r="E186" s="35" t="s">
        <v>635</v>
      </c>
      <c r="F186" s="36" t="s">
        <v>242</v>
      </c>
      <c r="G186" s="37">
        <v>75</v>
      </c>
      <c r="H186" s="38">
        <v>0</v>
      </c>
      <c r="I186" s="38">
        <f>ROUND(G186*H186,P4)</f>
        <v>0</v>
      </c>
      <c r="J186" s="33"/>
      <c r="O186" s="39">
        <f>I186*0.21</f>
        <v>0</v>
      </c>
      <c r="P186">
        <v>3</v>
      </c>
    </row>
    <row r="187" spans="1:16" ht="90" x14ac:dyDescent="0.25">
      <c r="A187" s="33" t="s">
        <v>173</v>
      </c>
      <c r="B187" s="40"/>
      <c r="C187" s="41"/>
      <c r="D187" s="41"/>
      <c r="E187" s="35" t="s">
        <v>1279</v>
      </c>
      <c r="F187" s="41"/>
      <c r="G187" s="41"/>
      <c r="H187" s="41"/>
      <c r="I187" s="41"/>
      <c r="J187" s="42"/>
    </row>
    <row r="188" spans="1:16" x14ac:dyDescent="0.25">
      <c r="A188" s="33" t="s">
        <v>175</v>
      </c>
      <c r="B188" s="40"/>
      <c r="C188" s="41"/>
      <c r="D188" s="41"/>
      <c r="E188" s="43" t="s">
        <v>564</v>
      </c>
      <c r="F188" s="41"/>
      <c r="G188" s="41"/>
      <c r="H188" s="41"/>
      <c r="I188" s="41"/>
      <c r="J188" s="42"/>
    </row>
    <row r="189" spans="1:16" ht="195" x14ac:dyDescent="0.25">
      <c r="A189" s="33" t="s">
        <v>177</v>
      </c>
      <c r="B189" s="40"/>
      <c r="C189" s="41"/>
      <c r="D189" s="41"/>
      <c r="E189" s="35" t="s">
        <v>262</v>
      </c>
      <c r="F189" s="41"/>
      <c r="G189" s="41"/>
      <c r="H189" s="41"/>
      <c r="I189" s="41"/>
      <c r="J189" s="42"/>
    </row>
    <row r="190" spans="1:16" x14ac:dyDescent="0.25">
      <c r="A190" s="33" t="s">
        <v>168</v>
      </c>
      <c r="B190" s="33">
        <v>45</v>
      </c>
      <c r="C190" s="34" t="s">
        <v>638</v>
      </c>
      <c r="D190" s="33" t="s">
        <v>181</v>
      </c>
      <c r="E190" s="35" t="s">
        <v>639</v>
      </c>
      <c r="F190" s="36" t="s">
        <v>250</v>
      </c>
      <c r="G190" s="37">
        <v>1900</v>
      </c>
      <c r="H190" s="38">
        <v>0</v>
      </c>
      <c r="I190" s="38">
        <f>ROUND(G190*H190,P4)</f>
        <v>0</v>
      </c>
      <c r="J190" s="33"/>
      <c r="O190" s="39">
        <f>I190*0.21</f>
        <v>0</v>
      </c>
      <c r="P190">
        <v>3</v>
      </c>
    </row>
    <row r="191" spans="1:16" ht="75" x14ac:dyDescent="0.25">
      <c r="A191" s="33" t="s">
        <v>173</v>
      </c>
      <c r="B191" s="40"/>
      <c r="C191" s="41"/>
      <c r="D191" s="41"/>
      <c r="E191" s="35" t="s">
        <v>2288</v>
      </c>
      <c r="F191" s="41"/>
      <c r="G191" s="41"/>
      <c r="H191" s="41"/>
      <c r="I191" s="41"/>
      <c r="J191" s="42"/>
    </row>
    <row r="192" spans="1:16" x14ac:dyDescent="0.25">
      <c r="A192" s="33" t="s">
        <v>175</v>
      </c>
      <c r="B192" s="40"/>
      <c r="C192" s="41"/>
      <c r="D192" s="41"/>
      <c r="E192" s="43" t="s">
        <v>2289</v>
      </c>
      <c r="F192" s="41"/>
      <c r="G192" s="41"/>
      <c r="H192" s="41"/>
      <c r="I192" s="41"/>
      <c r="J192" s="42"/>
    </row>
    <row r="193" spans="1:16" ht="195" x14ac:dyDescent="0.25">
      <c r="A193" s="33" t="s">
        <v>177</v>
      </c>
      <c r="B193" s="40"/>
      <c r="C193" s="41"/>
      <c r="D193" s="41"/>
      <c r="E193" s="35" t="s">
        <v>262</v>
      </c>
      <c r="F193" s="41"/>
      <c r="G193" s="41"/>
      <c r="H193" s="41"/>
      <c r="I193" s="41"/>
      <c r="J193" s="42"/>
    </row>
    <row r="194" spans="1:16" x14ac:dyDescent="0.25">
      <c r="A194" s="33" t="s">
        <v>168</v>
      </c>
      <c r="B194" s="33">
        <v>46</v>
      </c>
      <c r="C194" s="34" t="s">
        <v>642</v>
      </c>
      <c r="D194" s="33" t="s">
        <v>181</v>
      </c>
      <c r="E194" s="35" t="s">
        <v>643</v>
      </c>
      <c r="F194" s="36" t="s">
        <v>250</v>
      </c>
      <c r="G194" s="37">
        <v>2000</v>
      </c>
      <c r="H194" s="38">
        <v>0</v>
      </c>
      <c r="I194" s="38">
        <f>ROUND(G194*H194,P4)</f>
        <v>0</v>
      </c>
      <c r="J194" s="33"/>
      <c r="O194" s="39">
        <f>I194*0.21</f>
        <v>0</v>
      </c>
      <c r="P194">
        <v>3</v>
      </c>
    </row>
    <row r="195" spans="1:16" ht="75" x14ac:dyDescent="0.25">
      <c r="A195" s="33" t="s">
        <v>173</v>
      </c>
      <c r="B195" s="40"/>
      <c r="C195" s="41"/>
      <c r="D195" s="41"/>
      <c r="E195" s="35" t="s">
        <v>2290</v>
      </c>
      <c r="F195" s="41"/>
      <c r="G195" s="41"/>
      <c r="H195" s="41"/>
      <c r="I195" s="41"/>
      <c r="J195" s="42"/>
    </row>
    <row r="196" spans="1:16" x14ac:dyDescent="0.25">
      <c r="A196" s="33" t="s">
        <v>175</v>
      </c>
      <c r="B196" s="40"/>
      <c r="C196" s="41"/>
      <c r="D196" s="41"/>
      <c r="E196" s="43" t="s">
        <v>288</v>
      </c>
      <c r="F196" s="41"/>
      <c r="G196" s="41"/>
      <c r="H196" s="41"/>
      <c r="I196" s="41"/>
      <c r="J196" s="42"/>
    </row>
    <row r="197" spans="1:16" ht="195" x14ac:dyDescent="0.25">
      <c r="A197" s="33" t="s">
        <v>177</v>
      </c>
      <c r="B197" s="40"/>
      <c r="C197" s="41"/>
      <c r="D197" s="41"/>
      <c r="E197" s="35" t="s">
        <v>262</v>
      </c>
      <c r="F197" s="41"/>
      <c r="G197" s="41"/>
      <c r="H197" s="41"/>
      <c r="I197" s="41"/>
      <c r="J197" s="42"/>
    </row>
    <row r="198" spans="1:16" ht="30" x14ac:dyDescent="0.25">
      <c r="A198" s="33" t="s">
        <v>168</v>
      </c>
      <c r="B198" s="33">
        <v>47</v>
      </c>
      <c r="C198" s="34" t="s">
        <v>646</v>
      </c>
      <c r="D198" s="33" t="s">
        <v>181</v>
      </c>
      <c r="E198" s="35" t="s">
        <v>647</v>
      </c>
      <c r="F198" s="36" t="s">
        <v>250</v>
      </c>
      <c r="G198" s="37">
        <v>120</v>
      </c>
      <c r="H198" s="38">
        <v>0</v>
      </c>
      <c r="I198" s="38">
        <f>ROUND(G198*H198,P4)</f>
        <v>0</v>
      </c>
      <c r="J198" s="33"/>
      <c r="O198" s="39">
        <f>I198*0.21</f>
        <v>0</v>
      </c>
      <c r="P198">
        <v>3</v>
      </c>
    </row>
    <row r="199" spans="1:16" ht="30" x14ac:dyDescent="0.25">
      <c r="A199" s="33" t="s">
        <v>173</v>
      </c>
      <c r="B199" s="40"/>
      <c r="C199" s="41"/>
      <c r="D199" s="41"/>
      <c r="E199" s="35" t="s">
        <v>965</v>
      </c>
      <c r="F199" s="41"/>
      <c r="G199" s="41"/>
      <c r="H199" s="41"/>
      <c r="I199" s="41"/>
      <c r="J199" s="42"/>
    </row>
    <row r="200" spans="1:16" x14ac:dyDescent="0.25">
      <c r="A200" s="33" t="s">
        <v>175</v>
      </c>
      <c r="B200" s="40"/>
      <c r="C200" s="41"/>
      <c r="D200" s="41"/>
      <c r="E200" s="43" t="s">
        <v>1112</v>
      </c>
      <c r="F200" s="41"/>
      <c r="G200" s="41"/>
      <c r="H200" s="41"/>
      <c r="I200" s="41"/>
      <c r="J200" s="42"/>
    </row>
    <row r="201" spans="1:16" ht="195" x14ac:dyDescent="0.25">
      <c r="A201" s="33" t="s">
        <v>177</v>
      </c>
      <c r="B201" s="40"/>
      <c r="C201" s="41"/>
      <c r="D201" s="41"/>
      <c r="E201" s="35" t="s">
        <v>262</v>
      </c>
      <c r="F201" s="41"/>
      <c r="G201" s="41"/>
      <c r="H201" s="41"/>
      <c r="I201" s="41"/>
      <c r="J201" s="42"/>
    </row>
    <row r="202" spans="1:16" x14ac:dyDescent="0.25">
      <c r="A202" s="33" t="s">
        <v>168</v>
      </c>
      <c r="B202" s="33">
        <v>48</v>
      </c>
      <c r="C202" s="34" t="s">
        <v>649</v>
      </c>
      <c r="D202" s="33" t="s">
        <v>650</v>
      </c>
      <c r="E202" s="35" t="s">
        <v>651</v>
      </c>
      <c r="F202" s="36" t="s">
        <v>616</v>
      </c>
      <c r="G202" s="37">
        <v>72.680000000000007</v>
      </c>
      <c r="H202" s="38">
        <v>0</v>
      </c>
      <c r="I202" s="38">
        <f>ROUND(G202*H202,P4)</f>
        <v>0</v>
      </c>
      <c r="J202" s="33"/>
      <c r="O202" s="39">
        <f>I202*0.21</f>
        <v>0</v>
      </c>
      <c r="P202">
        <v>3</v>
      </c>
    </row>
    <row r="203" spans="1:16" ht="60" x14ac:dyDescent="0.25">
      <c r="A203" s="33" t="s">
        <v>173</v>
      </c>
      <c r="B203" s="40"/>
      <c r="C203" s="41"/>
      <c r="D203" s="41"/>
      <c r="E203" s="35" t="s">
        <v>617</v>
      </c>
      <c r="F203" s="41"/>
      <c r="G203" s="41"/>
      <c r="H203" s="41"/>
      <c r="I203" s="41"/>
      <c r="J203" s="42"/>
    </row>
    <row r="204" spans="1:16" x14ac:dyDescent="0.25">
      <c r="A204" s="33" t="s">
        <v>175</v>
      </c>
      <c r="B204" s="40"/>
      <c r="C204" s="41"/>
      <c r="D204" s="41"/>
      <c r="E204" s="43" t="s">
        <v>2282</v>
      </c>
      <c r="F204" s="41"/>
      <c r="G204" s="41"/>
      <c r="H204" s="41"/>
      <c r="I204" s="41"/>
      <c r="J204" s="42"/>
    </row>
    <row r="205" spans="1:16" ht="120" x14ac:dyDescent="0.25">
      <c r="A205" s="33" t="s">
        <v>177</v>
      </c>
      <c r="B205" s="40"/>
      <c r="C205" s="41"/>
      <c r="D205" s="41"/>
      <c r="E205" s="35" t="s">
        <v>611</v>
      </c>
      <c r="F205" s="41"/>
      <c r="G205" s="41"/>
      <c r="H205" s="41"/>
      <c r="I205" s="41"/>
      <c r="J205" s="42"/>
    </row>
    <row r="206" spans="1:16" x14ac:dyDescent="0.25">
      <c r="A206" s="33" t="s">
        <v>168</v>
      </c>
      <c r="B206" s="33">
        <v>49</v>
      </c>
      <c r="C206" s="34" t="s">
        <v>652</v>
      </c>
      <c r="D206" s="33"/>
      <c r="E206" s="35" t="s">
        <v>653</v>
      </c>
      <c r="F206" s="36" t="s">
        <v>250</v>
      </c>
      <c r="G206" s="37">
        <v>900</v>
      </c>
      <c r="H206" s="38">
        <v>0</v>
      </c>
      <c r="I206" s="38">
        <f>ROUND(G206*H206,P4)</f>
        <v>0</v>
      </c>
      <c r="J206" s="33"/>
      <c r="O206" s="39">
        <f>I206*0.21</f>
        <v>0</v>
      </c>
      <c r="P206">
        <v>3</v>
      </c>
    </row>
    <row r="207" spans="1:16" ht="90" x14ac:dyDescent="0.25">
      <c r="A207" s="33" t="s">
        <v>173</v>
      </c>
      <c r="B207" s="40"/>
      <c r="C207" s="41"/>
      <c r="D207" s="41"/>
      <c r="E207" s="35" t="s">
        <v>2291</v>
      </c>
      <c r="F207" s="41"/>
      <c r="G207" s="41"/>
      <c r="H207" s="41"/>
      <c r="I207" s="41"/>
      <c r="J207" s="42"/>
    </row>
    <row r="208" spans="1:16" x14ac:dyDescent="0.25">
      <c r="A208" s="33" t="s">
        <v>175</v>
      </c>
      <c r="B208" s="40"/>
      <c r="C208" s="41"/>
      <c r="D208" s="41"/>
      <c r="E208" s="43" t="s">
        <v>655</v>
      </c>
      <c r="F208" s="41"/>
      <c r="G208" s="41"/>
      <c r="H208" s="41"/>
      <c r="I208" s="41"/>
      <c r="J208" s="42"/>
    </row>
    <row r="209" spans="1:16" ht="225" x14ac:dyDescent="0.25">
      <c r="A209" s="33" t="s">
        <v>177</v>
      </c>
      <c r="B209" s="40"/>
      <c r="C209" s="41"/>
      <c r="D209" s="41"/>
      <c r="E209" s="35" t="s">
        <v>656</v>
      </c>
      <c r="F209" s="41"/>
      <c r="G209" s="41"/>
      <c r="H209" s="41"/>
      <c r="I209" s="41"/>
      <c r="J209" s="42"/>
    </row>
    <row r="210" spans="1:16" x14ac:dyDescent="0.25">
      <c r="A210" s="33" t="s">
        <v>168</v>
      </c>
      <c r="B210" s="33">
        <v>50</v>
      </c>
      <c r="C210" s="34" t="s">
        <v>669</v>
      </c>
      <c r="D210" s="33" t="s">
        <v>181</v>
      </c>
      <c r="E210" s="35" t="s">
        <v>670</v>
      </c>
      <c r="F210" s="36" t="s">
        <v>274</v>
      </c>
      <c r="G210" s="37">
        <v>2000</v>
      </c>
      <c r="H210" s="38">
        <v>0</v>
      </c>
      <c r="I210" s="38">
        <f>ROUND(G210*H210,P4)</f>
        <v>0</v>
      </c>
      <c r="J210" s="33"/>
      <c r="O210" s="39">
        <f>I210*0.21</f>
        <v>0</v>
      </c>
      <c r="P210">
        <v>3</v>
      </c>
    </row>
    <row r="211" spans="1:16" x14ac:dyDescent="0.25">
      <c r="A211" s="33" t="s">
        <v>173</v>
      </c>
      <c r="B211" s="40"/>
      <c r="C211" s="41"/>
      <c r="D211" s="41"/>
      <c r="E211" s="35" t="s">
        <v>671</v>
      </c>
      <c r="F211" s="41"/>
      <c r="G211" s="41"/>
      <c r="H211" s="41"/>
      <c r="I211" s="41"/>
      <c r="J211" s="42"/>
    </row>
    <row r="212" spans="1:16" x14ac:dyDescent="0.25">
      <c r="A212" s="33" t="s">
        <v>175</v>
      </c>
      <c r="B212" s="40"/>
      <c r="C212" s="41"/>
      <c r="D212" s="41"/>
      <c r="E212" s="43" t="s">
        <v>288</v>
      </c>
      <c r="F212" s="41"/>
      <c r="G212" s="41"/>
      <c r="H212" s="41"/>
      <c r="I212" s="41"/>
      <c r="J212" s="42"/>
    </row>
    <row r="213" spans="1:16" ht="75" x14ac:dyDescent="0.25">
      <c r="A213" s="33" t="s">
        <v>177</v>
      </c>
      <c r="B213" s="40"/>
      <c r="C213" s="41"/>
      <c r="D213" s="41"/>
      <c r="E213" s="35" t="s">
        <v>673</v>
      </c>
      <c r="F213" s="41"/>
      <c r="G213" s="41"/>
      <c r="H213" s="41"/>
      <c r="I213" s="41"/>
      <c r="J213" s="42"/>
    </row>
    <row r="214" spans="1:16" x14ac:dyDescent="0.25">
      <c r="A214" s="27" t="s">
        <v>165</v>
      </c>
      <c r="B214" s="28"/>
      <c r="C214" s="29" t="s">
        <v>674</v>
      </c>
      <c r="D214" s="30"/>
      <c r="E214" s="27" t="s">
        <v>675</v>
      </c>
      <c r="F214" s="30"/>
      <c r="G214" s="30"/>
      <c r="H214" s="30"/>
      <c r="I214" s="31">
        <f>SUMIFS(I215:I242,A215:A242,"P")</f>
        <v>0</v>
      </c>
      <c r="J214" s="32"/>
    </row>
    <row r="215" spans="1:16" x14ac:dyDescent="0.25">
      <c r="A215" s="33" t="s">
        <v>168</v>
      </c>
      <c r="B215" s="33">
        <v>51</v>
      </c>
      <c r="C215" s="34" t="s">
        <v>2292</v>
      </c>
      <c r="D215" s="33" t="s">
        <v>170</v>
      </c>
      <c r="E215" s="35" t="s">
        <v>2293</v>
      </c>
      <c r="F215" s="36" t="s">
        <v>274</v>
      </c>
      <c r="G215" s="37">
        <v>100</v>
      </c>
      <c r="H215" s="38">
        <v>0</v>
      </c>
      <c r="I215" s="38">
        <f>ROUND(G215*H215,P4)</f>
        <v>0</v>
      </c>
      <c r="J215" s="33"/>
      <c r="O215" s="39">
        <f>I215*0.21</f>
        <v>0</v>
      </c>
      <c r="P215">
        <v>3</v>
      </c>
    </row>
    <row r="216" spans="1:16" x14ac:dyDescent="0.25">
      <c r="A216" s="33" t="s">
        <v>173</v>
      </c>
      <c r="B216" s="40"/>
      <c r="C216" s="41"/>
      <c r="D216" s="41"/>
      <c r="E216" s="35" t="s">
        <v>2294</v>
      </c>
      <c r="F216" s="41"/>
      <c r="G216" s="41"/>
      <c r="H216" s="41"/>
      <c r="I216" s="41"/>
      <c r="J216" s="42"/>
    </row>
    <row r="217" spans="1:16" x14ac:dyDescent="0.25">
      <c r="A217" s="33" t="s">
        <v>175</v>
      </c>
      <c r="B217" s="40"/>
      <c r="C217" s="41"/>
      <c r="D217" s="41"/>
      <c r="E217" s="43" t="s">
        <v>692</v>
      </c>
      <c r="F217" s="41"/>
      <c r="G217" s="41"/>
      <c r="H217" s="41"/>
      <c r="I217" s="41"/>
      <c r="J217" s="42"/>
    </row>
    <row r="218" spans="1:16" ht="330" x14ac:dyDescent="0.25">
      <c r="A218" s="33" t="s">
        <v>177</v>
      </c>
      <c r="B218" s="40"/>
      <c r="C218" s="41"/>
      <c r="D218" s="41"/>
      <c r="E218" s="35" t="s">
        <v>2295</v>
      </c>
      <c r="F218" s="41"/>
      <c r="G218" s="41"/>
      <c r="H218" s="41"/>
      <c r="I218" s="41"/>
      <c r="J218" s="42"/>
    </row>
    <row r="219" spans="1:16" x14ac:dyDescent="0.25">
      <c r="A219" s="33" t="s">
        <v>168</v>
      </c>
      <c r="B219" s="33">
        <v>52</v>
      </c>
      <c r="C219" s="34" t="s">
        <v>676</v>
      </c>
      <c r="D219" s="33" t="s">
        <v>170</v>
      </c>
      <c r="E219" s="35" t="s">
        <v>677</v>
      </c>
      <c r="F219" s="36" t="s">
        <v>190</v>
      </c>
      <c r="G219" s="37">
        <v>4</v>
      </c>
      <c r="H219" s="38">
        <v>0</v>
      </c>
      <c r="I219" s="38">
        <f>ROUND(G219*H219,P4)</f>
        <v>0</v>
      </c>
      <c r="J219" s="33"/>
      <c r="O219" s="39">
        <f>I219*0.21</f>
        <v>0</v>
      </c>
      <c r="P219">
        <v>3</v>
      </c>
    </row>
    <row r="220" spans="1:16" x14ac:dyDescent="0.25">
      <c r="A220" s="33" t="s">
        <v>173</v>
      </c>
      <c r="B220" s="40"/>
      <c r="C220" s="41"/>
      <c r="D220" s="41"/>
      <c r="E220" s="35" t="s">
        <v>2296</v>
      </c>
      <c r="F220" s="41"/>
      <c r="G220" s="41"/>
      <c r="H220" s="41"/>
      <c r="I220" s="41"/>
      <c r="J220" s="42"/>
    </row>
    <row r="221" spans="1:16" x14ac:dyDescent="0.25">
      <c r="A221" s="33" t="s">
        <v>175</v>
      </c>
      <c r="B221" s="40"/>
      <c r="C221" s="41"/>
      <c r="D221" s="41"/>
      <c r="E221" s="43" t="s">
        <v>373</v>
      </c>
      <c r="F221" s="41"/>
      <c r="G221" s="41"/>
      <c r="H221" s="41"/>
      <c r="I221" s="41"/>
      <c r="J221" s="42"/>
    </row>
    <row r="222" spans="1:16" ht="375" x14ac:dyDescent="0.25">
      <c r="A222" s="33" t="s">
        <v>177</v>
      </c>
      <c r="B222" s="40"/>
      <c r="C222" s="41"/>
      <c r="D222" s="41"/>
      <c r="E222" s="35" t="s">
        <v>679</v>
      </c>
      <c r="F222" s="41"/>
      <c r="G222" s="41"/>
      <c r="H222" s="41"/>
      <c r="I222" s="41"/>
      <c r="J222" s="42"/>
    </row>
    <row r="223" spans="1:16" x14ac:dyDescent="0.25">
      <c r="A223" s="33" t="s">
        <v>168</v>
      </c>
      <c r="B223" s="33">
        <v>53</v>
      </c>
      <c r="C223" s="34" t="s">
        <v>2297</v>
      </c>
      <c r="D223" s="33" t="s">
        <v>181</v>
      </c>
      <c r="E223" s="35" t="s">
        <v>2298</v>
      </c>
      <c r="F223" s="36" t="s">
        <v>190</v>
      </c>
      <c r="G223" s="37">
        <v>2</v>
      </c>
      <c r="H223" s="38">
        <v>0</v>
      </c>
      <c r="I223" s="38">
        <f>ROUND(G223*H223,P4)</f>
        <v>0</v>
      </c>
      <c r="J223" s="33"/>
      <c r="O223" s="39">
        <f>I223*0.21</f>
        <v>0</v>
      </c>
      <c r="P223">
        <v>3</v>
      </c>
    </row>
    <row r="224" spans="1:16" x14ac:dyDescent="0.25">
      <c r="A224" s="33" t="s">
        <v>173</v>
      </c>
      <c r="B224" s="40"/>
      <c r="C224" s="41"/>
      <c r="D224" s="41"/>
      <c r="E224" s="44" t="s">
        <v>181</v>
      </c>
      <c r="F224" s="41"/>
      <c r="G224" s="41"/>
      <c r="H224" s="41"/>
      <c r="I224" s="41"/>
      <c r="J224" s="42"/>
    </row>
    <row r="225" spans="1:16" x14ac:dyDescent="0.25">
      <c r="A225" s="33" t="s">
        <v>175</v>
      </c>
      <c r="B225" s="40"/>
      <c r="C225" s="41"/>
      <c r="D225" s="41"/>
      <c r="E225" s="43" t="s">
        <v>805</v>
      </c>
      <c r="F225" s="41"/>
      <c r="G225" s="41"/>
      <c r="H225" s="41"/>
      <c r="I225" s="41"/>
      <c r="J225" s="42"/>
    </row>
    <row r="226" spans="1:16" ht="135" x14ac:dyDescent="0.25">
      <c r="A226" s="33" t="s">
        <v>177</v>
      </c>
      <c r="B226" s="40"/>
      <c r="C226" s="41"/>
      <c r="D226" s="41"/>
      <c r="E226" s="35" t="s">
        <v>2299</v>
      </c>
      <c r="F226" s="41"/>
      <c r="G226" s="41"/>
      <c r="H226" s="41"/>
      <c r="I226" s="41"/>
      <c r="J226" s="42"/>
    </row>
    <row r="227" spans="1:16" x14ac:dyDescent="0.25">
      <c r="A227" s="33" t="s">
        <v>168</v>
      </c>
      <c r="B227" s="33">
        <v>54</v>
      </c>
      <c r="C227" s="34" t="s">
        <v>680</v>
      </c>
      <c r="D227" s="33" t="s">
        <v>170</v>
      </c>
      <c r="E227" s="35" t="s">
        <v>681</v>
      </c>
      <c r="F227" s="36" t="s">
        <v>190</v>
      </c>
      <c r="G227" s="37">
        <v>2</v>
      </c>
      <c r="H227" s="38">
        <v>0</v>
      </c>
      <c r="I227" s="38">
        <f>ROUND(G227*H227,P4)</f>
        <v>0</v>
      </c>
      <c r="J227" s="33"/>
      <c r="O227" s="39">
        <f>I227*0.21</f>
        <v>0</v>
      </c>
      <c r="P227">
        <v>3</v>
      </c>
    </row>
    <row r="228" spans="1:16" ht="45" x14ac:dyDescent="0.25">
      <c r="A228" s="33" t="s">
        <v>173</v>
      </c>
      <c r="B228" s="40"/>
      <c r="C228" s="41"/>
      <c r="D228" s="41"/>
      <c r="E228" s="35" t="s">
        <v>2300</v>
      </c>
      <c r="F228" s="41"/>
      <c r="G228" s="41"/>
      <c r="H228" s="41"/>
      <c r="I228" s="41"/>
      <c r="J228" s="42"/>
    </row>
    <row r="229" spans="1:16" x14ac:dyDescent="0.25">
      <c r="A229" s="33" t="s">
        <v>175</v>
      </c>
      <c r="B229" s="40"/>
      <c r="C229" s="41"/>
      <c r="D229" s="41"/>
      <c r="E229" s="43" t="s">
        <v>2301</v>
      </c>
      <c r="F229" s="41"/>
      <c r="G229" s="41"/>
      <c r="H229" s="41"/>
      <c r="I229" s="41"/>
      <c r="J229" s="42"/>
    </row>
    <row r="230" spans="1:16" ht="120" x14ac:dyDescent="0.25">
      <c r="A230" s="33" t="s">
        <v>177</v>
      </c>
      <c r="B230" s="40"/>
      <c r="C230" s="41"/>
      <c r="D230" s="41"/>
      <c r="E230" s="35" t="s">
        <v>684</v>
      </c>
      <c r="F230" s="41"/>
      <c r="G230" s="41"/>
      <c r="H230" s="41"/>
      <c r="I230" s="41"/>
      <c r="J230" s="42"/>
    </row>
    <row r="231" spans="1:16" x14ac:dyDescent="0.25">
      <c r="A231" s="33" t="s">
        <v>168</v>
      </c>
      <c r="B231" s="33">
        <v>55</v>
      </c>
      <c r="C231" s="34" t="s">
        <v>685</v>
      </c>
      <c r="D231" s="33" t="s">
        <v>181</v>
      </c>
      <c r="E231" s="35" t="s">
        <v>686</v>
      </c>
      <c r="F231" s="36" t="s">
        <v>190</v>
      </c>
      <c r="G231" s="37">
        <v>4</v>
      </c>
      <c r="H231" s="38">
        <v>0</v>
      </c>
      <c r="I231" s="38">
        <f>ROUND(G231*H231,P4)</f>
        <v>0</v>
      </c>
      <c r="J231" s="33"/>
      <c r="O231" s="39">
        <f>I231*0.21</f>
        <v>0</v>
      </c>
      <c r="P231">
        <v>3</v>
      </c>
    </row>
    <row r="232" spans="1:16" x14ac:dyDescent="0.25">
      <c r="A232" s="33" t="s">
        <v>173</v>
      </c>
      <c r="B232" s="40"/>
      <c r="C232" s="41"/>
      <c r="D232" s="41"/>
      <c r="E232" s="44" t="s">
        <v>181</v>
      </c>
      <c r="F232" s="41"/>
      <c r="G232" s="41"/>
      <c r="H232" s="41"/>
      <c r="I232" s="41"/>
      <c r="J232" s="42"/>
    </row>
    <row r="233" spans="1:16" x14ac:dyDescent="0.25">
      <c r="A233" s="33" t="s">
        <v>175</v>
      </c>
      <c r="B233" s="40"/>
      <c r="C233" s="41"/>
      <c r="D233" s="41"/>
      <c r="E233" s="43" t="s">
        <v>373</v>
      </c>
      <c r="F233" s="41"/>
      <c r="G233" s="41"/>
      <c r="H233" s="41"/>
      <c r="I233" s="41"/>
      <c r="J233" s="42"/>
    </row>
    <row r="234" spans="1:16" ht="60" x14ac:dyDescent="0.25">
      <c r="A234" s="33" t="s">
        <v>177</v>
      </c>
      <c r="B234" s="40"/>
      <c r="C234" s="41"/>
      <c r="D234" s="41"/>
      <c r="E234" s="35" t="s">
        <v>688</v>
      </c>
      <c r="F234" s="41"/>
      <c r="G234" s="41"/>
      <c r="H234" s="41"/>
      <c r="I234" s="41"/>
      <c r="J234" s="42"/>
    </row>
    <row r="235" spans="1:16" x14ac:dyDescent="0.25">
      <c r="A235" s="33" t="s">
        <v>168</v>
      </c>
      <c r="B235" s="33">
        <v>56</v>
      </c>
      <c r="C235" s="34" t="s">
        <v>2302</v>
      </c>
      <c r="D235" s="33" t="s">
        <v>181</v>
      </c>
      <c r="E235" s="35" t="s">
        <v>2303</v>
      </c>
      <c r="F235" s="36" t="s">
        <v>190</v>
      </c>
      <c r="G235" s="37">
        <v>1</v>
      </c>
      <c r="H235" s="38">
        <v>0</v>
      </c>
      <c r="I235" s="38">
        <f>ROUND(G235*H235,P4)</f>
        <v>0</v>
      </c>
      <c r="J235" s="33"/>
      <c r="O235" s="39">
        <f>I235*0.21</f>
        <v>0</v>
      </c>
      <c r="P235">
        <v>3</v>
      </c>
    </row>
    <row r="236" spans="1:16" x14ac:dyDescent="0.25">
      <c r="A236" s="33" t="s">
        <v>173</v>
      </c>
      <c r="B236" s="40"/>
      <c r="C236" s="41"/>
      <c r="D236" s="41"/>
      <c r="E236" s="44" t="s">
        <v>181</v>
      </c>
      <c r="F236" s="41"/>
      <c r="G236" s="41"/>
      <c r="H236" s="41"/>
      <c r="I236" s="41"/>
      <c r="J236" s="42"/>
    </row>
    <row r="237" spans="1:16" x14ac:dyDescent="0.25">
      <c r="A237" s="33" t="s">
        <v>175</v>
      </c>
      <c r="B237" s="40"/>
      <c r="C237" s="41"/>
      <c r="D237" s="41"/>
      <c r="E237" s="43" t="s">
        <v>176</v>
      </c>
      <c r="F237" s="41"/>
      <c r="G237" s="41"/>
      <c r="H237" s="41"/>
      <c r="I237" s="41"/>
      <c r="J237" s="42"/>
    </row>
    <row r="238" spans="1:16" ht="60" x14ac:dyDescent="0.25">
      <c r="A238" s="33" t="s">
        <v>177</v>
      </c>
      <c r="B238" s="40"/>
      <c r="C238" s="41"/>
      <c r="D238" s="41"/>
      <c r="E238" s="35" t="s">
        <v>2304</v>
      </c>
      <c r="F238" s="41"/>
      <c r="G238" s="41"/>
      <c r="H238" s="41"/>
      <c r="I238" s="41"/>
      <c r="J238" s="42"/>
    </row>
    <row r="239" spans="1:16" x14ac:dyDescent="0.25">
      <c r="A239" s="33" t="s">
        <v>168</v>
      </c>
      <c r="B239" s="33">
        <v>57</v>
      </c>
      <c r="C239" s="34" t="s">
        <v>2305</v>
      </c>
      <c r="D239" s="33" t="s">
        <v>181</v>
      </c>
      <c r="E239" s="35" t="s">
        <v>2306</v>
      </c>
      <c r="F239" s="36" t="s">
        <v>242</v>
      </c>
      <c r="G239" s="37">
        <v>20</v>
      </c>
      <c r="H239" s="38">
        <v>0</v>
      </c>
      <c r="I239" s="38">
        <f>ROUND(G239*H239,P4)</f>
        <v>0</v>
      </c>
      <c r="J239" s="33"/>
      <c r="O239" s="39">
        <f>I239*0.21</f>
        <v>0</v>
      </c>
      <c r="P239">
        <v>3</v>
      </c>
    </row>
    <row r="240" spans="1:16" x14ac:dyDescent="0.25">
      <c r="A240" s="33" t="s">
        <v>173</v>
      </c>
      <c r="B240" s="40"/>
      <c r="C240" s="41"/>
      <c r="D240" s="41"/>
      <c r="E240" s="35" t="s">
        <v>2261</v>
      </c>
      <c r="F240" s="41"/>
      <c r="G240" s="41"/>
      <c r="H240" s="41"/>
      <c r="I240" s="41"/>
      <c r="J240" s="42"/>
    </row>
    <row r="241" spans="1:16" x14ac:dyDescent="0.25">
      <c r="A241" s="33" t="s">
        <v>175</v>
      </c>
      <c r="B241" s="40"/>
      <c r="C241" s="41"/>
      <c r="D241" s="41"/>
      <c r="E241" s="43" t="s">
        <v>458</v>
      </c>
      <c r="F241" s="41"/>
      <c r="G241" s="41"/>
      <c r="H241" s="41"/>
      <c r="I241" s="41"/>
      <c r="J241" s="42"/>
    </row>
    <row r="242" spans="1:16" ht="409.5" x14ac:dyDescent="0.25">
      <c r="A242" s="33" t="s">
        <v>177</v>
      </c>
      <c r="B242" s="40"/>
      <c r="C242" s="41"/>
      <c r="D242" s="41"/>
      <c r="E242" s="35" t="s">
        <v>2307</v>
      </c>
      <c r="F242" s="41"/>
      <c r="G242" s="41"/>
      <c r="H242" s="41"/>
      <c r="I242" s="41"/>
      <c r="J242" s="42"/>
    </row>
    <row r="243" spans="1:16" x14ac:dyDescent="0.25">
      <c r="A243" s="27" t="s">
        <v>165</v>
      </c>
      <c r="B243" s="28"/>
      <c r="C243" s="29" t="s">
        <v>278</v>
      </c>
      <c r="D243" s="30"/>
      <c r="E243" s="27" t="s">
        <v>279</v>
      </c>
      <c r="F243" s="30"/>
      <c r="G243" s="30"/>
      <c r="H243" s="30"/>
      <c r="I243" s="31">
        <f>SUMIFS(I244:I315,A244:A315,"P")</f>
        <v>0</v>
      </c>
      <c r="J243" s="32"/>
    </row>
    <row r="244" spans="1:16" x14ac:dyDescent="0.25">
      <c r="A244" s="33" t="s">
        <v>168</v>
      </c>
      <c r="B244" s="33">
        <v>58</v>
      </c>
      <c r="C244" s="34" t="s">
        <v>1193</v>
      </c>
      <c r="D244" s="33" t="s">
        <v>181</v>
      </c>
      <c r="E244" s="35" t="s">
        <v>1194</v>
      </c>
      <c r="F244" s="36" t="s">
        <v>274</v>
      </c>
      <c r="G244" s="37">
        <v>10</v>
      </c>
      <c r="H244" s="38">
        <v>0</v>
      </c>
      <c r="I244" s="38">
        <f>ROUND(G244*H244,P4)</f>
        <v>0</v>
      </c>
      <c r="J244" s="33"/>
      <c r="O244" s="39">
        <f>I244*0.21</f>
        <v>0</v>
      </c>
      <c r="P244">
        <v>3</v>
      </c>
    </row>
    <row r="245" spans="1:16" x14ac:dyDescent="0.25">
      <c r="A245" s="33" t="s">
        <v>173</v>
      </c>
      <c r="B245" s="40"/>
      <c r="C245" s="41"/>
      <c r="D245" s="41"/>
      <c r="E245" s="35" t="s">
        <v>2308</v>
      </c>
      <c r="F245" s="41"/>
      <c r="G245" s="41"/>
      <c r="H245" s="41"/>
      <c r="I245" s="41"/>
      <c r="J245" s="42"/>
    </row>
    <row r="246" spans="1:16" x14ac:dyDescent="0.25">
      <c r="A246" s="33" t="s">
        <v>175</v>
      </c>
      <c r="B246" s="40"/>
      <c r="C246" s="41"/>
      <c r="D246" s="41"/>
      <c r="E246" s="43" t="s">
        <v>325</v>
      </c>
      <c r="F246" s="41"/>
      <c r="G246" s="41"/>
      <c r="H246" s="41"/>
      <c r="I246" s="41"/>
      <c r="J246" s="42"/>
    </row>
    <row r="247" spans="1:16" ht="105" x14ac:dyDescent="0.25">
      <c r="A247" s="33" t="s">
        <v>177</v>
      </c>
      <c r="B247" s="40"/>
      <c r="C247" s="41"/>
      <c r="D247" s="41"/>
      <c r="E247" s="35" t="s">
        <v>1196</v>
      </c>
      <c r="F247" s="41"/>
      <c r="G247" s="41"/>
      <c r="H247" s="41"/>
      <c r="I247" s="41"/>
      <c r="J247" s="42"/>
    </row>
    <row r="248" spans="1:16" x14ac:dyDescent="0.25">
      <c r="A248" s="33" t="s">
        <v>168</v>
      </c>
      <c r="B248" s="33">
        <v>59</v>
      </c>
      <c r="C248" s="34" t="s">
        <v>280</v>
      </c>
      <c r="D248" s="33" t="s">
        <v>181</v>
      </c>
      <c r="E248" s="35" t="s">
        <v>281</v>
      </c>
      <c r="F248" s="36" t="s">
        <v>190</v>
      </c>
      <c r="G248" s="37">
        <v>15</v>
      </c>
      <c r="H248" s="38">
        <v>0</v>
      </c>
      <c r="I248" s="38">
        <f>ROUND(G248*H248,P4)</f>
        <v>0</v>
      </c>
      <c r="J248" s="33"/>
      <c r="O248" s="39">
        <f>I248*0.21</f>
        <v>0</v>
      </c>
      <c r="P248">
        <v>3</v>
      </c>
    </row>
    <row r="249" spans="1:16" x14ac:dyDescent="0.25">
      <c r="A249" s="33" t="s">
        <v>173</v>
      </c>
      <c r="B249" s="40"/>
      <c r="C249" s="41"/>
      <c r="D249" s="41"/>
      <c r="E249" s="44" t="s">
        <v>181</v>
      </c>
      <c r="F249" s="41"/>
      <c r="G249" s="41"/>
      <c r="H249" s="41"/>
      <c r="I249" s="41"/>
      <c r="J249" s="42"/>
    </row>
    <row r="250" spans="1:16" x14ac:dyDescent="0.25">
      <c r="A250" s="33" t="s">
        <v>175</v>
      </c>
      <c r="B250" s="40"/>
      <c r="C250" s="41"/>
      <c r="D250" s="41"/>
      <c r="E250" s="43" t="s">
        <v>781</v>
      </c>
      <c r="F250" s="41"/>
      <c r="G250" s="41"/>
      <c r="H250" s="41"/>
      <c r="I250" s="41"/>
      <c r="J250" s="42"/>
    </row>
    <row r="251" spans="1:16" ht="90" x14ac:dyDescent="0.25">
      <c r="A251" s="33" t="s">
        <v>177</v>
      </c>
      <c r="B251" s="40"/>
      <c r="C251" s="41"/>
      <c r="D251" s="41"/>
      <c r="E251" s="35" t="s">
        <v>284</v>
      </c>
      <c r="F251" s="41"/>
      <c r="G251" s="41"/>
      <c r="H251" s="41"/>
      <c r="I251" s="41"/>
      <c r="J251" s="42"/>
    </row>
    <row r="252" spans="1:16" ht="30" x14ac:dyDescent="0.25">
      <c r="A252" s="33" t="s">
        <v>168</v>
      </c>
      <c r="B252" s="33">
        <v>60</v>
      </c>
      <c r="C252" s="34" t="s">
        <v>280</v>
      </c>
      <c r="D252" s="33" t="s">
        <v>170</v>
      </c>
      <c r="E252" s="35" t="s">
        <v>698</v>
      </c>
      <c r="F252" s="36" t="s">
        <v>190</v>
      </c>
      <c r="G252" s="37">
        <v>15</v>
      </c>
      <c r="H252" s="38">
        <v>0</v>
      </c>
      <c r="I252" s="38">
        <f>ROUND(G252*H252,P4)</f>
        <v>0</v>
      </c>
      <c r="J252" s="33"/>
      <c r="O252" s="39">
        <f>I252*0.21</f>
        <v>0</v>
      </c>
      <c r="P252">
        <v>3</v>
      </c>
    </row>
    <row r="253" spans="1:16" x14ac:dyDescent="0.25">
      <c r="A253" s="33" t="s">
        <v>173</v>
      </c>
      <c r="B253" s="40"/>
      <c r="C253" s="41"/>
      <c r="D253" s="41"/>
      <c r="E253" s="35" t="s">
        <v>699</v>
      </c>
      <c r="F253" s="41"/>
      <c r="G253" s="41"/>
      <c r="H253" s="41"/>
      <c r="I253" s="41"/>
      <c r="J253" s="42"/>
    </row>
    <row r="254" spans="1:16" x14ac:dyDescent="0.25">
      <c r="A254" s="33" t="s">
        <v>175</v>
      </c>
      <c r="B254" s="40"/>
      <c r="C254" s="41"/>
      <c r="D254" s="41"/>
      <c r="E254" s="43" t="s">
        <v>781</v>
      </c>
      <c r="F254" s="41"/>
      <c r="G254" s="41"/>
      <c r="H254" s="41"/>
      <c r="I254" s="41"/>
      <c r="J254" s="42"/>
    </row>
    <row r="255" spans="1:16" ht="90" x14ac:dyDescent="0.25">
      <c r="A255" s="33" t="s">
        <v>177</v>
      </c>
      <c r="B255" s="40"/>
      <c r="C255" s="41"/>
      <c r="D255" s="41"/>
      <c r="E255" s="35" t="s">
        <v>284</v>
      </c>
      <c r="F255" s="41"/>
      <c r="G255" s="41"/>
      <c r="H255" s="41"/>
      <c r="I255" s="41"/>
      <c r="J255" s="42"/>
    </row>
    <row r="256" spans="1:16" ht="30" x14ac:dyDescent="0.25">
      <c r="A256" s="33" t="s">
        <v>168</v>
      </c>
      <c r="B256" s="33">
        <v>61</v>
      </c>
      <c r="C256" s="34" t="s">
        <v>706</v>
      </c>
      <c r="D256" s="33" t="s">
        <v>181</v>
      </c>
      <c r="E256" s="35" t="s">
        <v>707</v>
      </c>
      <c r="F256" s="36" t="s">
        <v>190</v>
      </c>
      <c r="G256" s="37">
        <v>4</v>
      </c>
      <c r="H256" s="38">
        <v>0</v>
      </c>
      <c r="I256" s="38">
        <f>ROUND(G256*H256,P4)</f>
        <v>0</v>
      </c>
      <c r="J256" s="33"/>
      <c r="O256" s="39">
        <f>I256*0.21</f>
        <v>0</v>
      </c>
      <c r="P256">
        <v>3</v>
      </c>
    </row>
    <row r="257" spans="1:16" x14ac:dyDescent="0.25">
      <c r="A257" s="33" t="s">
        <v>173</v>
      </c>
      <c r="B257" s="40"/>
      <c r="C257" s="41"/>
      <c r="D257" s="41"/>
      <c r="E257" s="44" t="s">
        <v>181</v>
      </c>
      <c r="F257" s="41"/>
      <c r="G257" s="41"/>
      <c r="H257" s="41"/>
      <c r="I257" s="41"/>
      <c r="J257" s="42"/>
    </row>
    <row r="258" spans="1:16" x14ac:dyDescent="0.25">
      <c r="A258" s="33" t="s">
        <v>175</v>
      </c>
      <c r="B258" s="40"/>
      <c r="C258" s="41"/>
      <c r="D258" s="41"/>
      <c r="E258" s="43" t="s">
        <v>373</v>
      </c>
      <c r="F258" s="41"/>
      <c r="G258" s="41"/>
      <c r="H258" s="41"/>
      <c r="I258" s="41"/>
      <c r="J258" s="42"/>
    </row>
    <row r="259" spans="1:16" ht="60" x14ac:dyDescent="0.25">
      <c r="A259" s="33" t="s">
        <v>177</v>
      </c>
      <c r="B259" s="40"/>
      <c r="C259" s="41"/>
      <c r="D259" s="41"/>
      <c r="E259" s="35" t="s">
        <v>709</v>
      </c>
      <c r="F259" s="41"/>
      <c r="G259" s="41"/>
      <c r="H259" s="41"/>
      <c r="I259" s="41"/>
      <c r="J259" s="42"/>
    </row>
    <row r="260" spans="1:16" ht="30" x14ac:dyDescent="0.25">
      <c r="A260" s="33" t="s">
        <v>168</v>
      </c>
      <c r="B260" s="33">
        <v>62</v>
      </c>
      <c r="C260" s="34" t="s">
        <v>967</v>
      </c>
      <c r="D260" s="33" t="s">
        <v>181</v>
      </c>
      <c r="E260" s="35" t="s">
        <v>968</v>
      </c>
      <c r="F260" s="36" t="s">
        <v>190</v>
      </c>
      <c r="G260" s="37">
        <v>1</v>
      </c>
      <c r="H260" s="38">
        <v>0</v>
      </c>
      <c r="I260" s="38">
        <f>ROUND(G260*H260,P4)</f>
        <v>0</v>
      </c>
      <c r="J260" s="33"/>
      <c r="O260" s="39">
        <f>I260*0.21</f>
        <v>0</v>
      </c>
      <c r="P260">
        <v>3</v>
      </c>
    </row>
    <row r="261" spans="1:16" x14ac:dyDescent="0.25">
      <c r="A261" s="33" t="s">
        <v>173</v>
      </c>
      <c r="B261" s="40"/>
      <c r="C261" s="41"/>
      <c r="D261" s="41"/>
      <c r="E261" s="44" t="s">
        <v>181</v>
      </c>
      <c r="F261" s="41"/>
      <c r="G261" s="41"/>
      <c r="H261" s="41"/>
      <c r="I261" s="41"/>
      <c r="J261" s="42"/>
    </row>
    <row r="262" spans="1:16" x14ac:dyDescent="0.25">
      <c r="A262" s="33" t="s">
        <v>175</v>
      </c>
      <c r="B262" s="40"/>
      <c r="C262" s="41"/>
      <c r="D262" s="41"/>
      <c r="E262" s="43" t="s">
        <v>176</v>
      </c>
      <c r="F262" s="41"/>
      <c r="G262" s="41"/>
      <c r="H262" s="41"/>
      <c r="I262" s="41"/>
      <c r="J262" s="42"/>
    </row>
    <row r="263" spans="1:16" ht="75" x14ac:dyDescent="0.25">
      <c r="A263" s="33" t="s">
        <v>177</v>
      </c>
      <c r="B263" s="40"/>
      <c r="C263" s="41"/>
      <c r="D263" s="41"/>
      <c r="E263" s="35" t="s">
        <v>970</v>
      </c>
      <c r="F263" s="41"/>
      <c r="G263" s="41"/>
      <c r="H263" s="41"/>
      <c r="I263" s="41"/>
      <c r="J263" s="42"/>
    </row>
    <row r="264" spans="1:16" ht="30" x14ac:dyDescent="0.25">
      <c r="A264" s="33" t="s">
        <v>168</v>
      </c>
      <c r="B264" s="33">
        <v>63</v>
      </c>
      <c r="C264" s="34" t="s">
        <v>973</v>
      </c>
      <c r="D264" s="33" t="s">
        <v>181</v>
      </c>
      <c r="E264" s="35" t="s">
        <v>974</v>
      </c>
      <c r="F264" s="36" t="s">
        <v>190</v>
      </c>
      <c r="G264" s="37">
        <v>4</v>
      </c>
      <c r="H264" s="38">
        <v>0</v>
      </c>
      <c r="I264" s="38">
        <f>ROUND(G264*H264,P4)</f>
        <v>0</v>
      </c>
      <c r="J264" s="33"/>
      <c r="O264" s="39">
        <f>I264*0.21</f>
        <v>0</v>
      </c>
      <c r="P264">
        <v>3</v>
      </c>
    </row>
    <row r="265" spans="1:16" x14ac:dyDescent="0.25">
      <c r="A265" s="33" t="s">
        <v>173</v>
      </c>
      <c r="B265" s="40"/>
      <c r="C265" s="41"/>
      <c r="D265" s="41"/>
      <c r="E265" s="44" t="s">
        <v>181</v>
      </c>
      <c r="F265" s="41"/>
      <c r="G265" s="41"/>
      <c r="H265" s="41"/>
      <c r="I265" s="41"/>
      <c r="J265" s="42"/>
    </row>
    <row r="266" spans="1:16" x14ac:dyDescent="0.25">
      <c r="A266" s="33" t="s">
        <v>175</v>
      </c>
      <c r="B266" s="40"/>
      <c r="C266" s="41"/>
      <c r="D266" s="41"/>
      <c r="E266" s="43" t="s">
        <v>373</v>
      </c>
      <c r="F266" s="41"/>
      <c r="G266" s="41"/>
      <c r="H266" s="41"/>
      <c r="I266" s="41"/>
      <c r="J266" s="42"/>
    </row>
    <row r="267" spans="1:16" ht="90" x14ac:dyDescent="0.25">
      <c r="A267" s="33" t="s">
        <v>177</v>
      </c>
      <c r="B267" s="40"/>
      <c r="C267" s="41"/>
      <c r="D267" s="41"/>
      <c r="E267" s="35" t="s">
        <v>716</v>
      </c>
      <c r="F267" s="41"/>
      <c r="G267" s="41"/>
      <c r="H267" s="41"/>
      <c r="I267" s="41"/>
      <c r="J267" s="42"/>
    </row>
    <row r="268" spans="1:16" x14ac:dyDescent="0.25">
      <c r="A268" s="33" t="s">
        <v>168</v>
      </c>
      <c r="B268" s="33">
        <v>64</v>
      </c>
      <c r="C268" s="34" t="s">
        <v>976</v>
      </c>
      <c r="D268" s="33" t="s">
        <v>181</v>
      </c>
      <c r="E268" s="35" t="s">
        <v>977</v>
      </c>
      <c r="F268" s="36" t="s">
        <v>190</v>
      </c>
      <c r="G268" s="37">
        <v>1</v>
      </c>
      <c r="H268" s="38">
        <v>0</v>
      </c>
      <c r="I268" s="38">
        <f>ROUND(G268*H268,P4)</f>
        <v>0</v>
      </c>
      <c r="J268" s="33"/>
      <c r="O268" s="39">
        <f>I268*0.21</f>
        <v>0</v>
      </c>
      <c r="P268">
        <v>3</v>
      </c>
    </row>
    <row r="269" spans="1:16" x14ac:dyDescent="0.25">
      <c r="A269" s="33" t="s">
        <v>173</v>
      </c>
      <c r="B269" s="40"/>
      <c r="C269" s="41"/>
      <c r="D269" s="41"/>
      <c r="E269" s="44" t="s">
        <v>181</v>
      </c>
      <c r="F269" s="41"/>
      <c r="G269" s="41"/>
      <c r="H269" s="41"/>
      <c r="I269" s="41"/>
      <c r="J269" s="42"/>
    </row>
    <row r="270" spans="1:16" x14ac:dyDescent="0.25">
      <c r="A270" s="33" t="s">
        <v>175</v>
      </c>
      <c r="B270" s="40"/>
      <c r="C270" s="41"/>
      <c r="D270" s="41"/>
      <c r="E270" s="43" t="s">
        <v>176</v>
      </c>
      <c r="F270" s="41"/>
      <c r="G270" s="41"/>
      <c r="H270" s="41"/>
      <c r="I270" s="41"/>
      <c r="J270" s="42"/>
    </row>
    <row r="271" spans="1:16" ht="75" x14ac:dyDescent="0.25">
      <c r="A271" s="33" t="s">
        <v>177</v>
      </c>
      <c r="B271" s="40"/>
      <c r="C271" s="41"/>
      <c r="D271" s="41"/>
      <c r="E271" s="35" t="s">
        <v>970</v>
      </c>
      <c r="F271" s="41"/>
      <c r="G271" s="41"/>
      <c r="H271" s="41"/>
      <c r="I271" s="41"/>
      <c r="J271" s="42"/>
    </row>
    <row r="272" spans="1:16" ht="30" x14ac:dyDescent="0.25">
      <c r="A272" s="33" t="s">
        <v>168</v>
      </c>
      <c r="B272" s="33">
        <v>65</v>
      </c>
      <c r="C272" s="34" t="s">
        <v>285</v>
      </c>
      <c r="D272" s="33"/>
      <c r="E272" s="35" t="s">
        <v>286</v>
      </c>
      <c r="F272" s="36" t="s">
        <v>250</v>
      </c>
      <c r="G272" s="37">
        <v>1252</v>
      </c>
      <c r="H272" s="38">
        <v>0</v>
      </c>
      <c r="I272" s="38">
        <f>ROUND(G272*H272,P4)</f>
        <v>0</v>
      </c>
      <c r="J272" s="33"/>
      <c r="O272" s="39">
        <f>I272*0.21</f>
        <v>0</v>
      </c>
      <c r="P272">
        <v>3</v>
      </c>
    </row>
    <row r="273" spans="1:16" x14ac:dyDescent="0.25">
      <c r="A273" s="33" t="s">
        <v>173</v>
      </c>
      <c r="B273" s="40"/>
      <c r="C273" s="41"/>
      <c r="D273" s="41"/>
      <c r="E273" s="35" t="s">
        <v>717</v>
      </c>
      <c r="F273" s="41"/>
      <c r="G273" s="41"/>
      <c r="H273" s="41"/>
      <c r="I273" s="41"/>
      <c r="J273" s="42"/>
    </row>
    <row r="274" spans="1:16" x14ac:dyDescent="0.25">
      <c r="A274" s="33" t="s">
        <v>175</v>
      </c>
      <c r="B274" s="40"/>
      <c r="C274" s="41"/>
      <c r="D274" s="41"/>
      <c r="E274" s="43" t="s">
        <v>2309</v>
      </c>
      <c r="F274" s="41"/>
      <c r="G274" s="41"/>
      <c r="H274" s="41"/>
      <c r="I274" s="41"/>
      <c r="J274" s="42"/>
    </row>
    <row r="275" spans="1:16" ht="105" x14ac:dyDescent="0.25">
      <c r="A275" s="33" t="s">
        <v>177</v>
      </c>
      <c r="B275" s="40"/>
      <c r="C275" s="41"/>
      <c r="D275" s="41"/>
      <c r="E275" s="35" t="s">
        <v>289</v>
      </c>
      <c r="F275" s="41"/>
      <c r="G275" s="41"/>
      <c r="H275" s="41"/>
      <c r="I275" s="41"/>
      <c r="J275" s="42"/>
    </row>
    <row r="276" spans="1:16" x14ac:dyDescent="0.25">
      <c r="A276" s="33" t="s">
        <v>168</v>
      </c>
      <c r="B276" s="33">
        <v>66</v>
      </c>
      <c r="C276" s="34" t="s">
        <v>290</v>
      </c>
      <c r="D276" s="33" t="s">
        <v>181</v>
      </c>
      <c r="E276" s="35" t="s">
        <v>291</v>
      </c>
      <c r="F276" s="36" t="s">
        <v>250</v>
      </c>
      <c r="G276" s="37">
        <v>626</v>
      </c>
      <c r="H276" s="38">
        <v>0</v>
      </c>
      <c r="I276" s="38">
        <f>ROUND(G276*H276,P4)</f>
        <v>0</v>
      </c>
      <c r="J276" s="33"/>
      <c r="O276" s="39">
        <f>I276*0.21</f>
        <v>0</v>
      </c>
      <c r="P276">
        <v>3</v>
      </c>
    </row>
    <row r="277" spans="1:16" x14ac:dyDescent="0.25">
      <c r="A277" s="33" t="s">
        <v>173</v>
      </c>
      <c r="B277" s="40"/>
      <c r="C277" s="41"/>
      <c r="D277" s="41"/>
      <c r="E277" s="35" t="s">
        <v>719</v>
      </c>
      <c r="F277" s="41"/>
      <c r="G277" s="41"/>
      <c r="H277" s="41"/>
      <c r="I277" s="41"/>
      <c r="J277" s="42"/>
    </row>
    <row r="278" spans="1:16" x14ac:dyDescent="0.25">
      <c r="A278" s="33" t="s">
        <v>175</v>
      </c>
      <c r="B278" s="40"/>
      <c r="C278" s="41"/>
      <c r="D278" s="41"/>
      <c r="E278" s="43" t="s">
        <v>2310</v>
      </c>
      <c r="F278" s="41"/>
      <c r="G278" s="41"/>
      <c r="H278" s="41"/>
      <c r="I278" s="41"/>
      <c r="J278" s="42"/>
    </row>
    <row r="279" spans="1:16" ht="105" x14ac:dyDescent="0.25">
      <c r="A279" s="33" t="s">
        <v>177</v>
      </c>
      <c r="B279" s="40"/>
      <c r="C279" s="41"/>
      <c r="D279" s="41"/>
      <c r="E279" s="35" t="s">
        <v>289</v>
      </c>
      <c r="F279" s="41"/>
      <c r="G279" s="41"/>
      <c r="H279" s="41"/>
      <c r="I279" s="41"/>
      <c r="J279" s="42"/>
    </row>
    <row r="280" spans="1:16" x14ac:dyDescent="0.25">
      <c r="A280" s="33" t="s">
        <v>168</v>
      </c>
      <c r="B280" s="33">
        <v>67</v>
      </c>
      <c r="C280" s="34" t="s">
        <v>720</v>
      </c>
      <c r="D280" s="33" t="s">
        <v>181</v>
      </c>
      <c r="E280" s="35" t="s">
        <v>721</v>
      </c>
      <c r="F280" s="36" t="s">
        <v>190</v>
      </c>
      <c r="G280" s="37">
        <v>35</v>
      </c>
      <c r="H280" s="38">
        <v>0</v>
      </c>
      <c r="I280" s="38">
        <f>ROUND(G280*H280,P4)</f>
        <v>0</v>
      </c>
      <c r="J280" s="33"/>
      <c r="O280" s="39">
        <f>I280*0.21</f>
        <v>0</v>
      </c>
      <c r="P280">
        <v>3</v>
      </c>
    </row>
    <row r="281" spans="1:16" x14ac:dyDescent="0.25">
      <c r="A281" s="33" t="s">
        <v>173</v>
      </c>
      <c r="B281" s="40"/>
      <c r="C281" s="41"/>
      <c r="D281" s="41"/>
      <c r="E281" s="44" t="s">
        <v>181</v>
      </c>
      <c r="F281" s="41"/>
      <c r="G281" s="41"/>
      <c r="H281" s="41"/>
      <c r="I281" s="41"/>
      <c r="J281" s="42"/>
    </row>
    <row r="282" spans="1:16" x14ac:dyDescent="0.25">
      <c r="A282" s="33" t="s">
        <v>175</v>
      </c>
      <c r="B282" s="40"/>
      <c r="C282" s="41"/>
      <c r="D282" s="41"/>
      <c r="E282" s="43" t="s">
        <v>283</v>
      </c>
      <c r="F282" s="41"/>
      <c r="G282" s="41"/>
      <c r="H282" s="41"/>
      <c r="I282" s="41"/>
      <c r="J282" s="42"/>
    </row>
    <row r="283" spans="1:16" ht="75" x14ac:dyDescent="0.25">
      <c r="A283" s="33" t="s">
        <v>177</v>
      </c>
      <c r="B283" s="40"/>
      <c r="C283" s="41"/>
      <c r="D283" s="41"/>
      <c r="E283" s="35" t="s">
        <v>722</v>
      </c>
      <c r="F283" s="41"/>
      <c r="G283" s="41"/>
      <c r="H283" s="41"/>
      <c r="I283" s="41"/>
      <c r="J283" s="42"/>
    </row>
    <row r="284" spans="1:16" ht="30" x14ac:dyDescent="0.25">
      <c r="A284" s="33" t="s">
        <v>168</v>
      </c>
      <c r="B284" s="33">
        <v>68</v>
      </c>
      <c r="C284" s="34" t="s">
        <v>723</v>
      </c>
      <c r="D284" s="33" t="s">
        <v>181</v>
      </c>
      <c r="E284" s="35" t="s">
        <v>724</v>
      </c>
      <c r="F284" s="36" t="s">
        <v>274</v>
      </c>
      <c r="G284" s="37">
        <v>70</v>
      </c>
      <c r="H284" s="38">
        <v>0</v>
      </c>
      <c r="I284" s="38">
        <f>ROUND(G284*H284,P4)</f>
        <v>0</v>
      </c>
      <c r="J284" s="33"/>
      <c r="O284" s="39">
        <f>I284*0.21</f>
        <v>0</v>
      </c>
      <c r="P284">
        <v>3</v>
      </c>
    </row>
    <row r="285" spans="1:16" x14ac:dyDescent="0.25">
      <c r="A285" s="33" t="s">
        <v>173</v>
      </c>
      <c r="B285" s="40"/>
      <c r="C285" s="41"/>
      <c r="D285" s="41"/>
      <c r="E285" s="35" t="s">
        <v>1079</v>
      </c>
      <c r="F285" s="41"/>
      <c r="G285" s="41"/>
      <c r="H285" s="41"/>
      <c r="I285" s="41"/>
      <c r="J285" s="42"/>
    </row>
    <row r="286" spans="1:16" x14ac:dyDescent="0.25">
      <c r="A286" s="33" t="s">
        <v>175</v>
      </c>
      <c r="B286" s="40"/>
      <c r="C286" s="41"/>
      <c r="D286" s="41"/>
      <c r="E286" s="43" t="s">
        <v>697</v>
      </c>
      <c r="F286" s="41"/>
      <c r="G286" s="41"/>
      <c r="H286" s="41"/>
      <c r="I286" s="41"/>
      <c r="J286" s="42"/>
    </row>
    <row r="287" spans="1:16" ht="90" x14ac:dyDescent="0.25">
      <c r="A287" s="33" t="s">
        <v>177</v>
      </c>
      <c r="B287" s="40"/>
      <c r="C287" s="41"/>
      <c r="D287" s="41"/>
      <c r="E287" s="35" t="s">
        <v>727</v>
      </c>
      <c r="F287" s="41"/>
      <c r="G287" s="41"/>
      <c r="H287" s="41"/>
      <c r="I287" s="41"/>
      <c r="J287" s="42"/>
    </row>
    <row r="288" spans="1:16" x14ac:dyDescent="0.25">
      <c r="A288" s="33" t="s">
        <v>168</v>
      </c>
      <c r="B288" s="33">
        <v>69</v>
      </c>
      <c r="C288" s="34" t="s">
        <v>2311</v>
      </c>
      <c r="D288" s="33" t="s">
        <v>181</v>
      </c>
      <c r="E288" s="35" t="s">
        <v>2312</v>
      </c>
      <c r="F288" s="36" t="s">
        <v>274</v>
      </c>
      <c r="G288" s="37">
        <v>65</v>
      </c>
      <c r="H288" s="38">
        <v>0</v>
      </c>
      <c r="I288" s="38">
        <f>ROUND(G288*H288,P4)</f>
        <v>0</v>
      </c>
      <c r="J288" s="33"/>
      <c r="O288" s="39">
        <f>I288*0.21</f>
        <v>0</v>
      </c>
      <c r="P288">
        <v>3</v>
      </c>
    </row>
    <row r="289" spans="1:16" ht="30" x14ac:dyDescent="0.25">
      <c r="A289" s="33" t="s">
        <v>173</v>
      </c>
      <c r="B289" s="40"/>
      <c r="C289" s="41"/>
      <c r="D289" s="41"/>
      <c r="E289" s="35" t="s">
        <v>2313</v>
      </c>
      <c r="F289" s="41"/>
      <c r="G289" s="41"/>
      <c r="H289" s="41"/>
      <c r="I289" s="41"/>
      <c r="J289" s="42"/>
    </row>
    <row r="290" spans="1:16" x14ac:dyDescent="0.25">
      <c r="A290" s="33" t="s">
        <v>175</v>
      </c>
      <c r="B290" s="40"/>
      <c r="C290" s="41"/>
      <c r="D290" s="41"/>
      <c r="E290" s="43" t="s">
        <v>2314</v>
      </c>
      <c r="F290" s="41"/>
      <c r="G290" s="41"/>
      <c r="H290" s="41"/>
      <c r="I290" s="41"/>
      <c r="J290" s="42"/>
    </row>
    <row r="291" spans="1:16" ht="90" x14ac:dyDescent="0.25">
      <c r="A291" s="33" t="s">
        <v>177</v>
      </c>
      <c r="B291" s="40"/>
      <c r="C291" s="41"/>
      <c r="D291" s="41"/>
      <c r="E291" s="35" t="s">
        <v>2315</v>
      </c>
      <c r="F291" s="41"/>
      <c r="G291" s="41"/>
      <c r="H291" s="41"/>
      <c r="I291" s="41"/>
      <c r="J291" s="42"/>
    </row>
    <row r="292" spans="1:16" x14ac:dyDescent="0.25">
      <c r="A292" s="33" t="s">
        <v>168</v>
      </c>
      <c r="B292" s="33">
        <v>70</v>
      </c>
      <c r="C292" s="34" t="s">
        <v>732</v>
      </c>
      <c r="D292" s="33" t="s">
        <v>181</v>
      </c>
      <c r="E292" s="35" t="s">
        <v>733</v>
      </c>
      <c r="F292" s="36" t="s">
        <v>274</v>
      </c>
      <c r="G292" s="37">
        <v>2000</v>
      </c>
      <c r="H292" s="38">
        <v>0</v>
      </c>
      <c r="I292" s="38">
        <f>ROUND(G292*H292,P4)</f>
        <v>0</v>
      </c>
      <c r="J292" s="33"/>
      <c r="O292" s="39">
        <f>I292*0.21</f>
        <v>0</v>
      </c>
      <c r="P292">
        <v>3</v>
      </c>
    </row>
    <row r="293" spans="1:16" ht="30" x14ac:dyDescent="0.25">
      <c r="A293" s="33" t="s">
        <v>173</v>
      </c>
      <c r="B293" s="40"/>
      <c r="C293" s="41"/>
      <c r="D293" s="41"/>
      <c r="E293" s="35" t="s">
        <v>734</v>
      </c>
      <c r="F293" s="41"/>
      <c r="G293" s="41"/>
      <c r="H293" s="41"/>
      <c r="I293" s="41"/>
      <c r="J293" s="42"/>
    </row>
    <row r="294" spans="1:16" x14ac:dyDescent="0.25">
      <c r="A294" s="33" t="s">
        <v>175</v>
      </c>
      <c r="B294" s="40"/>
      <c r="C294" s="41"/>
      <c r="D294" s="41"/>
      <c r="E294" s="43" t="s">
        <v>288</v>
      </c>
      <c r="F294" s="41"/>
      <c r="G294" s="41"/>
      <c r="H294" s="41"/>
      <c r="I294" s="41"/>
      <c r="J294" s="42"/>
    </row>
    <row r="295" spans="1:16" ht="75" x14ac:dyDescent="0.25">
      <c r="A295" s="33" t="s">
        <v>177</v>
      </c>
      <c r="B295" s="40"/>
      <c r="C295" s="41"/>
      <c r="D295" s="41"/>
      <c r="E295" s="35" t="s">
        <v>736</v>
      </c>
      <c r="F295" s="41"/>
      <c r="G295" s="41"/>
      <c r="H295" s="41"/>
      <c r="I295" s="41"/>
      <c r="J295" s="42"/>
    </row>
    <row r="296" spans="1:16" x14ac:dyDescent="0.25">
      <c r="A296" s="33" t="s">
        <v>168</v>
      </c>
      <c r="B296" s="33">
        <v>71</v>
      </c>
      <c r="C296" s="34" t="s">
        <v>737</v>
      </c>
      <c r="D296" s="33" t="s">
        <v>181</v>
      </c>
      <c r="E296" s="35" t="s">
        <v>738</v>
      </c>
      <c r="F296" s="36" t="s">
        <v>250</v>
      </c>
      <c r="G296" s="37">
        <v>50</v>
      </c>
      <c r="H296" s="38">
        <v>0</v>
      </c>
      <c r="I296" s="38">
        <f>ROUND(G296*H296,P4)</f>
        <v>0</v>
      </c>
      <c r="J296" s="33"/>
      <c r="O296" s="39">
        <f>I296*0.21</f>
        <v>0</v>
      </c>
      <c r="P296">
        <v>3</v>
      </c>
    </row>
    <row r="297" spans="1:16" x14ac:dyDescent="0.25">
      <c r="A297" s="33" t="s">
        <v>173</v>
      </c>
      <c r="B297" s="40"/>
      <c r="C297" s="41"/>
      <c r="D297" s="41"/>
      <c r="E297" s="35" t="s">
        <v>739</v>
      </c>
      <c r="F297" s="41"/>
      <c r="G297" s="41"/>
      <c r="H297" s="41"/>
      <c r="I297" s="41"/>
      <c r="J297" s="42"/>
    </row>
    <row r="298" spans="1:16" x14ac:dyDescent="0.25">
      <c r="A298" s="33" t="s">
        <v>175</v>
      </c>
      <c r="B298" s="40"/>
      <c r="C298" s="41"/>
      <c r="D298" s="41"/>
      <c r="E298" s="43" t="s">
        <v>668</v>
      </c>
      <c r="F298" s="41"/>
      <c r="G298" s="41"/>
      <c r="H298" s="41"/>
      <c r="I298" s="41"/>
      <c r="J298" s="42"/>
    </row>
    <row r="299" spans="1:16" ht="75" x14ac:dyDescent="0.25">
      <c r="A299" s="33" t="s">
        <v>177</v>
      </c>
      <c r="B299" s="40"/>
      <c r="C299" s="41"/>
      <c r="D299" s="41"/>
      <c r="E299" s="35" t="s">
        <v>740</v>
      </c>
      <c r="F299" s="41"/>
      <c r="G299" s="41"/>
      <c r="H299" s="41"/>
      <c r="I299" s="41"/>
      <c r="J299" s="42"/>
    </row>
    <row r="300" spans="1:16" x14ac:dyDescent="0.25">
      <c r="A300" s="33" t="s">
        <v>168</v>
      </c>
      <c r="B300" s="33">
        <v>72</v>
      </c>
      <c r="C300" s="34" t="s">
        <v>741</v>
      </c>
      <c r="D300" s="33" t="s">
        <v>181</v>
      </c>
      <c r="E300" s="35" t="s">
        <v>742</v>
      </c>
      <c r="F300" s="36" t="s">
        <v>274</v>
      </c>
      <c r="G300" s="37">
        <v>20</v>
      </c>
      <c r="H300" s="38">
        <v>0</v>
      </c>
      <c r="I300" s="38">
        <f>ROUND(G300*H300,P4)</f>
        <v>0</v>
      </c>
      <c r="J300" s="33"/>
      <c r="O300" s="39">
        <f>I300*0.21</f>
        <v>0</v>
      </c>
      <c r="P300">
        <v>3</v>
      </c>
    </row>
    <row r="301" spans="1:16" x14ac:dyDescent="0.25">
      <c r="A301" s="33" t="s">
        <v>173</v>
      </c>
      <c r="B301" s="40"/>
      <c r="C301" s="41"/>
      <c r="D301" s="41"/>
      <c r="E301" s="35" t="s">
        <v>2316</v>
      </c>
      <c r="F301" s="41"/>
      <c r="G301" s="41"/>
      <c r="H301" s="41"/>
      <c r="I301" s="41"/>
      <c r="J301" s="42"/>
    </row>
    <row r="302" spans="1:16" x14ac:dyDescent="0.25">
      <c r="A302" s="33" t="s">
        <v>175</v>
      </c>
      <c r="B302" s="40"/>
      <c r="C302" s="41"/>
      <c r="D302" s="41"/>
      <c r="E302" s="43" t="s">
        <v>458</v>
      </c>
      <c r="F302" s="41"/>
      <c r="G302" s="41"/>
      <c r="H302" s="41"/>
      <c r="I302" s="41"/>
      <c r="J302" s="42"/>
    </row>
    <row r="303" spans="1:16" ht="150" x14ac:dyDescent="0.25">
      <c r="A303" s="33" t="s">
        <v>177</v>
      </c>
      <c r="B303" s="40"/>
      <c r="C303" s="41"/>
      <c r="D303" s="41"/>
      <c r="E303" s="35" t="s">
        <v>744</v>
      </c>
      <c r="F303" s="41"/>
      <c r="G303" s="41"/>
      <c r="H303" s="41"/>
      <c r="I303" s="41"/>
      <c r="J303" s="42"/>
    </row>
    <row r="304" spans="1:16" x14ac:dyDescent="0.25">
      <c r="A304" s="33" t="s">
        <v>168</v>
      </c>
      <c r="B304" s="33">
        <v>73</v>
      </c>
      <c r="C304" s="34" t="s">
        <v>2317</v>
      </c>
      <c r="D304" s="33" t="s">
        <v>181</v>
      </c>
      <c r="E304" s="35" t="s">
        <v>2318</v>
      </c>
      <c r="F304" s="36" t="s">
        <v>274</v>
      </c>
      <c r="G304" s="37">
        <v>50</v>
      </c>
      <c r="H304" s="38">
        <v>0</v>
      </c>
      <c r="I304" s="38">
        <f>ROUND(G304*H304,P4)</f>
        <v>0</v>
      </c>
      <c r="J304" s="33"/>
      <c r="O304" s="39">
        <f>I304*0.21</f>
        <v>0</v>
      </c>
      <c r="P304">
        <v>3</v>
      </c>
    </row>
    <row r="305" spans="1:16" x14ac:dyDescent="0.25">
      <c r="A305" s="33" t="s">
        <v>173</v>
      </c>
      <c r="B305" s="40"/>
      <c r="C305" s="41"/>
      <c r="D305" s="41"/>
      <c r="E305" s="44" t="s">
        <v>181</v>
      </c>
      <c r="F305" s="41"/>
      <c r="G305" s="41"/>
      <c r="H305" s="41"/>
      <c r="I305" s="41"/>
      <c r="J305" s="42"/>
    </row>
    <row r="306" spans="1:16" x14ac:dyDescent="0.25">
      <c r="A306" s="33" t="s">
        <v>175</v>
      </c>
      <c r="B306" s="40"/>
      <c r="C306" s="41"/>
      <c r="D306" s="41"/>
      <c r="E306" s="43" t="s">
        <v>668</v>
      </c>
      <c r="F306" s="41"/>
      <c r="G306" s="41"/>
      <c r="H306" s="41"/>
      <c r="I306" s="41"/>
      <c r="J306" s="42"/>
    </row>
    <row r="307" spans="1:16" ht="135" x14ac:dyDescent="0.25">
      <c r="A307" s="33" t="s">
        <v>177</v>
      </c>
      <c r="B307" s="40"/>
      <c r="C307" s="41"/>
      <c r="D307" s="41"/>
      <c r="E307" s="35" t="s">
        <v>2319</v>
      </c>
      <c r="F307" s="41"/>
      <c r="G307" s="41"/>
      <c r="H307" s="41"/>
      <c r="I307" s="41"/>
      <c r="J307" s="42"/>
    </row>
    <row r="308" spans="1:16" x14ac:dyDescent="0.25">
      <c r="A308" s="33" t="s">
        <v>168</v>
      </c>
      <c r="B308" s="33">
        <v>74</v>
      </c>
      <c r="C308" s="34" t="s">
        <v>745</v>
      </c>
      <c r="D308" s="33"/>
      <c r="E308" s="35" t="s">
        <v>746</v>
      </c>
      <c r="F308" s="36" t="s">
        <v>250</v>
      </c>
      <c r="G308" s="37">
        <v>100</v>
      </c>
      <c r="H308" s="38">
        <v>0</v>
      </c>
      <c r="I308" s="38">
        <f>ROUND(G308*H308,P4)</f>
        <v>0</v>
      </c>
      <c r="J308" s="33"/>
      <c r="O308" s="39">
        <f>I308*0.21</f>
        <v>0</v>
      </c>
      <c r="P308">
        <v>3</v>
      </c>
    </row>
    <row r="309" spans="1:16" ht="45" x14ac:dyDescent="0.25">
      <c r="A309" s="33" t="s">
        <v>173</v>
      </c>
      <c r="B309" s="40"/>
      <c r="C309" s="41"/>
      <c r="D309" s="41"/>
      <c r="E309" s="35" t="s">
        <v>2320</v>
      </c>
      <c r="F309" s="41"/>
      <c r="G309" s="41"/>
      <c r="H309" s="41"/>
      <c r="I309" s="41"/>
      <c r="J309" s="42"/>
    </row>
    <row r="310" spans="1:16" x14ac:dyDescent="0.25">
      <c r="A310" s="33" t="s">
        <v>175</v>
      </c>
      <c r="B310" s="40"/>
      <c r="C310" s="41"/>
      <c r="D310" s="41"/>
      <c r="E310" s="43" t="s">
        <v>692</v>
      </c>
      <c r="F310" s="41"/>
      <c r="G310" s="41"/>
      <c r="H310" s="41"/>
      <c r="I310" s="41"/>
      <c r="J310" s="42"/>
    </row>
    <row r="311" spans="1:16" ht="150" x14ac:dyDescent="0.25">
      <c r="A311" s="33" t="s">
        <v>177</v>
      </c>
      <c r="B311" s="40"/>
      <c r="C311" s="41"/>
      <c r="D311" s="41"/>
      <c r="E311" s="35" t="s">
        <v>748</v>
      </c>
      <c r="F311" s="41"/>
      <c r="G311" s="41"/>
      <c r="H311" s="41"/>
      <c r="I311" s="41"/>
      <c r="J311" s="42"/>
    </row>
    <row r="312" spans="1:16" ht="30" x14ac:dyDescent="0.25">
      <c r="A312" s="33" t="s">
        <v>168</v>
      </c>
      <c r="B312" s="33">
        <v>75</v>
      </c>
      <c r="C312" s="34" t="s">
        <v>2321</v>
      </c>
      <c r="D312" s="33" t="s">
        <v>181</v>
      </c>
      <c r="E312" s="35" t="s">
        <v>2322</v>
      </c>
      <c r="F312" s="36" t="s">
        <v>250</v>
      </c>
      <c r="G312" s="37">
        <v>150</v>
      </c>
      <c r="H312" s="38">
        <v>0</v>
      </c>
      <c r="I312" s="38">
        <f>ROUND(G312*H312,P4)</f>
        <v>0</v>
      </c>
      <c r="J312" s="33"/>
      <c r="O312" s="39">
        <f>I312*0.21</f>
        <v>0</v>
      </c>
      <c r="P312">
        <v>3</v>
      </c>
    </row>
    <row r="313" spans="1:16" x14ac:dyDescent="0.25">
      <c r="A313" s="33" t="s">
        <v>173</v>
      </c>
      <c r="B313" s="40"/>
      <c r="C313" s="41"/>
      <c r="D313" s="41"/>
      <c r="E313" s="35" t="s">
        <v>2323</v>
      </c>
      <c r="F313" s="41"/>
      <c r="G313" s="41"/>
      <c r="H313" s="41"/>
      <c r="I313" s="41"/>
      <c r="J313" s="42"/>
    </row>
    <row r="314" spans="1:16" x14ac:dyDescent="0.25">
      <c r="A314" s="33" t="s">
        <v>175</v>
      </c>
      <c r="B314" s="40"/>
      <c r="C314" s="41"/>
      <c r="D314" s="41"/>
      <c r="E314" s="43" t="s">
        <v>495</v>
      </c>
      <c r="F314" s="41"/>
      <c r="G314" s="41"/>
      <c r="H314" s="41"/>
      <c r="I314" s="41"/>
      <c r="J314" s="42"/>
    </row>
    <row r="315" spans="1:16" ht="150" x14ac:dyDescent="0.25">
      <c r="A315" s="33" t="s">
        <v>177</v>
      </c>
      <c r="B315" s="45"/>
      <c r="C315" s="46"/>
      <c r="D315" s="46"/>
      <c r="E315" s="35" t="s">
        <v>748</v>
      </c>
      <c r="F315" s="46"/>
      <c r="G315" s="46"/>
      <c r="H315" s="46"/>
      <c r="I315" s="46"/>
      <c r="J315" s="47"/>
    </row>
  </sheetData>
  <mergeCells count="13">
    <mergeCell ref="E7:E8"/>
    <mergeCell ref="F7:F8"/>
    <mergeCell ref="G7:G8"/>
    <mergeCell ref="H7:I7"/>
    <mergeCell ref="J7:J8"/>
    <mergeCell ref="C3:D3"/>
    <mergeCell ref="C4:D4"/>
    <mergeCell ref="C5:D5"/>
    <mergeCell ref="C6:D6"/>
    <mergeCell ref="A7:A8"/>
    <mergeCell ref="B7:B8"/>
    <mergeCell ref="C7:C8"/>
    <mergeCell ref="D7:D8"/>
  </mergeCells>
  <pageMargins left="0.7" right="0.7" top="0.75" bottom="0.75" header="0.3" footer="0.3"/>
  <pageSetup fitToHeight="0"/>
  <headerFooter>
    <oddFooter>&amp;C_x000D_&amp;1#&amp;"Calibri"&amp;10&amp;K000000 Mott MacDonald Restricted</oddFooter>
  </headerFooter>
  <drawing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pageSetUpPr fitToPage="1"/>
  </sheetPr>
  <dimension ref="A1:P14"/>
  <sheetViews>
    <sheetView topLeftCell="B1" workbookViewId="0"/>
  </sheetViews>
  <sheetFormatPr defaultRowHeight="15" x14ac:dyDescent="0.25"/>
  <cols>
    <col min="1" max="1" width="9.140625" hidden="1"/>
    <col min="2" max="2" width="16.140625" customWidth="1"/>
    <col min="3" max="3" width="9.7109375" customWidth="1"/>
    <col min="4" max="4" width="13" customWidth="1"/>
    <col min="5" max="5" width="64.85546875" customWidth="1"/>
    <col min="6" max="6" width="13" customWidth="1"/>
    <col min="7" max="9" width="16.140625" customWidth="1"/>
    <col min="10" max="10" width="14.85546875" bestFit="1" customWidth="1"/>
    <col min="15" max="16" width="9.140625" hidden="1"/>
  </cols>
  <sheetData>
    <row r="1" spans="1:16" x14ac:dyDescent="0.25">
      <c r="A1" s="1" t="s">
        <v>0</v>
      </c>
      <c r="B1" s="11"/>
      <c r="C1" s="12"/>
      <c r="D1" s="12"/>
      <c r="E1" s="13" t="s">
        <v>1</v>
      </c>
      <c r="F1" s="12"/>
      <c r="G1" s="12"/>
      <c r="H1" s="12"/>
      <c r="I1" s="12"/>
      <c r="J1" s="14"/>
      <c r="P1">
        <v>3</v>
      </c>
    </row>
    <row r="2" spans="1:16" ht="20.25" x14ac:dyDescent="0.25">
      <c r="A2" s="1"/>
      <c r="B2" s="15"/>
      <c r="C2" s="16"/>
      <c r="D2" s="16"/>
      <c r="E2" s="17" t="s">
        <v>142</v>
      </c>
      <c r="F2" s="16"/>
      <c r="G2" s="16"/>
      <c r="H2" s="16"/>
      <c r="I2" s="16"/>
      <c r="J2" s="18"/>
    </row>
    <row r="3" spans="1:16" x14ac:dyDescent="0.25">
      <c r="A3" s="3" t="s">
        <v>143</v>
      </c>
      <c r="B3" s="19" t="s">
        <v>144</v>
      </c>
      <c r="C3" s="73" t="s">
        <v>145</v>
      </c>
      <c r="D3" s="74"/>
      <c r="E3" s="20" t="s">
        <v>146</v>
      </c>
      <c r="F3" s="16"/>
      <c r="G3" s="16"/>
      <c r="H3" s="21" t="s">
        <v>2324</v>
      </c>
      <c r="I3" s="22">
        <f>SUMIFS(I10:I14,A10:A14,"SD")</f>
        <v>0</v>
      </c>
      <c r="J3" s="18"/>
      <c r="O3">
        <v>0</v>
      </c>
      <c r="P3">
        <v>2</v>
      </c>
    </row>
    <row r="4" spans="1:16" x14ac:dyDescent="0.25">
      <c r="A4" s="3" t="s">
        <v>148</v>
      </c>
      <c r="B4" s="19" t="s">
        <v>149</v>
      </c>
      <c r="C4" s="73" t="s">
        <v>11</v>
      </c>
      <c r="D4" s="74"/>
      <c r="E4" s="20" t="s">
        <v>12</v>
      </c>
      <c r="F4" s="16"/>
      <c r="G4" s="16"/>
      <c r="H4" s="16"/>
      <c r="I4" s="16"/>
      <c r="J4" s="18"/>
      <c r="O4">
        <v>0.15</v>
      </c>
      <c r="P4">
        <v>2</v>
      </c>
    </row>
    <row r="5" spans="1:16" x14ac:dyDescent="0.25">
      <c r="A5" s="3" t="s">
        <v>150</v>
      </c>
      <c r="B5" s="19" t="s">
        <v>149</v>
      </c>
      <c r="C5" s="73" t="s">
        <v>468</v>
      </c>
      <c r="D5" s="74"/>
      <c r="E5" s="20" t="s">
        <v>28</v>
      </c>
      <c r="F5" s="16"/>
      <c r="G5" s="16"/>
      <c r="H5" s="16"/>
      <c r="I5" s="16"/>
      <c r="J5" s="18"/>
      <c r="O5">
        <v>0.21</v>
      </c>
    </row>
    <row r="6" spans="1:16" x14ac:dyDescent="0.25">
      <c r="A6" s="3" t="s">
        <v>152</v>
      </c>
      <c r="B6" s="19" t="s">
        <v>153</v>
      </c>
      <c r="C6" s="73" t="s">
        <v>2324</v>
      </c>
      <c r="D6" s="74"/>
      <c r="E6" s="20" t="s">
        <v>48</v>
      </c>
      <c r="F6" s="16"/>
      <c r="G6" s="16"/>
      <c r="H6" s="16"/>
      <c r="I6" s="16"/>
      <c r="J6" s="18"/>
    </row>
    <row r="7" spans="1:16" x14ac:dyDescent="0.25">
      <c r="A7" s="75" t="s">
        <v>154</v>
      </c>
      <c r="B7" s="76" t="s">
        <v>155</v>
      </c>
      <c r="C7" s="77" t="s">
        <v>156</v>
      </c>
      <c r="D7" s="77" t="s">
        <v>157</v>
      </c>
      <c r="E7" s="77" t="s">
        <v>158</v>
      </c>
      <c r="F7" s="77" t="s">
        <v>159</v>
      </c>
      <c r="G7" s="77" t="s">
        <v>160</v>
      </c>
      <c r="H7" s="77" t="s">
        <v>161</v>
      </c>
      <c r="I7" s="77"/>
      <c r="J7" s="78" t="s">
        <v>162</v>
      </c>
    </row>
    <row r="8" spans="1:16" x14ac:dyDescent="0.25">
      <c r="A8" s="75"/>
      <c r="B8" s="76"/>
      <c r="C8" s="77"/>
      <c r="D8" s="77"/>
      <c r="E8" s="77"/>
      <c r="F8" s="77"/>
      <c r="G8" s="77"/>
      <c r="H8" s="6" t="s">
        <v>163</v>
      </c>
      <c r="I8" s="6" t="s">
        <v>164</v>
      </c>
      <c r="J8" s="78"/>
    </row>
    <row r="9" spans="1:16" x14ac:dyDescent="0.25">
      <c r="A9" s="25">
        <v>0</v>
      </c>
      <c r="B9" s="23">
        <v>1</v>
      </c>
      <c r="C9" s="26">
        <v>2</v>
      </c>
      <c r="D9" s="6">
        <v>3</v>
      </c>
      <c r="E9" s="26">
        <v>4</v>
      </c>
      <c r="F9" s="6">
        <v>5</v>
      </c>
      <c r="G9" s="6">
        <v>6</v>
      </c>
      <c r="H9" s="6">
        <v>7</v>
      </c>
      <c r="I9" s="26">
        <v>8</v>
      </c>
      <c r="J9" s="24">
        <v>9</v>
      </c>
    </row>
    <row r="10" spans="1:16" x14ac:dyDescent="0.25">
      <c r="A10" s="27" t="s">
        <v>165</v>
      </c>
      <c r="B10" s="28"/>
      <c r="C10" s="29" t="s">
        <v>166</v>
      </c>
      <c r="D10" s="30"/>
      <c r="E10" s="27" t="s">
        <v>167</v>
      </c>
      <c r="F10" s="30"/>
      <c r="G10" s="30"/>
      <c r="H10" s="30"/>
      <c r="I10" s="31">
        <f>SUMIFS(I11:I14,A11:A14,"P")</f>
        <v>0</v>
      </c>
      <c r="J10" s="32"/>
    </row>
    <row r="11" spans="1:16" ht="30" x14ac:dyDescent="0.25">
      <c r="A11" s="33" t="s">
        <v>168</v>
      </c>
      <c r="B11" s="33">
        <v>1</v>
      </c>
      <c r="C11" s="34" t="s">
        <v>2325</v>
      </c>
      <c r="D11" s="33" t="s">
        <v>199</v>
      </c>
      <c r="E11" s="35" t="s">
        <v>2326</v>
      </c>
      <c r="F11" s="36" t="s">
        <v>172</v>
      </c>
      <c r="G11" s="37">
        <v>1</v>
      </c>
      <c r="H11" s="38">
        <v>0</v>
      </c>
      <c r="I11" s="38">
        <f>ROUND(G11*H11,P4)</f>
        <v>0</v>
      </c>
      <c r="J11" s="33"/>
      <c r="O11" s="39">
        <f>I11*0.21</f>
        <v>0</v>
      </c>
      <c r="P11">
        <v>3</v>
      </c>
    </row>
    <row r="12" spans="1:16" ht="180" x14ac:dyDescent="0.25">
      <c r="A12" s="33" t="s">
        <v>173</v>
      </c>
      <c r="B12" s="40"/>
      <c r="C12" s="41"/>
      <c r="D12" s="41"/>
      <c r="E12" s="35" t="s">
        <v>2327</v>
      </c>
      <c r="F12" s="41"/>
      <c r="G12" s="41"/>
      <c r="H12" s="41"/>
      <c r="I12" s="41"/>
      <c r="J12" s="42"/>
    </row>
    <row r="13" spans="1:16" x14ac:dyDescent="0.25">
      <c r="A13" s="33" t="s">
        <v>175</v>
      </c>
      <c r="B13" s="40"/>
      <c r="C13" s="41"/>
      <c r="D13" s="41"/>
      <c r="E13" s="43" t="s">
        <v>176</v>
      </c>
      <c r="F13" s="41"/>
      <c r="G13" s="41"/>
      <c r="H13" s="41"/>
      <c r="I13" s="41"/>
      <c r="J13" s="42"/>
    </row>
    <row r="14" spans="1:16" ht="30" x14ac:dyDescent="0.25">
      <c r="A14" s="33" t="s">
        <v>177</v>
      </c>
      <c r="B14" s="45"/>
      <c r="C14" s="46"/>
      <c r="D14" s="46"/>
      <c r="E14" s="35" t="s">
        <v>2328</v>
      </c>
      <c r="F14" s="46"/>
      <c r="G14" s="46"/>
      <c r="H14" s="46"/>
      <c r="I14" s="46"/>
      <c r="J14" s="47"/>
    </row>
  </sheetData>
  <mergeCells count="13">
    <mergeCell ref="E7:E8"/>
    <mergeCell ref="F7:F8"/>
    <mergeCell ref="G7:G8"/>
    <mergeCell ref="H7:I7"/>
    <mergeCell ref="J7:J8"/>
    <mergeCell ref="C3:D3"/>
    <mergeCell ref="C4:D4"/>
    <mergeCell ref="C5:D5"/>
    <mergeCell ref="C6:D6"/>
    <mergeCell ref="A7:A8"/>
    <mergeCell ref="B7:B8"/>
    <mergeCell ref="C7:C8"/>
    <mergeCell ref="D7:D8"/>
  </mergeCells>
  <pageMargins left="0.7" right="0.7" top="0.75" bottom="0.75" header="0.3" footer="0.3"/>
  <pageSetup fitToHeight="0"/>
  <headerFooter>
    <oddFooter>&amp;C_x000D_&amp;1#&amp;"Calibri"&amp;10&amp;K000000 Mott MacDonald Restricted</oddFooter>
  </headerFooter>
  <drawing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pageSetUpPr fitToPage="1"/>
  </sheetPr>
  <dimension ref="A1:P14"/>
  <sheetViews>
    <sheetView topLeftCell="B1" workbookViewId="0"/>
  </sheetViews>
  <sheetFormatPr defaultRowHeight="15" x14ac:dyDescent="0.25"/>
  <cols>
    <col min="1" max="1" width="9.140625" hidden="1"/>
    <col min="2" max="2" width="16.140625" customWidth="1"/>
    <col min="3" max="3" width="9.7109375" customWidth="1"/>
    <col min="4" max="4" width="13" customWidth="1"/>
    <col min="5" max="5" width="64.85546875" customWidth="1"/>
    <col min="6" max="6" width="13" customWidth="1"/>
    <col min="7" max="9" width="16.140625" customWidth="1"/>
    <col min="10" max="10" width="14.85546875" bestFit="1" customWidth="1"/>
    <col min="15" max="16" width="9.140625" hidden="1"/>
  </cols>
  <sheetData>
    <row r="1" spans="1:16" x14ac:dyDescent="0.25">
      <c r="A1" s="1" t="s">
        <v>0</v>
      </c>
      <c r="B1" s="11"/>
      <c r="C1" s="12"/>
      <c r="D1" s="12"/>
      <c r="E1" s="13" t="s">
        <v>1</v>
      </c>
      <c r="F1" s="12"/>
      <c r="G1" s="12"/>
      <c r="H1" s="12"/>
      <c r="I1" s="12"/>
      <c r="J1" s="14"/>
      <c r="P1">
        <v>3</v>
      </c>
    </row>
    <row r="2" spans="1:16" ht="20.25" x14ac:dyDescent="0.25">
      <c r="A2" s="1"/>
      <c r="B2" s="15"/>
      <c r="C2" s="16"/>
      <c r="D2" s="16"/>
      <c r="E2" s="17" t="s">
        <v>142</v>
      </c>
      <c r="F2" s="16"/>
      <c r="G2" s="16"/>
      <c r="H2" s="16"/>
      <c r="I2" s="16"/>
      <c r="J2" s="18"/>
    </row>
    <row r="3" spans="1:16" x14ac:dyDescent="0.25">
      <c r="A3" s="3" t="s">
        <v>143</v>
      </c>
      <c r="B3" s="19" t="s">
        <v>144</v>
      </c>
      <c r="C3" s="73" t="s">
        <v>145</v>
      </c>
      <c r="D3" s="74"/>
      <c r="E3" s="20" t="s">
        <v>146</v>
      </c>
      <c r="F3" s="16"/>
      <c r="G3" s="16"/>
      <c r="H3" s="21" t="s">
        <v>2329</v>
      </c>
      <c r="I3" s="22">
        <f>SUMIFS(I10:I14,A10:A14,"SD")</f>
        <v>0</v>
      </c>
      <c r="J3" s="18"/>
      <c r="O3">
        <v>0</v>
      </c>
      <c r="P3">
        <v>2</v>
      </c>
    </row>
    <row r="4" spans="1:16" x14ac:dyDescent="0.25">
      <c r="A4" s="3" t="s">
        <v>148</v>
      </c>
      <c r="B4" s="19" t="s">
        <v>149</v>
      </c>
      <c r="C4" s="73" t="s">
        <v>11</v>
      </c>
      <c r="D4" s="74"/>
      <c r="E4" s="20" t="s">
        <v>12</v>
      </c>
      <c r="F4" s="16"/>
      <c r="G4" s="16"/>
      <c r="H4" s="16"/>
      <c r="I4" s="16"/>
      <c r="J4" s="18"/>
      <c r="O4">
        <v>0.15</v>
      </c>
      <c r="P4">
        <v>2</v>
      </c>
    </row>
    <row r="5" spans="1:16" x14ac:dyDescent="0.25">
      <c r="A5" s="3" t="s">
        <v>150</v>
      </c>
      <c r="B5" s="19" t="s">
        <v>149</v>
      </c>
      <c r="C5" s="73" t="s">
        <v>2330</v>
      </c>
      <c r="D5" s="74"/>
      <c r="E5" s="20" t="s">
        <v>50</v>
      </c>
      <c r="F5" s="16"/>
      <c r="G5" s="16"/>
      <c r="H5" s="16"/>
      <c r="I5" s="16"/>
      <c r="J5" s="18"/>
      <c r="O5">
        <v>0.21</v>
      </c>
    </row>
    <row r="6" spans="1:16" x14ac:dyDescent="0.25">
      <c r="A6" s="3" t="s">
        <v>152</v>
      </c>
      <c r="B6" s="19" t="s">
        <v>153</v>
      </c>
      <c r="C6" s="73" t="s">
        <v>2329</v>
      </c>
      <c r="D6" s="74"/>
      <c r="E6" s="20" t="s">
        <v>52</v>
      </c>
      <c r="F6" s="16"/>
      <c r="G6" s="16"/>
      <c r="H6" s="16"/>
      <c r="I6" s="16"/>
      <c r="J6" s="18"/>
    </row>
    <row r="7" spans="1:16" x14ac:dyDescent="0.25">
      <c r="A7" s="75" t="s">
        <v>154</v>
      </c>
      <c r="B7" s="76" t="s">
        <v>155</v>
      </c>
      <c r="C7" s="77" t="s">
        <v>156</v>
      </c>
      <c r="D7" s="77" t="s">
        <v>157</v>
      </c>
      <c r="E7" s="77" t="s">
        <v>158</v>
      </c>
      <c r="F7" s="77" t="s">
        <v>159</v>
      </c>
      <c r="G7" s="77" t="s">
        <v>160</v>
      </c>
      <c r="H7" s="77" t="s">
        <v>161</v>
      </c>
      <c r="I7" s="77"/>
      <c r="J7" s="78" t="s">
        <v>162</v>
      </c>
    </row>
    <row r="8" spans="1:16" x14ac:dyDescent="0.25">
      <c r="A8" s="75"/>
      <c r="B8" s="76"/>
      <c r="C8" s="77"/>
      <c r="D8" s="77"/>
      <c r="E8" s="77"/>
      <c r="F8" s="77"/>
      <c r="G8" s="77"/>
      <c r="H8" s="6" t="s">
        <v>163</v>
      </c>
      <c r="I8" s="6" t="s">
        <v>164</v>
      </c>
      <c r="J8" s="78"/>
    </row>
    <row r="9" spans="1:16" x14ac:dyDescent="0.25">
      <c r="A9" s="25">
        <v>0</v>
      </c>
      <c r="B9" s="23">
        <v>1</v>
      </c>
      <c r="C9" s="26">
        <v>2</v>
      </c>
      <c r="D9" s="6">
        <v>3</v>
      </c>
      <c r="E9" s="26">
        <v>4</v>
      </c>
      <c r="F9" s="6">
        <v>5</v>
      </c>
      <c r="G9" s="6">
        <v>6</v>
      </c>
      <c r="H9" s="6">
        <v>7</v>
      </c>
      <c r="I9" s="26">
        <v>8</v>
      </c>
      <c r="J9" s="24">
        <v>9</v>
      </c>
    </row>
    <row r="10" spans="1:16" x14ac:dyDescent="0.25">
      <c r="A10" s="27" t="s">
        <v>165</v>
      </c>
      <c r="B10" s="28"/>
      <c r="C10" s="29" t="s">
        <v>166</v>
      </c>
      <c r="D10" s="30"/>
      <c r="E10" s="27" t="s">
        <v>167</v>
      </c>
      <c r="F10" s="30"/>
      <c r="G10" s="30"/>
      <c r="H10" s="30"/>
      <c r="I10" s="31">
        <f>SUMIFS(I11:I14,A11:A14,"P")</f>
        <v>0</v>
      </c>
      <c r="J10" s="32"/>
    </row>
    <row r="11" spans="1:16" x14ac:dyDescent="0.25">
      <c r="A11" s="33" t="s">
        <v>168</v>
      </c>
      <c r="B11" s="33">
        <v>1</v>
      </c>
      <c r="C11" s="34" t="s">
        <v>2331</v>
      </c>
      <c r="D11" s="33" t="s">
        <v>170</v>
      </c>
      <c r="E11" s="35" t="s">
        <v>2332</v>
      </c>
      <c r="F11" s="36" t="s">
        <v>172</v>
      </c>
      <c r="G11" s="37">
        <v>1</v>
      </c>
      <c r="H11" s="38">
        <v>0</v>
      </c>
      <c r="I11" s="38">
        <f>ROUND(G11*H11,P4)</f>
        <v>0</v>
      </c>
      <c r="J11" s="33"/>
      <c r="O11" s="39">
        <f>I11*0.21</f>
        <v>0</v>
      </c>
      <c r="P11">
        <v>3</v>
      </c>
    </row>
    <row r="12" spans="1:16" ht="165" x14ac:dyDescent="0.25">
      <c r="A12" s="33" t="s">
        <v>173</v>
      </c>
      <c r="B12" s="40"/>
      <c r="C12" s="41"/>
      <c r="D12" s="41"/>
      <c r="E12" s="35" t="s">
        <v>2333</v>
      </c>
      <c r="F12" s="41"/>
      <c r="G12" s="41"/>
      <c r="H12" s="41"/>
      <c r="I12" s="41"/>
      <c r="J12" s="42"/>
    </row>
    <row r="13" spans="1:16" x14ac:dyDescent="0.25">
      <c r="A13" s="33" t="s">
        <v>175</v>
      </c>
      <c r="B13" s="40"/>
      <c r="C13" s="41"/>
      <c r="D13" s="41"/>
      <c r="E13" s="43" t="s">
        <v>176</v>
      </c>
      <c r="F13" s="41"/>
      <c r="G13" s="41"/>
      <c r="H13" s="41"/>
      <c r="I13" s="41"/>
      <c r="J13" s="42"/>
    </row>
    <row r="14" spans="1:16" ht="30" x14ac:dyDescent="0.25">
      <c r="A14" s="33" t="s">
        <v>177</v>
      </c>
      <c r="B14" s="45"/>
      <c r="C14" s="46"/>
      <c r="D14" s="46"/>
      <c r="E14" s="35" t="s">
        <v>2334</v>
      </c>
      <c r="F14" s="46"/>
      <c r="G14" s="46"/>
      <c r="H14" s="46"/>
      <c r="I14" s="46"/>
      <c r="J14" s="47"/>
    </row>
  </sheetData>
  <mergeCells count="13">
    <mergeCell ref="E7:E8"/>
    <mergeCell ref="F7:F8"/>
    <mergeCell ref="G7:G8"/>
    <mergeCell ref="H7:I7"/>
    <mergeCell ref="J7:J8"/>
    <mergeCell ref="C3:D3"/>
    <mergeCell ref="C4:D4"/>
    <mergeCell ref="C5:D5"/>
    <mergeCell ref="C6:D6"/>
    <mergeCell ref="A7:A8"/>
    <mergeCell ref="B7:B8"/>
    <mergeCell ref="C7:C8"/>
    <mergeCell ref="D7:D8"/>
  </mergeCells>
  <pageMargins left="0.7" right="0.7" top="0.75" bottom="0.75" header="0.3" footer="0.3"/>
  <pageSetup fitToHeight="0"/>
  <headerFooter>
    <oddFooter>&amp;C_x000D_&amp;1#&amp;"Calibri"&amp;10&amp;K000000 Mott MacDonald Restricted</oddFooter>
  </headerFooter>
  <drawing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pageSetUpPr fitToPage="1"/>
  </sheetPr>
  <dimension ref="A1:P14"/>
  <sheetViews>
    <sheetView topLeftCell="B1" workbookViewId="0"/>
  </sheetViews>
  <sheetFormatPr defaultRowHeight="15" x14ac:dyDescent="0.25"/>
  <cols>
    <col min="1" max="1" width="9.140625" hidden="1"/>
    <col min="2" max="2" width="16.140625" customWidth="1"/>
    <col min="3" max="3" width="9.7109375" customWidth="1"/>
    <col min="4" max="4" width="13" customWidth="1"/>
    <col min="5" max="5" width="64.85546875" customWidth="1"/>
    <col min="6" max="6" width="13" customWidth="1"/>
    <col min="7" max="9" width="16.140625" customWidth="1"/>
    <col min="10" max="10" width="14.85546875" bestFit="1" customWidth="1"/>
    <col min="15" max="16" width="9.140625" hidden="1"/>
  </cols>
  <sheetData>
    <row r="1" spans="1:16" x14ac:dyDescent="0.25">
      <c r="A1" s="1" t="s">
        <v>0</v>
      </c>
      <c r="B1" s="11"/>
      <c r="C1" s="12"/>
      <c r="D1" s="12"/>
      <c r="E1" s="13" t="s">
        <v>1</v>
      </c>
      <c r="F1" s="12"/>
      <c r="G1" s="12"/>
      <c r="H1" s="12"/>
      <c r="I1" s="12"/>
      <c r="J1" s="14"/>
      <c r="P1">
        <v>3</v>
      </c>
    </row>
    <row r="2" spans="1:16" ht="20.25" x14ac:dyDescent="0.25">
      <c r="A2" s="1"/>
      <c r="B2" s="15"/>
      <c r="C2" s="16"/>
      <c r="D2" s="16"/>
      <c r="E2" s="17" t="s">
        <v>142</v>
      </c>
      <c r="F2" s="16"/>
      <c r="G2" s="16"/>
      <c r="H2" s="16"/>
      <c r="I2" s="16"/>
      <c r="J2" s="18"/>
    </row>
    <row r="3" spans="1:16" x14ac:dyDescent="0.25">
      <c r="A3" s="3" t="s">
        <v>143</v>
      </c>
      <c r="B3" s="19" t="s">
        <v>144</v>
      </c>
      <c r="C3" s="73" t="s">
        <v>145</v>
      </c>
      <c r="D3" s="74"/>
      <c r="E3" s="20" t="s">
        <v>146</v>
      </c>
      <c r="F3" s="16"/>
      <c r="G3" s="16"/>
      <c r="H3" s="21" t="s">
        <v>2335</v>
      </c>
      <c r="I3" s="22">
        <f>SUMIFS(I10:I14,A10:A14,"SD")</f>
        <v>0</v>
      </c>
      <c r="J3" s="18"/>
      <c r="O3">
        <v>0</v>
      </c>
      <c r="P3">
        <v>2</v>
      </c>
    </row>
    <row r="4" spans="1:16" x14ac:dyDescent="0.25">
      <c r="A4" s="3" t="s">
        <v>148</v>
      </c>
      <c r="B4" s="19" t="s">
        <v>149</v>
      </c>
      <c r="C4" s="73" t="s">
        <v>11</v>
      </c>
      <c r="D4" s="74"/>
      <c r="E4" s="20" t="s">
        <v>12</v>
      </c>
      <c r="F4" s="16"/>
      <c r="G4" s="16"/>
      <c r="H4" s="16"/>
      <c r="I4" s="16"/>
      <c r="J4" s="18"/>
      <c r="O4">
        <v>0.15</v>
      </c>
      <c r="P4">
        <v>2</v>
      </c>
    </row>
    <row r="5" spans="1:16" x14ac:dyDescent="0.25">
      <c r="A5" s="3" t="s">
        <v>150</v>
      </c>
      <c r="B5" s="19" t="s">
        <v>149</v>
      </c>
      <c r="C5" s="73" t="s">
        <v>2330</v>
      </c>
      <c r="D5" s="74"/>
      <c r="E5" s="20" t="s">
        <v>50</v>
      </c>
      <c r="F5" s="16"/>
      <c r="G5" s="16"/>
      <c r="H5" s="16"/>
      <c r="I5" s="16"/>
      <c r="J5" s="18"/>
      <c r="O5">
        <v>0.21</v>
      </c>
    </row>
    <row r="6" spans="1:16" x14ac:dyDescent="0.25">
      <c r="A6" s="3" t="s">
        <v>152</v>
      </c>
      <c r="B6" s="19" t="s">
        <v>153</v>
      </c>
      <c r="C6" s="73" t="s">
        <v>2335</v>
      </c>
      <c r="D6" s="74"/>
      <c r="E6" s="20" t="s">
        <v>54</v>
      </c>
      <c r="F6" s="16"/>
      <c r="G6" s="16"/>
      <c r="H6" s="16"/>
      <c r="I6" s="16"/>
      <c r="J6" s="18"/>
    </row>
    <row r="7" spans="1:16" x14ac:dyDescent="0.25">
      <c r="A7" s="75" t="s">
        <v>154</v>
      </c>
      <c r="B7" s="76" t="s">
        <v>155</v>
      </c>
      <c r="C7" s="77" t="s">
        <v>156</v>
      </c>
      <c r="D7" s="77" t="s">
        <v>157</v>
      </c>
      <c r="E7" s="77" t="s">
        <v>158</v>
      </c>
      <c r="F7" s="77" t="s">
        <v>159</v>
      </c>
      <c r="G7" s="77" t="s">
        <v>160</v>
      </c>
      <c r="H7" s="77" t="s">
        <v>161</v>
      </c>
      <c r="I7" s="77"/>
      <c r="J7" s="78" t="s">
        <v>162</v>
      </c>
    </row>
    <row r="8" spans="1:16" x14ac:dyDescent="0.25">
      <c r="A8" s="75"/>
      <c r="B8" s="76"/>
      <c r="C8" s="77"/>
      <c r="D8" s="77"/>
      <c r="E8" s="77"/>
      <c r="F8" s="77"/>
      <c r="G8" s="77"/>
      <c r="H8" s="6" t="s">
        <v>163</v>
      </c>
      <c r="I8" s="6" t="s">
        <v>164</v>
      </c>
      <c r="J8" s="78"/>
    </row>
    <row r="9" spans="1:16" x14ac:dyDescent="0.25">
      <c r="A9" s="25">
        <v>0</v>
      </c>
      <c r="B9" s="23">
        <v>1</v>
      </c>
      <c r="C9" s="26">
        <v>2</v>
      </c>
      <c r="D9" s="6">
        <v>3</v>
      </c>
      <c r="E9" s="26">
        <v>4</v>
      </c>
      <c r="F9" s="6">
        <v>5</v>
      </c>
      <c r="G9" s="6">
        <v>6</v>
      </c>
      <c r="H9" s="6">
        <v>7</v>
      </c>
      <c r="I9" s="26">
        <v>8</v>
      </c>
      <c r="J9" s="24">
        <v>9</v>
      </c>
    </row>
    <row r="10" spans="1:16" x14ac:dyDescent="0.25">
      <c r="A10" s="27" t="s">
        <v>165</v>
      </c>
      <c r="B10" s="28"/>
      <c r="C10" s="29" t="s">
        <v>166</v>
      </c>
      <c r="D10" s="30"/>
      <c r="E10" s="27" t="s">
        <v>167</v>
      </c>
      <c r="F10" s="30"/>
      <c r="G10" s="30"/>
      <c r="H10" s="30"/>
      <c r="I10" s="31">
        <f>SUMIFS(I11:I14,A11:A14,"P")</f>
        <v>0</v>
      </c>
      <c r="J10" s="32"/>
    </row>
    <row r="11" spans="1:16" x14ac:dyDescent="0.25">
      <c r="A11" s="33" t="s">
        <v>168</v>
      </c>
      <c r="B11" s="33">
        <v>1</v>
      </c>
      <c r="C11" s="34" t="s">
        <v>2331</v>
      </c>
      <c r="D11" s="33" t="s">
        <v>170</v>
      </c>
      <c r="E11" s="35" t="s">
        <v>2332</v>
      </c>
      <c r="F11" s="36" t="s">
        <v>172</v>
      </c>
      <c r="G11" s="37">
        <v>1</v>
      </c>
      <c r="H11" s="38">
        <v>0</v>
      </c>
      <c r="I11" s="38">
        <f>ROUND(G11*H11,P4)</f>
        <v>0</v>
      </c>
      <c r="J11" s="33"/>
      <c r="O11" s="39">
        <f>I11*0.21</f>
        <v>0</v>
      </c>
      <c r="P11">
        <v>3</v>
      </c>
    </row>
    <row r="12" spans="1:16" ht="165" x14ac:dyDescent="0.25">
      <c r="A12" s="33" t="s">
        <v>173</v>
      </c>
      <c r="B12" s="40"/>
      <c r="C12" s="41"/>
      <c r="D12" s="41"/>
      <c r="E12" s="35" t="s">
        <v>2336</v>
      </c>
      <c r="F12" s="41"/>
      <c r="G12" s="41"/>
      <c r="H12" s="41"/>
      <c r="I12" s="41"/>
      <c r="J12" s="42"/>
    </row>
    <row r="13" spans="1:16" x14ac:dyDescent="0.25">
      <c r="A13" s="33" t="s">
        <v>175</v>
      </c>
      <c r="B13" s="40"/>
      <c r="C13" s="41"/>
      <c r="D13" s="41"/>
      <c r="E13" s="43" t="s">
        <v>176</v>
      </c>
      <c r="F13" s="41"/>
      <c r="G13" s="41"/>
      <c r="H13" s="41"/>
      <c r="I13" s="41"/>
      <c r="J13" s="42"/>
    </row>
    <row r="14" spans="1:16" ht="30" x14ac:dyDescent="0.25">
      <c r="A14" s="33" t="s">
        <v>177</v>
      </c>
      <c r="B14" s="45"/>
      <c r="C14" s="46"/>
      <c r="D14" s="46"/>
      <c r="E14" s="35" t="s">
        <v>2334</v>
      </c>
      <c r="F14" s="46"/>
      <c r="G14" s="46"/>
      <c r="H14" s="46"/>
      <c r="I14" s="46"/>
      <c r="J14" s="47"/>
    </row>
  </sheetData>
  <mergeCells count="13">
    <mergeCell ref="E7:E8"/>
    <mergeCell ref="F7:F8"/>
    <mergeCell ref="G7:G8"/>
    <mergeCell ref="H7:I7"/>
    <mergeCell ref="J7:J8"/>
    <mergeCell ref="C3:D3"/>
    <mergeCell ref="C4:D4"/>
    <mergeCell ref="C5:D5"/>
    <mergeCell ref="C6:D6"/>
    <mergeCell ref="A7:A8"/>
    <mergeCell ref="B7:B8"/>
    <mergeCell ref="C7:C8"/>
    <mergeCell ref="D7:D8"/>
  </mergeCells>
  <pageMargins left="0.7" right="0.7" top="0.75" bottom="0.75" header="0.3" footer="0.3"/>
  <pageSetup fitToHeight="0"/>
  <headerFooter>
    <oddFooter>&amp;C_x000D_&amp;1#&amp;"Calibri"&amp;10&amp;K000000 Mott MacDonald Restricted</oddFooter>
  </headerFooter>
  <drawing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pageSetUpPr fitToPage="1"/>
  </sheetPr>
  <dimension ref="A1:P14"/>
  <sheetViews>
    <sheetView topLeftCell="B1" workbookViewId="0"/>
  </sheetViews>
  <sheetFormatPr defaultRowHeight="15" x14ac:dyDescent="0.25"/>
  <cols>
    <col min="1" max="1" width="9.140625" hidden="1"/>
    <col min="2" max="2" width="16.140625" customWidth="1"/>
    <col min="3" max="3" width="9.7109375" customWidth="1"/>
    <col min="4" max="4" width="13" customWidth="1"/>
    <col min="5" max="5" width="64.85546875" customWidth="1"/>
    <col min="6" max="6" width="13" customWidth="1"/>
    <col min="7" max="9" width="16.140625" customWidth="1"/>
    <col min="10" max="10" width="14.85546875" bestFit="1" customWidth="1"/>
    <col min="15" max="16" width="9.140625" hidden="1"/>
  </cols>
  <sheetData>
    <row r="1" spans="1:16" x14ac:dyDescent="0.25">
      <c r="A1" s="1" t="s">
        <v>0</v>
      </c>
      <c r="B1" s="11"/>
      <c r="C1" s="12"/>
      <c r="D1" s="12"/>
      <c r="E1" s="13" t="s">
        <v>1</v>
      </c>
      <c r="F1" s="12"/>
      <c r="G1" s="12"/>
      <c r="H1" s="12"/>
      <c r="I1" s="12"/>
      <c r="J1" s="14"/>
      <c r="P1">
        <v>3</v>
      </c>
    </row>
    <row r="2" spans="1:16" ht="20.25" x14ac:dyDescent="0.25">
      <c r="A2" s="1"/>
      <c r="B2" s="15"/>
      <c r="C2" s="16"/>
      <c r="D2" s="16"/>
      <c r="E2" s="17" t="s">
        <v>142</v>
      </c>
      <c r="F2" s="16"/>
      <c r="G2" s="16"/>
      <c r="H2" s="16"/>
      <c r="I2" s="16"/>
      <c r="J2" s="18"/>
    </row>
    <row r="3" spans="1:16" x14ac:dyDescent="0.25">
      <c r="A3" s="3" t="s">
        <v>143</v>
      </c>
      <c r="B3" s="19" t="s">
        <v>144</v>
      </c>
      <c r="C3" s="73" t="s">
        <v>145</v>
      </c>
      <c r="D3" s="74"/>
      <c r="E3" s="20" t="s">
        <v>146</v>
      </c>
      <c r="F3" s="16"/>
      <c r="G3" s="16"/>
      <c r="H3" s="21" t="s">
        <v>2337</v>
      </c>
      <c r="I3" s="22">
        <f>SUMIFS(I10:I14,A10:A14,"SD")</f>
        <v>0</v>
      </c>
      <c r="J3" s="18"/>
      <c r="O3">
        <v>0</v>
      </c>
      <c r="P3">
        <v>2</v>
      </c>
    </row>
    <row r="4" spans="1:16" x14ac:dyDescent="0.25">
      <c r="A4" s="3" t="s">
        <v>148</v>
      </c>
      <c r="B4" s="19" t="s">
        <v>149</v>
      </c>
      <c r="C4" s="73" t="s">
        <v>11</v>
      </c>
      <c r="D4" s="74"/>
      <c r="E4" s="20" t="s">
        <v>12</v>
      </c>
      <c r="F4" s="16"/>
      <c r="G4" s="16"/>
      <c r="H4" s="16"/>
      <c r="I4" s="16"/>
      <c r="J4" s="18"/>
      <c r="O4">
        <v>0.15</v>
      </c>
      <c r="P4">
        <v>2</v>
      </c>
    </row>
    <row r="5" spans="1:16" x14ac:dyDescent="0.25">
      <c r="A5" s="3" t="s">
        <v>150</v>
      </c>
      <c r="B5" s="19" t="s">
        <v>149</v>
      </c>
      <c r="C5" s="73" t="s">
        <v>2330</v>
      </c>
      <c r="D5" s="74"/>
      <c r="E5" s="20" t="s">
        <v>50</v>
      </c>
      <c r="F5" s="16"/>
      <c r="G5" s="16"/>
      <c r="H5" s="16"/>
      <c r="I5" s="16"/>
      <c r="J5" s="18"/>
      <c r="O5">
        <v>0.21</v>
      </c>
    </row>
    <row r="6" spans="1:16" x14ac:dyDescent="0.25">
      <c r="A6" s="3" t="s">
        <v>152</v>
      </c>
      <c r="B6" s="19" t="s">
        <v>153</v>
      </c>
      <c r="C6" s="73" t="s">
        <v>2337</v>
      </c>
      <c r="D6" s="74"/>
      <c r="E6" s="20" t="s">
        <v>56</v>
      </c>
      <c r="F6" s="16"/>
      <c r="G6" s="16"/>
      <c r="H6" s="16"/>
      <c r="I6" s="16"/>
      <c r="J6" s="18"/>
    </row>
    <row r="7" spans="1:16" x14ac:dyDescent="0.25">
      <c r="A7" s="75" t="s">
        <v>154</v>
      </c>
      <c r="B7" s="76" t="s">
        <v>155</v>
      </c>
      <c r="C7" s="77" t="s">
        <v>156</v>
      </c>
      <c r="D7" s="77" t="s">
        <v>157</v>
      </c>
      <c r="E7" s="77" t="s">
        <v>158</v>
      </c>
      <c r="F7" s="77" t="s">
        <v>159</v>
      </c>
      <c r="G7" s="77" t="s">
        <v>160</v>
      </c>
      <c r="H7" s="77" t="s">
        <v>161</v>
      </c>
      <c r="I7" s="77"/>
      <c r="J7" s="78" t="s">
        <v>162</v>
      </c>
    </row>
    <row r="8" spans="1:16" x14ac:dyDescent="0.25">
      <c r="A8" s="75"/>
      <c r="B8" s="76"/>
      <c r="C8" s="77"/>
      <c r="D8" s="77"/>
      <c r="E8" s="77"/>
      <c r="F8" s="77"/>
      <c r="G8" s="77"/>
      <c r="H8" s="6" t="s">
        <v>163</v>
      </c>
      <c r="I8" s="6" t="s">
        <v>164</v>
      </c>
      <c r="J8" s="78"/>
    </row>
    <row r="9" spans="1:16" x14ac:dyDescent="0.25">
      <c r="A9" s="25">
        <v>0</v>
      </c>
      <c r="B9" s="23">
        <v>1</v>
      </c>
      <c r="C9" s="26">
        <v>2</v>
      </c>
      <c r="D9" s="6">
        <v>3</v>
      </c>
      <c r="E9" s="26">
        <v>4</v>
      </c>
      <c r="F9" s="6">
        <v>5</v>
      </c>
      <c r="G9" s="6">
        <v>6</v>
      </c>
      <c r="H9" s="6">
        <v>7</v>
      </c>
      <c r="I9" s="26">
        <v>8</v>
      </c>
      <c r="J9" s="24">
        <v>9</v>
      </c>
    </row>
    <row r="10" spans="1:16" x14ac:dyDescent="0.25">
      <c r="A10" s="27" t="s">
        <v>165</v>
      </c>
      <c r="B10" s="28"/>
      <c r="C10" s="29" t="s">
        <v>166</v>
      </c>
      <c r="D10" s="30"/>
      <c r="E10" s="27" t="s">
        <v>167</v>
      </c>
      <c r="F10" s="30"/>
      <c r="G10" s="30"/>
      <c r="H10" s="30"/>
      <c r="I10" s="31">
        <f>SUMIFS(I11:I14,A11:A14,"P")</f>
        <v>0</v>
      </c>
      <c r="J10" s="32"/>
    </row>
    <row r="11" spans="1:16" x14ac:dyDescent="0.25">
      <c r="A11" s="33" t="s">
        <v>168</v>
      </c>
      <c r="B11" s="33">
        <v>1</v>
      </c>
      <c r="C11" s="34" t="s">
        <v>2331</v>
      </c>
      <c r="D11" s="33" t="s">
        <v>170</v>
      </c>
      <c r="E11" s="35" t="s">
        <v>2332</v>
      </c>
      <c r="F11" s="36" t="s">
        <v>172</v>
      </c>
      <c r="G11" s="37">
        <v>1</v>
      </c>
      <c r="H11" s="38">
        <v>0</v>
      </c>
      <c r="I11" s="38">
        <f>ROUND(G11*H11,P4)</f>
        <v>0</v>
      </c>
      <c r="J11" s="33"/>
      <c r="O11" s="39">
        <f>I11*0.21</f>
        <v>0</v>
      </c>
      <c r="P11">
        <v>3</v>
      </c>
    </row>
    <row r="12" spans="1:16" ht="165" x14ac:dyDescent="0.25">
      <c r="A12" s="33" t="s">
        <v>173</v>
      </c>
      <c r="B12" s="40"/>
      <c r="C12" s="41"/>
      <c r="D12" s="41"/>
      <c r="E12" s="35" t="s">
        <v>2336</v>
      </c>
      <c r="F12" s="41"/>
      <c r="G12" s="41"/>
      <c r="H12" s="41"/>
      <c r="I12" s="41"/>
      <c r="J12" s="42"/>
    </row>
    <row r="13" spans="1:16" x14ac:dyDescent="0.25">
      <c r="A13" s="33" t="s">
        <v>175</v>
      </c>
      <c r="B13" s="40"/>
      <c r="C13" s="41"/>
      <c r="D13" s="41"/>
      <c r="E13" s="43" t="s">
        <v>176</v>
      </c>
      <c r="F13" s="41"/>
      <c r="G13" s="41"/>
      <c r="H13" s="41"/>
      <c r="I13" s="41"/>
      <c r="J13" s="42"/>
    </row>
    <row r="14" spans="1:16" ht="30" x14ac:dyDescent="0.25">
      <c r="A14" s="33" t="s">
        <v>177</v>
      </c>
      <c r="B14" s="45"/>
      <c r="C14" s="46"/>
      <c r="D14" s="46"/>
      <c r="E14" s="35" t="s">
        <v>2334</v>
      </c>
      <c r="F14" s="46"/>
      <c r="G14" s="46"/>
      <c r="H14" s="46"/>
      <c r="I14" s="46"/>
      <c r="J14" s="47"/>
    </row>
  </sheetData>
  <mergeCells count="13">
    <mergeCell ref="E7:E8"/>
    <mergeCell ref="F7:F8"/>
    <mergeCell ref="G7:G8"/>
    <mergeCell ref="H7:I7"/>
    <mergeCell ref="J7:J8"/>
    <mergeCell ref="C3:D3"/>
    <mergeCell ref="C4:D4"/>
    <mergeCell ref="C5:D5"/>
    <mergeCell ref="C6:D6"/>
    <mergeCell ref="A7:A8"/>
    <mergeCell ref="B7:B8"/>
    <mergeCell ref="C7:C8"/>
    <mergeCell ref="D7:D8"/>
  </mergeCells>
  <pageMargins left="0.7" right="0.7" top="0.75" bottom="0.75" header="0.3" footer="0.3"/>
  <pageSetup fitToHeight="0"/>
  <headerFooter>
    <oddFooter>&amp;C_x000D_&amp;1#&amp;"Calibri"&amp;10&amp;K000000 Mott MacDonald Restricted</oddFooter>
  </headerFooter>
  <drawing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pageSetUpPr fitToPage="1"/>
  </sheetPr>
  <dimension ref="A1:P102"/>
  <sheetViews>
    <sheetView topLeftCell="B1" workbookViewId="0"/>
  </sheetViews>
  <sheetFormatPr defaultRowHeight="15" x14ac:dyDescent="0.25"/>
  <cols>
    <col min="1" max="1" width="9.140625" hidden="1"/>
    <col min="2" max="2" width="16.140625" customWidth="1"/>
    <col min="3" max="3" width="9.7109375" customWidth="1"/>
    <col min="4" max="4" width="13" customWidth="1"/>
    <col min="5" max="5" width="64.85546875" customWidth="1"/>
    <col min="6" max="6" width="13" customWidth="1"/>
    <col min="7" max="9" width="16.140625" customWidth="1"/>
    <col min="10" max="10" width="14.85546875" bestFit="1" customWidth="1"/>
    <col min="15" max="16" width="9.140625" hidden="1"/>
  </cols>
  <sheetData>
    <row r="1" spans="1:16" x14ac:dyDescent="0.25">
      <c r="A1" s="1" t="s">
        <v>0</v>
      </c>
      <c r="B1" s="11"/>
      <c r="C1" s="12"/>
      <c r="D1" s="12"/>
      <c r="E1" s="13" t="s">
        <v>1</v>
      </c>
      <c r="F1" s="12"/>
      <c r="G1" s="12"/>
      <c r="H1" s="12"/>
      <c r="I1" s="12"/>
      <c r="J1" s="14"/>
      <c r="P1">
        <v>3</v>
      </c>
    </row>
    <row r="2" spans="1:16" ht="20.25" x14ac:dyDescent="0.25">
      <c r="A2" s="1"/>
      <c r="B2" s="15"/>
      <c r="C2" s="16"/>
      <c r="D2" s="16"/>
      <c r="E2" s="17" t="s">
        <v>142</v>
      </c>
      <c r="F2" s="16"/>
      <c r="G2" s="16"/>
      <c r="H2" s="16"/>
      <c r="I2" s="16"/>
      <c r="J2" s="18"/>
    </row>
    <row r="3" spans="1:16" x14ac:dyDescent="0.25">
      <c r="A3" s="3" t="s">
        <v>143</v>
      </c>
      <c r="B3" s="19" t="s">
        <v>144</v>
      </c>
      <c r="C3" s="73" t="s">
        <v>145</v>
      </c>
      <c r="D3" s="74"/>
      <c r="E3" s="20" t="s">
        <v>146</v>
      </c>
      <c r="F3" s="16"/>
      <c r="G3" s="16"/>
      <c r="H3" s="21" t="s">
        <v>2338</v>
      </c>
      <c r="I3" s="22">
        <f>SUMIFS(I10:I102,A10:A102,"SD")</f>
        <v>0</v>
      </c>
      <c r="J3" s="18"/>
      <c r="O3">
        <v>0</v>
      </c>
      <c r="P3">
        <v>2</v>
      </c>
    </row>
    <row r="4" spans="1:16" x14ac:dyDescent="0.25">
      <c r="A4" s="3" t="s">
        <v>148</v>
      </c>
      <c r="B4" s="19" t="s">
        <v>149</v>
      </c>
      <c r="C4" s="73" t="s">
        <v>11</v>
      </c>
      <c r="D4" s="74"/>
      <c r="E4" s="20" t="s">
        <v>12</v>
      </c>
      <c r="F4" s="16"/>
      <c r="G4" s="16"/>
      <c r="H4" s="16"/>
      <c r="I4" s="16"/>
      <c r="J4" s="18"/>
      <c r="O4">
        <v>0.15</v>
      </c>
      <c r="P4">
        <v>2</v>
      </c>
    </row>
    <row r="5" spans="1:16" x14ac:dyDescent="0.25">
      <c r="A5" s="3" t="s">
        <v>150</v>
      </c>
      <c r="B5" s="19" t="s">
        <v>149</v>
      </c>
      <c r="C5" s="73" t="s">
        <v>2330</v>
      </c>
      <c r="D5" s="74"/>
      <c r="E5" s="20" t="s">
        <v>50</v>
      </c>
      <c r="F5" s="16"/>
      <c r="G5" s="16"/>
      <c r="H5" s="16"/>
      <c r="I5" s="16"/>
      <c r="J5" s="18"/>
      <c r="O5">
        <v>0.21</v>
      </c>
    </row>
    <row r="6" spans="1:16" x14ac:dyDescent="0.25">
      <c r="A6" s="3" t="s">
        <v>152</v>
      </c>
      <c r="B6" s="19" t="s">
        <v>153</v>
      </c>
      <c r="C6" s="73" t="s">
        <v>2338</v>
      </c>
      <c r="D6" s="74"/>
      <c r="E6" s="20" t="s">
        <v>58</v>
      </c>
      <c r="F6" s="16"/>
      <c r="G6" s="16"/>
      <c r="H6" s="16"/>
      <c r="I6" s="16"/>
      <c r="J6" s="18"/>
    </row>
    <row r="7" spans="1:16" x14ac:dyDescent="0.25">
      <c r="A7" s="75" t="s">
        <v>154</v>
      </c>
      <c r="B7" s="76" t="s">
        <v>155</v>
      </c>
      <c r="C7" s="77" t="s">
        <v>156</v>
      </c>
      <c r="D7" s="77" t="s">
        <v>157</v>
      </c>
      <c r="E7" s="77" t="s">
        <v>158</v>
      </c>
      <c r="F7" s="77" t="s">
        <v>159</v>
      </c>
      <c r="G7" s="77" t="s">
        <v>160</v>
      </c>
      <c r="H7" s="77" t="s">
        <v>161</v>
      </c>
      <c r="I7" s="77"/>
      <c r="J7" s="78" t="s">
        <v>162</v>
      </c>
    </row>
    <row r="8" spans="1:16" x14ac:dyDescent="0.25">
      <c r="A8" s="75"/>
      <c r="B8" s="76"/>
      <c r="C8" s="77"/>
      <c r="D8" s="77"/>
      <c r="E8" s="77"/>
      <c r="F8" s="77"/>
      <c r="G8" s="77"/>
      <c r="H8" s="6" t="s">
        <v>163</v>
      </c>
      <c r="I8" s="6" t="s">
        <v>164</v>
      </c>
      <c r="J8" s="78"/>
    </row>
    <row r="9" spans="1:16" x14ac:dyDescent="0.25">
      <c r="A9" s="25">
        <v>0</v>
      </c>
      <c r="B9" s="23">
        <v>1</v>
      </c>
      <c r="C9" s="26">
        <v>2</v>
      </c>
      <c r="D9" s="6">
        <v>3</v>
      </c>
      <c r="E9" s="26">
        <v>4</v>
      </c>
      <c r="F9" s="6">
        <v>5</v>
      </c>
      <c r="G9" s="6">
        <v>6</v>
      </c>
      <c r="H9" s="6">
        <v>7</v>
      </c>
      <c r="I9" s="26">
        <v>8</v>
      </c>
      <c r="J9" s="24">
        <v>9</v>
      </c>
    </row>
    <row r="10" spans="1:16" x14ac:dyDescent="0.25">
      <c r="A10" s="27" t="s">
        <v>165</v>
      </c>
      <c r="B10" s="28"/>
      <c r="C10" s="29" t="s">
        <v>166</v>
      </c>
      <c r="D10" s="30"/>
      <c r="E10" s="27" t="s">
        <v>167</v>
      </c>
      <c r="F10" s="30"/>
      <c r="G10" s="30"/>
      <c r="H10" s="30"/>
      <c r="I10" s="31">
        <f>SUMIFS(I11:I26,A11:A26,"P")</f>
        <v>0</v>
      </c>
      <c r="J10" s="32"/>
    </row>
    <row r="11" spans="1:16" ht="30" x14ac:dyDescent="0.25">
      <c r="A11" s="33" t="s">
        <v>168</v>
      </c>
      <c r="B11" s="33">
        <v>1</v>
      </c>
      <c r="C11" s="34" t="s">
        <v>2339</v>
      </c>
      <c r="D11" s="33" t="s">
        <v>170</v>
      </c>
      <c r="E11" s="35" t="s">
        <v>297</v>
      </c>
      <c r="F11" s="36" t="s">
        <v>616</v>
      </c>
      <c r="G11" s="37">
        <v>27.12</v>
      </c>
      <c r="H11" s="38">
        <v>0</v>
      </c>
      <c r="I11" s="38">
        <f>ROUND(G11*H11,P4)</f>
        <v>0</v>
      </c>
      <c r="J11" s="33"/>
      <c r="O11" s="39">
        <f>I11*0.21</f>
        <v>0</v>
      </c>
      <c r="P11">
        <v>3</v>
      </c>
    </row>
    <row r="12" spans="1:16" ht="300" x14ac:dyDescent="0.25">
      <c r="A12" s="33" t="s">
        <v>173</v>
      </c>
      <c r="B12" s="40"/>
      <c r="C12" s="41"/>
      <c r="D12" s="41"/>
      <c r="E12" s="35" t="s">
        <v>2340</v>
      </c>
      <c r="F12" s="41"/>
      <c r="G12" s="41"/>
      <c r="H12" s="41"/>
      <c r="I12" s="41"/>
      <c r="J12" s="42"/>
    </row>
    <row r="13" spans="1:16" x14ac:dyDescent="0.25">
      <c r="A13" s="33" t="s">
        <v>175</v>
      </c>
      <c r="B13" s="40"/>
      <c r="C13" s="41"/>
      <c r="D13" s="41"/>
      <c r="E13" s="43" t="s">
        <v>2341</v>
      </c>
      <c r="F13" s="41"/>
      <c r="G13" s="41"/>
      <c r="H13" s="41"/>
      <c r="I13" s="41"/>
      <c r="J13" s="42"/>
    </row>
    <row r="14" spans="1:16" ht="105" x14ac:dyDescent="0.25">
      <c r="A14" s="33" t="s">
        <v>177</v>
      </c>
      <c r="B14" s="40"/>
      <c r="C14" s="41"/>
      <c r="D14" s="41"/>
      <c r="E14" s="35" t="s">
        <v>2342</v>
      </c>
      <c r="F14" s="41"/>
      <c r="G14" s="41"/>
      <c r="H14" s="41"/>
      <c r="I14" s="41"/>
      <c r="J14" s="42"/>
    </row>
    <row r="15" spans="1:16" ht="30" x14ac:dyDescent="0.25">
      <c r="A15" s="33" t="s">
        <v>168</v>
      </c>
      <c r="B15" s="33">
        <v>2</v>
      </c>
      <c r="C15" s="34" t="s">
        <v>2343</v>
      </c>
      <c r="D15" s="33" t="s">
        <v>170</v>
      </c>
      <c r="E15" s="35" t="s">
        <v>2344</v>
      </c>
      <c r="F15" s="36" t="s">
        <v>298</v>
      </c>
      <c r="G15" s="37">
        <v>1</v>
      </c>
      <c r="H15" s="38">
        <v>0</v>
      </c>
      <c r="I15" s="38">
        <f>ROUND(G15*H15,P4)</f>
        <v>0</v>
      </c>
      <c r="J15" s="33"/>
      <c r="O15" s="39">
        <f>I15*0.21</f>
        <v>0</v>
      </c>
      <c r="P15">
        <v>3</v>
      </c>
    </row>
    <row r="16" spans="1:16" ht="255" x14ac:dyDescent="0.25">
      <c r="A16" s="33" t="s">
        <v>173</v>
      </c>
      <c r="B16" s="40"/>
      <c r="C16" s="41"/>
      <c r="D16" s="41"/>
      <c r="E16" s="35" t="s">
        <v>2345</v>
      </c>
      <c r="F16" s="41"/>
      <c r="G16" s="41"/>
      <c r="H16" s="41"/>
      <c r="I16" s="41"/>
      <c r="J16" s="42"/>
    </row>
    <row r="17" spans="1:16" x14ac:dyDescent="0.25">
      <c r="A17" s="33" t="s">
        <v>175</v>
      </c>
      <c r="B17" s="40"/>
      <c r="C17" s="41"/>
      <c r="D17" s="41"/>
      <c r="E17" s="43" t="s">
        <v>176</v>
      </c>
      <c r="F17" s="41"/>
      <c r="G17" s="41"/>
      <c r="H17" s="41"/>
      <c r="I17" s="41"/>
      <c r="J17" s="42"/>
    </row>
    <row r="18" spans="1:16" ht="150" x14ac:dyDescent="0.25">
      <c r="A18" s="33" t="s">
        <v>177</v>
      </c>
      <c r="B18" s="40"/>
      <c r="C18" s="41"/>
      <c r="D18" s="41"/>
      <c r="E18" s="35" t="s">
        <v>2346</v>
      </c>
      <c r="F18" s="41"/>
      <c r="G18" s="41"/>
      <c r="H18" s="41"/>
      <c r="I18" s="41"/>
      <c r="J18" s="42"/>
    </row>
    <row r="19" spans="1:16" x14ac:dyDescent="0.25">
      <c r="A19" s="33" t="s">
        <v>168</v>
      </c>
      <c r="B19" s="33">
        <v>3</v>
      </c>
      <c r="C19" s="34" t="s">
        <v>2331</v>
      </c>
      <c r="D19" s="33" t="s">
        <v>170</v>
      </c>
      <c r="E19" s="35" t="s">
        <v>2332</v>
      </c>
      <c r="F19" s="36" t="s">
        <v>172</v>
      </c>
      <c r="G19" s="37">
        <v>1</v>
      </c>
      <c r="H19" s="38">
        <v>0</v>
      </c>
      <c r="I19" s="38">
        <f>ROUND(G19*H19,P4)</f>
        <v>0</v>
      </c>
      <c r="J19" s="33"/>
      <c r="O19" s="39">
        <f>I19*0.21</f>
        <v>0</v>
      </c>
      <c r="P19">
        <v>3</v>
      </c>
    </row>
    <row r="20" spans="1:16" ht="165" x14ac:dyDescent="0.25">
      <c r="A20" s="33" t="s">
        <v>173</v>
      </c>
      <c r="B20" s="40"/>
      <c r="C20" s="41"/>
      <c r="D20" s="41"/>
      <c r="E20" s="35" t="s">
        <v>2336</v>
      </c>
      <c r="F20" s="41"/>
      <c r="G20" s="41"/>
      <c r="H20" s="41"/>
      <c r="I20" s="41"/>
      <c r="J20" s="42"/>
    </row>
    <row r="21" spans="1:16" x14ac:dyDescent="0.25">
      <c r="A21" s="33" t="s">
        <v>175</v>
      </c>
      <c r="B21" s="40"/>
      <c r="C21" s="41"/>
      <c r="D21" s="41"/>
      <c r="E21" s="43" t="s">
        <v>176</v>
      </c>
      <c r="F21" s="41"/>
      <c r="G21" s="41"/>
      <c r="H21" s="41"/>
      <c r="I21" s="41"/>
      <c r="J21" s="42"/>
    </row>
    <row r="22" spans="1:16" ht="30" x14ac:dyDescent="0.25">
      <c r="A22" s="33" t="s">
        <v>177</v>
      </c>
      <c r="B22" s="40"/>
      <c r="C22" s="41"/>
      <c r="D22" s="41"/>
      <c r="E22" s="35" t="s">
        <v>2334</v>
      </c>
      <c r="F22" s="41"/>
      <c r="G22" s="41"/>
      <c r="H22" s="41"/>
      <c r="I22" s="41"/>
      <c r="J22" s="42"/>
    </row>
    <row r="23" spans="1:16" x14ac:dyDescent="0.25">
      <c r="A23" s="33" t="s">
        <v>168</v>
      </c>
      <c r="B23" s="33">
        <v>4</v>
      </c>
      <c r="C23" s="34" t="s">
        <v>2347</v>
      </c>
      <c r="D23" s="33" t="s">
        <v>181</v>
      </c>
      <c r="E23" s="35" t="s">
        <v>214</v>
      </c>
      <c r="F23" s="36" t="s">
        <v>2348</v>
      </c>
      <c r="G23" s="37">
        <v>16</v>
      </c>
      <c r="H23" s="38">
        <v>0</v>
      </c>
      <c r="I23" s="38">
        <f>ROUND(G23*H23,P4)</f>
        <v>0</v>
      </c>
      <c r="J23" s="33"/>
      <c r="O23" s="39">
        <f>I23*0.21</f>
        <v>0</v>
      </c>
      <c r="P23">
        <v>3</v>
      </c>
    </row>
    <row r="24" spans="1:16" x14ac:dyDescent="0.25">
      <c r="A24" s="33" t="s">
        <v>173</v>
      </c>
      <c r="B24" s="40"/>
      <c r="C24" s="41"/>
      <c r="D24" s="41"/>
      <c r="E24" s="44" t="s">
        <v>181</v>
      </c>
      <c r="F24" s="41"/>
      <c r="G24" s="41"/>
      <c r="H24" s="41"/>
      <c r="I24" s="41"/>
      <c r="J24" s="42"/>
    </row>
    <row r="25" spans="1:16" x14ac:dyDescent="0.25">
      <c r="A25" s="33" t="s">
        <v>175</v>
      </c>
      <c r="B25" s="40"/>
      <c r="C25" s="41"/>
      <c r="D25" s="41"/>
      <c r="E25" s="43" t="s">
        <v>1287</v>
      </c>
      <c r="F25" s="41"/>
      <c r="G25" s="41"/>
      <c r="H25" s="41"/>
      <c r="I25" s="41"/>
      <c r="J25" s="42"/>
    </row>
    <row r="26" spans="1:16" ht="60" x14ac:dyDescent="0.25">
      <c r="A26" s="33" t="s">
        <v>177</v>
      </c>
      <c r="B26" s="40"/>
      <c r="C26" s="41"/>
      <c r="D26" s="41"/>
      <c r="E26" s="35" t="s">
        <v>182</v>
      </c>
      <c r="F26" s="41"/>
      <c r="G26" s="41"/>
      <c r="H26" s="41"/>
      <c r="I26" s="41"/>
      <c r="J26" s="42"/>
    </row>
    <row r="27" spans="1:16" x14ac:dyDescent="0.25">
      <c r="A27" s="27" t="s">
        <v>165</v>
      </c>
      <c r="B27" s="28"/>
      <c r="C27" s="29" t="s">
        <v>11</v>
      </c>
      <c r="D27" s="30"/>
      <c r="E27" s="27" t="s">
        <v>239</v>
      </c>
      <c r="F27" s="30"/>
      <c r="G27" s="30"/>
      <c r="H27" s="30"/>
      <c r="I27" s="31">
        <f>SUMIFS(I28:I51,A28:A51,"P")</f>
        <v>0</v>
      </c>
      <c r="J27" s="32"/>
    </row>
    <row r="28" spans="1:16" x14ac:dyDescent="0.25">
      <c r="A28" s="33" t="s">
        <v>168</v>
      </c>
      <c r="B28" s="33">
        <v>5</v>
      </c>
      <c r="C28" s="34" t="s">
        <v>2349</v>
      </c>
      <c r="D28" s="33" t="s">
        <v>181</v>
      </c>
      <c r="E28" s="35" t="s">
        <v>2350</v>
      </c>
      <c r="F28" s="36" t="s">
        <v>2348</v>
      </c>
      <c r="G28" s="37">
        <v>2400</v>
      </c>
      <c r="H28" s="38">
        <v>0</v>
      </c>
      <c r="I28" s="38">
        <f>ROUND(G28*H28,P4)</f>
        <v>0</v>
      </c>
      <c r="J28" s="33"/>
      <c r="O28" s="39">
        <f>I28*0.21</f>
        <v>0</v>
      </c>
      <c r="P28">
        <v>3</v>
      </c>
    </row>
    <row r="29" spans="1:16" ht="45" x14ac:dyDescent="0.25">
      <c r="A29" s="33" t="s">
        <v>173</v>
      </c>
      <c r="B29" s="40"/>
      <c r="C29" s="41"/>
      <c r="D29" s="41"/>
      <c r="E29" s="35" t="s">
        <v>2351</v>
      </c>
      <c r="F29" s="41"/>
      <c r="G29" s="41"/>
      <c r="H29" s="41"/>
      <c r="I29" s="41"/>
      <c r="J29" s="42"/>
    </row>
    <row r="30" spans="1:16" x14ac:dyDescent="0.25">
      <c r="A30" s="33" t="s">
        <v>175</v>
      </c>
      <c r="B30" s="40"/>
      <c r="C30" s="41"/>
      <c r="D30" s="41"/>
      <c r="E30" s="43" t="s">
        <v>2352</v>
      </c>
      <c r="F30" s="41"/>
      <c r="G30" s="41"/>
      <c r="H30" s="41"/>
      <c r="I30" s="41"/>
      <c r="J30" s="42"/>
    </row>
    <row r="31" spans="1:16" ht="120" x14ac:dyDescent="0.25">
      <c r="A31" s="33" t="s">
        <v>177</v>
      </c>
      <c r="B31" s="40"/>
      <c r="C31" s="41"/>
      <c r="D31" s="41"/>
      <c r="E31" s="35" t="s">
        <v>2353</v>
      </c>
      <c r="F31" s="41"/>
      <c r="G31" s="41"/>
      <c r="H31" s="41"/>
      <c r="I31" s="41"/>
      <c r="J31" s="42"/>
    </row>
    <row r="32" spans="1:16" x14ac:dyDescent="0.25">
      <c r="A32" s="33" t="s">
        <v>168</v>
      </c>
      <c r="B32" s="33">
        <v>6</v>
      </c>
      <c r="C32" s="34" t="s">
        <v>2354</v>
      </c>
      <c r="D32" s="33" t="s">
        <v>181</v>
      </c>
      <c r="E32" s="35" t="s">
        <v>2355</v>
      </c>
      <c r="F32" s="36" t="s">
        <v>242</v>
      </c>
      <c r="G32" s="37">
        <v>25</v>
      </c>
      <c r="H32" s="38">
        <v>0</v>
      </c>
      <c r="I32" s="38">
        <f>ROUND(G32*H32,P4)</f>
        <v>0</v>
      </c>
      <c r="J32" s="33"/>
      <c r="O32" s="39">
        <f>I32*0.21</f>
        <v>0</v>
      </c>
      <c r="P32">
        <v>3</v>
      </c>
    </row>
    <row r="33" spans="1:16" x14ac:dyDescent="0.25">
      <c r="A33" s="33" t="s">
        <v>173</v>
      </c>
      <c r="B33" s="40"/>
      <c r="C33" s="41"/>
      <c r="D33" s="41"/>
      <c r="E33" s="44" t="s">
        <v>181</v>
      </c>
      <c r="F33" s="41"/>
      <c r="G33" s="41"/>
      <c r="H33" s="41"/>
      <c r="I33" s="41"/>
      <c r="J33" s="42"/>
    </row>
    <row r="34" spans="1:16" x14ac:dyDescent="0.25">
      <c r="A34" s="33" t="s">
        <v>175</v>
      </c>
      <c r="B34" s="40"/>
      <c r="C34" s="41"/>
      <c r="D34" s="41"/>
      <c r="E34" s="43" t="s">
        <v>708</v>
      </c>
      <c r="F34" s="41"/>
      <c r="G34" s="41"/>
      <c r="H34" s="41"/>
      <c r="I34" s="41"/>
      <c r="J34" s="42"/>
    </row>
    <row r="35" spans="1:16" ht="409.5" x14ac:dyDescent="0.25">
      <c r="A35" s="33" t="s">
        <v>177</v>
      </c>
      <c r="B35" s="40"/>
      <c r="C35" s="41"/>
      <c r="D35" s="41"/>
      <c r="E35" s="35" t="s">
        <v>537</v>
      </c>
      <c r="F35" s="41"/>
      <c r="G35" s="41"/>
      <c r="H35" s="41"/>
      <c r="I35" s="41"/>
      <c r="J35" s="42"/>
    </row>
    <row r="36" spans="1:16" x14ac:dyDescent="0.25">
      <c r="A36" s="33" t="s">
        <v>168</v>
      </c>
      <c r="B36" s="33">
        <v>7</v>
      </c>
      <c r="C36" s="34" t="s">
        <v>302</v>
      </c>
      <c r="D36" s="33" t="s">
        <v>181</v>
      </c>
      <c r="E36" s="35" t="s">
        <v>2356</v>
      </c>
      <c r="F36" s="36" t="s">
        <v>242</v>
      </c>
      <c r="G36" s="37">
        <v>15</v>
      </c>
      <c r="H36" s="38">
        <v>0</v>
      </c>
      <c r="I36" s="38">
        <f>ROUND(G36*H36,P4)</f>
        <v>0</v>
      </c>
      <c r="J36" s="33"/>
      <c r="O36" s="39">
        <f>I36*0.21</f>
        <v>0</v>
      </c>
      <c r="P36">
        <v>3</v>
      </c>
    </row>
    <row r="37" spans="1:16" x14ac:dyDescent="0.25">
      <c r="A37" s="33" t="s">
        <v>173</v>
      </c>
      <c r="B37" s="40"/>
      <c r="C37" s="41"/>
      <c r="D37" s="41"/>
      <c r="E37" s="44" t="s">
        <v>181</v>
      </c>
      <c r="F37" s="41"/>
      <c r="G37" s="41"/>
      <c r="H37" s="41"/>
      <c r="I37" s="41"/>
      <c r="J37" s="42"/>
    </row>
    <row r="38" spans="1:16" x14ac:dyDescent="0.25">
      <c r="A38" s="33" t="s">
        <v>175</v>
      </c>
      <c r="B38" s="40"/>
      <c r="C38" s="41"/>
      <c r="D38" s="41"/>
      <c r="E38" s="43" t="s">
        <v>781</v>
      </c>
      <c r="F38" s="41"/>
      <c r="G38" s="41"/>
      <c r="H38" s="41"/>
      <c r="I38" s="41"/>
      <c r="J38" s="42"/>
    </row>
    <row r="39" spans="1:16" ht="409.5" x14ac:dyDescent="0.25">
      <c r="A39" s="33" t="s">
        <v>177</v>
      </c>
      <c r="B39" s="40"/>
      <c r="C39" s="41"/>
      <c r="D39" s="41"/>
      <c r="E39" s="35" t="s">
        <v>306</v>
      </c>
      <c r="F39" s="41"/>
      <c r="G39" s="41"/>
      <c r="H39" s="41"/>
      <c r="I39" s="41"/>
      <c r="J39" s="42"/>
    </row>
    <row r="40" spans="1:16" x14ac:dyDescent="0.25">
      <c r="A40" s="33" t="s">
        <v>168</v>
      </c>
      <c r="B40" s="33">
        <v>8</v>
      </c>
      <c r="C40" s="34" t="s">
        <v>396</v>
      </c>
      <c r="D40" s="33" t="s">
        <v>181</v>
      </c>
      <c r="E40" s="35" t="s">
        <v>553</v>
      </c>
      <c r="F40" s="36" t="s">
        <v>242</v>
      </c>
      <c r="G40" s="37">
        <v>55</v>
      </c>
      <c r="H40" s="38">
        <v>0</v>
      </c>
      <c r="I40" s="38">
        <f>ROUND(G40*H40,P4)</f>
        <v>0</v>
      </c>
      <c r="J40" s="33"/>
      <c r="O40" s="39">
        <f>I40*0.21</f>
        <v>0</v>
      </c>
      <c r="P40">
        <v>3</v>
      </c>
    </row>
    <row r="41" spans="1:16" x14ac:dyDescent="0.25">
      <c r="A41" s="33" t="s">
        <v>173</v>
      </c>
      <c r="B41" s="40"/>
      <c r="C41" s="41"/>
      <c r="D41" s="41"/>
      <c r="E41" s="44" t="s">
        <v>181</v>
      </c>
      <c r="F41" s="41"/>
      <c r="G41" s="41"/>
      <c r="H41" s="41"/>
      <c r="I41" s="41"/>
      <c r="J41" s="42"/>
    </row>
    <row r="42" spans="1:16" x14ac:dyDescent="0.25">
      <c r="A42" s="33" t="s">
        <v>175</v>
      </c>
      <c r="B42" s="40"/>
      <c r="C42" s="41"/>
      <c r="D42" s="41"/>
      <c r="E42" s="43" t="s">
        <v>2357</v>
      </c>
      <c r="F42" s="41"/>
      <c r="G42" s="41"/>
      <c r="H42" s="41"/>
      <c r="I42" s="41"/>
      <c r="J42" s="42"/>
    </row>
    <row r="43" spans="1:16" ht="285" x14ac:dyDescent="0.25">
      <c r="A43" s="33" t="s">
        <v>177</v>
      </c>
      <c r="B43" s="40"/>
      <c r="C43" s="41"/>
      <c r="D43" s="41"/>
      <c r="E43" s="35" t="s">
        <v>556</v>
      </c>
      <c r="F43" s="41"/>
      <c r="G43" s="41"/>
      <c r="H43" s="41"/>
      <c r="I43" s="41"/>
      <c r="J43" s="42"/>
    </row>
    <row r="44" spans="1:16" x14ac:dyDescent="0.25">
      <c r="A44" s="33" t="s">
        <v>168</v>
      </c>
      <c r="B44" s="33">
        <v>9</v>
      </c>
      <c r="C44" s="34" t="s">
        <v>2358</v>
      </c>
      <c r="D44" s="33" t="s">
        <v>181</v>
      </c>
      <c r="E44" s="35" t="s">
        <v>2359</v>
      </c>
      <c r="F44" s="36" t="s">
        <v>242</v>
      </c>
      <c r="G44" s="37">
        <v>15</v>
      </c>
      <c r="H44" s="38">
        <v>0</v>
      </c>
      <c r="I44" s="38">
        <f>ROUND(G44*H44,P4)</f>
        <v>0</v>
      </c>
      <c r="J44" s="33"/>
      <c r="O44" s="39">
        <f>I44*0.21</f>
        <v>0</v>
      </c>
      <c r="P44">
        <v>3</v>
      </c>
    </row>
    <row r="45" spans="1:16" x14ac:dyDescent="0.25">
      <c r="A45" s="33" t="s">
        <v>173</v>
      </c>
      <c r="B45" s="40"/>
      <c r="C45" s="41"/>
      <c r="D45" s="41"/>
      <c r="E45" s="44" t="s">
        <v>181</v>
      </c>
      <c r="F45" s="41"/>
      <c r="G45" s="41"/>
      <c r="H45" s="41"/>
      <c r="I45" s="41"/>
      <c r="J45" s="42"/>
    </row>
    <row r="46" spans="1:16" x14ac:dyDescent="0.25">
      <c r="A46" s="33" t="s">
        <v>175</v>
      </c>
      <c r="B46" s="40"/>
      <c r="C46" s="41"/>
      <c r="D46" s="41"/>
      <c r="E46" s="43" t="s">
        <v>781</v>
      </c>
      <c r="F46" s="41"/>
      <c r="G46" s="41"/>
      <c r="H46" s="41"/>
      <c r="I46" s="41"/>
      <c r="J46" s="42"/>
    </row>
    <row r="47" spans="1:16" ht="375" x14ac:dyDescent="0.25">
      <c r="A47" s="33" t="s">
        <v>177</v>
      </c>
      <c r="B47" s="40"/>
      <c r="C47" s="41"/>
      <c r="D47" s="41"/>
      <c r="E47" s="35" t="s">
        <v>2360</v>
      </c>
      <c r="F47" s="41"/>
      <c r="G47" s="41"/>
      <c r="H47" s="41"/>
      <c r="I47" s="41"/>
      <c r="J47" s="42"/>
    </row>
    <row r="48" spans="1:16" x14ac:dyDescent="0.25">
      <c r="A48" s="33" t="s">
        <v>168</v>
      </c>
      <c r="B48" s="33">
        <v>10</v>
      </c>
      <c r="C48" s="34" t="s">
        <v>2267</v>
      </c>
      <c r="D48" s="33" t="s">
        <v>181</v>
      </c>
      <c r="E48" s="35" t="s">
        <v>2268</v>
      </c>
      <c r="F48" s="36" t="s">
        <v>242</v>
      </c>
      <c r="G48" s="37">
        <v>25</v>
      </c>
      <c r="H48" s="38">
        <v>0</v>
      </c>
      <c r="I48" s="38">
        <f>ROUND(G48*H48,P4)</f>
        <v>0</v>
      </c>
      <c r="J48" s="33"/>
      <c r="O48" s="39">
        <f>I48*0.21</f>
        <v>0</v>
      </c>
      <c r="P48">
        <v>3</v>
      </c>
    </row>
    <row r="49" spans="1:16" x14ac:dyDescent="0.25">
      <c r="A49" s="33" t="s">
        <v>173</v>
      </c>
      <c r="B49" s="40"/>
      <c r="C49" s="41"/>
      <c r="D49" s="41"/>
      <c r="E49" s="35" t="s">
        <v>2361</v>
      </c>
      <c r="F49" s="41"/>
      <c r="G49" s="41"/>
      <c r="H49" s="41"/>
      <c r="I49" s="41"/>
      <c r="J49" s="42"/>
    </row>
    <row r="50" spans="1:16" x14ac:dyDescent="0.25">
      <c r="A50" s="33" t="s">
        <v>175</v>
      </c>
      <c r="B50" s="40"/>
      <c r="C50" s="41"/>
      <c r="D50" s="41"/>
      <c r="E50" s="43" t="s">
        <v>708</v>
      </c>
      <c r="F50" s="41"/>
      <c r="G50" s="41"/>
      <c r="H50" s="41"/>
      <c r="I50" s="41"/>
      <c r="J50" s="42"/>
    </row>
    <row r="51" spans="1:16" ht="409.5" x14ac:dyDescent="0.25">
      <c r="A51" s="33" t="s">
        <v>177</v>
      </c>
      <c r="B51" s="40"/>
      <c r="C51" s="41"/>
      <c r="D51" s="41"/>
      <c r="E51" s="35" t="s">
        <v>2271</v>
      </c>
      <c r="F51" s="41"/>
      <c r="G51" s="41"/>
      <c r="H51" s="41"/>
      <c r="I51" s="41"/>
      <c r="J51" s="42"/>
    </row>
    <row r="52" spans="1:16" x14ac:dyDescent="0.25">
      <c r="A52" s="27" t="s">
        <v>165</v>
      </c>
      <c r="B52" s="28"/>
      <c r="C52" s="29" t="s">
        <v>340</v>
      </c>
      <c r="D52" s="30"/>
      <c r="E52" s="27" t="s">
        <v>341</v>
      </c>
      <c r="F52" s="30"/>
      <c r="G52" s="30"/>
      <c r="H52" s="30"/>
      <c r="I52" s="31">
        <f>SUMIFS(I53:I60,A53:A60,"P")</f>
        <v>0</v>
      </c>
      <c r="J52" s="32"/>
    </row>
    <row r="53" spans="1:16" x14ac:dyDescent="0.25">
      <c r="A53" s="33" t="s">
        <v>168</v>
      </c>
      <c r="B53" s="33">
        <v>11</v>
      </c>
      <c r="C53" s="34" t="s">
        <v>2362</v>
      </c>
      <c r="D53" s="33" t="s">
        <v>181</v>
      </c>
      <c r="E53" s="35" t="s">
        <v>2363</v>
      </c>
      <c r="F53" s="36" t="s">
        <v>242</v>
      </c>
      <c r="G53" s="37">
        <v>20</v>
      </c>
      <c r="H53" s="38">
        <v>0</v>
      </c>
      <c r="I53" s="38">
        <f>ROUND(G53*H53,P4)</f>
        <v>0</v>
      </c>
      <c r="J53" s="33"/>
      <c r="O53" s="39">
        <f>I53*0.21</f>
        <v>0</v>
      </c>
      <c r="P53">
        <v>3</v>
      </c>
    </row>
    <row r="54" spans="1:16" x14ac:dyDescent="0.25">
      <c r="A54" s="33" t="s">
        <v>173</v>
      </c>
      <c r="B54" s="40"/>
      <c r="C54" s="41"/>
      <c r="D54" s="41"/>
      <c r="E54" s="35" t="s">
        <v>2364</v>
      </c>
      <c r="F54" s="41"/>
      <c r="G54" s="41"/>
      <c r="H54" s="41"/>
      <c r="I54" s="41"/>
      <c r="J54" s="42"/>
    </row>
    <row r="55" spans="1:16" x14ac:dyDescent="0.25">
      <c r="A55" s="33" t="s">
        <v>175</v>
      </c>
      <c r="B55" s="40"/>
      <c r="C55" s="41"/>
      <c r="D55" s="41"/>
      <c r="E55" s="43" t="s">
        <v>458</v>
      </c>
      <c r="F55" s="41"/>
      <c r="G55" s="41"/>
      <c r="H55" s="41"/>
      <c r="I55" s="41"/>
      <c r="J55" s="42"/>
    </row>
    <row r="56" spans="1:16" ht="105" x14ac:dyDescent="0.25">
      <c r="A56" s="33" t="s">
        <v>177</v>
      </c>
      <c r="B56" s="40"/>
      <c r="C56" s="41"/>
      <c r="D56" s="41"/>
      <c r="E56" s="35" t="s">
        <v>346</v>
      </c>
      <c r="F56" s="41"/>
      <c r="G56" s="41"/>
      <c r="H56" s="41"/>
      <c r="I56" s="41"/>
      <c r="J56" s="42"/>
    </row>
    <row r="57" spans="1:16" x14ac:dyDescent="0.25">
      <c r="A57" s="33" t="s">
        <v>168</v>
      </c>
      <c r="B57" s="33">
        <v>12</v>
      </c>
      <c r="C57" s="34" t="s">
        <v>2365</v>
      </c>
      <c r="D57" s="33" t="s">
        <v>181</v>
      </c>
      <c r="E57" s="35" t="s">
        <v>2366</v>
      </c>
      <c r="F57" s="36" t="s">
        <v>242</v>
      </c>
      <c r="G57" s="37">
        <v>20</v>
      </c>
      <c r="H57" s="38">
        <v>0</v>
      </c>
      <c r="I57" s="38">
        <f>ROUND(G57*H57,P4)</f>
        <v>0</v>
      </c>
      <c r="J57" s="33"/>
      <c r="O57" s="39">
        <f>I57*0.21</f>
        <v>0</v>
      </c>
      <c r="P57">
        <v>3</v>
      </c>
    </row>
    <row r="58" spans="1:16" ht="45" x14ac:dyDescent="0.25">
      <c r="A58" s="33" t="s">
        <v>173</v>
      </c>
      <c r="B58" s="40"/>
      <c r="C58" s="41"/>
      <c r="D58" s="41"/>
      <c r="E58" s="35" t="s">
        <v>2367</v>
      </c>
      <c r="F58" s="41"/>
      <c r="G58" s="41"/>
      <c r="H58" s="41"/>
      <c r="I58" s="41"/>
      <c r="J58" s="42"/>
    </row>
    <row r="59" spans="1:16" x14ac:dyDescent="0.25">
      <c r="A59" s="33" t="s">
        <v>175</v>
      </c>
      <c r="B59" s="40"/>
      <c r="C59" s="41"/>
      <c r="D59" s="41"/>
      <c r="E59" s="43" t="s">
        <v>458</v>
      </c>
      <c r="F59" s="41"/>
      <c r="G59" s="41"/>
      <c r="H59" s="41"/>
      <c r="I59" s="41"/>
      <c r="J59" s="42"/>
    </row>
    <row r="60" spans="1:16" ht="105" x14ac:dyDescent="0.25">
      <c r="A60" s="33" t="s">
        <v>177</v>
      </c>
      <c r="B60" s="40"/>
      <c r="C60" s="41"/>
      <c r="D60" s="41"/>
      <c r="E60" s="35" t="s">
        <v>346</v>
      </c>
      <c r="F60" s="41"/>
      <c r="G60" s="41"/>
      <c r="H60" s="41"/>
      <c r="I60" s="41"/>
      <c r="J60" s="42"/>
    </row>
    <row r="61" spans="1:16" x14ac:dyDescent="0.25">
      <c r="A61" s="27" t="s">
        <v>165</v>
      </c>
      <c r="B61" s="28"/>
      <c r="C61" s="29" t="s">
        <v>674</v>
      </c>
      <c r="D61" s="30"/>
      <c r="E61" s="27" t="s">
        <v>675</v>
      </c>
      <c r="F61" s="30"/>
      <c r="G61" s="30"/>
      <c r="H61" s="30"/>
      <c r="I61" s="31">
        <f>SUMIFS(I62:I93,A62:A93,"P")</f>
        <v>0</v>
      </c>
      <c r="J61" s="32"/>
    </row>
    <row r="62" spans="1:16" x14ac:dyDescent="0.25">
      <c r="A62" s="33" t="s">
        <v>168</v>
      </c>
      <c r="B62" s="33">
        <v>13</v>
      </c>
      <c r="C62" s="34" t="s">
        <v>2292</v>
      </c>
      <c r="D62" s="33" t="s">
        <v>181</v>
      </c>
      <c r="E62" s="35" t="s">
        <v>2293</v>
      </c>
      <c r="F62" s="36" t="s">
        <v>274</v>
      </c>
      <c r="G62" s="37">
        <v>4</v>
      </c>
      <c r="H62" s="38">
        <v>0</v>
      </c>
      <c r="I62" s="38">
        <f>ROUND(G62*H62,P4)</f>
        <v>0</v>
      </c>
      <c r="J62" s="33"/>
      <c r="O62" s="39">
        <f>I62*0.21</f>
        <v>0</v>
      </c>
      <c r="P62">
        <v>3</v>
      </c>
    </row>
    <row r="63" spans="1:16" x14ac:dyDescent="0.25">
      <c r="A63" s="33" t="s">
        <v>173</v>
      </c>
      <c r="B63" s="40"/>
      <c r="C63" s="41"/>
      <c r="D63" s="41"/>
      <c r="E63" s="35" t="s">
        <v>2368</v>
      </c>
      <c r="F63" s="41"/>
      <c r="G63" s="41"/>
      <c r="H63" s="41"/>
      <c r="I63" s="41"/>
      <c r="J63" s="42"/>
    </row>
    <row r="64" spans="1:16" x14ac:dyDescent="0.25">
      <c r="A64" s="33" t="s">
        <v>175</v>
      </c>
      <c r="B64" s="40"/>
      <c r="C64" s="41"/>
      <c r="D64" s="41"/>
      <c r="E64" s="43" t="s">
        <v>373</v>
      </c>
      <c r="F64" s="41"/>
      <c r="G64" s="41"/>
      <c r="H64" s="41"/>
      <c r="I64" s="41"/>
      <c r="J64" s="42"/>
    </row>
    <row r="65" spans="1:16" ht="330" x14ac:dyDescent="0.25">
      <c r="A65" s="33" t="s">
        <v>177</v>
      </c>
      <c r="B65" s="40"/>
      <c r="C65" s="41"/>
      <c r="D65" s="41"/>
      <c r="E65" s="35" t="s">
        <v>2295</v>
      </c>
      <c r="F65" s="41"/>
      <c r="G65" s="41"/>
      <c r="H65" s="41"/>
      <c r="I65" s="41"/>
      <c r="J65" s="42"/>
    </row>
    <row r="66" spans="1:16" x14ac:dyDescent="0.25">
      <c r="A66" s="33" t="s">
        <v>168</v>
      </c>
      <c r="B66" s="33">
        <v>14</v>
      </c>
      <c r="C66" s="34" t="s">
        <v>2369</v>
      </c>
      <c r="D66" s="33" t="s">
        <v>181</v>
      </c>
      <c r="E66" s="35" t="s">
        <v>2370</v>
      </c>
      <c r="F66" s="36" t="s">
        <v>274</v>
      </c>
      <c r="G66" s="37">
        <v>10</v>
      </c>
      <c r="H66" s="38">
        <v>0</v>
      </c>
      <c r="I66" s="38">
        <f>ROUND(G66*H66,P4)</f>
        <v>0</v>
      </c>
      <c r="J66" s="33"/>
      <c r="O66" s="39">
        <f>I66*0.21</f>
        <v>0</v>
      </c>
      <c r="P66">
        <v>3</v>
      </c>
    </row>
    <row r="67" spans="1:16" x14ac:dyDescent="0.25">
      <c r="A67" s="33" t="s">
        <v>173</v>
      </c>
      <c r="B67" s="40"/>
      <c r="C67" s="41"/>
      <c r="D67" s="41"/>
      <c r="E67" s="44" t="s">
        <v>181</v>
      </c>
      <c r="F67" s="41"/>
      <c r="G67" s="41"/>
      <c r="H67" s="41"/>
      <c r="I67" s="41"/>
      <c r="J67" s="42"/>
    </row>
    <row r="68" spans="1:16" x14ac:dyDescent="0.25">
      <c r="A68" s="33" t="s">
        <v>175</v>
      </c>
      <c r="B68" s="40"/>
      <c r="C68" s="41"/>
      <c r="D68" s="41"/>
      <c r="E68" s="43" t="s">
        <v>325</v>
      </c>
      <c r="F68" s="41"/>
      <c r="G68" s="41"/>
      <c r="H68" s="41"/>
      <c r="I68" s="41"/>
      <c r="J68" s="42"/>
    </row>
    <row r="69" spans="1:16" ht="330" x14ac:dyDescent="0.25">
      <c r="A69" s="33" t="s">
        <v>177</v>
      </c>
      <c r="B69" s="40"/>
      <c r="C69" s="41"/>
      <c r="D69" s="41"/>
      <c r="E69" s="35" t="s">
        <v>2371</v>
      </c>
      <c r="F69" s="41"/>
      <c r="G69" s="41"/>
      <c r="H69" s="41"/>
      <c r="I69" s="41"/>
      <c r="J69" s="42"/>
    </row>
    <row r="70" spans="1:16" x14ac:dyDescent="0.25">
      <c r="A70" s="33" t="s">
        <v>168</v>
      </c>
      <c r="B70" s="33">
        <v>15</v>
      </c>
      <c r="C70" s="34" t="s">
        <v>676</v>
      </c>
      <c r="D70" s="33" t="s">
        <v>170</v>
      </c>
      <c r="E70" s="35" t="s">
        <v>677</v>
      </c>
      <c r="F70" s="36" t="s">
        <v>190</v>
      </c>
      <c r="G70" s="37">
        <v>1</v>
      </c>
      <c r="H70" s="38">
        <v>0</v>
      </c>
      <c r="I70" s="38">
        <f>ROUND(G70*H70,P4)</f>
        <v>0</v>
      </c>
      <c r="J70" s="33"/>
      <c r="O70" s="39">
        <f>I70*0.21</f>
        <v>0</v>
      </c>
      <c r="P70">
        <v>3</v>
      </c>
    </row>
    <row r="71" spans="1:16" ht="150" x14ac:dyDescent="0.25">
      <c r="A71" s="33" t="s">
        <v>173</v>
      </c>
      <c r="B71" s="40"/>
      <c r="C71" s="41"/>
      <c r="D71" s="41"/>
      <c r="E71" s="35" t="s">
        <v>2372</v>
      </c>
      <c r="F71" s="41"/>
      <c r="G71" s="41"/>
      <c r="H71" s="41"/>
      <c r="I71" s="41"/>
      <c r="J71" s="42"/>
    </row>
    <row r="72" spans="1:16" x14ac:dyDescent="0.25">
      <c r="A72" s="33" t="s">
        <v>175</v>
      </c>
      <c r="B72" s="40"/>
      <c r="C72" s="41"/>
      <c r="D72" s="41"/>
      <c r="E72" s="43" t="s">
        <v>176</v>
      </c>
      <c r="F72" s="41"/>
      <c r="G72" s="41"/>
      <c r="H72" s="41"/>
      <c r="I72" s="41"/>
      <c r="J72" s="42"/>
    </row>
    <row r="73" spans="1:16" ht="375" x14ac:dyDescent="0.25">
      <c r="A73" s="33" t="s">
        <v>177</v>
      </c>
      <c r="B73" s="40"/>
      <c r="C73" s="41"/>
      <c r="D73" s="41"/>
      <c r="E73" s="35" t="s">
        <v>679</v>
      </c>
      <c r="F73" s="41"/>
      <c r="G73" s="41"/>
      <c r="H73" s="41"/>
      <c r="I73" s="41"/>
      <c r="J73" s="42"/>
    </row>
    <row r="74" spans="1:16" x14ac:dyDescent="0.25">
      <c r="A74" s="33" t="s">
        <v>168</v>
      </c>
      <c r="B74" s="33">
        <v>16</v>
      </c>
      <c r="C74" s="34" t="s">
        <v>2373</v>
      </c>
      <c r="D74" s="33" t="s">
        <v>181</v>
      </c>
      <c r="E74" s="35" t="s">
        <v>2374</v>
      </c>
      <c r="F74" s="36" t="s">
        <v>190</v>
      </c>
      <c r="G74" s="37">
        <v>1</v>
      </c>
      <c r="H74" s="38">
        <v>0</v>
      </c>
      <c r="I74" s="38">
        <f>ROUND(G74*H74,P4)</f>
        <v>0</v>
      </c>
      <c r="J74" s="33"/>
      <c r="O74" s="39">
        <f>I74*0.21</f>
        <v>0</v>
      </c>
      <c r="P74">
        <v>3</v>
      </c>
    </row>
    <row r="75" spans="1:16" x14ac:dyDescent="0.25">
      <c r="A75" s="33" t="s">
        <v>173</v>
      </c>
      <c r="B75" s="40"/>
      <c r="C75" s="41"/>
      <c r="D75" s="41"/>
      <c r="E75" s="44" t="s">
        <v>181</v>
      </c>
      <c r="F75" s="41"/>
      <c r="G75" s="41"/>
      <c r="H75" s="41"/>
      <c r="I75" s="41"/>
      <c r="J75" s="42"/>
    </row>
    <row r="76" spans="1:16" x14ac:dyDescent="0.25">
      <c r="A76" s="33" t="s">
        <v>175</v>
      </c>
      <c r="B76" s="40"/>
      <c r="C76" s="41"/>
      <c r="D76" s="41"/>
      <c r="E76" s="43" t="s">
        <v>176</v>
      </c>
      <c r="F76" s="41"/>
      <c r="G76" s="41"/>
      <c r="H76" s="41"/>
      <c r="I76" s="41"/>
      <c r="J76" s="42"/>
    </row>
    <row r="77" spans="1:16" ht="60" x14ac:dyDescent="0.25">
      <c r="A77" s="33" t="s">
        <v>177</v>
      </c>
      <c r="B77" s="40"/>
      <c r="C77" s="41"/>
      <c r="D77" s="41"/>
      <c r="E77" s="35" t="s">
        <v>2304</v>
      </c>
      <c r="F77" s="41"/>
      <c r="G77" s="41"/>
      <c r="H77" s="41"/>
      <c r="I77" s="41"/>
      <c r="J77" s="42"/>
    </row>
    <row r="78" spans="1:16" x14ac:dyDescent="0.25">
      <c r="A78" s="33" t="s">
        <v>168</v>
      </c>
      <c r="B78" s="33">
        <v>17</v>
      </c>
      <c r="C78" s="34" t="s">
        <v>689</v>
      </c>
      <c r="D78" s="33" t="s">
        <v>181</v>
      </c>
      <c r="E78" s="35" t="s">
        <v>690</v>
      </c>
      <c r="F78" s="36" t="s">
        <v>190</v>
      </c>
      <c r="G78" s="37">
        <v>1</v>
      </c>
      <c r="H78" s="38">
        <v>0</v>
      </c>
      <c r="I78" s="38">
        <f>ROUND(G78*H78,P4)</f>
        <v>0</v>
      </c>
      <c r="J78" s="33"/>
      <c r="O78" s="39">
        <f>I78*0.21</f>
        <v>0</v>
      </c>
      <c r="P78">
        <v>3</v>
      </c>
    </row>
    <row r="79" spans="1:16" x14ac:dyDescent="0.25">
      <c r="A79" s="33" t="s">
        <v>173</v>
      </c>
      <c r="B79" s="40"/>
      <c r="C79" s="41"/>
      <c r="D79" s="41"/>
      <c r="E79" s="44" t="s">
        <v>181</v>
      </c>
      <c r="F79" s="41"/>
      <c r="G79" s="41"/>
      <c r="H79" s="41"/>
      <c r="I79" s="41"/>
      <c r="J79" s="42"/>
    </row>
    <row r="80" spans="1:16" x14ac:dyDescent="0.25">
      <c r="A80" s="33" t="s">
        <v>175</v>
      </c>
      <c r="B80" s="40"/>
      <c r="C80" s="41"/>
      <c r="D80" s="41"/>
      <c r="E80" s="43" t="s">
        <v>176</v>
      </c>
      <c r="F80" s="41"/>
      <c r="G80" s="41"/>
      <c r="H80" s="41"/>
      <c r="I80" s="41"/>
      <c r="J80" s="42"/>
    </row>
    <row r="81" spans="1:16" ht="75" x14ac:dyDescent="0.25">
      <c r="A81" s="33" t="s">
        <v>177</v>
      </c>
      <c r="B81" s="40"/>
      <c r="C81" s="41"/>
      <c r="D81" s="41"/>
      <c r="E81" s="35" t="s">
        <v>693</v>
      </c>
      <c r="F81" s="41"/>
      <c r="G81" s="41"/>
      <c r="H81" s="41"/>
      <c r="I81" s="41"/>
      <c r="J81" s="42"/>
    </row>
    <row r="82" spans="1:16" x14ac:dyDescent="0.25">
      <c r="A82" s="33" t="s">
        <v>168</v>
      </c>
      <c r="B82" s="33">
        <v>18</v>
      </c>
      <c r="C82" s="34" t="s">
        <v>2375</v>
      </c>
      <c r="D82" s="33" t="s">
        <v>181</v>
      </c>
      <c r="E82" s="35" t="s">
        <v>2376</v>
      </c>
      <c r="F82" s="36" t="s">
        <v>242</v>
      </c>
      <c r="G82" s="37">
        <v>5</v>
      </c>
      <c r="H82" s="38">
        <v>0</v>
      </c>
      <c r="I82" s="38">
        <f>ROUND(G82*H82,P4)</f>
        <v>0</v>
      </c>
      <c r="J82" s="33"/>
      <c r="O82" s="39">
        <f>I82*0.21</f>
        <v>0</v>
      </c>
      <c r="P82">
        <v>3</v>
      </c>
    </row>
    <row r="83" spans="1:16" x14ac:dyDescent="0.25">
      <c r="A83" s="33" t="s">
        <v>173</v>
      </c>
      <c r="B83" s="40"/>
      <c r="C83" s="41"/>
      <c r="D83" s="41"/>
      <c r="E83" s="35" t="s">
        <v>2377</v>
      </c>
      <c r="F83" s="41"/>
      <c r="G83" s="41"/>
      <c r="H83" s="41"/>
      <c r="I83" s="41"/>
      <c r="J83" s="42"/>
    </row>
    <row r="84" spans="1:16" x14ac:dyDescent="0.25">
      <c r="A84" s="33" t="s">
        <v>175</v>
      </c>
      <c r="B84" s="40"/>
      <c r="C84" s="41"/>
      <c r="D84" s="41"/>
      <c r="E84" s="43" t="s">
        <v>333</v>
      </c>
      <c r="F84" s="41"/>
      <c r="G84" s="41"/>
      <c r="H84" s="41"/>
      <c r="I84" s="41"/>
      <c r="J84" s="42"/>
    </row>
    <row r="85" spans="1:16" ht="409.5" x14ac:dyDescent="0.25">
      <c r="A85" s="33" t="s">
        <v>177</v>
      </c>
      <c r="B85" s="40"/>
      <c r="C85" s="41"/>
      <c r="D85" s="41"/>
      <c r="E85" s="35" t="s">
        <v>2307</v>
      </c>
      <c r="F85" s="41"/>
      <c r="G85" s="41"/>
      <c r="H85" s="41"/>
      <c r="I85" s="41"/>
      <c r="J85" s="42"/>
    </row>
    <row r="86" spans="1:16" x14ac:dyDescent="0.25">
      <c r="A86" s="33" t="s">
        <v>168</v>
      </c>
      <c r="B86" s="33">
        <v>19</v>
      </c>
      <c r="C86" s="34" t="s">
        <v>2378</v>
      </c>
      <c r="D86" s="33"/>
      <c r="E86" s="35" t="s">
        <v>2379</v>
      </c>
      <c r="F86" s="36" t="s">
        <v>274</v>
      </c>
      <c r="G86" s="37">
        <v>10</v>
      </c>
      <c r="H86" s="38">
        <v>0</v>
      </c>
      <c r="I86" s="38">
        <f>ROUND(G86*H86,P4)</f>
        <v>0</v>
      </c>
      <c r="J86" s="33"/>
      <c r="O86" s="39">
        <f>I86*0.21</f>
        <v>0</v>
      </c>
      <c r="P86">
        <v>3</v>
      </c>
    </row>
    <row r="87" spans="1:16" x14ac:dyDescent="0.25">
      <c r="A87" s="33" t="s">
        <v>173</v>
      </c>
      <c r="B87" s="40"/>
      <c r="C87" s="41"/>
      <c r="D87" s="41"/>
      <c r="E87" s="44" t="s">
        <v>181</v>
      </c>
      <c r="F87" s="41"/>
      <c r="G87" s="41"/>
      <c r="H87" s="41"/>
      <c r="I87" s="41"/>
      <c r="J87" s="42"/>
    </row>
    <row r="88" spans="1:16" x14ac:dyDescent="0.25">
      <c r="A88" s="33" t="s">
        <v>175</v>
      </c>
      <c r="B88" s="40"/>
      <c r="C88" s="41"/>
      <c r="D88" s="41"/>
      <c r="E88" s="43" t="s">
        <v>325</v>
      </c>
      <c r="F88" s="41"/>
      <c r="G88" s="41"/>
      <c r="H88" s="41"/>
      <c r="I88" s="41"/>
      <c r="J88" s="42"/>
    </row>
    <row r="89" spans="1:16" ht="150" x14ac:dyDescent="0.25">
      <c r="A89" s="33" t="s">
        <v>177</v>
      </c>
      <c r="B89" s="40"/>
      <c r="C89" s="41"/>
      <c r="D89" s="41"/>
      <c r="E89" s="35" t="s">
        <v>2380</v>
      </c>
      <c r="F89" s="41"/>
      <c r="G89" s="41"/>
      <c r="H89" s="41"/>
      <c r="I89" s="41"/>
      <c r="J89" s="42"/>
    </row>
    <row r="90" spans="1:16" x14ac:dyDescent="0.25">
      <c r="A90" s="33" t="s">
        <v>168</v>
      </c>
      <c r="B90" s="33">
        <v>20</v>
      </c>
      <c r="C90" s="34" t="s">
        <v>2381</v>
      </c>
      <c r="D90" s="33" t="s">
        <v>181</v>
      </c>
      <c r="E90" s="35" t="s">
        <v>2382</v>
      </c>
      <c r="F90" s="36" t="s">
        <v>274</v>
      </c>
      <c r="G90" s="37">
        <v>20</v>
      </c>
      <c r="H90" s="38">
        <v>0</v>
      </c>
      <c r="I90" s="38">
        <f>ROUND(G90*H90,P4)</f>
        <v>0</v>
      </c>
      <c r="J90" s="33"/>
      <c r="O90" s="39">
        <f>I90*0.21</f>
        <v>0</v>
      </c>
      <c r="P90">
        <v>3</v>
      </c>
    </row>
    <row r="91" spans="1:16" ht="30" x14ac:dyDescent="0.25">
      <c r="A91" s="33" t="s">
        <v>173</v>
      </c>
      <c r="B91" s="40"/>
      <c r="C91" s="41"/>
      <c r="D91" s="41"/>
      <c r="E91" s="35" t="s">
        <v>2383</v>
      </c>
      <c r="F91" s="41"/>
      <c r="G91" s="41"/>
      <c r="H91" s="41"/>
      <c r="I91" s="41"/>
      <c r="J91" s="42"/>
    </row>
    <row r="92" spans="1:16" x14ac:dyDescent="0.25">
      <c r="A92" s="33" t="s">
        <v>175</v>
      </c>
      <c r="B92" s="40"/>
      <c r="C92" s="41"/>
      <c r="D92" s="41"/>
      <c r="E92" s="43" t="s">
        <v>458</v>
      </c>
      <c r="F92" s="41"/>
      <c r="G92" s="41"/>
      <c r="H92" s="41"/>
      <c r="I92" s="41"/>
      <c r="J92" s="42"/>
    </row>
    <row r="93" spans="1:16" ht="90" x14ac:dyDescent="0.25">
      <c r="A93" s="33" t="s">
        <v>177</v>
      </c>
      <c r="B93" s="40"/>
      <c r="C93" s="41"/>
      <c r="D93" s="41"/>
      <c r="E93" s="35" t="s">
        <v>2384</v>
      </c>
      <c r="F93" s="41"/>
      <c r="G93" s="41"/>
      <c r="H93" s="41"/>
      <c r="I93" s="41"/>
      <c r="J93" s="42"/>
    </row>
    <row r="94" spans="1:16" x14ac:dyDescent="0.25">
      <c r="A94" s="27" t="s">
        <v>165</v>
      </c>
      <c r="B94" s="28"/>
      <c r="C94" s="29" t="s">
        <v>278</v>
      </c>
      <c r="D94" s="30"/>
      <c r="E94" s="27" t="s">
        <v>279</v>
      </c>
      <c r="F94" s="30"/>
      <c r="G94" s="30"/>
      <c r="H94" s="30"/>
      <c r="I94" s="31">
        <f>SUMIFS(I95:I102,A95:A102,"P")</f>
        <v>0</v>
      </c>
      <c r="J94" s="32"/>
    </row>
    <row r="95" spans="1:16" ht="30" x14ac:dyDescent="0.25">
      <c r="A95" s="33" t="s">
        <v>168</v>
      </c>
      <c r="B95" s="33">
        <v>21</v>
      </c>
      <c r="C95" s="34" t="s">
        <v>2385</v>
      </c>
      <c r="D95" s="33" t="s">
        <v>170</v>
      </c>
      <c r="E95" s="35" t="s">
        <v>2386</v>
      </c>
      <c r="F95" s="36" t="s">
        <v>2387</v>
      </c>
      <c r="G95" s="37">
        <v>10</v>
      </c>
      <c r="H95" s="38">
        <v>0</v>
      </c>
      <c r="I95" s="38">
        <f>ROUND(G95*H95,P4)</f>
        <v>0</v>
      </c>
      <c r="J95" s="33"/>
      <c r="O95" s="39">
        <f>I95*0.21</f>
        <v>0</v>
      </c>
      <c r="P95">
        <v>3</v>
      </c>
    </row>
    <row r="96" spans="1:16" ht="120" x14ac:dyDescent="0.25">
      <c r="A96" s="33" t="s">
        <v>173</v>
      </c>
      <c r="B96" s="40"/>
      <c r="C96" s="41"/>
      <c r="D96" s="41"/>
      <c r="E96" s="35" t="s">
        <v>2388</v>
      </c>
      <c r="F96" s="41"/>
      <c r="G96" s="41"/>
      <c r="H96" s="41"/>
      <c r="I96" s="41"/>
      <c r="J96" s="42"/>
    </row>
    <row r="97" spans="1:16" x14ac:dyDescent="0.25">
      <c r="A97" s="33" t="s">
        <v>175</v>
      </c>
      <c r="B97" s="40"/>
      <c r="C97" s="41"/>
      <c r="D97" s="41"/>
      <c r="E97" s="43" t="s">
        <v>325</v>
      </c>
      <c r="F97" s="41"/>
      <c r="G97" s="41"/>
      <c r="H97" s="41"/>
      <c r="I97" s="41"/>
      <c r="J97" s="42"/>
    </row>
    <row r="98" spans="1:16" ht="75" x14ac:dyDescent="0.25">
      <c r="A98" s="33" t="s">
        <v>177</v>
      </c>
      <c r="B98" s="40"/>
      <c r="C98" s="41"/>
      <c r="D98" s="41"/>
      <c r="E98" s="35" t="s">
        <v>2389</v>
      </c>
      <c r="F98" s="41"/>
      <c r="G98" s="41"/>
      <c r="H98" s="41"/>
      <c r="I98" s="41"/>
      <c r="J98" s="42"/>
    </row>
    <row r="99" spans="1:16" x14ac:dyDescent="0.25">
      <c r="A99" s="33" t="s">
        <v>168</v>
      </c>
      <c r="B99" s="33">
        <v>22</v>
      </c>
      <c r="C99" s="34" t="s">
        <v>737</v>
      </c>
      <c r="D99" s="33" t="s">
        <v>181</v>
      </c>
      <c r="E99" s="35" t="s">
        <v>738</v>
      </c>
      <c r="F99" s="36" t="s">
        <v>250</v>
      </c>
      <c r="G99" s="37">
        <v>0.5</v>
      </c>
      <c r="H99" s="38">
        <v>0</v>
      </c>
      <c r="I99" s="38">
        <f>ROUND(G99*H99,P4)</f>
        <v>0</v>
      </c>
      <c r="J99" s="33"/>
      <c r="O99" s="39">
        <f>I99*0.21</f>
        <v>0</v>
      </c>
      <c r="P99">
        <v>3</v>
      </c>
    </row>
    <row r="100" spans="1:16" x14ac:dyDescent="0.25">
      <c r="A100" s="33" t="s">
        <v>173</v>
      </c>
      <c r="B100" s="40"/>
      <c r="C100" s="41"/>
      <c r="D100" s="41"/>
      <c r="E100" s="44" t="s">
        <v>181</v>
      </c>
      <c r="F100" s="41"/>
      <c r="G100" s="41"/>
      <c r="H100" s="41"/>
      <c r="I100" s="41"/>
      <c r="J100" s="42"/>
    </row>
    <row r="101" spans="1:16" x14ac:dyDescent="0.25">
      <c r="A101" s="33" t="s">
        <v>175</v>
      </c>
      <c r="B101" s="40"/>
      <c r="C101" s="41"/>
      <c r="D101" s="41"/>
      <c r="E101" s="43" t="s">
        <v>2390</v>
      </c>
      <c r="F101" s="41"/>
      <c r="G101" s="41"/>
      <c r="H101" s="41"/>
      <c r="I101" s="41"/>
      <c r="J101" s="42"/>
    </row>
    <row r="102" spans="1:16" ht="75" x14ac:dyDescent="0.25">
      <c r="A102" s="33" t="s">
        <v>177</v>
      </c>
      <c r="B102" s="45"/>
      <c r="C102" s="46"/>
      <c r="D102" s="46"/>
      <c r="E102" s="35" t="s">
        <v>740</v>
      </c>
      <c r="F102" s="46"/>
      <c r="G102" s="46"/>
      <c r="H102" s="46"/>
      <c r="I102" s="46"/>
      <c r="J102" s="47"/>
    </row>
  </sheetData>
  <mergeCells count="13">
    <mergeCell ref="E7:E8"/>
    <mergeCell ref="F7:F8"/>
    <mergeCell ref="G7:G8"/>
    <mergeCell ref="H7:I7"/>
    <mergeCell ref="J7:J8"/>
    <mergeCell ref="C3:D3"/>
    <mergeCell ref="C4:D4"/>
    <mergeCell ref="C5:D5"/>
    <mergeCell ref="C6:D6"/>
    <mergeCell ref="A7:A8"/>
    <mergeCell ref="B7:B8"/>
    <mergeCell ref="C7:C8"/>
    <mergeCell ref="D7:D8"/>
  </mergeCells>
  <pageMargins left="0.7" right="0.7" top="0.75" bottom="0.75" header="0.3" footer="0.3"/>
  <pageSetup fitToHeight="0"/>
  <headerFooter>
    <oddFooter>&amp;C_x000D_&amp;1#&amp;"Calibri"&amp;10&amp;K000000 Mott MacDonald Restricted</oddFooter>
  </headerFooter>
  <drawing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pageSetUpPr fitToPage="1"/>
  </sheetPr>
  <dimension ref="A1:P14"/>
  <sheetViews>
    <sheetView topLeftCell="B1" workbookViewId="0"/>
  </sheetViews>
  <sheetFormatPr defaultRowHeight="15" x14ac:dyDescent="0.25"/>
  <cols>
    <col min="1" max="1" width="9.140625" hidden="1"/>
    <col min="2" max="2" width="16.140625" customWidth="1"/>
    <col min="3" max="3" width="9.7109375" customWidth="1"/>
    <col min="4" max="4" width="13" customWidth="1"/>
    <col min="5" max="5" width="64.85546875" customWidth="1"/>
    <col min="6" max="6" width="13" customWidth="1"/>
    <col min="7" max="9" width="16.140625" customWidth="1"/>
    <col min="10" max="10" width="14.85546875" bestFit="1" customWidth="1"/>
    <col min="15" max="16" width="9.140625" hidden="1"/>
  </cols>
  <sheetData>
    <row r="1" spans="1:16" x14ac:dyDescent="0.25">
      <c r="A1" s="1" t="s">
        <v>0</v>
      </c>
      <c r="B1" s="11"/>
      <c r="C1" s="12"/>
      <c r="D1" s="12"/>
      <c r="E1" s="13" t="s">
        <v>1</v>
      </c>
      <c r="F1" s="12"/>
      <c r="G1" s="12"/>
      <c r="H1" s="12"/>
      <c r="I1" s="12"/>
      <c r="J1" s="14"/>
      <c r="P1">
        <v>3</v>
      </c>
    </row>
    <row r="2" spans="1:16" ht="20.25" x14ac:dyDescent="0.25">
      <c r="A2" s="1"/>
      <c r="B2" s="15"/>
      <c r="C2" s="16"/>
      <c r="D2" s="16"/>
      <c r="E2" s="17" t="s">
        <v>142</v>
      </c>
      <c r="F2" s="16"/>
      <c r="G2" s="16"/>
      <c r="H2" s="16"/>
      <c r="I2" s="16"/>
      <c r="J2" s="18"/>
    </row>
    <row r="3" spans="1:16" x14ac:dyDescent="0.25">
      <c r="A3" s="3" t="s">
        <v>143</v>
      </c>
      <c r="B3" s="19" t="s">
        <v>144</v>
      </c>
      <c r="C3" s="73" t="s">
        <v>145</v>
      </c>
      <c r="D3" s="74"/>
      <c r="E3" s="20" t="s">
        <v>146</v>
      </c>
      <c r="F3" s="16"/>
      <c r="G3" s="16"/>
      <c r="H3" s="21" t="s">
        <v>2391</v>
      </c>
      <c r="I3" s="22">
        <f>SUMIFS(I10:I14,A10:A14,"SD")</f>
        <v>0</v>
      </c>
      <c r="J3" s="18"/>
      <c r="O3">
        <v>0</v>
      </c>
      <c r="P3">
        <v>2</v>
      </c>
    </row>
    <row r="4" spans="1:16" x14ac:dyDescent="0.25">
      <c r="A4" s="3" t="s">
        <v>148</v>
      </c>
      <c r="B4" s="19" t="s">
        <v>149</v>
      </c>
      <c r="C4" s="73" t="s">
        <v>11</v>
      </c>
      <c r="D4" s="74"/>
      <c r="E4" s="20" t="s">
        <v>12</v>
      </c>
      <c r="F4" s="16"/>
      <c r="G4" s="16"/>
      <c r="H4" s="16"/>
      <c r="I4" s="16"/>
      <c r="J4" s="18"/>
      <c r="O4">
        <v>0.15</v>
      </c>
      <c r="P4">
        <v>2</v>
      </c>
    </row>
    <row r="5" spans="1:16" x14ac:dyDescent="0.25">
      <c r="A5" s="3" t="s">
        <v>150</v>
      </c>
      <c r="B5" s="19" t="s">
        <v>149</v>
      </c>
      <c r="C5" s="73" t="s">
        <v>2330</v>
      </c>
      <c r="D5" s="74"/>
      <c r="E5" s="20" t="s">
        <v>50</v>
      </c>
      <c r="F5" s="16"/>
      <c r="G5" s="16"/>
      <c r="H5" s="16"/>
      <c r="I5" s="16"/>
      <c r="J5" s="18"/>
      <c r="O5">
        <v>0.21</v>
      </c>
    </row>
    <row r="6" spans="1:16" x14ac:dyDescent="0.25">
      <c r="A6" s="3" t="s">
        <v>152</v>
      </c>
      <c r="B6" s="19" t="s">
        <v>153</v>
      </c>
      <c r="C6" s="73" t="s">
        <v>2391</v>
      </c>
      <c r="D6" s="74"/>
      <c r="E6" s="20" t="s">
        <v>60</v>
      </c>
      <c r="F6" s="16"/>
      <c r="G6" s="16"/>
      <c r="H6" s="16"/>
      <c r="I6" s="16"/>
      <c r="J6" s="18"/>
    </row>
    <row r="7" spans="1:16" x14ac:dyDescent="0.25">
      <c r="A7" s="75" t="s">
        <v>154</v>
      </c>
      <c r="B7" s="76" t="s">
        <v>155</v>
      </c>
      <c r="C7" s="77" t="s">
        <v>156</v>
      </c>
      <c r="D7" s="77" t="s">
        <v>157</v>
      </c>
      <c r="E7" s="77" t="s">
        <v>158</v>
      </c>
      <c r="F7" s="77" t="s">
        <v>159</v>
      </c>
      <c r="G7" s="77" t="s">
        <v>160</v>
      </c>
      <c r="H7" s="77" t="s">
        <v>161</v>
      </c>
      <c r="I7" s="77"/>
      <c r="J7" s="78" t="s">
        <v>162</v>
      </c>
    </row>
    <row r="8" spans="1:16" x14ac:dyDescent="0.25">
      <c r="A8" s="75"/>
      <c r="B8" s="76"/>
      <c r="C8" s="77"/>
      <c r="D8" s="77"/>
      <c r="E8" s="77"/>
      <c r="F8" s="77"/>
      <c r="G8" s="77"/>
      <c r="H8" s="6" t="s">
        <v>163</v>
      </c>
      <c r="I8" s="6" t="s">
        <v>164</v>
      </c>
      <c r="J8" s="78"/>
    </row>
    <row r="9" spans="1:16" x14ac:dyDescent="0.25">
      <c r="A9" s="25">
        <v>0</v>
      </c>
      <c r="B9" s="23">
        <v>1</v>
      </c>
      <c r="C9" s="26">
        <v>2</v>
      </c>
      <c r="D9" s="6">
        <v>3</v>
      </c>
      <c r="E9" s="26">
        <v>4</v>
      </c>
      <c r="F9" s="6">
        <v>5</v>
      </c>
      <c r="G9" s="6">
        <v>6</v>
      </c>
      <c r="H9" s="6">
        <v>7</v>
      </c>
      <c r="I9" s="26">
        <v>8</v>
      </c>
      <c r="J9" s="24">
        <v>9</v>
      </c>
    </row>
    <row r="10" spans="1:16" x14ac:dyDescent="0.25">
      <c r="A10" s="27" t="s">
        <v>165</v>
      </c>
      <c r="B10" s="28"/>
      <c r="C10" s="29" t="s">
        <v>166</v>
      </c>
      <c r="D10" s="30"/>
      <c r="E10" s="27" t="s">
        <v>167</v>
      </c>
      <c r="F10" s="30"/>
      <c r="G10" s="30"/>
      <c r="H10" s="30"/>
      <c r="I10" s="31">
        <f>SUMIFS(I11:I14,A11:A14,"P")</f>
        <v>0</v>
      </c>
      <c r="J10" s="32"/>
    </row>
    <row r="11" spans="1:16" x14ac:dyDescent="0.25">
      <c r="A11" s="33" t="s">
        <v>168</v>
      </c>
      <c r="B11" s="33">
        <v>1</v>
      </c>
      <c r="C11" s="34" t="s">
        <v>2331</v>
      </c>
      <c r="D11" s="33" t="s">
        <v>170</v>
      </c>
      <c r="E11" s="35" t="s">
        <v>2332</v>
      </c>
      <c r="F11" s="36" t="s">
        <v>172</v>
      </c>
      <c r="G11" s="37">
        <v>1</v>
      </c>
      <c r="H11" s="38">
        <v>0</v>
      </c>
      <c r="I11" s="38">
        <f>ROUND(G11*H11,P4)</f>
        <v>0</v>
      </c>
      <c r="J11" s="33"/>
      <c r="O11" s="39">
        <f>I11*0.21</f>
        <v>0</v>
      </c>
      <c r="P11">
        <v>3</v>
      </c>
    </row>
    <row r="12" spans="1:16" ht="165" x14ac:dyDescent="0.25">
      <c r="A12" s="33" t="s">
        <v>173</v>
      </c>
      <c r="B12" s="40"/>
      <c r="C12" s="41"/>
      <c r="D12" s="41"/>
      <c r="E12" s="35" t="s">
        <v>2336</v>
      </c>
      <c r="F12" s="41"/>
      <c r="G12" s="41"/>
      <c r="H12" s="41"/>
      <c r="I12" s="41"/>
      <c r="J12" s="42"/>
    </row>
    <row r="13" spans="1:16" x14ac:dyDescent="0.25">
      <c r="A13" s="33" t="s">
        <v>175</v>
      </c>
      <c r="B13" s="40"/>
      <c r="C13" s="41"/>
      <c r="D13" s="41"/>
      <c r="E13" s="43" t="s">
        <v>176</v>
      </c>
      <c r="F13" s="41"/>
      <c r="G13" s="41"/>
      <c r="H13" s="41"/>
      <c r="I13" s="41"/>
      <c r="J13" s="42"/>
    </row>
    <row r="14" spans="1:16" ht="30" x14ac:dyDescent="0.25">
      <c r="A14" s="33" t="s">
        <v>177</v>
      </c>
      <c r="B14" s="45"/>
      <c r="C14" s="46"/>
      <c r="D14" s="46"/>
      <c r="E14" s="35" t="s">
        <v>2334</v>
      </c>
      <c r="F14" s="46"/>
      <c r="G14" s="46"/>
      <c r="H14" s="46"/>
      <c r="I14" s="46"/>
      <c r="J14" s="47"/>
    </row>
  </sheetData>
  <mergeCells count="13">
    <mergeCell ref="E7:E8"/>
    <mergeCell ref="F7:F8"/>
    <mergeCell ref="G7:G8"/>
    <mergeCell ref="H7:I7"/>
    <mergeCell ref="J7:J8"/>
    <mergeCell ref="C3:D3"/>
    <mergeCell ref="C4:D4"/>
    <mergeCell ref="C5:D5"/>
    <mergeCell ref="C6:D6"/>
    <mergeCell ref="A7:A8"/>
    <mergeCell ref="B7:B8"/>
    <mergeCell ref="C7:C8"/>
    <mergeCell ref="D7:D8"/>
  </mergeCells>
  <pageMargins left="0.7" right="0.7" top="0.75" bottom="0.75" header="0.3" footer="0.3"/>
  <pageSetup fitToHeight="0"/>
  <headerFooter>
    <oddFooter>&amp;C_x000D_&amp;1#&amp;"Calibri"&amp;10&amp;K000000 Mott MacDonald Restricted</oddFooter>
  </headerFooter>
  <drawing r:id="rId1"/>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pageSetUpPr fitToPage="1"/>
  </sheetPr>
  <dimension ref="A1:P14"/>
  <sheetViews>
    <sheetView topLeftCell="B1" workbookViewId="0"/>
  </sheetViews>
  <sheetFormatPr defaultRowHeight="15" x14ac:dyDescent="0.25"/>
  <cols>
    <col min="1" max="1" width="9.140625" hidden="1"/>
    <col min="2" max="2" width="16.140625" customWidth="1"/>
    <col min="3" max="3" width="9.7109375" customWidth="1"/>
    <col min="4" max="4" width="13" customWidth="1"/>
    <col min="5" max="5" width="64.85546875" customWidth="1"/>
    <col min="6" max="6" width="13" customWidth="1"/>
    <col min="7" max="9" width="16.140625" customWidth="1"/>
    <col min="10" max="10" width="14.85546875" bestFit="1" customWidth="1"/>
    <col min="15" max="16" width="9.140625" hidden="1"/>
  </cols>
  <sheetData>
    <row r="1" spans="1:16" x14ac:dyDescent="0.25">
      <c r="A1" s="1" t="s">
        <v>0</v>
      </c>
      <c r="B1" s="11"/>
      <c r="C1" s="12"/>
      <c r="D1" s="12"/>
      <c r="E1" s="13" t="s">
        <v>1</v>
      </c>
      <c r="F1" s="12"/>
      <c r="G1" s="12"/>
      <c r="H1" s="12"/>
      <c r="I1" s="12"/>
      <c r="J1" s="14"/>
      <c r="P1">
        <v>3</v>
      </c>
    </row>
    <row r="2" spans="1:16" ht="20.25" x14ac:dyDescent="0.25">
      <c r="A2" s="1"/>
      <c r="B2" s="15"/>
      <c r="C2" s="16"/>
      <c r="D2" s="16"/>
      <c r="E2" s="17" t="s">
        <v>142</v>
      </c>
      <c r="F2" s="16"/>
      <c r="G2" s="16"/>
      <c r="H2" s="16"/>
      <c r="I2" s="16"/>
      <c r="J2" s="18"/>
    </row>
    <row r="3" spans="1:16" x14ac:dyDescent="0.25">
      <c r="A3" s="3" t="s">
        <v>143</v>
      </c>
      <c r="B3" s="19" t="s">
        <v>144</v>
      </c>
      <c r="C3" s="73" t="s">
        <v>145</v>
      </c>
      <c r="D3" s="74"/>
      <c r="E3" s="20" t="s">
        <v>146</v>
      </c>
      <c r="F3" s="16"/>
      <c r="G3" s="16"/>
      <c r="H3" s="21" t="s">
        <v>2392</v>
      </c>
      <c r="I3" s="22">
        <f>SUMIFS(I10:I14,A10:A14,"SD")</f>
        <v>0</v>
      </c>
      <c r="J3" s="18"/>
      <c r="O3">
        <v>0</v>
      </c>
      <c r="P3">
        <v>2</v>
      </c>
    </row>
    <row r="4" spans="1:16" x14ac:dyDescent="0.25">
      <c r="A4" s="3" t="s">
        <v>148</v>
      </c>
      <c r="B4" s="19" t="s">
        <v>149</v>
      </c>
      <c r="C4" s="73" t="s">
        <v>11</v>
      </c>
      <c r="D4" s="74"/>
      <c r="E4" s="20" t="s">
        <v>12</v>
      </c>
      <c r="F4" s="16"/>
      <c r="G4" s="16"/>
      <c r="H4" s="16"/>
      <c r="I4" s="16"/>
      <c r="J4" s="18"/>
      <c r="O4">
        <v>0.15</v>
      </c>
      <c r="P4">
        <v>2</v>
      </c>
    </row>
    <row r="5" spans="1:16" x14ac:dyDescent="0.25">
      <c r="A5" s="3" t="s">
        <v>150</v>
      </c>
      <c r="B5" s="19" t="s">
        <v>149</v>
      </c>
      <c r="C5" s="73" t="s">
        <v>2330</v>
      </c>
      <c r="D5" s="74"/>
      <c r="E5" s="20" t="s">
        <v>50</v>
      </c>
      <c r="F5" s="16"/>
      <c r="G5" s="16"/>
      <c r="H5" s="16"/>
      <c r="I5" s="16"/>
      <c r="J5" s="18"/>
      <c r="O5">
        <v>0.21</v>
      </c>
    </row>
    <row r="6" spans="1:16" x14ac:dyDescent="0.25">
      <c r="A6" s="3" t="s">
        <v>152</v>
      </c>
      <c r="B6" s="19" t="s">
        <v>153</v>
      </c>
      <c r="C6" s="73" t="s">
        <v>2392</v>
      </c>
      <c r="D6" s="74"/>
      <c r="E6" s="20" t="s">
        <v>62</v>
      </c>
      <c r="F6" s="16"/>
      <c r="G6" s="16"/>
      <c r="H6" s="16"/>
      <c r="I6" s="16"/>
      <c r="J6" s="18"/>
    </row>
    <row r="7" spans="1:16" x14ac:dyDescent="0.25">
      <c r="A7" s="75" t="s">
        <v>154</v>
      </c>
      <c r="B7" s="76" t="s">
        <v>155</v>
      </c>
      <c r="C7" s="77" t="s">
        <v>156</v>
      </c>
      <c r="D7" s="77" t="s">
        <v>157</v>
      </c>
      <c r="E7" s="77" t="s">
        <v>158</v>
      </c>
      <c r="F7" s="77" t="s">
        <v>159</v>
      </c>
      <c r="G7" s="77" t="s">
        <v>160</v>
      </c>
      <c r="H7" s="77" t="s">
        <v>161</v>
      </c>
      <c r="I7" s="77"/>
      <c r="J7" s="78" t="s">
        <v>162</v>
      </c>
    </row>
    <row r="8" spans="1:16" x14ac:dyDescent="0.25">
      <c r="A8" s="75"/>
      <c r="B8" s="76"/>
      <c r="C8" s="77"/>
      <c r="D8" s="77"/>
      <c r="E8" s="77"/>
      <c r="F8" s="77"/>
      <c r="G8" s="77"/>
      <c r="H8" s="6" t="s">
        <v>163</v>
      </c>
      <c r="I8" s="6" t="s">
        <v>164</v>
      </c>
      <c r="J8" s="78"/>
    </row>
    <row r="9" spans="1:16" x14ac:dyDescent="0.25">
      <c r="A9" s="25">
        <v>0</v>
      </c>
      <c r="B9" s="23">
        <v>1</v>
      </c>
      <c r="C9" s="26">
        <v>2</v>
      </c>
      <c r="D9" s="6">
        <v>3</v>
      </c>
      <c r="E9" s="26">
        <v>4</v>
      </c>
      <c r="F9" s="6">
        <v>5</v>
      </c>
      <c r="G9" s="6">
        <v>6</v>
      </c>
      <c r="H9" s="6">
        <v>7</v>
      </c>
      <c r="I9" s="26">
        <v>8</v>
      </c>
      <c r="J9" s="24">
        <v>9</v>
      </c>
    </row>
    <row r="10" spans="1:16" x14ac:dyDescent="0.25">
      <c r="A10" s="27" t="s">
        <v>165</v>
      </c>
      <c r="B10" s="28"/>
      <c r="C10" s="29" t="s">
        <v>166</v>
      </c>
      <c r="D10" s="30"/>
      <c r="E10" s="27" t="s">
        <v>167</v>
      </c>
      <c r="F10" s="30"/>
      <c r="G10" s="30"/>
      <c r="H10" s="30"/>
      <c r="I10" s="31">
        <f>SUMIFS(I11:I14,A11:A14,"P")</f>
        <v>0</v>
      </c>
      <c r="J10" s="32"/>
    </row>
    <row r="11" spans="1:16" x14ac:dyDescent="0.25">
      <c r="A11" s="33" t="s">
        <v>168</v>
      </c>
      <c r="B11" s="33">
        <v>1</v>
      </c>
      <c r="C11" s="34" t="s">
        <v>2331</v>
      </c>
      <c r="D11" s="33" t="s">
        <v>170</v>
      </c>
      <c r="E11" s="35" t="s">
        <v>2332</v>
      </c>
      <c r="F11" s="36" t="s">
        <v>172</v>
      </c>
      <c r="G11" s="37">
        <v>1</v>
      </c>
      <c r="H11" s="38">
        <v>0</v>
      </c>
      <c r="I11" s="38">
        <f>ROUND(G11*H11,P4)</f>
        <v>0</v>
      </c>
      <c r="J11" s="33"/>
      <c r="O11" s="39">
        <f>I11*0.21</f>
        <v>0</v>
      </c>
      <c r="P11">
        <v>3</v>
      </c>
    </row>
    <row r="12" spans="1:16" ht="165" x14ac:dyDescent="0.25">
      <c r="A12" s="33" t="s">
        <v>173</v>
      </c>
      <c r="B12" s="40"/>
      <c r="C12" s="41"/>
      <c r="D12" s="41"/>
      <c r="E12" s="35" t="s">
        <v>2336</v>
      </c>
      <c r="F12" s="41"/>
      <c r="G12" s="41"/>
      <c r="H12" s="41"/>
      <c r="I12" s="41"/>
      <c r="J12" s="42"/>
    </row>
    <row r="13" spans="1:16" x14ac:dyDescent="0.25">
      <c r="A13" s="33" t="s">
        <v>175</v>
      </c>
      <c r="B13" s="40"/>
      <c r="C13" s="41"/>
      <c r="D13" s="41"/>
      <c r="E13" s="43" t="s">
        <v>176</v>
      </c>
      <c r="F13" s="41"/>
      <c r="G13" s="41"/>
      <c r="H13" s="41"/>
      <c r="I13" s="41"/>
      <c r="J13" s="42"/>
    </row>
    <row r="14" spans="1:16" ht="30" x14ac:dyDescent="0.25">
      <c r="A14" s="33" t="s">
        <v>177</v>
      </c>
      <c r="B14" s="45"/>
      <c r="C14" s="46"/>
      <c r="D14" s="46"/>
      <c r="E14" s="35" t="s">
        <v>2334</v>
      </c>
      <c r="F14" s="46"/>
      <c r="G14" s="46"/>
      <c r="H14" s="46"/>
      <c r="I14" s="46"/>
      <c r="J14" s="47"/>
    </row>
  </sheetData>
  <mergeCells count="13">
    <mergeCell ref="E7:E8"/>
    <mergeCell ref="F7:F8"/>
    <mergeCell ref="G7:G8"/>
    <mergeCell ref="H7:I7"/>
    <mergeCell ref="J7:J8"/>
    <mergeCell ref="C3:D3"/>
    <mergeCell ref="C4:D4"/>
    <mergeCell ref="C5:D5"/>
    <mergeCell ref="C6:D6"/>
    <mergeCell ref="A7:A8"/>
    <mergeCell ref="B7:B8"/>
    <mergeCell ref="C7:C8"/>
    <mergeCell ref="D7:D8"/>
  </mergeCells>
  <pageMargins left="0.7" right="0.7" top="0.75" bottom="0.75" header="0.3" footer="0.3"/>
  <pageSetup fitToHeight="0"/>
  <headerFooter>
    <oddFooter>&amp;C_x000D_&amp;1#&amp;"Calibri"&amp;10&amp;K000000 Mott MacDonald Restricted</oddFooter>
  </headerFooter>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P58"/>
  <sheetViews>
    <sheetView topLeftCell="B1" workbookViewId="0"/>
  </sheetViews>
  <sheetFormatPr defaultRowHeight="15" x14ac:dyDescent="0.25"/>
  <cols>
    <col min="1" max="1" width="9.140625" hidden="1"/>
    <col min="2" max="2" width="16.140625" customWidth="1"/>
    <col min="3" max="3" width="9.7109375" customWidth="1"/>
    <col min="4" max="4" width="13" customWidth="1"/>
    <col min="5" max="5" width="64.85546875" customWidth="1"/>
    <col min="6" max="6" width="13" customWidth="1"/>
    <col min="7" max="9" width="16.140625" customWidth="1"/>
    <col min="10" max="10" width="14.85546875" bestFit="1" customWidth="1"/>
    <col min="15" max="16" width="9.140625" hidden="1"/>
  </cols>
  <sheetData>
    <row r="1" spans="1:16" x14ac:dyDescent="0.25">
      <c r="A1" s="1" t="s">
        <v>0</v>
      </c>
      <c r="B1" s="11"/>
      <c r="C1" s="12"/>
      <c r="D1" s="12"/>
      <c r="E1" s="13" t="s">
        <v>1</v>
      </c>
      <c r="F1" s="12"/>
      <c r="G1" s="12"/>
      <c r="H1" s="12"/>
      <c r="I1" s="12"/>
      <c r="J1" s="14"/>
      <c r="P1">
        <v>3</v>
      </c>
    </row>
    <row r="2" spans="1:16" ht="20.25" x14ac:dyDescent="0.25">
      <c r="A2" s="1"/>
      <c r="B2" s="15"/>
      <c r="C2" s="16"/>
      <c r="D2" s="16"/>
      <c r="E2" s="17" t="s">
        <v>142</v>
      </c>
      <c r="F2" s="16"/>
      <c r="G2" s="16"/>
      <c r="H2" s="16"/>
      <c r="I2" s="16"/>
      <c r="J2" s="18"/>
    </row>
    <row r="3" spans="1:16" x14ac:dyDescent="0.25">
      <c r="A3" s="3" t="s">
        <v>143</v>
      </c>
      <c r="B3" s="19" t="s">
        <v>144</v>
      </c>
      <c r="C3" s="73" t="s">
        <v>145</v>
      </c>
      <c r="D3" s="74"/>
      <c r="E3" s="20" t="s">
        <v>146</v>
      </c>
      <c r="F3" s="16"/>
      <c r="G3" s="16"/>
      <c r="H3" s="21" t="s">
        <v>147</v>
      </c>
      <c r="I3" s="22">
        <f>SUMIFS(I10:I58,A10:A58,"SD")</f>
        <v>0</v>
      </c>
      <c r="J3" s="18"/>
      <c r="O3">
        <v>0</v>
      </c>
      <c r="P3">
        <v>2</v>
      </c>
    </row>
    <row r="4" spans="1:16" x14ac:dyDescent="0.25">
      <c r="A4" s="3" t="s">
        <v>148</v>
      </c>
      <c r="B4" s="19" t="s">
        <v>149</v>
      </c>
      <c r="C4" s="73" t="s">
        <v>123</v>
      </c>
      <c r="D4" s="74"/>
      <c r="E4" s="20" t="s">
        <v>124</v>
      </c>
      <c r="F4" s="16"/>
      <c r="G4" s="16"/>
      <c r="H4" s="16"/>
      <c r="I4" s="16"/>
      <c r="J4" s="18"/>
      <c r="O4">
        <v>0.15</v>
      </c>
      <c r="P4">
        <v>2</v>
      </c>
    </row>
    <row r="5" spans="1:16" x14ac:dyDescent="0.25">
      <c r="A5" s="3" t="s">
        <v>150</v>
      </c>
      <c r="B5" s="19" t="s">
        <v>149</v>
      </c>
      <c r="C5" s="73" t="s">
        <v>151</v>
      </c>
      <c r="D5" s="74"/>
      <c r="E5" s="20" t="s">
        <v>14</v>
      </c>
      <c r="F5" s="16"/>
      <c r="G5" s="16"/>
      <c r="H5" s="16"/>
      <c r="I5" s="16"/>
      <c r="J5" s="18"/>
      <c r="O5">
        <v>0.21</v>
      </c>
    </row>
    <row r="6" spans="1:16" x14ac:dyDescent="0.25">
      <c r="A6" s="3" t="s">
        <v>152</v>
      </c>
      <c r="B6" s="19" t="s">
        <v>153</v>
      </c>
      <c r="C6" s="73" t="s">
        <v>147</v>
      </c>
      <c r="D6" s="74"/>
      <c r="E6" s="20" t="s">
        <v>16</v>
      </c>
      <c r="F6" s="16"/>
      <c r="G6" s="16"/>
      <c r="H6" s="16"/>
      <c r="I6" s="16"/>
      <c r="J6" s="18"/>
    </row>
    <row r="7" spans="1:16" x14ac:dyDescent="0.25">
      <c r="A7" s="75" t="s">
        <v>154</v>
      </c>
      <c r="B7" s="76" t="s">
        <v>155</v>
      </c>
      <c r="C7" s="77" t="s">
        <v>156</v>
      </c>
      <c r="D7" s="77" t="s">
        <v>157</v>
      </c>
      <c r="E7" s="77" t="s">
        <v>158</v>
      </c>
      <c r="F7" s="77" t="s">
        <v>159</v>
      </c>
      <c r="G7" s="77" t="s">
        <v>160</v>
      </c>
      <c r="H7" s="77" t="s">
        <v>161</v>
      </c>
      <c r="I7" s="77"/>
      <c r="J7" s="78" t="s">
        <v>162</v>
      </c>
    </row>
    <row r="8" spans="1:16" x14ac:dyDescent="0.25">
      <c r="A8" s="75"/>
      <c r="B8" s="76"/>
      <c r="C8" s="77"/>
      <c r="D8" s="77"/>
      <c r="E8" s="77"/>
      <c r="F8" s="77"/>
      <c r="G8" s="77"/>
      <c r="H8" s="6" t="s">
        <v>163</v>
      </c>
      <c r="I8" s="6" t="s">
        <v>164</v>
      </c>
      <c r="J8" s="78"/>
    </row>
    <row r="9" spans="1:16" x14ac:dyDescent="0.25">
      <c r="A9" s="25">
        <v>0</v>
      </c>
      <c r="B9" s="23">
        <v>1</v>
      </c>
      <c r="C9" s="26">
        <v>2</v>
      </c>
      <c r="D9" s="6">
        <v>3</v>
      </c>
      <c r="E9" s="26">
        <v>4</v>
      </c>
      <c r="F9" s="6">
        <v>5</v>
      </c>
      <c r="G9" s="6">
        <v>6</v>
      </c>
      <c r="H9" s="6">
        <v>7</v>
      </c>
      <c r="I9" s="26">
        <v>8</v>
      </c>
      <c r="J9" s="24">
        <v>9</v>
      </c>
    </row>
    <row r="10" spans="1:16" x14ac:dyDescent="0.25">
      <c r="A10" s="27" t="s">
        <v>165</v>
      </c>
      <c r="B10" s="28"/>
      <c r="C10" s="29" t="s">
        <v>166</v>
      </c>
      <c r="D10" s="30"/>
      <c r="E10" s="27" t="s">
        <v>167</v>
      </c>
      <c r="F10" s="30"/>
      <c r="G10" s="30"/>
      <c r="H10" s="30"/>
      <c r="I10" s="31">
        <f>SUMIFS(I11:I58,A11:A58,"P")</f>
        <v>0</v>
      </c>
      <c r="J10" s="32"/>
    </row>
    <row r="11" spans="1:16" x14ac:dyDescent="0.25">
      <c r="A11" s="33" t="s">
        <v>168</v>
      </c>
      <c r="B11" s="33">
        <v>1</v>
      </c>
      <c r="C11" s="34" t="s">
        <v>169</v>
      </c>
      <c r="D11" s="33" t="s">
        <v>170</v>
      </c>
      <c r="E11" s="35" t="s">
        <v>171</v>
      </c>
      <c r="F11" s="36" t="s">
        <v>172</v>
      </c>
      <c r="G11" s="37">
        <v>1</v>
      </c>
      <c r="H11" s="38">
        <v>0</v>
      </c>
      <c r="I11" s="38">
        <f>ROUND(G11*H11,P4)</f>
        <v>0</v>
      </c>
      <c r="J11" s="33"/>
      <c r="O11" s="39">
        <f>I11*0.21</f>
        <v>0</v>
      </c>
      <c r="P11">
        <v>3</v>
      </c>
    </row>
    <row r="12" spans="1:16" x14ac:dyDescent="0.25">
      <c r="A12" s="33" t="s">
        <v>173</v>
      </c>
      <c r="B12" s="40"/>
      <c r="C12" s="41"/>
      <c r="D12" s="41"/>
      <c r="E12" s="35" t="s">
        <v>174</v>
      </c>
      <c r="F12" s="41"/>
      <c r="G12" s="41"/>
      <c r="H12" s="41"/>
      <c r="I12" s="41"/>
      <c r="J12" s="42"/>
    </row>
    <row r="13" spans="1:16" x14ac:dyDescent="0.25">
      <c r="A13" s="33" t="s">
        <v>175</v>
      </c>
      <c r="B13" s="40"/>
      <c r="C13" s="41"/>
      <c r="D13" s="41"/>
      <c r="E13" s="43" t="s">
        <v>176</v>
      </c>
      <c r="F13" s="41"/>
      <c r="G13" s="41"/>
      <c r="H13" s="41"/>
      <c r="I13" s="41"/>
      <c r="J13" s="42"/>
    </row>
    <row r="14" spans="1:16" ht="60" x14ac:dyDescent="0.25">
      <c r="A14" s="33" t="s">
        <v>177</v>
      </c>
      <c r="B14" s="40"/>
      <c r="C14" s="41"/>
      <c r="D14" s="41"/>
      <c r="E14" s="35" t="s">
        <v>178</v>
      </c>
      <c r="F14" s="41"/>
      <c r="G14" s="41"/>
      <c r="H14" s="41"/>
      <c r="I14" s="41"/>
      <c r="J14" s="42"/>
    </row>
    <row r="15" spans="1:16" x14ac:dyDescent="0.25">
      <c r="A15" s="33" t="s">
        <v>168</v>
      </c>
      <c r="B15" s="33">
        <v>2</v>
      </c>
      <c r="C15" s="34" t="s">
        <v>179</v>
      </c>
      <c r="D15" s="33" t="s">
        <v>170</v>
      </c>
      <c r="E15" s="35" t="s">
        <v>180</v>
      </c>
      <c r="F15" s="36" t="s">
        <v>172</v>
      </c>
      <c r="G15" s="37">
        <v>1</v>
      </c>
      <c r="H15" s="38">
        <v>0</v>
      </c>
      <c r="I15" s="38">
        <f>ROUND(G15*H15,P4)</f>
        <v>0</v>
      </c>
      <c r="J15" s="33"/>
      <c r="O15" s="39">
        <f>I15*0.21</f>
        <v>0</v>
      </c>
      <c r="P15">
        <v>3</v>
      </c>
    </row>
    <row r="16" spans="1:16" x14ac:dyDescent="0.25">
      <c r="A16" s="33" t="s">
        <v>173</v>
      </c>
      <c r="B16" s="40"/>
      <c r="C16" s="41"/>
      <c r="D16" s="41"/>
      <c r="E16" s="44" t="s">
        <v>181</v>
      </c>
      <c r="F16" s="41"/>
      <c r="G16" s="41"/>
      <c r="H16" s="41"/>
      <c r="I16" s="41"/>
      <c r="J16" s="42"/>
    </row>
    <row r="17" spans="1:16" x14ac:dyDescent="0.25">
      <c r="A17" s="33" t="s">
        <v>175</v>
      </c>
      <c r="B17" s="40"/>
      <c r="C17" s="41"/>
      <c r="D17" s="41"/>
      <c r="E17" s="43" t="s">
        <v>176</v>
      </c>
      <c r="F17" s="41"/>
      <c r="G17" s="41"/>
      <c r="H17" s="41"/>
      <c r="I17" s="41"/>
      <c r="J17" s="42"/>
    </row>
    <row r="18" spans="1:16" ht="60" x14ac:dyDescent="0.25">
      <c r="A18" s="33" t="s">
        <v>177</v>
      </c>
      <c r="B18" s="40"/>
      <c r="C18" s="41"/>
      <c r="D18" s="41"/>
      <c r="E18" s="35" t="s">
        <v>182</v>
      </c>
      <c r="F18" s="41"/>
      <c r="G18" s="41"/>
      <c r="H18" s="41"/>
      <c r="I18" s="41"/>
      <c r="J18" s="42"/>
    </row>
    <row r="19" spans="1:16" x14ac:dyDescent="0.25">
      <c r="A19" s="33" t="s">
        <v>168</v>
      </c>
      <c r="B19" s="33">
        <v>3</v>
      </c>
      <c r="C19" s="34" t="s">
        <v>183</v>
      </c>
      <c r="D19" s="33" t="s">
        <v>170</v>
      </c>
      <c r="E19" s="35" t="s">
        <v>184</v>
      </c>
      <c r="F19" s="36" t="s">
        <v>172</v>
      </c>
      <c r="G19" s="37">
        <v>1</v>
      </c>
      <c r="H19" s="38">
        <v>0</v>
      </c>
      <c r="I19" s="38">
        <f>ROUND(G19*H19,P4)</f>
        <v>0</v>
      </c>
      <c r="J19" s="33"/>
      <c r="O19" s="39">
        <f>I19*0.21</f>
        <v>0</v>
      </c>
      <c r="P19">
        <v>3</v>
      </c>
    </row>
    <row r="20" spans="1:16" x14ac:dyDescent="0.25">
      <c r="A20" s="33" t="s">
        <v>173</v>
      </c>
      <c r="B20" s="40"/>
      <c r="C20" s="41"/>
      <c r="D20" s="41"/>
      <c r="E20" s="44" t="s">
        <v>181</v>
      </c>
      <c r="F20" s="41"/>
      <c r="G20" s="41"/>
      <c r="H20" s="41"/>
      <c r="I20" s="41"/>
      <c r="J20" s="42"/>
    </row>
    <row r="21" spans="1:16" x14ac:dyDescent="0.25">
      <c r="A21" s="33" t="s">
        <v>175</v>
      </c>
      <c r="B21" s="40"/>
      <c r="C21" s="41"/>
      <c r="D21" s="41"/>
      <c r="E21" s="43" t="s">
        <v>176</v>
      </c>
      <c r="F21" s="41"/>
      <c r="G21" s="41"/>
      <c r="H21" s="41"/>
      <c r="I21" s="41"/>
      <c r="J21" s="42"/>
    </row>
    <row r="22" spans="1:16" ht="60" x14ac:dyDescent="0.25">
      <c r="A22" s="33" t="s">
        <v>177</v>
      </c>
      <c r="B22" s="40"/>
      <c r="C22" s="41"/>
      <c r="D22" s="41"/>
      <c r="E22" s="35" t="s">
        <v>182</v>
      </c>
      <c r="F22" s="41"/>
      <c r="G22" s="41"/>
      <c r="H22" s="41"/>
      <c r="I22" s="41"/>
      <c r="J22" s="42"/>
    </row>
    <row r="23" spans="1:16" x14ac:dyDescent="0.25">
      <c r="A23" s="33" t="s">
        <v>168</v>
      </c>
      <c r="B23" s="33">
        <v>4</v>
      </c>
      <c r="C23" s="34" t="s">
        <v>188</v>
      </c>
      <c r="D23" s="33" t="s">
        <v>170</v>
      </c>
      <c r="E23" s="35" t="s">
        <v>189</v>
      </c>
      <c r="F23" s="36" t="s">
        <v>190</v>
      </c>
      <c r="G23" s="37">
        <v>1</v>
      </c>
      <c r="H23" s="38">
        <v>0</v>
      </c>
      <c r="I23" s="38">
        <f>ROUND(G23*H23,P4)</f>
        <v>0</v>
      </c>
      <c r="J23" s="33"/>
      <c r="O23" s="39">
        <f>I23*0.21</f>
        <v>0</v>
      </c>
      <c r="P23">
        <v>3</v>
      </c>
    </row>
    <row r="24" spans="1:16" x14ac:dyDescent="0.25">
      <c r="A24" s="33" t="s">
        <v>173</v>
      </c>
      <c r="B24" s="40"/>
      <c r="C24" s="41"/>
      <c r="D24" s="41"/>
      <c r="E24" s="35" t="s">
        <v>191</v>
      </c>
      <c r="F24" s="41"/>
      <c r="G24" s="41"/>
      <c r="H24" s="41"/>
      <c r="I24" s="41"/>
      <c r="J24" s="42"/>
    </row>
    <row r="25" spans="1:16" x14ac:dyDescent="0.25">
      <c r="A25" s="33" t="s">
        <v>175</v>
      </c>
      <c r="B25" s="40"/>
      <c r="C25" s="41"/>
      <c r="D25" s="41"/>
      <c r="E25" s="43" t="s">
        <v>176</v>
      </c>
      <c r="F25" s="41"/>
      <c r="G25" s="41"/>
      <c r="H25" s="41"/>
      <c r="I25" s="41"/>
      <c r="J25" s="42"/>
    </row>
    <row r="26" spans="1:16" ht="60" x14ac:dyDescent="0.25">
      <c r="A26" s="33" t="s">
        <v>177</v>
      </c>
      <c r="B26" s="40"/>
      <c r="C26" s="41"/>
      <c r="D26" s="41"/>
      <c r="E26" s="35" t="s">
        <v>182</v>
      </c>
      <c r="F26" s="41"/>
      <c r="G26" s="41"/>
      <c r="H26" s="41"/>
      <c r="I26" s="41"/>
      <c r="J26" s="42"/>
    </row>
    <row r="27" spans="1:16" x14ac:dyDescent="0.25">
      <c r="A27" s="33" t="s">
        <v>168</v>
      </c>
      <c r="B27" s="33">
        <v>5</v>
      </c>
      <c r="C27" s="34" t="s">
        <v>195</v>
      </c>
      <c r="D27" s="33" t="s">
        <v>196</v>
      </c>
      <c r="E27" s="35" t="s">
        <v>197</v>
      </c>
      <c r="F27" s="36" t="s">
        <v>172</v>
      </c>
      <c r="G27" s="37">
        <v>1</v>
      </c>
      <c r="H27" s="38">
        <v>0</v>
      </c>
      <c r="I27" s="38">
        <f>ROUND(G27*H27,P4)</f>
        <v>0</v>
      </c>
      <c r="J27" s="33"/>
      <c r="O27" s="39">
        <f>I27*0.21</f>
        <v>0</v>
      </c>
      <c r="P27">
        <v>3</v>
      </c>
    </row>
    <row r="28" spans="1:16" ht="30" x14ac:dyDescent="0.25">
      <c r="A28" s="33" t="s">
        <v>173</v>
      </c>
      <c r="B28" s="40"/>
      <c r="C28" s="41"/>
      <c r="D28" s="41"/>
      <c r="E28" s="35" t="s">
        <v>198</v>
      </c>
      <c r="F28" s="41"/>
      <c r="G28" s="41"/>
      <c r="H28" s="41"/>
      <c r="I28" s="41"/>
      <c r="J28" s="42"/>
    </row>
    <row r="29" spans="1:16" x14ac:dyDescent="0.25">
      <c r="A29" s="33" t="s">
        <v>175</v>
      </c>
      <c r="B29" s="40"/>
      <c r="C29" s="41"/>
      <c r="D29" s="41"/>
      <c r="E29" s="43" t="s">
        <v>176</v>
      </c>
      <c r="F29" s="41"/>
      <c r="G29" s="41"/>
      <c r="H29" s="41"/>
      <c r="I29" s="41"/>
      <c r="J29" s="42"/>
    </row>
    <row r="30" spans="1:16" ht="60" x14ac:dyDescent="0.25">
      <c r="A30" s="33" t="s">
        <v>177</v>
      </c>
      <c r="B30" s="40"/>
      <c r="C30" s="41"/>
      <c r="D30" s="41"/>
      <c r="E30" s="35" t="s">
        <v>182</v>
      </c>
      <c r="F30" s="41"/>
      <c r="G30" s="41"/>
      <c r="H30" s="41"/>
      <c r="I30" s="41"/>
      <c r="J30" s="42"/>
    </row>
    <row r="31" spans="1:16" x14ac:dyDescent="0.25">
      <c r="A31" s="33" t="s">
        <v>168</v>
      </c>
      <c r="B31" s="33">
        <v>6</v>
      </c>
      <c r="C31" s="34" t="s">
        <v>195</v>
      </c>
      <c r="D31" s="33" t="s">
        <v>199</v>
      </c>
      <c r="E31" s="35" t="s">
        <v>197</v>
      </c>
      <c r="F31" s="36" t="s">
        <v>172</v>
      </c>
      <c r="G31" s="37">
        <v>1</v>
      </c>
      <c r="H31" s="38">
        <v>0</v>
      </c>
      <c r="I31" s="38">
        <f>ROUND(G31*H31,P4)</f>
        <v>0</v>
      </c>
      <c r="J31" s="33"/>
      <c r="O31" s="39">
        <f>I31*0.21</f>
        <v>0</v>
      </c>
      <c r="P31">
        <v>3</v>
      </c>
    </row>
    <row r="32" spans="1:16" x14ac:dyDescent="0.25">
      <c r="A32" s="33" t="s">
        <v>173</v>
      </c>
      <c r="B32" s="40"/>
      <c r="C32" s="41"/>
      <c r="D32" s="41"/>
      <c r="E32" s="35" t="s">
        <v>236</v>
      </c>
      <c r="F32" s="41"/>
      <c r="G32" s="41"/>
      <c r="H32" s="41"/>
      <c r="I32" s="41"/>
      <c r="J32" s="42"/>
    </row>
    <row r="33" spans="1:16" x14ac:dyDescent="0.25">
      <c r="A33" s="33" t="s">
        <v>175</v>
      </c>
      <c r="B33" s="40"/>
      <c r="C33" s="41"/>
      <c r="D33" s="41"/>
      <c r="E33" s="43" t="s">
        <v>176</v>
      </c>
      <c r="F33" s="41"/>
      <c r="G33" s="41"/>
      <c r="H33" s="41"/>
      <c r="I33" s="41"/>
      <c r="J33" s="42"/>
    </row>
    <row r="34" spans="1:16" ht="60" x14ac:dyDescent="0.25">
      <c r="A34" s="33" t="s">
        <v>177</v>
      </c>
      <c r="B34" s="40"/>
      <c r="C34" s="41"/>
      <c r="D34" s="41"/>
      <c r="E34" s="35" t="s">
        <v>182</v>
      </c>
      <c r="F34" s="41"/>
      <c r="G34" s="41"/>
      <c r="H34" s="41"/>
      <c r="I34" s="41"/>
      <c r="J34" s="42"/>
    </row>
    <row r="35" spans="1:16" x14ac:dyDescent="0.25">
      <c r="A35" s="33" t="s">
        <v>168</v>
      </c>
      <c r="B35" s="33">
        <v>7</v>
      </c>
      <c r="C35" s="34" t="s">
        <v>195</v>
      </c>
      <c r="D35" s="33" t="s">
        <v>201</v>
      </c>
      <c r="E35" s="35" t="s">
        <v>197</v>
      </c>
      <c r="F35" s="36" t="s">
        <v>172</v>
      </c>
      <c r="G35" s="37">
        <v>1</v>
      </c>
      <c r="H35" s="38">
        <v>0</v>
      </c>
      <c r="I35" s="38">
        <f>ROUND(G35*H35,P4)</f>
        <v>0</v>
      </c>
      <c r="J35" s="33"/>
      <c r="O35" s="39">
        <f>I35*0.21</f>
        <v>0</v>
      </c>
      <c r="P35">
        <v>3</v>
      </c>
    </row>
    <row r="36" spans="1:16" x14ac:dyDescent="0.25">
      <c r="A36" s="33" t="s">
        <v>173</v>
      </c>
      <c r="B36" s="40"/>
      <c r="C36" s="41"/>
      <c r="D36" s="41"/>
      <c r="E36" s="35" t="s">
        <v>202</v>
      </c>
      <c r="F36" s="41"/>
      <c r="G36" s="41"/>
      <c r="H36" s="41"/>
      <c r="I36" s="41"/>
      <c r="J36" s="42"/>
    </row>
    <row r="37" spans="1:16" x14ac:dyDescent="0.25">
      <c r="A37" s="33" t="s">
        <v>175</v>
      </c>
      <c r="B37" s="40"/>
      <c r="C37" s="41"/>
      <c r="D37" s="41"/>
      <c r="E37" s="43" t="s">
        <v>176</v>
      </c>
      <c r="F37" s="41"/>
      <c r="G37" s="41"/>
      <c r="H37" s="41"/>
      <c r="I37" s="41"/>
      <c r="J37" s="42"/>
    </row>
    <row r="38" spans="1:16" ht="60" x14ac:dyDescent="0.25">
      <c r="A38" s="33" t="s">
        <v>177</v>
      </c>
      <c r="B38" s="40"/>
      <c r="C38" s="41"/>
      <c r="D38" s="41"/>
      <c r="E38" s="35" t="s">
        <v>182</v>
      </c>
      <c r="F38" s="41"/>
      <c r="G38" s="41"/>
      <c r="H38" s="41"/>
      <c r="I38" s="41"/>
      <c r="J38" s="42"/>
    </row>
    <row r="39" spans="1:16" x14ac:dyDescent="0.25">
      <c r="A39" s="33" t="s">
        <v>168</v>
      </c>
      <c r="B39" s="33">
        <v>8</v>
      </c>
      <c r="C39" s="34" t="s">
        <v>195</v>
      </c>
      <c r="D39" s="33" t="s">
        <v>203</v>
      </c>
      <c r="E39" s="35" t="s">
        <v>197</v>
      </c>
      <c r="F39" s="36" t="s">
        <v>172</v>
      </c>
      <c r="G39" s="37">
        <v>1</v>
      </c>
      <c r="H39" s="38">
        <v>0</v>
      </c>
      <c r="I39" s="38">
        <f>ROUND(G39*H39,P4)</f>
        <v>0</v>
      </c>
      <c r="J39" s="33"/>
      <c r="O39" s="39">
        <f>I39*0.21</f>
        <v>0</v>
      </c>
      <c r="P39">
        <v>3</v>
      </c>
    </row>
    <row r="40" spans="1:16" x14ac:dyDescent="0.25">
      <c r="A40" s="33" t="s">
        <v>173</v>
      </c>
      <c r="B40" s="40"/>
      <c r="C40" s="41"/>
      <c r="D40" s="41"/>
      <c r="E40" s="35" t="s">
        <v>204</v>
      </c>
      <c r="F40" s="41"/>
      <c r="G40" s="41"/>
      <c r="H40" s="41"/>
      <c r="I40" s="41"/>
      <c r="J40" s="42"/>
    </row>
    <row r="41" spans="1:16" x14ac:dyDescent="0.25">
      <c r="A41" s="33" t="s">
        <v>175</v>
      </c>
      <c r="B41" s="40"/>
      <c r="C41" s="41"/>
      <c r="D41" s="41"/>
      <c r="E41" s="43" t="s">
        <v>176</v>
      </c>
      <c r="F41" s="41"/>
      <c r="G41" s="41"/>
      <c r="H41" s="41"/>
      <c r="I41" s="41"/>
      <c r="J41" s="42"/>
    </row>
    <row r="42" spans="1:16" ht="60" x14ac:dyDescent="0.25">
      <c r="A42" s="33" t="s">
        <v>177</v>
      </c>
      <c r="B42" s="40"/>
      <c r="C42" s="41"/>
      <c r="D42" s="41"/>
      <c r="E42" s="35" t="s">
        <v>182</v>
      </c>
      <c r="F42" s="41"/>
      <c r="G42" s="41"/>
      <c r="H42" s="41"/>
      <c r="I42" s="41"/>
      <c r="J42" s="42"/>
    </row>
    <row r="43" spans="1:16" x14ac:dyDescent="0.25">
      <c r="A43" s="33" t="s">
        <v>168</v>
      </c>
      <c r="B43" s="33">
        <v>9</v>
      </c>
      <c r="C43" s="34" t="s">
        <v>205</v>
      </c>
      <c r="D43" s="33" t="s">
        <v>170</v>
      </c>
      <c r="E43" s="35" t="s">
        <v>206</v>
      </c>
      <c r="F43" s="36" t="s">
        <v>172</v>
      </c>
      <c r="G43" s="37">
        <v>1</v>
      </c>
      <c r="H43" s="38">
        <v>0</v>
      </c>
      <c r="I43" s="38">
        <f>ROUND(G43*H43,P4)</f>
        <v>0</v>
      </c>
      <c r="J43" s="33"/>
      <c r="O43" s="39">
        <f>I43*0.21</f>
        <v>0</v>
      </c>
      <c r="P43">
        <v>3</v>
      </c>
    </row>
    <row r="44" spans="1:16" x14ac:dyDescent="0.25">
      <c r="A44" s="33" t="s">
        <v>173</v>
      </c>
      <c r="B44" s="40"/>
      <c r="C44" s="41"/>
      <c r="D44" s="41"/>
      <c r="E44" s="44" t="s">
        <v>181</v>
      </c>
      <c r="F44" s="41"/>
      <c r="G44" s="41"/>
      <c r="H44" s="41"/>
      <c r="I44" s="41"/>
      <c r="J44" s="42"/>
    </row>
    <row r="45" spans="1:16" x14ac:dyDescent="0.25">
      <c r="A45" s="33" t="s">
        <v>175</v>
      </c>
      <c r="B45" s="40"/>
      <c r="C45" s="41"/>
      <c r="D45" s="41"/>
      <c r="E45" s="43" t="s">
        <v>176</v>
      </c>
      <c r="F45" s="41"/>
      <c r="G45" s="41"/>
      <c r="H45" s="41"/>
      <c r="I45" s="41"/>
      <c r="J45" s="42"/>
    </row>
    <row r="46" spans="1:16" ht="60" x14ac:dyDescent="0.25">
      <c r="A46" s="33" t="s">
        <v>177</v>
      </c>
      <c r="B46" s="40"/>
      <c r="C46" s="41"/>
      <c r="D46" s="41"/>
      <c r="E46" s="35" t="s">
        <v>182</v>
      </c>
      <c r="F46" s="41"/>
      <c r="G46" s="41"/>
      <c r="H46" s="41"/>
      <c r="I46" s="41"/>
      <c r="J46" s="42"/>
    </row>
    <row r="47" spans="1:16" ht="30" x14ac:dyDescent="0.25">
      <c r="A47" s="33" t="s">
        <v>168</v>
      </c>
      <c r="B47" s="33">
        <v>10</v>
      </c>
      <c r="C47" s="34" t="s">
        <v>207</v>
      </c>
      <c r="D47" s="33" t="s">
        <v>170</v>
      </c>
      <c r="E47" s="35" t="s">
        <v>208</v>
      </c>
      <c r="F47" s="36" t="s">
        <v>172</v>
      </c>
      <c r="G47" s="37">
        <v>1</v>
      </c>
      <c r="H47" s="38">
        <v>0</v>
      </c>
      <c r="I47" s="38">
        <f>ROUND(G47*H47,P4)</f>
        <v>0</v>
      </c>
      <c r="J47" s="33"/>
      <c r="O47" s="39">
        <f>I47*0.21</f>
        <v>0</v>
      </c>
      <c r="P47">
        <v>3</v>
      </c>
    </row>
    <row r="48" spans="1:16" x14ac:dyDescent="0.25">
      <c r="A48" s="33" t="s">
        <v>173</v>
      </c>
      <c r="B48" s="40"/>
      <c r="C48" s="41"/>
      <c r="D48" s="41"/>
      <c r="E48" s="44" t="s">
        <v>181</v>
      </c>
      <c r="F48" s="41"/>
      <c r="G48" s="41"/>
      <c r="H48" s="41"/>
      <c r="I48" s="41"/>
      <c r="J48" s="42"/>
    </row>
    <row r="49" spans="1:16" x14ac:dyDescent="0.25">
      <c r="A49" s="33" t="s">
        <v>175</v>
      </c>
      <c r="B49" s="40"/>
      <c r="C49" s="41"/>
      <c r="D49" s="41"/>
      <c r="E49" s="43" t="s">
        <v>176</v>
      </c>
      <c r="F49" s="41"/>
      <c r="G49" s="41"/>
      <c r="H49" s="41"/>
      <c r="I49" s="41"/>
      <c r="J49" s="42"/>
    </row>
    <row r="50" spans="1:16" ht="60" x14ac:dyDescent="0.25">
      <c r="A50" s="33" t="s">
        <v>177</v>
      </c>
      <c r="B50" s="40"/>
      <c r="C50" s="41"/>
      <c r="D50" s="41"/>
      <c r="E50" s="35" t="s">
        <v>182</v>
      </c>
      <c r="F50" s="41"/>
      <c r="G50" s="41"/>
      <c r="H50" s="41"/>
      <c r="I50" s="41"/>
      <c r="J50" s="42"/>
    </row>
    <row r="51" spans="1:16" x14ac:dyDescent="0.25">
      <c r="A51" s="33" t="s">
        <v>168</v>
      </c>
      <c r="B51" s="33">
        <v>11</v>
      </c>
      <c r="C51" s="34" t="s">
        <v>209</v>
      </c>
      <c r="D51" s="33" t="s">
        <v>170</v>
      </c>
      <c r="E51" s="35" t="s">
        <v>210</v>
      </c>
      <c r="F51" s="36" t="s">
        <v>172</v>
      </c>
      <c r="G51" s="37">
        <v>1</v>
      </c>
      <c r="H51" s="38">
        <v>0</v>
      </c>
      <c r="I51" s="38">
        <f>ROUND(G51*H51,P4)</f>
        <v>0</v>
      </c>
      <c r="J51" s="33"/>
      <c r="O51" s="39">
        <f>I51*0.21</f>
        <v>0</v>
      </c>
      <c r="P51">
        <v>3</v>
      </c>
    </row>
    <row r="52" spans="1:16" x14ac:dyDescent="0.25">
      <c r="A52" s="33" t="s">
        <v>173</v>
      </c>
      <c r="B52" s="40"/>
      <c r="C52" s="41"/>
      <c r="D52" s="41"/>
      <c r="E52" s="35" t="s">
        <v>211</v>
      </c>
      <c r="F52" s="41"/>
      <c r="G52" s="41"/>
      <c r="H52" s="41"/>
      <c r="I52" s="41"/>
      <c r="J52" s="42"/>
    </row>
    <row r="53" spans="1:16" x14ac:dyDescent="0.25">
      <c r="A53" s="33" t="s">
        <v>175</v>
      </c>
      <c r="B53" s="40"/>
      <c r="C53" s="41"/>
      <c r="D53" s="41"/>
      <c r="E53" s="43" t="s">
        <v>176</v>
      </c>
      <c r="F53" s="41"/>
      <c r="G53" s="41"/>
      <c r="H53" s="41"/>
      <c r="I53" s="41"/>
      <c r="J53" s="42"/>
    </row>
    <row r="54" spans="1:16" ht="105" x14ac:dyDescent="0.25">
      <c r="A54" s="33" t="s">
        <v>177</v>
      </c>
      <c r="B54" s="40"/>
      <c r="C54" s="41"/>
      <c r="D54" s="41"/>
      <c r="E54" s="35" t="s">
        <v>212</v>
      </c>
      <c r="F54" s="41"/>
      <c r="G54" s="41"/>
      <c r="H54" s="41"/>
      <c r="I54" s="41"/>
      <c r="J54" s="42"/>
    </row>
    <row r="55" spans="1:16" x14ac:dyDescent="0.25">
      <c r="A55" s="33" t="s">
        <v>168</v>
      </c>
      <c r="B55" s="33">
        <v>12</v>
      </c>
      <c r="C55" s="34" t="s">
        <v>213</v>
      </c>
      <c r="D55" s="33" t="s">
        <v>170</v>
      </c>
      <c r="E55" s="35" t="s">
        <v>214</v>
      </c>
      <c r="F55" s="36" t="s">
        <v>172</v>
      </c>
      <c r="G55" s="37">
        <v>1</v>
      </c>
      <c r="H55" s="38">
        <v>0</v>
      </c>
      <c r="I55" s="38">
        <f>ROUND(G55*H55,P4)</f>
        <v>0</v>
      </c>
      <c r="J55" s="33"/>
      <c r="O55" s="39">
        <f>I55*0.21</f>
        <v>0</v>
      </c>
      <c r="P55">
        <v>3</v>
      </c>
    </row>
    <row r="56" spans="1:16" ht="45" x14ac:dyDescent="0.25">
      <c r="A56" s="33" t="s">
        <v>173</v>
      </c>
      <c r="B56" s="40"/>
      <c r="C56" s="41"/>
      <c r="D56" s="41"/>
      <c r="E56" s="35" t="s">
        <v>237</v>
      </c>
      <c r="F56" s="41"/>
      <c r="G56" s="41"/>
      <c r="H56" s="41"/>
      <c r="I56" s="41"/>
      <c r="J56" s="42"/>
    </row>
    <row r="57" spans="1:16" x14ac:dyDescent="0.25">
      <c r="A57" s="33" t="s">
        <v>175</v>
      </c>
      <c r="B57" s="40"/>
      <c r="C57" s="41"/>
      <c r="D57" s="41"/>
      <c r="E57" s="43" t="s">
        <v>176</v>
      </c>
      <c r="F57" s="41"/>
      <c r="G57" s="41"/>
      <c r="H57" s="41"/>
      <c r="I57" s="41"/>
      <c r="J57" s="42"/>
    </row>
    <row r="58" spans="1:16" ht="60" x14ac:dyDescent="0.25">
      <c r="A58" s="33" t="s">
        <v>177</v>
      </c>
      <c r="B58" s="45"/>
      <c r="C58" s="46"/>
      <c r="D58" s="46"/>
      <c r="E58" s="35" t="s">
        <v>182</v>
      </c>
      <c r="F58" s="46"/>
      <c r="G58" s="46"/>
      <c r="H58" s="46"/>
      <c r="I58" s="46"/>
      <c r="J58" s="47"/>
    </row>
  </sheetData>
  <mergeCells count="13">
    <mergeCell ref="E7:E8"/>
    <mergeCell ref="F7:F8"/>
    <mergeCell ref="G7:G8"/>
    <mergeCell ref="H7:I7"/>
    <mergeCell ref="J7:J8"/>
    <mergeCell ref="C3:D3"/>
    <mergeCell ref="C4:D4"/>
    <mergeCell ref="C5:D5"/>
    <mergeCell ref="C6:D6"/>
    <mergeCell ref="A7:A8"/>
    <mergeCell ref="B7:B8"/>
    <mergeCell ref="C7:C8"/>
    <mergeCell ref="D7:D8"/>
  </mergeCells>
  <pageMargins left="0.7" right="0.7" top="0.75" bottom="0.75" header="0.3" footer="0.3"/>
  <pageSetup fitToHeight="0"/>
  <headerFooter>
    <oddFooter>&amp;C_x000D_&amp;1#&amp;"Calibri"&amp;10&amp;K000000 Mott MacDonald Restricted</oddFooter>
  </headerFooter>
  <drawing r:id="rId1"/>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pageSetUpPr fitToPage="1"/>
  </sheetPr>
  <dimension ref="A1:P14"/>
  <sheetViews>
    <sheetView topLeftCell="B1" workbookViewId="0"/>
  </sheetViews>
  <sheetFormatPr defaultRowHeight="15" x14ac:dyDescent="0.25"/>
  <cols>
    <col min="1" max="1" width="9.140625" hidden="1"/>
    <col min="2" max="2" width="16.140625" customWidth="1"/>
    <col min="3" max="3" width="9.7109375" customWidth="1"/>
    <col min="4" max="4" width="13" customWidth="1"/>
    <col min="5" max="5" width="64.85546875" customWidth="1"/>
    <col min="6" max="6" width="13" customWidth="1"/>
    <col min="7" max="9" width="16.140625" customWidth="1"/>
    <col min="10" max="10" width="14.85546875" bestFit="1" customWidth="1"/>
    <col min="15" max="16" width="9.140625" hidden="1"/>
  </cols>
  <sheetData>
    <row r="1" spans="1:16" x14ac:dyDescent="0.25">
      <c r="A1" s="1" t="s">
        <v>0</v>
      </c>
      <c r="B1" s="11"/>
      <c r="C1" s="12"/>
      <c r="D1" s="12"/>
      <c r="E1" s="13" t="s">
        <v>1</v>
      </c>
      <c r="F1" s="12"/>
      <c r="G1" s="12"/>
      <c r="H1" s="12"/>
      <c r="I1" s="12"/>
      <c r="J1" s="14"/>
      <c r="P1">
        <v>3</v>
      </c>
    </row>
    <row r="2" spans="1:16" ht="20.25" x14ac:dyDescent="0.25">
      <c r="A2" s="1"/>
      <c r="B2" s="15"/>
      <c r="C2" s="16"/>
      <c r="D2" s="16"/>
      <c r="E2" s="17" t="s">
        <v>142</v>
      </c>
      <c r="F2" s="16"/>
      <c r="G2" s="16"/>
      <c r="H2" s="16"/>
      <c r="I2" s="16"/>
      <c r="J2" s="18"/>
    </row>
    <row r="3" spans="1:16" x14ac:dyDescent="0.25">
      <c r="A3" s="3" t="s">
        <v>143</v>
      </c>
      <c r="B3" s="19" t="s">
        <v>144</v>
      </c>
      <c r="C3" s="73" t="s">
        <v>145</v>
      </c>
      <c r="D3" s="74"/>
      <c r="E3" s="20" t="s">
        <v>146</v>
      </c>
      <c r="F3" s="16"/>
      <c r="G3" s="16"/>
      <c r="H3" s="21" t="s">
        <v>2393</v>
      </c>
      <c r="I3" s="22">
        <f>SUMIFS(I10:I14,A10:A14,"SD")</f>
        <v>0</v>
      </c>
      <c r="J3" s="18"/>
      <c r="O3">
        <v>0</v>
      </c>
      <c r="P3">
        <v>2</v>
      </c>
    </row>
    <row r="4" spans="1:16" x14ac:dyDescent="0.25">
      <c r="A4" s="3" t="s">
        <v>148</v>
      </c>
      <c r="B4" s="19" t="s">
        <v>149</v>
      </c>
      <c r="C4" s="73" t="s">
        <v>11</v>
      </c>
      <c r="D4" s="74"/>
      <c r="E4" s="20" t="s">
        <v>12</v>
      </c>
      <c r="F4" s="16"/>
      <c r="G4" s="16"/>
      <c r="H4" s="16"/>
      <c r="I4" s="16"/>
      <c r="J4" s="18"/>
      <c r="O4">
        <v>0.15</v>
      </c>
      <c r="P4">
        <v>2</v>
      </c>
    </row>
    <row r="5" spans="1:16" x14ac:dyDescent="0.25">
      <c r="A5" s="3" t="s">
        <v>150</v>
      </c>
      <c r="B5" s="19" t="s">
        <v>149</v>
      </c>
      <c r="C5" s="73" t="s">
        <v>2330</v>
      </c>
      <c r="D5" s="74"/>
      <c r="E5" s="20" t="s">
        <v>50</v>
      </c>
      <c r="F5" s="16"/>
      <c r="G5" s="16"/>
      <c r="H5" s="16"/>
      <c r="I5" s="16"/>
      <c r="J5" s="18"/>
      <c r="O5">
        <v>0.21</v>
      </c>
    </row>
    <row r="6" spans="1:16" x14ac:dyDescent="0.25">
      <c r="A6" s="3" t="s">
        <v>152</v>
      </c>
      <c r="B6" s="19" t="s">
        <v>153</v>
      </c>
      <c r="C6" s="73" t="s">
        <v>2393</v>
      </c>
      <c r="D6" s="74"/>
      <c r="E6" s="20" t="s">
        <v>64</v>
      </c>
      <c r="F6" s="16"/>
      <c r="G6" s="16"/>
      <c r="H6" s="16"/>
      <c r="I6" s="16"/>
      <c r="J6" s="18"/>
    </row>
    <row r="7" spans="1:16" x14ac:dyDescent="0.25">
      <c r="A7" s="75" t="s">
        <v>154</v>
      </c>
      <c r="B7" s="76" t="s">
        <v>155</v>
      </c>
      <c r="C7" s="77" t="s">
        <v>156</v>
      </c>
      <c r="D7" s="77" t="s">
        <v>157</v>
      </c>
      <c r="E7" s="77" t="s">
        <v>158</v>
      </c>
      <c r="F7" s="77" t="s">
        <v>159</v>
      </c>
      <c r="G7" s="77" t="s">
        <v>160</v>
      </c>
      <c r="H7" s="77" t="s">
        <v>161</v>
      </c>
      <c r="I7" s="77"/>
      <c r="J7" s="78" t="s">
        <v>162</v>
      </c>
    </row>
    <row r="8" spans="1:16" x14ac:dyDescent="0.25">
      <c r="A8" s="75"/>
      <c r="B8" s="76"/>
      <c r="C8" s="77"/>
      <c r="D8" s="77"/>
      <c r="E8" s="77"/>
      <c r="F8" s="77"/>
      <c r="G8" s="77"/>
      <c r="H8" s="6" t="s">
        <v>163</v>
      </c>
      <c r="I8" s="6" t="s">
        <v>164</v>
      </c>
      <c r="J8" s="78"/>
    </row>
    <row r="9" spans="1:16" x14ac:dyDescent="0.25">
      <c r="A9" s="25">
        <v>0</v>
      </c>
      <c r="B9" s="23">
        <v>1</v>
      </c>
      <c r="C9" s="26">
        <v>2</v>
      </c>
      <c r="D9" s="6">
        <v>3</v>
      </c>
      <c r="E9" s="26">
        <v>4</v>
      </c>
      <c r="F9" s="6">
        <v>5</v>
      </c>
      <c r="G9" s="6">
        <v>6</v>
      </c>
      <c r="H9" s="6">
        <v>7</v>
      </c>
      <c r="I9" s="26">
        <v>8</v>
      </c>
      <c r="J9" s="24">
        <v>9</v>
      </c>
    </row>
    <row r="10" spans="1:16" x14ac:dyDescent="0.25">
      <c r="A10" s="27" t="s">
        <v>165</v>
      </c>
      <c r="B10" s="28"/>
      <c r="C10" s="29" t="s">
        <v>166</v>
      </c>
      <c r="D10" s="30"/>
      <c r="E10" s="27" t="s">
        <v>167</v>
      </c>
      <c r="F10" s="30"/>
      <c r="G10" s="30"/>
      <c r="H10" s="30"/>
      <c r="I10" s="31">
        <f>SUMIFS(I11:I14,A11:A14,"P")</f>
        <v>0</v>
      </c>
      <c r="J10" s="32"/>
    </row>
    <row r="11" spans="1:16" x14ac:dyDescent="0.25">
      <c r="A11" s="33" t="s">
        <v>168</v>
      </c>
      <c r="B11" s="33">
        <v>1</v>
      </c>
      <c r="C11" s="34" t="s">
        <v>2331</v>
      </c>
      <c r="D11" s="33" t="s">
        <v>170</v>
      </c>
      <c r="E11" s="35" t="s">
        <v>2332</v>
      </c>
      <c r="F11" s="36" t="s">
        <v>172</v>
      </c>
      <c r="G11" s="37">
        <v>1</v>
      </c>
      <c r="H11" s="38">
        <v>0</v>
      </c>
      <c r="I11" s="38">
        <f>ROUND(G11*H11,P4)</f>
        <v>0</v>
      </c>
      <c r="J11" s="33"/>
      <c r="O11" s="39">
        <f>I11*0.21</f>
        <v>0</v>
      </c>
      <c r="P11">
        <v>3</v>
      </c>
    </row>
    <row r="12" spans="1:16" ht="180" x14ac:dyDescent="0.25">
      <c r="A12" s="33" t="s">
        <v>173</v>
      </c>
      <c r="B12" s="40"/>
      <c r="C12" s="41"/>
      <c r="D12" s="41"/>
      <c r="E12" s="35" t="s">
        <v>2394</v>
      </c>
      <c r="F12" s="41"/>
      <c r="G12" s="41"/>
      <c r="H12" s="41"/>
      <c r="I12" s="41"/>
      <c r="J12" s="42"/>
    </row>
    <row r="13" spans="1:16" x14ac:dyDescent="0.25">
      <c r="A13" s="33" t="s">
        <v>175</v>
      </c>
      <c r="B13" s="40"/>
      <c r="C13" s="41"/>
      <c r="D13" s="41"/>
      <c r="E13" s="43" t="s">
        <v>176</v>
      </c>
      <c r="F13" s="41"/>
      <c r="G13" s="41"/>
      <c r="H13" s="41"/>
      <c r="I13" s="41"/>
      <c r="J13" s="42"/>
    </row>
    <row r="14" spans="1:16" ht="30" x14ac:dyDescent="0.25">
      <c r="A14" s="33" t="s">
        <v>177</v>
      </c>
      <c r="B14" s="45"/>
      <c r="C14" s="46"/>
      <c r="D14" s="46"/>
      <c r="E14" s="35" t="s">
        <v>2334</v>
      </c>
      <c r="F14" s="46"/>
      <c r="G14" s="46"/>
      <c r="H14" s="46"/>
      <c r="I14" s="46"/>
      <c r="J14" s="47"/>
    </row>
  </sheetData>
  <mergeCells count="13">
    <mergeCell ref="E7:E8"/>
    <mergeCell ref="F7:F8"/>
    <mergeCell ref="G7:G8"/>
    <mergeCell ref="H7:I7"/>
    <mergeCell ref="J7:J8"/>
    <mergeCell ref="C3:D3"/>
    <mergeCell ref="C4:D4"/>
    <mergeCell ref="C5:D5"/>
    <mergeCell ref="C6:D6"/>
    <mergeCell ref="A7:A8"/>
    <mergeCell ref="B7:B8"/>
    <mergeCell ref="C7:C8"/>
    <mergeCell ref="D7:D8"/>
  </mergeCells>
  <pageMargins left="0.7" right="0.7" top="0.75" bottom="0.75" header="0.3" footer="0.3"/>
  <pageSetup fitToHeight="0"/>
  <headerFooter>
    <oddFooter>&amp;C_x000D_&amp;1#&amp;"Calibri"&amp;10&amp;K000000 Mott MacDonald Restricted</oddFooter>
  </headerFooter>
  <drawing r:id="rId1"/>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pageSetUpPr fitToPage="1"/>
  </sheetPr>
  <dimension ref="A1:P14"/>
  <sheetViews>
    <sheetView topLeftCell="B1" workbookViewId="0"/>
  </sheetViews>
  <sheetFormatPr defaultRowHeight="15" x14ac:dyDescent="0.25"/>
  <cols>
    <col min="1" max="1" width="9.140625" hidden="1"/>
    <col min="2" max="2" width="16.140625" customWidth="1"/>
    <col min="3" max="3" width="9.7109375" customWidth="1"/>
    <col min="4" max="4" width="13" customWidth="1"/>
    <col min="5" max="5" width="64.85546875" customWidth="1"/>
    <col min="6" max="6" width="13" customWidth="1"/>
    <col min="7" max="9" width="16.140625" customWidth="1"/>
    <col min="10" max="10" width="14.85546875" bestFit="1" customWidth="1"/>
    <col min="15" max="16" width="9.140625" hidden="1"/>
  </cols>
  <sheetData>
    <row r="1" spans="1:16" x14ac:dyDescent="0.25">
      <c r="A1" s="1" t="s">
        <v>0</v>
      </c>
      <c r="B1" s="11"/>
      <c r="C1" s="12"/>
      <c r="D1" s="12"/>
      <c r="E1" s="13" t="s">
        <v>1</v>
      </c>
      <c r="F1" s="12"/>
      <c r="G1" s="12"/>
      <c r="H1" s="12"/>
      <c r="I1" s="12"/>
      <c r="J1" s="14"/>
      <c r="P1">
        <v>3</v>
      </c>
    </row>
    <row r="2" spans="1:16" ht="20.25" x14ac:dyDescent="0.25">
      <c r="A2" s="1"/>
      <c r="B2" s="15"/>
      <c r="C2" s="16"/>
      <c r="D2" s="16"/>
      <c r="E2" s="17" t="s">
        <v>142</v>
      </c>
      <c r="F2" s="16"/>
      <c r="G2" s="16"/>
      <c r="H2" s="16"/>
      <c r="I2" s="16"/>
      <c r="J2" s="18"/>
    </row>
    <row r="3" spans="1:16" x14ac:dyDescent="0.25">
      <c r="A3" s="3" t="s">
        <v>143</v>
      </c>
      <c r="B3" s="19" t="s">
        <v>144</v>
      </c>
      <c r="C3" s="73" t="s">
        <v>145</v>
      </c>
      <c r="D3" s="74"/>
      <c r="E3" s="20" t="s">
        <v>146</v>
      </c>
      <c r="F3" s="16"/>
      <c r="G3" s="16"/>
      <c r="H3" s="21" t="s">
        <v>2395</v>
      </c>
      <c r="I3" s="22">
        <f>SUMIFS(I10:I14,A10:A14,"SD")</f>
        <v>0</v>
      </c>
      <c r="J3" s="18"/>
      <c r="O3">
        <v>0</v>
      </c>
      <c r="P3">
        <v>2</v>
      </c>
    </row>
    <row r="4" spans="1:16" x14ac:dyDescent="0.25">
      <c r="A4" s="3" t="s">
        <v>148</v>
      </c>
      <c r="B4" s="19" t="s">
        <v>149</v>
      </c>
      <c r="C4" s="73" t="s">
        <v>11</v>
      </c>
      <c r="D4" s="74"/>
      <c r="E4" s="20" t="s">
        <v>12</v>
      </c>
      <c r="F4" s="16"/>
      <c r="G4" s="16"/>
      <c r="H4" s="16"/>
      <c r="I4" s="16"/>
      <c r="J4" s="18"/>
      <c r="O4">
        <v>0.15</v>
      </c>
      <c r="P4">
        <v>2</v>
      </c>
    </row>
    <row r="5" spans="1:16" x14ac:dyDescent="0.25">
      <c r="A5" s="3" t="s">
        <v>150</v>
      </c>
      <c r="B5" s="19" t="s">
        <v>149</v>
      </c>
      <c r="C5" s="73" t="s">
        <v>2330</v>
      </c>
      <c r="D5" s="74"/>
      <c r="E5" s="20" t="s">
        <v>50</v>
      </c>
      <c r="F5" s="16"/>
      <c r="G5" s="16"/>
      <c r="H5" s="16"/>
      <c r="I5" s="16"/>
      <c r="J5" s="18"/>
      <c r="O5">
        <v>0.21</v>
      </c>
    </row>
    <row r="6" spans="1:16" x14ac:dyDescent="0.25">
      <c r="A6" s="3" t="s">
        <v>152</v>
      </c>
      <c r="B6" s="19" t="s">
        <v>153</v>
      </c>
      <c r="C6" s="73" t="s">
        <v>2395</v>
      </c>
      <c r="D6" s="74"/>
      <c r="E6" s="20" t="s">
        <v>66</v>
      </c>
      <c r="F6" s="16"/>
      <c r="G6" s="16"/>
      <c r="H6" s="16"/>
      <c r="I6" s="16"/>
      <c r="J6" s="18"/>
    </row>
    <row r="7" spans="1:16" x14ac:dyDescent="0.25">
      <c r="A7" s="75" t="s">
        <v>154</v>
      </c>
      <c r="B7" s="76" t="s">
        <v>155</v>
      </c>
      <c r="C7" s="77" t="s">
        <v>156</v>
      </c>
      <c r="D7" s="77" t="s">
        <v>157</v>
      </c>
      <c r="E7" s="77" t="s">
        <v>158</v>
      </c>
      <c r="F7" s="77" t="s">
        <v>159</v>
      </c>
      <c r="G7" s="77" t="s">
        <v>160</v>
      </c>
      <c r="H7" s="77" t="s">
        <v>161</v>
      </c>
      <c r="I7" s="77"/>
      <c r="J7" s="78" t="s">
        <v>162</v>
      </c>
    </row>
    <row r="8" spans="1:16" x14ac:dyDescent="0.25">
      <c r="A8" s="75"/>
      <c r="B8" s="76"/>
      <c r="C8" s="77"/>
      <c r="D8" s="77"/>
      <c r="E8" s="77"/>
      <c r="F8" s="77"/>
      <c r="G8" s="77"/>
      <c r="H8" s="6" t="s">
        <v>163</v>
      </c>
      <c r="I8" s="6" t="s">
        <v>164</v>
      </c>
      <c r="J8" s="78"/>
    </row>
    <row r="9" spans="1:16" x14ac:dyDescent="0.25">
      <c r="A9" s="25">
        <v>0</v>
      </c>
      <c r="B9" s="23">
        <v>1</v>
      </c>
      <c r="C9" s="26">
        <v>2</v>
      </c>
      <c r="D9" s="6">
        <v>3</v>
      </c>
      <c r="E9" s="26">
        <v>4</v>
      </c>
      <c r="F9" s="6">
        <v>5</v>
      </c>
      <c r="G9" s="6">
        <v>6</v>
      </c>
      <c r="H9" s="6">
        <v>7</v>
      </c>
      <c r="I9" s="26">
        <v>8</v>
      </c>
      <c r="J9" s="24">
        <v>9</v>
      </c>
    </row>
    <row r="10" spans="1:16" x14ac:dyDescent="0.25">
      <c r="A10" s="27" t="s">
        <v>165</v>
      </c>
      <c r="B10" s="28"/>
      <c r="C10" s="29" t="s">
        <v>166</v>
      </c>
      <c r="D10" s="30"/>
      <c r="E10" s="27" t="s">
        <v>167</v>
      </c>
      <c r="F10" s="30"/>
      <c r="G10" s="30"/>
      <c r="H10" s="30"/>
      <c r="I10" s="31">
        <f>SUMIFS(I11:I14,A11:A14,"P")</f>
        <v>0</v>
      </c>
      <c r="J10" s="32"/>
    </row>
    <row r="11" spans="1:16" x14ac:dyDescent="0.25">
      <c r="A11" s="33" t="s">
        <v>168</v>
      </c>
      <c r="B11" s="33">
        <v>1</v>
      </c>
      <c r="C11" s="34" t="s">
        <v>2331</v>
      </c>
      <c r="D11" s="33" t="s">
        <v>170</v>
      </c>
      <c r="E11" s="35" t="s">
        <v>2332</v>
      </c>
      <c r="F11" s="36" t="s">
        <v>172</v>
      </c>
      <c r="G11" s="37">
        <v>1</v>
      </c>
      <c r="H11" s="38">
        <v>0</v>
      </c>
      <c r="I11" s="38">
        <f>ROUND(G11*H11,P4)</f>
        <v>0</v>
      </c>
      <c r="J11" s="33"/>
      <c r="O11" s="39">
        <f>I11*0.21</f>
        <v>0</v>
      </c>
      <c r="P11">
        <v>3</v>
      </c>
    </row>
    <row r="12" spans="1:16" ht="180" x14ac:dyDescent="0.25">
      <c r="A12" s="33" t="s">
        <v>173</v>
      </c>
      <c r="B12" s="40"/>
      <c r="C12" s="41"/>
      <c r="D12" s="41"/>
      <c r="E12" s="35" t="s">
        <v>2394</v>
      </c>
      <c r="F12" s="41"/>
      <c r="G12" s="41"/>
      <c r="H12" s="41"/>
      <c r="I12" s="41"/>
      <c r="J12" s="42"/>
    </row>
    <row r="13" spans="1:16" x14ac:dyDescent="0.25">
      <c r="A13" s="33" t="s">
        <v>175</v>
      </c>
      <c r="B13" s="40"/>
      <c r="C13" s="41"/>
      <c r="D13" s="41"/>
      <c r="E13" s="43" t="s">
        <v>176</v>
      </c>
      <c r="F13" s="41"/>
      <c r="G13" s="41"/>
      <c r="H13" s="41"/>
      <c r="I13" s="41"/>
      <c r="J13" s="42"/>
    </row>
    <row r="14" spans="1:16" ht="30" x14ac:dyDescent="0.25">
      <c r="A14" s="33" t="s">
        <v>177</v>
      </c>
      <c r="B14" s="45"/>
      <c r="C14" s="46"/>
      <c r="D14" s="46"/>
      <c r="E14" s="35" t="s">
        <v>2334</v>
      </c>
      <c r="F14" s="46"/>
      <c r="G14" s="46"/>
      <c r="H14" s="46"/>
      <c r="I14" s="46"/>
      <c r="J14" s="47"/>
    </row>
  </sheetData>
  <mergeCells count="13">
    <mergeCell ref="E7:E8"/>
    <mergeCell ref="F7:F8"/>
    <mergeCell ref="G7:G8"/>
    <mergeCell ref="H7:I7"/>
    <mergeCell ref="J7:J8"/>
    <mergeCell ref="C3:D3"/>
    <mergeCell ref="C4:D4"/>
    <mergeCell ref="C5:D5"/>
    <mergeCell ref="C6:D6"/>
    <mergeCell ref="A7:A8"/>
    <mergeCell ref="B7:B8"/>
    <mergeCell ref="C7:C8"/>
    <mergeCell ref="D7:D8"/>
  </mergeCells>
  <pageMargins left="0.7" right="0.7" top="0.75" bottom="0.75" header="0.3" footer="0.3"/>
  <pageSetup fitToHeight="0"/>
  <headerFooter>
    <oddFooter>&amp;C_x000D_&amp;1#&amp;"Calibri"&amp;10&amp;K000000 Mott MacDonald Restricted</oddFooter>
  </headerFooter>
  <drawing r:id="rId1"/>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sheetPr>
    <pageSetUpPr fitToPage="1"/>
  </sheetPr>
  <dimension ref="A1:P14"/>
  <sheetViews>
    <sheetView topLeftCell="B1" workbookViewId="0"/>
  </sheetViews>
  <sheetFormatPr defaultRowHeight="15" x14ac:dyDescent="0.25"/>
  <cols>
    <col min="1" max="1" width="9.140625" hidden="1"/>
    <col min="2" max="2" width="16.140625" customWidth="1"/>
    <col min="3" max="3" width="9.7109375" customWidth="1"/>
    <col min="4" max="4" width="13" customWidth="1"/>
    <col min="5" max="5" width="64.85546875" customWidth="1"/>
    <col min="6" max="6" width="13" customWidth="1"/>
    <col min="7" max="9" width="16.140625" customWidth="1"/>
    <col min="10" max="10" width="14.85546875" bestFit="1" customWidth="1"/>
    <col min="15" max="16" width="9.140625" hidden="1"/>
  </cols>
  <sheetData>
    <row r="1" spans="1:16" x14ac:dyDescent="0.25">
      <c r="A1" s="1" t="s">
        <v>0</v>
      </c>
      <c r="B1" s="11"/>
      <c r="C1" s="12"/>
      <c r="D1" s="12"/>
      <c r="E1" s="13" t="s">
        <v>1</v>
      </c>
      <c r="F1" s="12"/>
      <c r="G1" s="12"/>
      <c r="H1" s="12"/>
      <c r="I1" s="12"/>
      <c r="J1" s="14"/>
      <c r="P1">
        <v>3</v>
      </c>
    </row>
    <row r="2" spans="1:16" ht="20.25" x14ac:dyDescent="0.25">
      <c r="A2" s="1"/>
      <c r="B2" s="15"/>
      <c r="C2" s="16"/>
      <c r="D2" s="16"/>
      <c r="E2" s="17" t="s">
        <v>142</v>
      </c>
      <c r="F2" s="16"/>
      <c r="G2" s="16"/>
      <c r="H2" s="16"/>
      <c r="I2" s="16"/>
      <c r="J2" s="18"/>
    </row>
    <row r="3" spans="1:16" x14ac:dyDescent="0.25">
      <c r="A3" s="3" t="s">
        <v>143</v>
      </c>
      <c r="B3" s="19" t="s">
        <v>144</v>
      </c>
      <c r="C3" s="73" t="s">
        <v>145</v>
      </c>
      <c r="D3" s="74"/>
      <c r="E3" s="20" t="s">
        <v>146</v>
      </c>
      <c r="F3" s="16"/>
      <c r="G3" s="16"/>
      <c r="H3" s="21" t="s">
        <v>2396</v>
      </c>
      <c r="I3" s="22">
        <f>SUMIFS(I10:I14,A10:A14,"SD")</f>
        <v>0</v>
      </c>
      <c r="J3" s="18"/>
      <c r="O3">
        <v>0</v>
      </c>
      <c r="P3">
        <v>2</v>
      </c>
    </row>
    <row r="4" spans="1:16" x14ac:dyDescent="0.25">
      <c r="A4" s="3" t="s">
        <v>148</v>
      </c>
      <c r="B4" s="19" t="s">
        <v>149</v>
      </c>
      <c r="C4" s="73" t="s">
        <v>11</v>
      </c>
      <c r="D4" s="74"/>
      <c r="E4" s="20" t="s">
        <v>12</v>
      </c>
      <c r="F4" s="16"/>
      <c r="G4" s="16"/>
      <c r="H4" s="16"/>
      <c r="I4" s="16"/>
      <c r="J4" s="18"/>
      <c r="O4">
        <v>0.15</v>
      </c>
      <c r="P4">
        <v>2</v>
      </c>
    </row>
    <row r="5" spans="1:16" x14ac:dyDescent="0.25">
      <c r="A5" s="3" t="s">
        <v>150</v>
      </c>
      <c r="B5" s="19" t="s">
        <v>149</v>
      </c>
      <c r="C5" s="73" t="s">
        <v>2330</v>
      </c>
      <c r="D5" s="74"/>
      <c r="E5" s="20" t="s">
        <v>50</v>
      </c>
      <c r="F5" s="16"/>
      <c r="G5" s="16"/>
      <c r="H5" s="16"/>
      <c r="I5" s="16"/>
      <c r="J5" s="18"/>
      <c r="O5">
        <v>0.21</v>
      </c>
    </row>
    <row r="6" spans="1:16" x14ac:dyDescent="0.25">
      <c r="A6" s="3" t="s">
        <v>152</v>
      </c>
      <c r="B6" s="19" t="s">
        <v>153</v>
      </c>
      <c r="C6" s="73" t="s">
        <v>2396</v>
      </c>
      <c r="D6" s="74"/>
      <c r="E6" s="20" t="s">
        <v>68</v>
      </c>
      <c r="F6" s="16"/>
      <c r="G6" s="16"/>
      <c r="H6" s="16"/>
      <c r="I6" s="16"/>
      <c r="J6" s="18"/>
    </row>
    <row r="7" spans="1:16" x14ac:dyDescent="0.25">
      <c r="A7" s="75" t="s">
        <v>154</v>
      </c>
      <c r="B7" s="76" t="s">
        <v>155</v>
      </c>
      <c r="C7" s="77" t="s">
        <v>156</v>
      </c>
      <c r="D7" s="77" t="s">
        <v>157</v>
      </c>
      <c r="E7" s="77" t="s">
        <v>158</v>
      </c>
      <c r="F7" s="77" t="s">
        <v>159</v>
      </c>
      <c r="G7" s="77" t="s">
        <v>160</v>
      </c>
      <c r="H7" s="77" t="s">
        <v>161</v>
      </c>
      <c r="I7" s="77"/>
      <c r="J7" s="78" t="s">
        <v>162</v>
      </c>
    </row>
    <row r="8" spans="1:16" x14ac:dyDescent="0.25">
      <c r="A8" s="75"/>
      <c r="B8" s="76"/>
      <c r="C8" s="77"/>
      <c r="D8" s="77"/>
      <c r="E8" s="77"/>
      <c r="F8" s="77"/>
      <c r="G8" s="77"/>
      <c r="H8" s="6" t="s">
        <v>163</v>
      </c>
      <c r="I8" s="6" t="s">
        <v>164</v>
      </c>
      <c r="J8" s="78"/>
    </row>
    <row r="9" spans="1:16" x14ac:dyDescent="0.25">
      <c r="A9" s="25">
        <v>0</v>
      </c>
      <c r="B9" s="23">
        <v>1</v>
      </c>
      <c r="C9" s="26">
        <v>2</v>
      </c>
      <c r="D9" s="6">
        <v>3</v>
      </c>
      <c r="E9" s="26">
        <v>4</v>
      </c>
      <c r="F9" s="6">
        <v>5</v>
      </c>
      <c r="G9" s="6">
        <v>6</v>
      </c>
      <c r="H9" s="6">
        <v>7</v>
      </c>
      <c r="I9" s="26">
        <v>8</v>
      </c>
      <c r="J9" s="24">
        <v>9</v>
      </c>
    </row>
    <row r="10" spans="1:16" x14ac:dyDescent="0.25">
      <c r="A10" s="27" t="s">
        <v>165</v>
      </c>
      <c r="B10" s="28"/>
      <c r="C10" s="29" t="s">
        <v>166</v>
      </c>
      <c r="D10" s="30"/>
      <c r="E10" s="27" t="s">
        <v>167</v>
      </c>
      <c r="F10" s="30"/>
      <c r="G10" s="30"/>
      <c r="H10" s="30"/>
      <c r="I10" s="31">
        <f>SUMIFS(I11:I14,A11:A14,"P")</f>
        <v>0</v>
      </c>
      <c r="J10" s="32"/>
    </row>
    <row r="11" spans="1:16" x14ac:dyDescent="0.25">
      <c r="A11" s="33" t="s">
        <v>168</v>
      </c>
      <c r="B11" s="33">
        <v>1</v>
      </c>
      <c r="C11" s="34" t="s">
        <v>2331</v>
      </c>
      <c r="D11" s="33" t="s">
        <v>170</v>
      </c>
      <c r="E11" s="35" t="s">
        <v>2332</v>
      </c>
      <c r="F11" s="36" t="s">
        <v>172</v>
      </c>
      <c r="G11" s="37">
        <v>1</v>
      </c>
      <c r="H11" s="38">
        <v>0</v>
      </c>
      <c r="I11" s="38">
        <f>ROUND(G11*H11,P4)</f>
        <v>0</v>
      </c>
      <c r="J11" s="33"/>
      <c r="O11" s="39">
        <f>I11*0.21</f>
        <v>0</v>
      </c>
      <c r="P11">
        <v>3</v>
      </c>
    </row>
    <row r="12" spans="1:16" ht="180" x14ac:dyDescent="0.25">
      <c r="A12" s="33" t="s">
        <v>173</v>
      </c>
      <c r="B12" s="40"/>
      <c r="C12" s="41"/>
      <c r="D12" s="41"/>
      <c r="E12" s="35" t="s">
        <v>2394</v>
      </c>
      <c r="F12" s="41"/>
      <c r="G12" s="41"/>
      <c r="H12" s="41"/>
      <c r="I12" s="41"/>
      <c r="J12" s="42"/>
    </row>
    <row r="13" spans="1:16" x14ac:dyDescent="0.25">
      <c r="A13" s="33" t="s">
        <v>175</v>
      </c>
      <c r="B13" s="40"/>
      <c r="C13" s="41"/>
      <c r="D13" s="41"/>
      <c r="E13" s="43" t="s">
        <v>176</v>
      </c>
      <c r="F13" s="41"/>
      <c r="G13" s="41"/>
      <c r="H13" s="41"/>
      <c r="I13" s="41"/>
      <c r="J13" s="42"/>
    </row>
    <row r="14" spans="1:16" ht="30" x14ac:dyDescent="0.25">
      <c r="A14" s="33" t="s">
        <v>177</v>
      </c>
      <c r="B14" s="45"/>
      <c r="C14" s="46"/>
      <c r="D14" s="46"/>
      <c r="E14" s="35" t="s">
        <v>2334</v>
      </c>
      <c r="F14" s="46"/>
      <c r="G14" s="46"/>
      <c r="H14" s="46"/>
      <c r="I14" s="46"/>
      <c r="J14" s="47"/>
    </row>
  </sheetData>
  <mergeCells count="13">
    <mergeCell ref="E7:E8"/>
    <mergeCell ref="F7:F8"/>
    <mergeCell ref="G7:G8"/>
    <mergeCell ref="H7:I7"/>
    <mergeCell ref="J7:J8"/>
    <mergeCell ref="C3:D3"/>
    <mergeCell ref="C4:D4"/>
    <mergeCell ref="C5:D5"/>
    <mergeCell ref="C6:D6"/>
    <mergeCell ref="A7:A8"/>
    <mergeCell ref="B7:B8"/>
    <mergeCell ref="C7:C8"/>
    <mergeCell ref="D7:D8"/>
  </mergeCells>
  <pageMargins left="0.7" right="0.7" top="0.75" bottom="0.75" header="0.3" footer="0.3"/>
  <pageSetup fitToHeight="0"/>
  <headerFooter>
    <oddFooter>&amp;C_x000D_&amp;1#&amp;"Calibri"&amp;10&amp;K000000 Mott MacDonald Restricted</oddFooter>
  </headerFooter>
  <drawing r:id="rId1"/>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pageSetUpPr fitToPage="1"/>
  </sheetPr>
  <dimension ref="A1:P118"/>
  <sheetViews>
    <sheetView topLeftCell="B1" workbookViewId="0"/>
  </sheetViews>
  <sheetFormatPr defaultRowHeight="15" x14ac:dyDescent="0.25"/>
  <cols>
    <col min="1" max="1" width="9.140625" hidden="1"/>
    <col min="2" max="2" width="16.140625" customWidth="1"/>
    <col min="3" max="3" width="9.7109375" customWidth="1"/>
    <col min="4" max="4" width="13" customWidth="1"/>
    <col min="5" max="5" width="64.85546875" customWidth="1"/>
    <col min="6" max="6" width="13" customWidth="1"/>
    <col min="7" max="9" width="16.140625" customWidth="1"/>
    <col min="10" max="10" width="14.85546875" bestFit="1" customWidth="1"/>
    <col min="15" max="16" width="9.140625" hidden="1"/>
  </cols>
  <sheetData>
    <row r="1" spans="1:16" x14ac:dyDescent="0.25">
      <c r="A1" s="1" t="s">
        <v>0</v>
      </c>
      <c r="B1" s="11"/>
      <c r="C1" s="12"/>
      <c r="D1" s="12"/>
      <c r="E1" s="13" t="s">
        <v>1</v>
      </c>
      <c r="F1" s="12"/>
      <c r="G1" s="12"/>
      <c r="H1" s="12"/>
      <c r="I1" s="12"/>
      <c r="J1" s="14"/>
      <c r="P1">
        <v>3</v>
      </c>
    </row>
    <row r="2" spans="1:16" ht="20.25" x14ac:dyDescent="0.25">
      <c r="A2" s="1"/>
      <c r="B2" s="15"/>
      <c r="C2" s="16"/>
      <c r="D2" s="16"/>
      <c r="E2" s="17" t="s">
        <v>142</v>
      </c>
      <c r="F2" s="16"/>
      <c r="G2" s="16"/>
      <c r="H2" s="16"/>
      <c r="I2" s="16"/>
      <c r="J2" s="18"/>
    </row>
    <row r="3" spans="1:16" x14ac:dyDescent="0.25">
      <c r="A3" s="3" t="s">
        <v>143</v>
      </c>
      <c r="B3" s="19" t="s">
        <v>144</v>
      </c>
      <c r="C3" s="73" t="s">
        <v>145</v>
      </c>
      <c r="D3" s="74"/>
      <c r="E3" s="20" t="s">
        <v>146</v>
      </c>
      <c r="F3" s="16"/>
      <c r="G3" s="16"/>
      <c r="H3" s="21" t="s">
        <v>2397</v>
      </c>
      <c r="I3" s="22">
        <f>SUMIFS(I10:I118,A10:A118,"SD")</f>
        <v>0</v>
      </c>
      <c r="J3" s="18"/>
      <c r="O3">
        <v>0</v>
      </c>
      <c r="P3">
        <v>2</v>
      </c>
    </row>
    <row r="4" spans="1:16" x14ac:dyDescent="0.25">
      <c r="A4" s="3" t="s">
        <v>148</v>
      </c>
      <c r="B4" s="19" t="s">
        <v>149</v>
      </c>
      <c r="C4" s="73" t="s">
        <v>11</v>
      </c>
      <c r="D4" s="74"/>
      <c r="E4" s="20" t="s">
        <v>12</v>
      </c>
      <c r="F4" s="16"/>
      <c r="G4" s="16"/>
      <c r="H4" s="16"/>
      <c r="I4" s="16"/>
      <c r="J4" s="18"/>
      <c r="O4">
        <v>0.15</v>
      </c>
      <c r="P4">
        <v>2</v>
      </c>
    </row>
    <row r="5" spans="1:16" x14ac:dyDescent="0.25">
      <c r="A5" s="3" t="s">
        <v>150</v>
      </c>
      <c r="B5" s="19" t="s">
        <v>149</v>
      </c>
      <c r="C5" s="73" t="s">
        <v>2330</v>
      </c>
      <c r="D5" s="74"/>
      <c r="E5" s="20" t="s">
        <v>50</v>
      </c>
      <c r="F5" s="16"/>
      <c r="G5" s="16"/>
      <c r="H5" s="16"/>
      <c r="I5" s="16"/>
      <c r="J5" s="18"/>
      <c r="O5">
        <v>0.21</v>
      </c>
    </row>
    <row r="6" spans="1:16" x14ac:dyDescent="0.25">
      <c r="A6" s="3" t="s">
        <v>152</v>
      </c>
      <c r="B6" s="19" t="s">
        <v>153</v>
      </c>
      <c r="C6" s="73" t="s">
        <v>2397</v>
      </c>
      <c r="D6" s="74"/>
      <c r="E6" s="20" t="s">
        <v>70</v>
      </c>
      <c r="F6" s="16"/>
      <c r="G6" s="16"/>
      <c r="H6" s="16"/>
      <c r="I6" s="16"/>
      <c r="J6" s="18"/>
    </row>
    <row r="7" spans="1:16" x14ac:dyDescent="0.25">
      <c r="A7" s="75" t="s">
        <v>154</v>
      </c>
      <c r="B7" s="76" t="s">
        <v>155</v>
      </c>
      <c r="C7" s="77" t="s">
        <v>156</v>
      </c>
      <c r="D7" s="77" t="s">
        <v>157</v>
      </c>
      <c r="E7" s="77" t="s">
        <v>158</v>
      </c>
      <c r="F7" s="77" t="s">
        <v>159</v>
      </c>
      <c r="G7" s="77" t="s">
        <v>160</v>
      </c>
      <c r="H7" s="77" t="s">
        <v>161</v>
      </c>
      <c r="I7" s="77"/>
      <c r="J7" s="78" t="s">
        <v>162</v>
      </c>
    </row>
    <row r="8" spans="1:16" x14ac:dyDescent="0.25">
      <c r="A8" s="75"/>
      <c r="B8" s="76"/>
      <c r="C8" s="77"/>
      <c r="D8" s="77"/>
      <c r="E8" s="77"/>
      <c r="F8" s="77"/>
      <c r="G8" s="77"/>
      <c r="H8" s="6" t="s">
        <v>163</v>
      </c>
      <c r="I8" s="6" t="s">
        <v>164</v>
      </c>
      <c r="J8" s="78"/>
    </row>
    <row r="9" spans="1:16" x14ac:dyDescent="0.25">
      <c r="A9" s="25">
        <v>0</v>
      </c>
      <c r="B9" s="23">
        <v>1</v>
      </c>
      <c r="C9" s="26">
        <v>2</v>
      </c>
      <c r="D9" s="6">
        <v>3</v>
      </c>
      <c r="E9" s="26">
        <v>4</v>
      </c>
      <c r="F9" s="6">
        <v>5</v>
      </c>
      <c r="G9" s="6">
        <v>6</v>
      </c>
      <c r="H9" s="6">
        <v>7</v>
      </c>
      <c r="I9" s="26">
        <v>8</v>
      </c>
      <c r="J9" s="24">
        <v>9</v>
      </c>
    </row>
    <row r="10" spans="1:16" x14ac:dyDescent="0.25">
      <c r="A10" s="27" t="s">
        <v>165</v>
      </c>
      <c r="B10" s="28"/>
      <c r="C10" s="29" t="s">
        <v>166</v>
      </c>
      <c r="D10" s="30"/>
      <c r="E10" s="27" t="s">
        <v>167</v>
      </c>
      <c r="F10" s="30"/>
      <c r="G10" s="30"/>
      <c r="H10" s="30"/>
      <c r="I10" s="31">
        <f>SUMIFS(I11:I26,A11:A26,"P")</f>
        <v>0</v>
      </c>
      <c r="J10" s="32"/>
    </row>
    <row r="11" spans="1:16" ht="30" x14ac:dyDescent="0.25">
      <c r="A11" s="33" t="s">
        <v>168</v>
      </c>
      <c r="B11" s="33">
        <v>1</v>
      </c>
      <c r="C11" s="34" t="s">
        <v>2339</v>
      </c>
      <c r="D11" s="33" t="s">
        <v>170</v>
      </c>
      <c r="E11" s="35" t="s">
        <v>297</v>
      </c>
      <c r="F11" s="36" t="s">
        <v>616</v>
      </c>
      <c r="G11" s="37">
        <v>27.12</v>
      </c>
      <c r="H11" s="38">
        <v>0</v>
      </c>
      <c r="I11" s="38">
        <f>ROUND(G11*H11,P4)</f>
        <v>0</v>
      </c>
      <c r="J11" s="33"/>
      <c r="O11" s="39">
        <f>I11*0.21</f>
        <v>0</v>
      </c>
      <c r="P11">
        <v>3</v>
      </c>
    </row>
    <row r="12" spans="1:16" ht="300" x14ac:dyDescent="0.25">
      <c r="A12" s="33" t="s">
        <v>173</v>
      </c>
      <c r="B12" s="40"/>
      <c r="C12" s="41"/>
      <c r="D12" s="41"/>
      <c r="E12" s="35" t="s">
        <v>2340</v>
      </c>
      <c r="F12" s="41"/>
      <c r="G12" s="41"/>
      <c r="H12" s="41"/>
      <c r="I12" s="41"/>
      <c r="J12" s="42"/>
    </row>
    <row r="13" spans="1:16" x14ac:dyDescent="0.25">
      <c r="A13" s="33" t="s">
        <v>175</v>
      </c>
      <c r="B13" s="40"/>
      <c r="C13" s="41"/>
      <c r="D13" s="41"/>
      <c r="E13" s="43" t="s">
        <v>2341</v>
      </c>
      <c r="F13" s="41"/>
      <c r="G13" s="41"/>
      <c r="H13" s="41"/>
      <c r="I13" s="41"/>
      <c r="J13" s="42"/>
    </row>
    <row r="14" spans="1:16" ht="105" x14ac:dyDescent="0.25">
      <c r="A14" s="33" t="s">
        <v>177</v>
      </c>
      <c r="B14" s="40"/>
      <c r="C14" s="41"/>
      <c r="D14" s="41"/>
      <c r="E14" s="35" t="s">
        <v>2342</v>
      </c>
      <c r="F14" s="41"/>
      <c r="G14" s="41"/>
      <c r="H14" s="41"/>
      <c r="I14" s="41"/>
      <c r="J14" s="42"/>
    </row>
    <row r="15" spans="1:16" ht="30" x14ac:dyDescent="0.25">
      <c r="A15" s="33" t="s">
        <v>168</v>
      </c>
      <c r="B15" s="33">
        <v>2</v>
      </c>
      <c r="C15" s="34" t="s">
        <v>2343</v>
      </c>
      <c r="D15" s="33" t="s">
        <v>170</v>
      </c>
      <c r="E15" s="35" t="s">
        <v>2344</v>
      </c>
      <c r="F15" s="36" t="s">
        <v>298</v>
      </c>
      <c r="G15" s="37">
        <v>1</v>
      </c>
      <c r="H15" s="38">
        <v>0</v>
      </c>
      <c r="I15" s="38">
        <f>ROUND(G15*H15,P4)</f>
        <v>0</v>
      </c>
      <c r="J15" s="33"/>
      <c r="O15" s="39">
        <f>I15*0.21</f>
        <v>0</v>
      </c>
      <c r="P15">
        <v>3</v>
      </c>
    </row>
    <row r="16" spans="1:16" ht="255" x14ac:dyDescent="0.25">
      <c r="A16" s="33" t="s">
        <v>173</v>
      </c>
      <c r="B16" s="40"/>
      <c r="C16" s="41"/>
      <c r="D16" s="41"/>
      <c r="E16" s="35" t="s">
        <v>2345</v>
      </c>
      <c r="F16" s="41"/>
      <c r="G16" s="41"/>
      <c r="H16" s="41"/>
      <c r="I16" s="41"/>
      <c r="J16" s="42"/>
    </row>
    <row r="17" spans="1:16" x14ac:dyDescent="0.25">
      <c r="A17" s="33" t="s">
        <v>175</v>
      </c>
      <c r="B17" s="40"/>
      <c r="C17" s="41"/>
      <c r="D17" s="41"/>
      <c r="E17" s="43" t="s">
        <v>176</v>
      </c>
      <c r="F17" s="41"/>
      <c r="G17" s="41"/>
      <c r="H17" s="41"/>
      <c r="I17" s="41"/>
      <c r="J17" s="42"/>
    </row>
    <row r="18" spans="1:16" ht="150" x14ac:dyDescent="0.25">
      <c r="A18" s="33" t="s">
        <v>177</v>
      </c>
      <c r="B18" s="40"/>
      <c r="C18" s="41"/>
      <c r="D18" s="41"/>
      <c r="E18" s="35" t="s">
        <v>2346</v>
      </c>
      <c r="F18" s="41"/>
      <c r="G18" s="41"/>
      <c r="H18" s="41"/>
      <c r="I18" s="41"/>
      <c r="J18" s="42"/>
    </row>
    <row r="19" spans="1:16" x14ac:dyDescent="0.25">
      <c r="A19" s="33" t="s">
        <v>168</v>
      </c>
      <c r="B19" s="33">
        <v>3</v>
      </c>
      <c r="C19" s="34" t="s">
        <v>2331</v>
      </c>
      <c r="D19" s="33" t="s">
        <v>170</v>
      </c>
      <c r="E19" s="35" t="s">
        <v>2332</v>
      </c>
      <c r="F19" s="36" t="s">
        <v>172</v>
      </c>
      <c r="G19" s="37">
        <v>1</v>
      </c>
      <c r="H19" s="38">
        <v>0</v>
      </c>
      <c r="I19" s="38">
        <f>ROUND(G19*H19,P4)</f>
        <v>0</v>
      </c>
      <c r="J19" s="33"/>
      <c r="O19" s="39">
        <f>I19*0.21</f>
        <v>0</v>
      </c>
      <c r="P19">
        <v>3</v>
      </c>
    </row>
    <row r="20" spans="1:16" ht="180" x14ac:dyDescent="0.25">
      <c r="A20" s="33" t="s">
        <v>173</v>
      </c>
      <c r="B20" s="40"/>
      <c r="C20" s="41"/>
      <c r="D20" s="41"/>
      <c r="E20" s="35" t="s">
        <v>2394</v>
      </c>
      <c r="F20" s="41"/>
      <c r="G20" s="41"/>
      <c r="H20" s="41"/>
      <c r="I20" s="41"/>
      <c r="J20" s="42"/>
    </row>
    <row r="21" spans="1:16" x14ac:dyDescent="0.25">
      <c r="A21" s="33" t="s">
        <v>175</v>
      </c>
      <c r="B21" s="40"/>
      <c r="C21" s="41"/>
      <c r="D21" s="41"/>
      <c r="E21" s="43" t="s">
        <v>176</v>
      </c>
      <c r="F21" s="41"/>
      <c r="G21" s="41"/>
      <c r="H21" s="41"/>
      <c r="I21" s="41"/>
      <c r="J21" s="42"/>
    </row>
    <row r="22" spans="1:16" ht="30" x14ac:dyDescent="0.25">
      <c r="A22" s="33" t="s">
        <v>177</v>
      </c>
      <c r="B22" s="40"/>
      <c r="C22" s="41"/>
      <c r="D22" s="41"/>
      <c r="E22" s="35" t="s">
        <v>2334</v>
      </c>
      <c r="F22" s="41"/>
      <c r="G22" s="41"/>
      <c r="H22" s="41"/>
      <c r="I22" s="41"/>
      <c r="J22" s="42"/>
    </row>
    <row r="23" spans="1:16" x14ac:dyDescent="0.25">
      <c r="A23" s="33" t="s">
        <v>168</v>
      </c>
      <c r="B23" s="33">
        <v>4</v>
      </c>
      <c r="C23" s="34" t="s">
        <v>2347</v>
      </c>
      <c r="D23" s="33" t="s">
        <v>181</v>
      </c>
      <c r="E23" s="35" t="s">
        <v>214</v>
      </c>
      <c r="F23" s="36" t="s">
        <v>2348</v>
      </c>
      <c r="G23" s="37">
        <v>16</v>
      </c>
      <c r="H23" s="38">
        <v>0</v>
      </c>
      <c r="I23" s="38">
        <f>ROUND(G23*H23,P4)</f>
        <v>0</v>
      </c>
      <c r="J23" s="33"/>
      <c r="O23" s="39">
        <f>I23*0.21</f>
        <v>0</v>
      </c>
      <c r="P23">
        <v>3</v>
      </c>
    </row>
    <row r="24" spans="1:16" x14ac:dyDescent="0.25">
      <c r="A24" s="33" t="s">
        <v>173</v>
      </c>
      <c r="B24" s="40"/>
      <c r="C24" s="41"/>
      <c r="D24" s="41"/>
      <c r="E24" s="44" t="s">
        <v>181</v>
      </c>
      <c r="F24" s="41"/>
      <c r="G24" s="41"/>
      <c r="H24" s="41"/>
      <c r="I24" s="41"/>
      <c r="J24" s="42"/>
    </row>
    <row r="25" spans="1:16" x14ac:dyDescent="0.25">
      <c r="A25" s="33" t="s">
        <v>175</v>
      </c>
      <c r="B25" s="40"/>
      <c r="C25" s="41"/>
      <c r="D25" s="41"/>
      <c r="E25" s="43" t="s">
        <v>1287</v>
      </c>
      <c r="F25" s="41"/>
      <c r="G25" s="41"/>
      <c r="H25" s="41"/>
      <c r="I25" s="41"/>
      <c r="J25" s="42"/>
    </row>
    <row r="26" spans="1:16" ht="60" x14ac:dyDescent="0.25">
      <c r="A26" s="33" t="s">
        <v>177</v>
      </c>
      <c r="B26" s="40"/>
      <c r="C26" s="41"/>
      <c r="D26" s="41"/>
      <c r="E26" s="35" t="s">
        <v>182</v>
      </c>
      <c r="F26" s="41"/>
      <c r="G26" s="41"/>
      <c r="H26" s="41"/>
      <c r="I26" s="41"/>
      <c r="J26" s="42"/>
    </row>
    <row r="27" spans="1:16" x14ac:dyDescent="0.25">
      <c r="A27" s="27" t="s">
        <v>165</v>
      </c>
      <c r="B27" s="28"/>
      <c r="C27" s="29" t="s">
        <v>11</v>
      </c>
      <c r="D27" s="30"/>
      <c r="E27" s="27" t="s">
        <v>239</v>
      </c>
      <c r="F27" s="30"/>
      <c r="G27" s="30"/>
      <c r="H27" s="30"/>
      <c r="I27" s="31">
        <f>SUMIFS(I28:I51,A28:A51,"P")</f>
        <v>0</v>
      </c>
      <c r="J27" s="32"/>
    </row>
    <row r="28" spans="1:16" x14ac:dyDescent="0.25">
      <c r="A28" s="33" t="s">
        <v>168</v>
      </c>
      <c r="B28" s="33">
        <v>5</v>
      </c>
      <c r="C28" s="34" t="s">
        <v>2354</v>
      </c>
      <c r="D28" s="33" t="s">
        <v>181</v>
      </c>
      <c r="E28" s="35" t="s">
        <v>2355</v>
      </c>
      <c r="F28" s="36" t="s">
        <v>242</v>
      </c>
      <c r="G28" s="37">
        <v>60</v>
      </c>
      <c r="H28" s="38">
        <v>0</v>
      </c>
      <c r="I28" s="38">
        <f>ROUND(G28*H28,P4)</f>
        <v>0</v>
      </c>
      <c r="J28" s="33"/>
      <c r="O28" s="39">
        <f>I28*0.21</f>
        <v>0</v>
      </c>
      <c r="P28">
        <v>3</v>
      </c>
    </row>
    <row r="29" spans="1:16" x14ac:dyDescent="0.25">
      <c r="A29" s="33" t="s">
        <v>173</v>
      </c>
      <c r="B29" s="40"/>
      <c r="C29" s="41"/>
      <c r="D29" s="41"/>
      <c r="E29" s="35" t="s">
        <v>2398</v>
      </c>
      <c r="F29" s="41"/>
      <c r="G29" s="41"/>
      <c r="H29" s="41"/>
      <c r="I29" s="41"/>
      <c r="J29" s="42"/>
    </row>
    <row r="30" spans="1:16" x14ac:dyDescent="0.25">
      <c r="A30" s="33" t="s">
        <v>175</v>
      </c>
      <c r="B30" s="40"/>
      <c r="C30" s="41"/>
      <c r="D30" s="41"/>
      <c r="E30" s="43" t="s">
        <v>871</v>
      </c>
      <c r="F30" s="41"/>
      <c r="G30" s="41"/>
      <c r="H30" s="41"/>
      <c r="I30" s="41"/>
      <c r="J30" s="42"/>
    </row>
    <row r="31" spans="1:16" ht="409.5" x14ac:dyDescent="0.25">
      <c r="A31" s="33" t="s">
        <v>177</v>
      </c>
      <c r="B31" s="40"/>
      <c r="C31" s="41"/>
      <c r="D31" s="41"/>
      <c r="E31" s="35" t="s">
        <v>537</v>
      </c>
      <c r="F31" s="41"/>
      <c r="G31" s="41"/>
      <c r="H31" s="41"/>
      <c r="I31" s="41"/>
      <c r="J31" s="42"/>
    </row>
    <row r="32" spans="1:16" x14ac:dyDescent="0.25">
      <c r="A32" s="33" t="s">
        <v>168</v>
      </c>
      <c r="B32" s="33">
        <v>6</v>
      </c>
      <c r="C32" s="34" t="s">
        <v>302</v>
      </c>
      <c r="D32" s="33" t="s">
        <v>181</v>
      </c>
      <c r="E32" s="35" t="s">
        <v>2356</v>
      </c>
      <c r="F32" s="36" t="s">
        <v>242</v>
      </c>
      <c r="G32" s="37">
        <v>15</v>
      </c>
      <c r="H32" s="38">
        <v>0</v>
      </c>
      <c r="I32" s="38">
        <f>ROUND(G32*H32,P4)</f>
        <v>0</v>
      </c>
      <c r="J32" s="33"/>
      <c r="O32" s="39">
        <f>I32*0.21</f>
        <v>0</v>
      </c>
      <c r="P32">
        <v>3</v>
      </c>
    </row>
    <row r="33" spans="1:16" x14ac:dyDescent="0.25">
      <c r="A33" s="33" t="s">
        <v>173</v>
      </c>
      <c r="B33" s="40"/>
      <c r="C33" s="41"/>
      <c r="D33" s="41"/>
      <c r="E33" s="44" t="s">
        <v>181</v>
      </c>
      <c r="F33" s="41"/>
      <c r="G33" s="41"/>
      <c r="H33" s="41"/>
      <c r="I33" s="41"/>
      <c r="J33" s="42"/>
    </row>
    <row r="34" spans="1:16" x14ac:dyDescent="0.25">
      <c r="A34" s="33" t="s">
        <v>175</v>
      </c>
      <c r="B34" s="40"/>
      <c r="C34" s="41"/>
      <c r="D34" s="41"/>
      <c r="E34" s="43" t="s">
        <v>781</v>
      </c>
      <c r="F34" s="41"/>
      <c r="G34" s="41"/>
      <c r="H34" s="41"/>
      <c r="I34" s="41"/>
      <c r="J34" s="42"/>
    </row>
    <row r="35" spans="1:16" ht="409.5" x14ac:dyDescent="0.25">
      <c r="A35" s="33" t="s">
        <v>177</v>
      </c>
      <c r="B35" s="40"/>
      <c r="C35" s="41"/>
      <c r="D35" s="41"/>
      <c r="E35" s="35" t="s">
        <v>306</v>
      </c>
      <c r="F35" s="41"/>
      <c r="G35" s="41"/>
      <c r="H35" s="41"/>
      <c r="I35" s="41"/>
      <c r="J35" s="42"/>
    </row>
    <row r="36" spans="1:16" x14ac:dyDescent="0.25">
      <c r="A36" s="33" t="s">
        <v>168</v>
      </c>
      <c r="B36" s="33">
        <v>7</v>
      </c>
      <c r="C36" s="34" t="s">
        <v>396</v>
      </c>
      <c r="D36" s="33" t="s">
        <v>181</v>
      </c>
      <c r="E36" s="35" t="s">
        <v>553</v>
      </c>
      <c r="F36" s="36" t="s">
        <v>242</v>
      </c>
      <c r="G36" s="37">
        <v>80</v>
      </c>
      <c r="H36" s="38">
        <v>0</v>
      </c>
      <c r="I36" s="38">
        <f>ROUND(G36*H36,P4)</f>
        <v>0</v>
      </c>
      <c r="J36" s="33"/>
      <c r="O36" s="39">
        <f>I36*0.21</f>
        <v>0</v>
      </c>
      <c r="P36">
        <v>3</v>
      </c>
    </row>
    <row r="37" spans="1:16" x14ac:dyDescent="0.25">
      <c r="A37" s="33" t="s">
        <v>173</v>
      </c>
      <c r="B37" s="40"/>
      <c r="C37" s="41"/>
      <c r="D37" s="41"/>
      <c r="E37" s="44" t="s">
        <v>181</v>
      </c>
      <c r="F37" s="41"/>
      <c r="G37" s="41"/>
      <c r="H37" s="41"/>
      <c r="I37" s="41"/>
      <c r="J37" s="42"/>
    </row>
    <row r="38" spans="1:16" x14ac:dyDescent="0.25">
      <c r="A38" s="33" t="s">
        <v>175</v>
      </c>
      <c r="B38" s="40"/>
      <c r="C38" s="41"/>
      <c r="D38" s="41"/>
      <c r="E38" s="43" t="s">
        <v>2399</v>
      </c>
      <c r="F38" s="41"/>
      <c r="G38" s="41"/>
      <c r="H38" s="41"/>
      <c r="I38" s="41"/>
      <c r="J38" s="42"/>
    </row>
    <row r="39" spans="1:16" ht="285" x14ac:dyDescent="0.25">
      <c r="A39" s="33" t="s">
        <v>177</v>
      </c>
      <c r="B39" s="40"/>
      <c r="C39" s="41"/>
      <c r="D39" s="41"/>
      <c r="E39" s="35" t="s">
        <v>556</v>
      </c>
      <c r="F39" s="41"/>
      <c r="G39" s="41"/>
      <c r="H39" s="41"/>
      <c r="I39" s="41"/>
      <c r="J39" s="42"/>
    </row>
    <row r="40" spans="1:16" x14ac:dyDescent="0.25">
      <c r="A40" s="33" t="s">
        <v>168</v>
      </c>
      <c r="B40" s="33">
        <v>8</v>
      </c>
      <c r="C40" s="34" t="s">
        <v>2358</v>
      </c>
      <c r="D40" s="33" t="s">
        <v>181</v>
      </c>
      <c r="E40" s="35" t="s">
        <v>2359</v>
      </c>
      <c r="F40" s="36" t="s">
        <v>242</v>
      </c>
      <c r="G40" s="37">
        <v>60</v>
      </c>
      <c r="H40" s="38">
        <v>0</v>
      </c>
      <c r="I40" s="38">
        <f>ROUND(G40*H40,P4)</f>
        <v>0</v>
      </c>
      <c r="J40" s="33"/>
      <c r="O40" s="39">
        <f>I40*0.21</f>
        <v>0</v>
      </c>
      <c r="P40">
        <v>3</v>
      </c>
    </row>
    <row r="41" spans="1:16" x14ac:dyDescent="0.25">
      <c r="A41" s="33" t="s">
        <v>173</v>
      </c>
      <c r="B41" s="40"/>
      <c r="C41" s="41"/>
      <c r="D41" s="41"/>
      <c r="E41" s="44" t="s">
        <v>181</v>
      </c>
      <c r="F41" s="41"/>
      <c r="G41" s="41"/>
      <c r="H41" s="41"/>
      <c r="I41" s="41"/>
      <c r="J41" s="42"/>
    </row>
    <row r="42" spans="1:16" x14ac:dyDescent="0.25">
      <c r="A42" s="33" t="s">
        <v>175</v>
      </c>
      <c r="B42" s="40"/>
      <c r="C42" s="41"/>
      <c r="D42" s="41"/>
      <c r="E42" s="43" t="s">
        <v>871</v>
      </c>
      <c r="F42" s="41"/>
      <c r="G42" s="41"/>
      <c r="H42" s="41"/>
      <c r="I42" s="41"/>
      <c r="J42" s="42"/>
    </row>
    <row r="43" spans="1:16" ht="375" x14ac:dyDescent="0.25">
      <c r="A43" s="33" t="s">
        <v>177</v>
      </c>
      <c r="B43" s="40"/>
      <c r="C43" s="41"/>
      <c r="D43" s="41"/>
      <c r="E43" s="35" t="s">
        <v>2360</v>
      </c>
      <c r="F43" s="41"/>
      <c r="G43" s="41"/>
      <c r="H43" s="41"/>
      <c r="I43" s="41"/>
      <c r="J43" s="42"/>
    </row>
    <row r="44" spans="1:16" x14ac:dyDescent="0.25">
      <c r="A44" s="33" t="s">
        <v>168</v>
      </c>
      <c r="B44" s="33">
        <v>9</v>
      </c>
      <c r="C44" s="34" t="s">
        <v>2267</v>
      </c>
      <c r="D44" s="33" t="s">
        <v>181</v>
      </c>
      <c r="E44" s="35" t="s">
        <v>2268</v>
      </c>
      <c r="F44" s="36" t="s">
        <v>242</v>
      </c>
      <c r="G44" s="37">
        <v>30</v>
      </c>
      <c r="H44" s="38">
        <v>0</v>
      </c>
      <c r="I44" s="38">
        <f>ROUND(G44*H44,P4)</f>
        <v>0</v>
      </c>
      <c r="J44" s="33"/>
      <c r="O44" s="39">
        <f>I44*0.21</f>
        <v>0</v>
      </c>
      <c r="P44">
        <v>3</v>
      </c>
    </row>
    <row r="45" spans="1:16" ht="30" x14ac:dyDescent="0.25">
      <c r="A45" s="33" t="s">
        <v>173</v>
      </c>
      <c r="B45" s="40"/>
      <c r="C45" s="41"/>
      <c r="D45" s="41"/>
      <c r="E45" s="35" t="s">
        <v>2400</v>
      </c>
      <c r="F45" s="41"/>
      <c r="G45" s="41"/>
      <c r="H45" s="41"/>
      <c r="I45" s="41"/>
      <c r="J45" s="42"/>
    </row>
    <row r="46" spans="1:16" x14ac:dyDescent="0.25">
      <c r="A46" s="33" t="s">
        <v>175</v>
      </c>
      <c r="B46" s="40"/>
      <c r="C46" s="41"/>
      <c r="D46" s="41"/>
      <c r="E46" s="43" t="s">
        <v>461</v>
      </c>
      <c r="F46" s="41"/>
      <c r="G46" s="41"/>
      <c r="H46" s="41"/>
      <c r="I46" s="41"/>
      <c r="J46" s="42"/>
    </row>
    <row r="47" spans="1:16" ht="409.5" x14ac:dyDescent="0.25">
      <c r="A47" s="33" t="s">
        <v>177</v>
      </c>
      <c r="B47" s="40"/>
      <c r="C47" s="41"/>
      <c r="D47" s="41"/>
      <c r="E47" s="35" t="s">
        <v>2271</v>
      </c>
      <c r="F47" s="41"/>
      <c r="G47" s="41"/>
      <c r="H47" s="41"/>
      <c r="I47" s="41"/>
      <c r="J47" s="42"/>
    </row>
    <row r="48" spans="1:16" x14ac:dyDescent="0.25">
      <c r="A48" s="33" t="s">
        <v>168</v>
      </c>
      <c r="B48" s="33">
        <v>10</v>
      </c>
      <c r="C48" s="34" t="s">
        <v>2401</v>
      </c>
      <c r="D48" s="33" t="s">
        <v>181</v>
      </c>
      <c r="E48" s="35" t="s">
        <v>2402</v>
      </c>
      <c r="F48" s="36" t="s">
        <v>242</v>
      </c>
      <c r="G48" s="37">
        <v>10</v>
      </c>
      <c r="H48" s="38">
        <v>0</v>
      </c>
      <c r="I48" s="38">
        <f>ROUND(G48*H48,P4)</f>
        <v>0</v>
      </c>
      <c r="J48" s="33"/>
      <c r="O48" s="39">
        <f>I48*0.21</f>
        <v>0</v>
      </c>
      <c r="P48">
        <v>3</v>
      </c>
    </row>
    <row r="49" spans="1:16" x14ac:dyDescent="0.25">
      <c r="A49" s="33" t="s">
        <v>173</v>
      </c>
      <c r="B49" s="40"/>
      <c r="C49" s="41"/>
      <c r="D49" s="41"/>
      <c r="E49" s="44" t="s">
        <v>181</v>
      </c>
      <c r="F49" s="41"/>
      <c r="G49" s="41"/>
      <c r="H49" s="41"/>
      <c r="I49" s="41"/>
      <c r="J49" s="42"/>
    </row>
    <row r="50" spans="1:16" x14ac:dyDescent="0.25">
      <c r="A50" s="33" t="s">
        <v>175</v>
      </c>
      <c r="B50" s="40"/>
      <c r="C50" s="41"/>
      <c r="D50" s="41"/>
      <c r="E50" s="43" t="s">
        <v>325</v>
      </c>
      <c r="F50" s="41"/>
      <c r="G50" s="41"/>
      <c r="H50" s="41"/>
      <c r="I50" s="41"/>
      <c r="J50" s="42"/>
    </row>
    <row r="51" spans="1:16" ht="409.5" x14ac:dyDescent="0.25">
      <c r="A51" s="33" t="s">
        <v>177</v>
      </c>
      <c r="B51" s="40"/>
      <c r="C51" s="41"/>
      <c r="D51" s="41"/>
      <c r="E51" s="35" t="s">
        <v>2403</v>
      </c>
      <c r="F51" s="41"/>
      <c r="G51" s="41"/>
      <c r="H51" s="41"/>
      <c r="I51" s="41"/>
      <c r="J51" s="42"/>
    </row>
    <row r="52" spans="1:16" x14ac:dyDescent="0.25">
      <c r="A52" s="27" t="s">
        <v>165</v>
      </c>
      <c r="B52" s="28"/>
      <c r="C52" s="29" t="s">
        <v>340</v>
      </c>
      <c r="D52" s="30"/>
      <c r="E52" s="27" t="s">
        <v>341</v>
      </c>
      <c r="F52" s="30"/>
      <c r="G52" s="30"/>
      <c r="H52" s="30"/>
      <c r="I52" s="31">
        <f>SUMIFS(I53:I68,A53:A68,"P")</f>
        <v>0</v>
      </c>
      <c r="J52" s="32"/>
    </row>
    <row r="53" spans="1:16" x14ac:dyDescent="0.25">
      <c r="A53" s="33" t="s">
        <v>168</v>
      </c>
      <c r="B53" s="33">
        <v>11</v>
      </c>
      <c r="C53" s="34" t="s">
        <v>2404</v>
      </c>
      <c r="D53" s="33" t="s">
        <v>181</v>
      </c>
      <c r="E53" s="35" t="s">
        <v>2405</v>
      </c>
      <c r="F53" s="36" t="s">
        <v>242</v>
      </c>
      <c r="G53" s="37">
        <v>1</v>
      </c>
      <c r="H53" s="38">
        <v>0</v>
      </c>
      <c r="I53" s="38">
        <f>ROUND(G53*H53,P4)</f>
        <v>0</v>
      </c>
      <c r="J53" s="33"/>
      <c r="O53" s="39">
        <f>I53*0.21</f>
        <v>0</v>
      </c>
      <c r="P53">
        <v>3</v>
      </c>
    </row>
    <row r="54" spans="1:16" x14ac:dyDescent="0.25">
      <c r="A54" s="33" t="s">
        <v>173</v>
      </c>
      <c r="B54" s="40"/>
      <c r="C54" s="41"/>
      <c r="D54" s="41"/>
      <c r="E54" s="35" t="s">
        <v>2406</v>
      </c>
      <c r="F54" s="41"/>
      <c r="G54" s="41"/>
      <c r="H54" s="41"/>
      <c r="I54" s="41"/>
      <c r="J54" s="42"/>
    </row>
    <row r="55" spans="1:16" x14ac:dyDescent="0.25">
      <c r="A55" s="33" t="s">
        <v>175</v>
      </c>
      <c r="B55" s="40"/>
      <c r="C55" s="41"/>
      <c r="D55" s="41"/>
      <c r="E55" s="43" t="s">
        <v>176</v>
      </c>
      <c r="F55" s="41"/>
      <c r="G55" s="41"/>
      <c r="H55" s="41"/>
      <c r="I55" s="41"/>
      <c r="J55" s="42"/>
    </row>
    <row r="56" spans="1:16" ht="330" x14ac:dyDescent="0.25">
      <c r="A56" s="33" t="s">
        <v>177</v>
      </c>
      <c r="B56" s="40"/>
      <c r="C56" s="41"/>
      <c r="D56" s="41"/>
      <c r="E56" s="35" t="s">
        <v>2407</v>
      </c>
      <c r="F56" s="41"/>
      <c r="G56" s="41"/>
      <c r="H56" s="41"/>
      <c r="I56" s="41"/>
      <c r="J56" s="42"/>
    </row>
    <row r="57" spans="1:16" x14ac:dyDescent="0.25">
      <c r="A57" s="33" t="s">
        <v>168</v>
      </c>
      <c r="B57" s="33">
        <v>12</v>
      </c>
      <c r="C57" s="34" t="s">
        <v>2408</v>
      </c>
      <c r="D57" s="33" t="s">
        <v>181</v>
      </c>
      <c r="E57" s="35" t="s">
        <v>2409</v>
      </c>
      <c r="F57" s="36" t="s">
        <v>242</v>
      </c>
      <c r="G57" s="37">
        <v>2</v>
      </c>
      <c r="H57" s="38">
        <v>0</v>
      </c>
      <c r="I57" s="38">
        <f>ROUND(G57*H57,P4)</f>
        <v>0</v>
      </c>
      <c r="J57" s="33"/>
      <c r="O57" s="39">
        <f>I57*0.21</f>
        <v>0</v>
      </c>
      <c r="P57">
        <v>3</v>
      </c>
    </row>
    <row r="58" spans="1:16" ht="45" x14ac:dyDescent="0.25">
      <c r="A58" s="33" t="s">
        <v>173</v>
      </c>
      <c r="B58" s="40"/>
      <c r="C58" s="41"/>
      <c r="D58" s="41"/>
      <c r="E58" s="35" t="s">
        <v>2410</v>
      </c>
      <c r="F58" s="41"/>
      <c r="G58" s="41"/>
      <c r="H58" s="41"/>
      <c r="I58" s="41"/>
      <c r="J58" s="42"/>
    </row>
    <row r="59" spans="1:16" x14ac:dyDescent="0.25">
      <c r="A59" s="33" t="s">
        <v>175</v>
      </c>
      <c r="B59" s="40"/>
      <c r="C59" s="41"/>
      <c r="D59" s="41"/>
      <c r="E59" s="43" t="s">
        <v>805</v>
      </c>
      <c r="F59" s="41"/>
      <c r="G59" s="41"/>
      <c r="H59" s="41"/>
      <c r="I59" s="41"/>
      <c r="J59" s="42"/>
    </row>
    <row r="60" spans="1:16" ht="409.5" x14ac:dyDescent="0.25">
      <c r="A60" s="33" t="s">
        <v>177</v>
      </c>
      <c r="B60" s="40"/>
      <c r="C60" s="41"/>
      <c r="D60" s="41"/>
      <c r="E60" s="35" t="s">
        <v>321</v>
      </c>
      <c r="F60" s="41"/>
      <c r="G60" s="41"/>
      <c r="H60" s="41"/>
      <c r="I60" s="41"/>
      <c r="J60" s="42"/>
    </row>
    <row r="61" spans="1:16" x14ac:dyDescent="0.25">
      <c r="A61" s="33" t="s">
        <v>168</v>
      </c>
      <c r="B61" s="33">
        <v>13</v>
      </c>
      <c r="C61" s="34" t="s">
        <v>2362</v>
      </c>
      <c r="D61" s="33" t="s">
        <v>181</v>
      </c>
      <c r="E61" s="35" t="s">
        <v>2363</v>
      </c>
      <c r="F61" s="36" t="s">
        <v>242</v>
      </c>
      <c r="G61" s="37">
        <v>5</v>
      </c>
      <c r="H61" s="38">
        <v>0</v>
      </c>
      <c r="I61" s="38">
        <f>ROUND(G61*H61,P4)</f>
        <v>0</v>
      </c>
      <c r="J61" s="33"/>
      <c r="O61" s="39">
        <f>I61*0.21</f>
        <v>0</v>
      </c>
      <c r="P61">
        <v>3</v>
      </c>
    </row>
    <row r="62" spans="1:16" x14ac:dyDescent="0.25">
      <c r="A62" s="33" t="s">
        <v>173</v>
      </c>
      <c r="B62" s="40"/>
      <c r="C62" s="41"/>
      <c r="D62" s="41"/>
      <c r="E62" s="35" t="s">
        <v>2411</v>
      </c>
      <c r="F62" s="41"/>
      <c r="G62" s="41"/>
      <c r="H62" s="41"/>
      <c r="I62" s="41"/>
      <c r="J62" s="42"/>
    </row>
    <row r="63" spans="1:16" x14ac:dyDescent="0.25">
      <c r="A63" s="33" t="s">
        <v>175</v>
      </c>
      <c r="B63" s="40"/>
      <c r="C63" s="41"/>
      <c r="D63" s="41"/>
      <c r="E63" s="43" t="s">
        <v>333</v>
      </c>
      <c r="F63" s="41"/>
      <c r="G63" s="41"/>
      <c r="H63" s="41"/>
      <c r="I63" s="41"/>
      <c r="J63" s="42"/>
    </row>
    <row r="64" spans="1:16" ht="105" x14ac:dyDescent="0.25">
      <c r="A64" s="33" t="s">
        <v>177</v>
      </c>
      <c r="B64" s="40"/>
      <c r="C64" s="41"/>
      <c r="D64" s="41"/>
      <c r="E64" s="35" t="s">
        <v>346</v>
      </c>
      <c r="F64" s="41"/>
      <c r="G64" s="41"/>
      <c r="H64" s="41"/>
      <c r="I64" s="41"/>
      <c r="J64" s="42"/>
    </row>
    <row r="65" spans="1:16" x14ac:dyDescent="0.25">
      <c r="A65" s="33" t="s">
        <v>168</v>
      </c>
      <c r="B65" s="33">
        <v>14</v>
      </c>
      <c r="C65" s="34" t="s">
        <v>2365</v>
      </c>
      <c r="D65" s="33" t="s">
        <v>181</v>
      </c>
      <c r="E65" s="35" t="s">
        <v>2366</v>
      </c>
      <c r="F65" s="36" t="s">
        <v>242</v>
      </c>
      <c r="G65" s="37">
        <v>5</v>
      </c>
      <c r="H65" s="38">
        <v>0</v>
      </c>
      <c r="I65" s="38">
        <f>ROUND(G65*H65,P4)</f>
        <v>0</v>
      </c>
      <c r="J65" s="33"/>
      <c r="O65" s="39">
        <f>I65*0.21</f>
        <v>0</v>
      </c>
      <c r="P65">
        <v>3</v>
      </c>
    </row>
    <row r="66" spans="1:16" ht="45" x14ac:dyDescent="0.25">
      <c r="A66" s="33" t="s">
        <v>173</v>
      </c>
      <c r="B66" s="40"/>
      <c r="C66" s="41"/>
      <c r="D66" s="41"/>
      <c r="E66" s="35" t="s">
        <v>2412</v>
      </c>
      <c r="F66" s="41"/>
      <c r="G66" s="41"/>
      <c r="H66" s="41"/>
      <c r="I66" s="41"/>
      <c r="J66" s="42"/>
    </row>
    <row r="67" spans="1:16" x14ac:dyDescent="0.25">
      <c r="A67" s="33" t="s">
        <v>175</v>
      </c>
      <c r="B67" s="40"/>
      <c r="C67" s="41"/>
      <c r="D67" s="41"/>
      <c r="E67" s="43" t="s">
        <v>333</v>
      </c>
      <c r="F67" s="41"/>
      <c r="G67" s="41"/>
      <c r="H67" s="41"/>
      <c r="I67" s="41"/>
      <c r="J67" s="42"/>
    </row>
    <row r="68" spans="1:16" ht="105" x14ac:dyDescent="0.25">
      <c r="A68" s="33" t="s">
        <v>177</v>
      </c>
      <c r="B68" s="40"/>
      <c r="C68" s="41"/>
      <c r="D68" s="41"/>
      <c r="E68" s="35" t="s">
        <v>346</v>
      </c>
      <c r="F68" s="41"/>
      <c r="G68" s="41"/>
      <c r="H68" s="41"/>
      <c r="I68" s="41"/>
      <c r="J68" s="42"/>
    </row>
    <row r="69" spans="1:16" x14ac:dyDescent="0.25">
      <c r="A69" s="27" t="s">
        <v>165</v>
      </c>
      <c r="B69" s="28"/>
      <c r="C69" s="29" t="s">
        <v>674</v>
      </c>
      <c r="D69" s="30"/>
      <c r="E69" s="27" t="s">
        <v>675</v>
      </c>
      <c r="F69" s="30"/>
      <c r="G69" s="30"/>
      <c r="H69" s="30"/>
      <c r="I69" s="31">
        <f>SUMIFS(I70:I113,A70:A113,"P")</f>
        <v>0</v>
      </c>
      <c r="J69" s="32"/>
    </row>
    <row r="70" spans="1:16" ht="30" x14ac:dyDescent="0.25">
      <c r="A70" s="33" t="s">
        <v>168</v>
      </c>
      <c r="B70" s="33">
        <v>15</v>
      </c>
      <c r="C70" s="34" t="s">
        <v>2413</v>
      </c>
      <c r="D70" s="33" t="s">
        <v>181</v>
      </c>
      <c r="E70" s="35" t="s">
        <v>2414</v>
      </c>
      <c r="F70" s="36" t="s">
        <v>274</v>
      </c>
      <c r="G70" s="37">
        <v>22</v>
      </c>
      <c r="H70" s="38">
        <v>0</v>
      </c>
      <c r="I70" s="38">
        <f>ROUND(G70*H70,P4)</f>
        <v>0</v>
      </c>
      <c r="J70" s="33"/>
      <c r="O70" s="39">
        <f>I70*0.21</f>
        <v>0</v>
      </c>
      <c r="P70">
        <v>3</v>
      </c>
    </row>
    <row r="71" spans="1:16" x14ac:dyDescent="0.25">
      <c r="A71" s="33" t="s">
        <v>173</v>
      </c>
      <c r="B71" s="40"/>
      <c r="C71" s="41"/>
      <c r="D71" s="41"/>
      <c r="E71" s="35" t="s">
        <v>2415</v>
      </c>
      <c r="F71" s="41"/>
      <c r="G71" s="41"/>
      <c r="H71" s="41"/>
      <c r="I71" s="41"/>
      <c r="J71" s="42"/>
    </row>
    <row r="72" spans="1:16" x14ac:dyDescent="0.25">
      <c r="A72" s="33" t="s">
        <v>175</v>
      </c>
      <c r="B72" s="40"/>
      <c r="C72" s="41"/>
      <c r="D72" s="41"/>
      <c r="E72" s="43" t="s">
        <v>1006</v>
      </c>
      <c r="F72" s="41"/>
      <c r="G72" s="41"/>
      <c r="H72" s="41"/>
      <c r="I72" s="41"/>
      <c r="J72" s="42"/>
    </row>
    <row r="73" spans="1:16" ht="330" x14ac:dyDescent="0.25">
      <c r="A73" s="33" t="s">
        <v>177</v>
      </c>
      <c r="B73" s="40"/>
      <c r="C73" s="41"/>
      <c r="D73" s="41"/>
      <c r="E73" s="35" t="s">
        <v>2295</v>
      </c>
      <c r="F73" s="41"/>
      <c r="G73" s="41"/>
      <c r="H73" s="41"/>
      <c r="I73" s="41"/>
      <c r="J73" s="42"/>
    </row>
    <row r="74" spans="1:16" ht="30" x14ac:dyDescent="0.25">
      <c r="A74" s="33" t="s">
        <v>168</v>
      </c>
      <c r="B74" s="33">
        <v>16</v>
      </c>
      <c r="C74" s="34" t="s">
        <v>2416</v>
      </c>
      <c r="D74" s="33" t="s">
        <v>181</v>
      </c>
      <c r="E74" s="35" t="s">
        <v>2417</v>
      </c>
      <c r="F74" s="36" t="s">
        <v>274</v>
      </c>
      <c r="G74" s="37">
        <v>22</v>
      </c>
      <c r="H74" s="38">
        <v>0</v>
      </c>
      <c r="I74" s="38">
        <f>ROUND(G74*H74,P4)</f>
        <v>0</v>
      </c>
      <c r="J74" s="33"/>
      <c r="O74" s="39">
        <f>I74*0.21</f>
        <v>0</v>
      </c>
      <c r="P74">
        <v>3</v>
      </c>
    </row>
    <row r="75" spans="1:16" x14ac:dyDescent="0.25">
      <c r="A75" s="33" t="s">
        <v>173</v>
      </c>
      <c r="B75" s="40"/>
      <c r="C75" s="41"/>
      <c r="D75" s="41"/>
      <c r="E75" s="44" t="s">
        <v>181</v>
      </c>
      <c r="F75" s="41"/>
      <c r="G75" s="41"/>
      <c r="H75" s="41"/>
      <c r="I75" s="41"/>
      <c r="J75" s="42"/>
    </row>
    <row r="76" spans="1:16" x14ac:dyDescent="0.25">
      <c r="A76" s="33" t="s">
        <v>175</v>
      </c>
      <c r="B76" s="40"/>
      <c r="C76" s="41"/>
      <c r="D76" s="41"/>
      <c r="E76" s="43" t="s">
        <v>1006</v>
      </c>
      <c r="F76" s="41"/>
      <c r="G76" s="41"/>
      <c r="H76" s="41"/>
      <c r="I76" s="41"/>
      <c r="J76" s="42"/>
    </row>
    <row r="77" spans="1:16" ht="330" x14ac:dyDescent="0.25">
      <c r="A77" s="33" t="s">
        <v>177</v>
      </c>
      <c r="B77" s="40"/>
      <c r="C77" s="41"/>
      <c r="D77" s="41"/>
      <c r="E77" s="35" t="s">
        <v>2295</v>
      </c>
      <c r="F77" s="41"/>
      <c r="G77" s="41"/>
      <c r="H77" s="41"/>
      <c r="I77" s="41"/>
      <c r="J77" s="42"/>
    </row>
    <row r="78" spans="1:16" x14ac:dyDescent="0.25">
      <c r="A78" s="33" t="s">
        <v>168</v>
      </c>
      <c r="B78" s="33">
        <v>17</v>
      </c>
      <c r="C78" s="34" t="s">
        <v>2418</v>
      </c>
      <c r="D78" s="33" t="s">
        <v>181</v>
      </c>
      <c r="E78" s="35" t="s">
        <v>2419</v>
      </c>
      <c r="F78" s="36" t="s">
        <v>274</v>
      </c>
      <c r="G78" s="37">
        <v>22</v>
      </c>
      <c r="H78" s="38">
        <v>0</v>
      </c>
      <c r="I78" s="38">
        <f>ROUND(G78*H78,P4)</f>
        <v>0</v>
      </c>
      <c r="J78" s="33"/>
      <c r="O78" s="39">
        <f>I78*0.21</f>
        <v>0</v>
      </c>
      <c r="P78">
        <v>3</v>
      </c>
    </row>
    <row r="79" spans="1:16" x14ac:dyDescent="0.25">
      <c r="A79" s="33" t="s">
        <v>173</v>
      </c>
      <c r="B79" s="40"/>
      <c r="C79" s="41"/>
      <c r="D79" s="41"/>
      <c r="E79" s="44" t="s">
        <v>181</v>
      </c>
      <c r="F79" s="41"/>
      <c r="G79" s="41"/>
      <c r="H79" s="41"/>
      <c r="I79" s="41"/>
      <c r="J79" s="42"/>
    </row>
    <row r="80" spans="1:16" x14ac:dyDescent="0.25">
      <c r="A80" s="33" t="s">
        <v>175</v>
      </c>
      <c r="B80" s="40"/>
      <c r="C80" s="41"/>
      <c r="D80" s="41"/>
      <c r="E80" s="43" t="s">
        <v>1006</v>
      </c>
      <c r="F80" s="41"/>
      <c r="G80" s="41"/>
      <c r="H80" s="41"/>
      <c r="I80" s="41"/>
      <c r="J80" s="42"/>
    </row>
    <row r="81" spans="1:16" ht="315" x14ac:dyDescent="0.25">
      <c r="A81" s="33" t="s">
        <v>177</v>
      </c>
      <c r="B81" s="40"/>
      <c r="C81" s="41"/>
      <c r="D81" s="41"/>
      <c r="E81" s="35" t="s">
        <v>2420</v>
      </c>
      <c r="F81" s="41"/>
      <c r="G81" s="41"/>
      <c r="H81" s="41"/>
      <c r="I81" s="41"/>
      <c r="J81" s="42"/>
    </row>
    <row r="82" spans="1:16" x14ac:dyDescent="0.25">
      <c r="A82" s="33" t="s">
        <v>168</v>
      </c>
      <c r="B82" s="33">
        <v>18</v>
      </c>
      <c r="C82" s="34" t="s">
        <v>2421</v>
      </c>
      <c r="D82" s="33" t="s">
        <v>181</v>
      </c>
      <c r="E82" s="35" t="s">
        <v>2422</v>
      </c>
      <c r="F82" s="36" t="s">
        <v>190</v>
      </c>
      <c r="G82" s="37">
        <v>8</v>
      </c>
      <c r="H82" s="38">
        <v>0</v>
      </c>
      <c r="I82" s="38">
        <f>ROUND(G82*H82,P4)</f>
        <v>0</v>
      </c>
      <c r="J82" s="33"/>
      <c r="O82" s="39">
        <f>I82*0.21</f>
        <v>0</v>
      </c>
      <c r="P82">
        <v>3</v>
      </c>
    </row>
    <row r="83" spans="1:16" x14ac:dyDescent="0.25">
      <c r="A83" s="33" t="s">
        <v>173</v>
      </c>
      <c r="B83" s="40"/>
      <c r="C83" s="41"/>
      <c r="D83" s="41"/>
      <c r="E83" s="35" t="s">
        <v>2423</v>
      </c>
      <c r="F83" s="41"/>
      <c r="G83" s="41"/>
      <c r="H83" s="41"/>
      <c r="I83" s="41"/>
      <c r="J83" s="42"/>
    </row>
    <row r="84" spans="1:16" x14ac:dyDescent="0.25">
      <c r="A84" s="33" t="s">
        <v>175</v>
      </c>
      <c r="B84" s="40"/>
      <c r="C84" s="41"/>
      <c r="D84" s="41"/>
      <c r="E84" s="43" t="s">
        <v>687</v>
      </c>
      <c r="F84" s="41"/>
      <c r="G84" s="41"/>
      <c r="H84" s="41"/>
      <c r="I84" s="41"/>
      <c r="J84" s="42"/>
    </row>
    <row r="85" spans="1:16" ht="90" x14ac:dyDescent="0.25">
      <c r="A85" s="33" t="s">
        <v>177</v>
      </c>
      <c r="B85" s="40"/>
      <c r="C85" s="41"/>
      <c r="D85" s="41"/>
      <c r="E85" s="35" t="s">
        <v>2424</v>
      </c>
      <c r="F85" s="41"/>
      <c r="G85" s="41"/>
      <c r="H85" s="41"/>
      <c r="I85" s="41"/>
      <c r="J85" s="42"/>
    </row>
    <row r="86" spans="1:16" x14ac:dyDescent="0.25">
      <c r="A86" s="33" t="s">
        <v>168</v>
      </c>
      <c r="B86" s="33">
        <v>19</v>
      </c>
      <c r="C86" s="34" t="s">
        <v>2425</v>
      </c>
      <c r="D86" s="33" t="s">
        <v>181</v>
      </c>
      <c r="E86" s="35" t="s">
        <v>2426</v>
      </c>
      <c r="F86" s="36" t="s">
        <v>190</v>
      </c>
      <c r="G86" s="37">
        <v>2</v>
      </c>
      <c r="H86" s="38">
        <v>0</v>
      </c>
      <c r="I86" s="38">
        <f>ROUND(G86*H86,P4)</f>
        <v>0</v>
      </c>
      <c r="J86" s="33"/>
      <c r="O86" s="39">
        <f>I86*0.21</f>
        <v>0</v>
      </c>
      <c r="P86">
        <v>3</v>
      </c>
    </row>
    <row r="87" spans="1:16" x14ac:dyDescent="0.25">
      <c r="A87" s="33" t="s">
        <v>173</v>
      </c>
      <c r="B87" s="40"/>
      <c r="C87" s="41"/>
      <c r="D87" s="41"/>
      <c r="E87" s="44" t="s">
        <v>181</v>
      </c>
      <c r="F87" s="41"/>
      <c r="G87" s="41"/>
      <c r="H87" s="41"/>
      <c r="I87" s="41"/>
      <c r="J87" s="42"/>
    </row>
    <row r="88" spans="1:16" x14ac:dyDescent="0.25">
      <c r="A88" s="33" t="s">
        <v>175</v>
      </c>
      <c r="B88" s="40"/>
      <c r="C88" s="41"/>
      <c r="D88" s="41"/>
      <c r="E88" s="43" t="s">
        <v>805</v>
      </c>
      <c r="F88" s="41"/>
      <c r="G88" s="41"/>
      <c r="H88" s="41"/>
      <c r="I88" s="41"/>
      <c r="J88" s="42"/>
    </row>
    <row r="89" spans="1:16" ht="90" x14ac:dyDescent="0.25">
      <c r="A89" s="33" t="s">
        <v>177</v>
      </c>
      <c r="B89" s="40"/>
      <c r="C89" s="41"/>
      <c r="D89" s="41"/>
      <c r="E89" s="35" t="s">
        <v>2424</v>
      </c>
      <c r="F89" s="41"/>
      <c r="G89" s="41"/>
      <c r="H89" s="41"/>
      <c r="I89" s="41"/>
      <c r="J89" s="42"/>
    </row>
    <row r="90" spans="1:16" x14ac:dyDescent="0.25">
      <c r="A90" s="33" t="s">
        <v>168</v>
      </c>
      <c r="B90" s="33">
        <v>20</v>
      </c>
      <c r="C90" s="34" t="s">
        <v>2427</v>
      </c>
      <c r="D90" s="33" t="s">
        <v>181</v>
      </c>
      <c r="E90" s="35" t="s">
        <v>2428</v>
      </c>
      <c r="F90" s="36" t="s">
        <v>190</v>
      </c>
      <c r="G90" s="37">
        <v>2</v>
      </c>
      <c r="H90" s="38">
        <v>0</v>
      </c>
      <c r="I90" s="38">
        <f>ROUND(G90*H90,P4)</f>
        <v>0</v>
      </c>
      <c r="J90" s="33"/>
      <c r="O90" s="39">
        <f>I90*0.21</f>
        <v>0</v>
      </c>
      <c r="P90">
        <v>3</v>
      </c>
    </row>
    <row r="91" spans="1:16" x14ac:dyDescent="0.25">
      <c r="A91" s="33" t="s">
        <v>173</v>
      </c>
      <c r="B91" s="40"/>
      <c r="C91" s="41"/>
      <c r="D91" s="41"/>
      <c r="E91" s="44" t="s">
        <v>181</v>
      </c>
      <c r="F91" s="41"/>
      <c r="G91" s="41"/>
      <c r="H91" s="41"/>
      <c r="I91" s="41"/>
      <c r="J91" s="42"/>
    </row>
    <row r="92" spans="1:16" x14ac:dyDescent="0.25">
      <c r="A92" s="33" t="s">
        <v>175</v>
      </c>
      <c r="B92" s="40"/>
      <c r="C92" s="41"/>
      <c r="D92" s="41"/>
      <c r="E92" s="43" t="s">
        <v>805</v>
      </c>
      <c r="F92" s="41"/>
      <c r="G92" s="41"/>
      <c r="H92" s="41"/>
      <c r="I92" s="41"/>
      <c r="J92" s="42"/>
    </row>
    <row r="93" spans="1:16" ht="90" x14ac:dyDescent="0.25">
      <c r="A93" s="33" t="s">
        <v>177</v>
      </c>
      <c r="B93" s="40"/>
      <c r="C93" s="41"/>
      <c r="D93" s="41"/>
      <c r="E93" s="35" t="s">
        <v>2424</v>
      </c>
      <c r="F93" s="41"/>
      <c r="G93" s="41"/>
      <c r="H93" s="41"/>
      <c r="I93" s="41"/>
      <c r="J93" s="42"/>
    </row>
    <row r="94" spans="1:16" x14ac:dyDescent="0.25">
      <c r="A94" s="33" t="s">
        <v>168</v>
      </c>
      <c r="B94" s="33">
        <v>21</v>
      </c>
      <c r="C94" s="34" t="s">
        <v>2429</v>
      </c>
      <c r="D94" s="33" t="s">
        <v>181</v>
      </c>
      <c r="E94" s="35" t="s">
        <v>2430</v>
      </c>
      <c r="F94" s="36" t="s">
        <v>190</v>
      </c>
      <c r="G94" s="37">
        <v>6</v>
      </c>
      <c r="H94" s="38">
        <v>0</v>
      </c>
      <c r="I94" s="38">
        <f>ROUND(G94*H94,P4)</f>
        <v>0</v>
      </c>
      <c r="J94" s="33"/>
      <c r="O94" s="39">
        <f>I94*0.21</f>
        <v>0</v>
      </c>
      <c r="P94">
        <v>3</v>
      </c>
    </row>
    <row r="95" spans="1:16" x14ac:dyDescent="0.25">
      <c r="A95" s="33" t="s">
        <v>173</v>
      </c>
      <c r="B95" s="40"/>
      <c r="C95" s="41"/>
      <c r="D95" s="41"/>
      <c r="E95" s="35" t="s">
        <v>2431</v>
      </c>
      <c r="F95" s="41"/>
      <c r="G95" s="41"/>
      <c r="H95" s="41"/>
      <c r="I95" s="41"/>
      <c r="J95" s="42"/>
    </row>
    <row r="96" spans="1:16" x14ac:dyDescent="0.25">
      <c r="A96" s="33" t="s">
        <v>175</v>
      </c>
      <c r="B96" s="40"/>
      <c r="C96" s="41"/>
      <c r="D96" s="41"/>
      <c r="E96" s="43" t="s">
        <v>849</v>
      </c>
      <c r="F96" s="41"/>
      <c r="G96" s="41"/>
      <c r="H96" s="41"/>
      <c r="I96" s="41"/>
      <c r="J96" s="42"/>
    </row>
    <row r="97" spans="1:16" ht="90" x14ac:dyDescent="0.25">
      <c r="A97" s="33" t="s">
        <v>177</v>
      </c>
      <c r="B97" s="40"/>
      <c r="C97" s="41"/>
      <c r="D97" s="41"/>
      <c r="E97" s="35" t="s">
        <v>2432</v>
      </c>
      <c r="F97" s="41"/>
      <c r="G97" s="41"/>
      <c r="H97" s="41"/>
      <c r="I97" s="41"/>
      <c r="J97" s="42"/>
    </row>
    <row r="98" spans="1:16" x14ac:dyDescent="0.25">
      <c r="A98" s="33" t="s">
        <v>168</v>
      </c>
      <c r="B98" s="33">
        <v>22</v>
      </c>
      <c r="C98" s="34" t="s">
        <v>2433</v>
      </c>
      <c r="D98" s="33" t="s">
        <v>181</v>
      </c>
      <c r="E98" s="35" t="s">
        <v>2434</v>
      </c>
      <c r="F98" s="36" t="s">
        <v>274</v>
      </c>
      <c r="G98" s="37">
        <v>50</v>
      </c>
      <c r="H98" s="38">
        <v>0</v>
      </c>
      <c r="I98" s="38">
        <f>ROUND(G98*H98,P4)</f>
        <v>0</v>
      </c>
      <c r="J98" s="33"/>
      <c r="O98" s="39">
        <f>I98*0.21</f>
        <v>0</v>
      </c>
      <c r="P98">
        <v>3</v>
      </c>
    </row>
    <row r="99" spans="1:16" x14ac:dyDescent="0.25">
      <c r="A99" s="33" t="s">
        <v>173</v>
      </c>
      <c r="B99" s="40"/>
      <c r="C99" s="41"/>
      <c r="D99" s="41"/>
      <c r="E99" s="35" t="s">
        <v>2435</v>
      </c>
      <c r="F99" s="41"/>
      <c r="G99" s="41"/>
      <c r="H99" s="41"/>
      <c r="I99" s="41"/>
      <c r="J99" s="42"/>
    </row>
    <row r="100" spans="1:16" x14ac:dyDescent="0.25">
      <c r="A100" s="33" t="s">
        <v>175</v>
      </c>
      <c r="B100" s="40"/>
      <c r="C100" s="41"/>
      <c r="D100" s="41"/>
      <c r="E100" s="43" t="s">
        <v>668</v>
      </c>
      <c r="F100" s="41"/>
      <c r="G100" s="41"/>
      <c r="H100" s="41"/>
      <c r="I100" s="41"/>
      <c r="J100" s="42"/>
    </row>
    <row r="101" spans="1:16" ht="90" x14ac:dyDescent="0.25">
      <c r="A101" s="33" t="s">
        <v>177</v>
      </c>
      <c r="B101" s="40"/>
      <c r="C101" s="41"/>
      <c r="D101" s="41"/>
      <c r="E101" s="35" t="s">
        <v>2432</v>
      </c>
      <c r="F101" s="41"/>
      <c r="G101" s="41"/>
      <c r="H101" s="41"/>
      <c r="I101" s="41"/>
      <c r="J101" s="42"/>
    </row>
    <row r="102" spans="1:16" x14ac:dyDescent="0.25">
      <c r="A102" s="33" t="s">
        <v>168</v>
      </c>
      <c r="B102" s="33">
        <v>23</v>
      </c>
      <c r="C102" s="34" t="s">
        <v>2436</v>
      </c>
      <c r="D102" s="33" t="s">
        <v>181</v>
      </c>
      <c r="E102" s="35" t="s">
        <v>2437</v>
      </c>
      <c r="F102" s="36" t="s">
        <v>274</v>
      </c>
      <c r="G102" s="37">
        <v>22</v>
      </c>
      <c r="H102" s="38">
        <v>0</v>
      </c>
      <c r="I102" s="38">
        <f>ROUND(G102*H102,P4)</f>
        <v>0</v>
      </c>
      <c r="J102" s="33"/>
      <c r="O102" s="39">
        <f>I102*0.21</f>
        <v>0</v>
      </c>
      <c r="P102">
        <v>3</v>
      </c>
    </row>
    <row r="103" spans="1:16" x14ac:dyDescent="0.25">
      <c r="A103" s="33" t="s">
        <v>173</v>
      </c>
      <c r="B103" s="40"/>
      <c r="C103" s="41"/>
      <c r="D103" s="41"/>
      <c r="E103" s="44" t="s">
        <v>181</v>
      </c>
      <c r="F103" s="41"/>
      <c r="G103" s="41"/>
      <c r="H103" s="41"/>
      <c r="I103" s="41"/>
      <c r="J103" s="42"/>
    </row>
    <row r="104" spans="1:16" x14ac:dyDescent="0.25">
      <c r="A104" s="33" t="s">
        <v>175</v>
      </c>
      <c r="B104" s="40"/>
      <c r="C104" s="41"/>
      <c r="D104" s="41"/>
      <c r="E104" s="43" t="s">
        <v>1006</v>
      </c>
      <c r="F104" s="41"/>
      <c r="G104" s="41"/>
      <c r="H104" s="41"/>
      <c r="I104" s="41"/>
      <c r="J104" s="42"/>
    </row>
    <row r="105" spans="1:16" ht="150" x14ac:dyDescent="0.25">
      <c r="A105" s="33" t="s">
        <v>177</v>
      </c>
      <c r="B105" s="40"/>
      <c r="C105" s="41"/>
      <c r="D105" s="41"/>
      <c r="E105" s="35" t="s">
        <v>2380</v>
      </c>
      <c r="F105" s="41"/>
      <c r="G105" s="41"/>
      <c r="H105" s="41"/>
      <c r="I105" s="41"/>
      <c r="J105" s="42"/>
    </row>
    <row r="106" spans="1:16" x14ac:dyDescent="0.25">
      <c r="A106" s="33" t="s">
        <v>168</v>
      </c>
      <c r="B106" s="33">
        <v>24</v>
      </c>
      <c r="C106" s="34" t="s">
        <v>2378</v>
      </c>
      <c r="D106" s="33" t="s">
        <v>181</v>
      </c>
      <c r="E106" s="35" t="s">
        <v>2379</v>
      </c>
      <c r="F106" s="36" t="s">
        <v>274</v>
      </c>
      <c r="G106" s="37">
        <v>22</v>
      </c>
      <c r="H106" s="38">
        <v>0</v>
      </c>
      <c r="I106" s="38">
        <f>ROUND(G106*H106,P4)</f>
        <v>0</v>
      </c>
      <c r="J106" s="33"/>
      <c r="O106" s="39">
        <f>I106*0.21</f>
        <v>0</v>
      </c>
      <c r="P106">
        <v>3</v>
      </c>
    </row>
    <row r="107" spans="1:16" x14ac:dyDescent="0.25">
      <c r="A107" s="33" t="s">
        <v>173</v>
      </c>
      <c r="B107" s="40"/>
      <c r="C107" s="41"/>
      <c r="D107" s="41"/>
      <c r="E107" s="44" t="s">
        <v>181</v>
      </c>
      <c r="F107" s="41"/>
      <c r="G107" s="41"/>
      <c r="H107" s="41"/>
      <c r="I107" s="41"/>
      <c r="J107" s="42"/>
    </row>
    <row r="108" spans="1:16" x14ac:dyDescent="0.25">
      <c r="A108" s="33" t="s">
        <v>175</v>
      </c>
      <c r="B108" s="40"/>
      <c r="C108" s="41"/>
      <c r="D108" s="41"/>
      <c r="E108" s="43" t="s">
        <v>1006</v>
      </c>
      <c r="F108" s="41"/>
      <c r="G108" s="41"/>
      <c r="H108" s="41"/>
      <c r="I108" s="41"/>
      <c r="J108" s="42"/>
    </row>
    <row r="109" spans="1:16" ht="150" x14ac:dyDescent="0.25">
      <c r="A109" s="33" t="s">
        <v>177</v>
      </c>
      <c r="B109" s="40"/>
      <c r="C109" s="41"/>
      <c r="D109" s="41"/>
      <c r="E109" s="35" t="s">
        <v>2380</v>
      </c>
      <c r="F109" s="41"/>
      <c r="G109" s="41"/>
      <c r="H109" s="41"/>
      <c r="I109" s="41"/>
      <c r="J109" s="42"/>
    </row>
    <row r="110" spans="1:16" x14ac:dyDescent="0.25">
      <c r="A110" s="33" t="s">
        <v>168</v>
      </c>
      <c r="B110" s="33">
        <v>25</v>
      </c>
      <c r="C110" s="34" t="s">
        <v>2438</v>
      </c>
      <c r="D110" s="33" t="s">
        <v>181</v>
      </c>
      <c r="E110" s="35" t="s">
        <v>2439</v>
      </c>
      <c r="F110" s="36" t="s">
        <v>274</v>
      </c>
      <c r="G110" s="37">
        <v>22</v>
      </c>
      <c r="H110" s="38">
        <v>0</v>
      </c>
      <c r="I110" s="38">
        <f>ROUND(G110*H110,P4)</f>
        <v>0</v>
      </c>
      <c r="J110" s="33"/>
      <c r="O110" s="39">
        <f>I110*0.21</f>
        <v>0</v>
      </c>
      <c r="P110">
        <v>3</v>
      </c>
    </row>
    <row r="111" spans="1:16" x14ac:dyDescent="0.25">
      <c r="A111" s="33" t="s">
        <v>173</v>
      </c>
      <c r="B111" s="40"/>
      <c r="C111" s="41"/>
      <c r="D111" s="41"/>
      <c r="E111" s="44" t="s">
        <v>181</v>
      </c>
      <c r="F111" s="41"/>
      <c r="G111" s="41"/>
      <c r="H111" s="41"/>
      <c r="I111" s="41"/>
      <c r="J111" s="42"/>
    </row>
    <row r="112" spans="1:16" x14ac:dyDescent="0.25">
      <c r="A112" s="33" t="s">
        <v>175</v>
      </c>
      <c r="B112" s="40"/>
      <c r="C112" s="41"/>
      <c r="D112" s="41"/>
      <c r="E112" s="43" t="s">
        <v>1006</v>
      </c>
      <c r="F112" s="41"/>
      <c r="G112" s="41"/>
      <c r="H112" s="41"/>
      <c r="I112" s="41"/>
      <c r="J112" s="42"/>
    </row>
    <row r="113" spans="1:16" ht="90" x14ac:dyDescent="0.25">
      <c r="A113" s="33" t="s">
        <v>177</v>
      </c>
      <c r="B113" s="40"/>
      <c r="C113" s="41"/>
      <c r="D113" s="41"/>
      <c r="E113" s="35" t="s">
        <v>2440</v>
      </c>
      <c r="F113" s="41"/>
      <c r="G113" s="41"/>
      <c r="H113" s="41"/>
      <c r="I113" s="41"/>
      <c r="J113" s="42"/>
    </row>
    <row r="114" spans="1:16" x14ac:dyDescent="0.25">
      <c r="A114" s="27" t="s">
        <v>165</v>
      </c>
      <c r="B114" s="28"/>
      <c r="C114" s="29" t="s">
        <v>278</v>
      </c>
      <c r="D114" s="30"/>
      <c r="E114" s="27" t="s">
        <v>279</v>
      </c>
      <c r="F114" s="30"/>
      <c r="G114" s="30"/>
      <c r="H114" s="30"/>
      <c r="I114" s="31">
        <f>SUMIFS(I115:I118,A115:A118,"P")</f>
        <v>0</v>
      </c>
      <c r="J114" s="32"/>
    </row>
    <row r="115" spans="1:16" ht="30" x14ac:dyDescent="0.25">
      <c r="A115" s="33" t="s">
        <v>168</v>
      </c>
      <c r="B115" s="33">
        <v>26</v>
      </c>
      <c r="C115" s="34" t="s">
        <v>2385</v>
      </c>
      <c r="D115" s="33" t="s">
        <v>170</v>
      </c>
      <c r="E115" s="35" t="s">
        <v>2386</v>
      </c>
      <c r="F115" s="36" t="s">
        <v>2387</v>
      </c>
      <c r="G115" s="37">
        <v>10</v>
      </c>
      <c r="H115" s="38">
        <v>0</v>
      </c>
      <c r="I115" s="38">
        <f>ROUND(G115*H115,P4)</f>
        <v>0</v>
      </c>
      <c r="J115" s="33"/>
      <c r="O115" s="39">
        <f>I115*0.21</f>
        <v>0</v>
      </c>
      <c r="P115">
        <v>3</v>
      </c>
    </row>
    <row r="116" spans="1:16" ht="120" x14ac:dyDescent="0.25">
      <c r="A116" s="33" t="s">
        <v>173</v>
      </c>
      <c r="B116" s="40"/>
      <c r="C116" s="41"/>
      <c r="D116" s="41"/>
      <c r="E116" s="35" t="s">
        <v>2441</v>
      </c>
      <c r="F116" s="41"/>
      <c r="G116" s="41"/>
      <c r="H116" s="41"/>
      <c r="I116" s="41"/>
      <c r="J116" s="42"/>
    </row>
    <row r="117" spans="1:16" x14ac:dyDescent="0.25">
      <c r="A117" s="33" t="s">
        <v>175</v>
      </c>
      <c r="B117" s="40"/>
      <c r="C117" s="41"/>
      <c r="D117" s="41"/>
      <c r="E117" s="43" t="s">
        <v>325</v>
      </c>
      <c r="F117" s="41"/>
      <c r="G117" s="41"/>
      <c r="H117" s="41"/>
      <c r="I117" s="41"/>
      <c r="J117" s="42"/>
    </row>
    <row r="118" spans="1:16" ht="75" x14ac:dyDescent="0.25">
      <c r="A118" s="33" t="s">
        <v>177</v>
      </c>
      <c r="B118" s="45"/>
      <c r="C118" s="46"/>
      <c r="D118" s="46"/>
      <c r="E118" s="35" t="s">
        <v>2389</v>
      </c>
      <c r="F118" s="46"/>
      <c r="G118" s="46"/>
      <c r="H118" s="46"/>
      <c r="I118" s="46"/>
      <c r="J118" s="47"/>
    </row>
  </sheetData>
  <mergeCells count="13">
    <mergeCell ref="E7:E8"/>
    <mergeCell ref="F7:F8"/>
    <mergeCell ref="G7:G8"/>
    <mergeCell ref="H7:I7"/>
    <mergeCell ref="J7:J8"/>
    <mergeCell ref="C3:D3"/>
    <mergeCell ref="C4:D4"/>
    <mergeCell ref="C5:D5"/>
    <mergeCell ref="C6:D6"/>
    <mergeCell ref="A7:A8"/>
    <mergeCell ref="B7:B8"/>
    <mergeCell ref="C7:C8"/>
    <mergeCell ref="D7:D8"/>
  </mergeCells>
  <pageMargins left="0.7" right="0.7" top="0.75" bottom="0.75" header="0.3" footer="0.3"/>
  <pageSetup fitToHeight="0"/>
  <headerFooter>
    <oddFooter>&amp;C_x000D_&amp;1#&amp;"Calibri"&amp;10&amp;K000000 Mott MacDonald Restricted</oddFooter>
  </headerFooter>
  <drawing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pageSetUpPr fitToPage="1"/>
  </sheetPr>
  <dimension ref="A1:P14"/>
  <sheetViews>
    <sheetView topLeftCell="B1" workbookViewId="0"/>
  </sheetViews>
  <sheetFormatPr defaultRowHeight="15" x14ac:dyDescent="0.25"/>
  <cols>
    <col min="1" max="1" width="9.140625" hidden="1"/>
    <col min="2" max="2" width="16.140625" customWidth="1"/>
    <col min="3" max="3" width="9.7109375" customWidth="1"/>
    <col min="4" max="4" width="13" customWidth="1"/>
    <col min="5" max="5" width="64.85546875" customWidth="1"/>
    <col min="6" max="6" width="13" customWidth="1"/>
    <col min="7" max="9" width="16.140625" customWidth="1"/>
    <col min="10" max="10" width="14.85546875" bestFit="1" customWidth="1"/>
    <col min="15" max="16" width="9.140625" hidden="1"/>
  </cols>
  <sheetData>
    <row r="1" spans="1:16" x14ac:dyDescent="0.25">
      <c r="A1" s="1" t="s">
        <v>0</v>
      </c>
      <c r="B1" s="11"/>
      <c r="C1" s="12"/>
      <c r="D1" s="12"/>
      <c r="E1" s="13" t="s">
        <v>1</v>
      </c>
      <c r="F1" s="12"/>
      <c r="G1" s="12"/>
      <c r="H1" s="12"/>
      <c r="I1" s="12"/>
      <c r="J1" s="14"/>
      <c r="P1">
        <v>3</v>
      </c>
    </row>
    <row r="2" spans="1:16" ht="20.25" x14ac:dyDescent="0.25">
      <c r="A2" s="1"/>
      <c r="B2" s="15"/>
      <c r="C2" s="16"/>
      <c r="D2" s="16"/>
      <c r="E2" s="17" t="s">
        <v>142</v>
      </c>
      <c r="F2" s="16"/>
      <c r="G2" s="16"/>
      <c r="H2" s="16"/>
      <c r="I2" s="16"/>
      <c r="J2" s="18"/>
    </row>
    <row r="3" spans="1:16" x14ac:dyDescent="0.25">
      <c r="A3" s="3" t="s">
        <v>143</v>
      </c>
      <c r="B3" s="19" t="s">
        <v>144</v>
      </c>
      <c r="C3" s="73" t="s">
        <v>145</v>
      </c>
      <c r="D3" s="74"/>
      <c r="E3" s="20" t="s">
        <v>146</v>
      </c>
      <c r="F3" s="16"/>
      <c r="G3" s="16"/>
      <c r="H3" s="21" t="s">
        <v>2442</v>
      </c>
      <c r="I3" s="22">
        <f>SUMIFS(I10:I14,A10:A14,"SD")</f>
        <v>0</v>
      </c>
      <c r="J3" s="18"/>
      <c r="O3">
        <v>0</v>
      </c>
      <c r="P3">
        <v>2</v>
      </c>
    </row>
    <row r="4" spans="1:16" x14ac:dyDescent="0.25">
      <c r="A4" s="3" t="s">
        <v>148</v>
      </c>
      <c r="B4" s="19" t="s">
        <v>149</v>
      </c>
      <c r="C4" s="73" t="s">
        <v>11</v>
      </c>
      <c r="D4" s="74"/>
      <c r="E4" s="20" t="s">
        <v>12</v>
      </c>
      <c r="F4" s="16"/>
      <c r="G4" s="16"/>
      <c r="H4" s="16"/>
      <c r="I4" s="16"/>
      <c r="J4" s="18"/>
      <c r="O4">
        <v>0.15</v>
      </c>
      <c r="P4">
        <v>2</v>
      </c>
    </row>
    <row r="5" spans="1:16" x14ac:dyDescent="0.25">
      <c r="A5" s="3" t="s">
        <v>150</v>
      </c>
      <c r="B5" s="19" t="s">
        <v>149</v>
      </c>
      <c r="C5" s="73" t="s">
        <v>2330</v>
      </c>
      <c r="D5" s="74"/>
      <c r="E5" s="20" t="s">
        <v>50</v>
      </c>
      <c r="F5" s="16"/>
      <c r="G5" s="16"/>
      <c r="H5" s="16"/>
      <c r="I5" s="16"/>
      <c r="J5" s="18"/>
      <c r="O5">
        <v>0.21</v>
      </c>
    </row>
    <row r="6" spans="1:16" x14ac:dyDescent="0.25">
      <c r="A6" s="3" t="s">
        <v>152</v>
      </c>
      <c r="B6" s="19" t="s">
        <v>153</v>
      </c>
      <c r="C6" s="73" t="s">
        <v>2442</v>
      </c>
      <c r="D6" s="74"/>
      <c r="E6" s="20" t="s">
        <v>72</v>
      </c>
      <c r="F6" s="16"/>
      <c r="G6" s="16"/>
      <c r="H6" s="16"/>
      <c r="I6" s="16"/>
      <c r="J6" s="18"/>
    </row>
    <row r="7" spans="1:16" x14ac:dyDescent="0.25">
      <c r="A7" s="75" t="s">
        <v>154</v>
      </c>
      <c r="B7" s="76" t="s">
        <v>155</v>
      </c>
      <c r="C7" s="77" t="s">
        <v>156</v>
      </c>
      <c r="D7" s="77" t="s">
        <v>157</v>
      </c>
      <c r="E7" s="77" t="s">
        <v>158</v>
      </c>
      <c r="F7" s="77" t="s">
        <v>159</v>
      </c>
      <c r="G7" s="77" t="s">
        <v>160</v>
      </c>
      <c r="H7" s="77" t="s">
        <v>161</v>
      </c>
      <c r="I7" s="77"/>
      <c r="J7" s="78" t="s">
        <v>162</v>
      </c>
    </row>
    <row r="8" spans="1:16" x14ac:dyDescent="0.25">
      <c r="A8" s="75"/>
      <c r="B8" s="76"/>
      <c r="C8" s="77"/>
      <c r="D8" s="77"/>
      <c r="E8" s="77"/>
      <c r="F8" s="77"/>
      <c r="G8" s="77"/>
      <c r="H8" s="6" t="s">
        <v>163</v>
      </c>
      <c r="I8" s="6" t="s">
        <v>164</v>
      </c>
      <c r="J8" s="78"/>
    </row>
    <row r="9" spans="1:16" x14ac:dyDescent="0.25">
      <c r="A9" s="25">
        <v>0</v>
      </c>
      <c r="B9" s="23">
        <v>1</v>
      </c>
      <c r="C9" s="26">
        <v>2</v>
      </c>
      <c r="D9" s="6">
        <v>3</v>
      </c>
      <c r="E9" s="26">
        <v>4</v>
      </c>
      <c r="F9" s="6">
        <v>5</v>
      </c>
      <c r="G9" s="6">
        <v>6</v>
      </c>
      <c r="H9" s="6">
        <v>7</v>
      </c>
      <c r="I9" s="26">
        <v>8</v>
      </c>
      <c r="J9" s="24">
        <v>9</v>
      </c>
    </row>
    <row r="10" spans="1:16" x14ac:dyDescent="0.25">
      <c r="A10" s="27" t="s">
        <v>165</v>
      </c>
      <c r="B10" s="28"/>
      <c r="C10" s="29" t="s">
        <v>166</v>
      </c>
      <c r="D10" s="30"/>
      <c r="E10" s="27" t="s">
        <v>167</v>
      </c>
      <c r="F10" s="30"/>
      <c r="G10" s="30"/>
      <c r="H10" s="30"/>
      <c r="I10" s="31">
        <f>SUMIFS(I11:I14,A11:A14,"P")</f>
        <v>0</v>
      </c>
      <c r="J10" s="32"/>
    </row>
    <row r="11" spans="1:16" x14ac:dyDescent="0.25">
      <c r="A11" s="33" t="s">
        <v>168</v>
      </c>
      <c r="B11" s="33">
        <v>1</v>
      </c>
      <c r="C11" s="34" t="s">
        <v>2331</v>
      </c>
      <c r="D11" s="33" t="s">
        <v>170</v>
      </c>
      <c r="E11" s="35" t="s">
        <v>2332</v>
      </c>
      <c r="F11" s="36" t="s">
        <v>172</v>
      </c>
      <c r="G11" s="37">
        <v>1</v>
      </c>
      <c r="H11" s="38">
        <v>0</v>
      </c>
      <c r="I11" s="38">
        <f>ROUND(G11*H11,P4)</f>
        <v>0</v>
      </c>
      <c r="J11" s="33"/>
      <c r="O11" s="39">
        <f>I11*0.21</f>
        <v>0</v>
      </c>
      <c r="P11">
        <v>3</v>
      </c>
    </row>
    <row r="12" spans="1:16" ht="180" x14ac:dyDescent="0.25">
      <c r="A12" s="33" t="s">
        <v>173</v>
      </c>
      <c r="B12" s="40"/>
      <c r="C12" s="41"/>
      <c r="D12" s="41"/>
      <c r="E12" s="35" t="s">
        <v>2394</v>
      </c>
      <c r="F12" s="41"/>
      <c r="G12" s="41"/>
      <c r="H12" s="41"/>
      <c r="I12" s="41"/>
      <c r="J12" s="42"/>
    </row>
    <row r="13" spans="1:16" x14ac:dyDescent="0.25">
      <c r="A13" s="33" t="s">
        <v>175</v>
      </c>
      <c r="B13" s="40"/>
      <c r="C13" s="41"/>
      <c r="D13" s="41"/>
      <c r="E13" s="43" t="s">
        <v>176</v>
      </c>
      <c r="F13" s="41"/>
      <c r="G13" s="41"/>
      <c r="H13" s="41"/>
      <c r="I13" s="41"/>
      <c r="J13" s="42"/>
    </row>
    <row r="14" spans="1:16" ht="30" x14ac:dyDescent="0.25">
      <c r="A14" s="33" t="s">
        <v>177</v>
      </c>
      <c r="B14" s="45"/>
      <c r="C14" s="46"/>
      <c r="D14" s="46"/>
      <c r="E14" s="35" t="s">
        <v>2334</v>
      </c>
      <c r="F14" s="46"/>
      <c r="G14" s="46"/>
      <c r="H14" s="46"/>
      <c r="I14" s="46"/>
      <c r="J14" s="47"/>
    </row>
  </sheetData>
  <mergeCells count="13">
    <mergeCell ref="E7:E8"/>
    <mergeCell ref="F7:F8"/>
    <mergeCell ref="G7:G8"/>
    <mergeCell ref="H7:I7"/>
    <mergeCell ref="J7:J8"/>
    <mergeCell ref="C3:D3"/>
    <mergeCell ref="C4:D4"/>
    <mergeCell ref="C5:D5"/>
    <mergeCell ref="C6:D6"/>
    <mergeCell ref="A7:A8"/>
    <mergeCell ref="B7:B8"/>
    <mergeCell ref="C7:C8"/>
    <mergeCell ref="D7:D8"/>
  </mergeCells>
  <pageMargins left="0.7" right="0.7" top="0.75" bottom="0.75" header="0.3" footer="0.3"/>
  <pageSetup fitToHeight="0"/>
  <headerFooter>
    <oddFooter>&amp;C_x000D_&amp;1#&amp;"Calibri"&amp;10&amp;K000000 Mott MacDonald Restricted</oddFooter>
  </headerFooter>
  <drawing r:id="rId1"/>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pageSetUpPr fitToPage="1"/>
  </sheetPr>
  <dimension ref="A1:P14"/>
  <sheetViews>
    <sheetView topLeftCell="B1" workbookViewId="0"/>
  </sheetViews>
  <sheetFormatPr defaultRowHeight="15" x14ac:dyDescent="0.25"/>
  <cols>
    <col min="1" max="1" width="9.140625" hidden="1"/>
    <col min="2" max="2" width="16.140625" customWidth="1"/>
    <col min="3" max="3" width="9.7109375" customWidth="1"/>
    <col min="4" max="4" width="13" customWidth="1"/>
    <col min="5" max="5" width="64.85546875" customWidth="1"/>
    <col min="6" max="6" width="13" customWidth="1"/>
    <col min="7" max="9" width="16.140625" customWidth="1"/>
    <col min="10" max="10" width="14.85546875" bestFit="1" customWidth="1"/>
    <col min="15" max="16" width="9.140625" hidden="1"/>
  </cols>
  <sheetData>
    <row r="1" spans="1:16" x14ac:dyDescent="0.25">
      <c r="A1" s="1" t="s">
        <v>0</v>
      </c>
      <c r="B1" s="11"/>
      <c r="C1" s="12"/>
      <c r="D1" s="12"/>
      <c r="E1" s="13" t="s">
        <v>1</v>
      </c>
      <c r="F1" s="12"/>
      <c r="G1" s="12"/>
      <c r="H1" s="12"/>
      <c r="I1" s="12"/>
      <c r="J1" s="14"/>
      <c r="P1">
        <v>3</v>
      </c>
    </row>
    <row r="2" spans="1:16" ht="20.25" x14ac:dyDescent="0.25">
      <c r="A2" s="1"/>
      <c r="B2" s="15"/>
      <c r="C2" s="16"/>
      <c r="D2" s="16"/>
      <c r="E2" s="17" t="s">
        <v>142</v>
      </c>
      <c r="F2" s="16"/>
      <c r="G2" s="16"/>
      <c r="H2" s="16"/>
      <c r="I2" s="16"/>
      <c r="J2" s="18"/>
    </row>
    <row r="3" spans="1:16" x14ac:dyDescent="0.25">
      <c r="A3" s="3" t="s">
        <v>143</v>
      </c>
      <c r="B3" s="19" t="s">
        <v>144</v>
      </c>
      <c r="C3" s="73" t="s">
        <v>145</v>
      </c>
      <c r="D3" s="74"/>
      <c r="E3" s="20" t="s">
        <v>146</v>
      </c>
      <c r="F3" s="16"/>
      <c r="G3" s="16"/>
      <c r="H3" s="21" t="s">
        <v>2443</v>
      </c>
      <c r="I3" s="22">
        <f>SUMIFS(I10:I14,A10:A14,"SD")</f>
        <v>0</v>
      </c>
      <c r="J3" s="18"/>
      <c r="O3">
        <v>0</v>
      </c>
      <c r="P3">
        <v>2</v>
      </c>
    </row>
    <row r="4" spans="1:16" x14ac:dyDescent="0.25">
      <c r="A4" s="3" t="s">
        <v>148</v>
      </c>
      <c r="B4" s="19" t="s">
        <v>149</v>
      </c>
      <c r="C4" s="73" t="s">
        <v>11</v>
      </c>
      <c r="D4" s="74"/>
      <c r="E4" s="20" t="s">
        <v>12</v>
      </c>
      <c r="F4" s="16"/>
      <c r="G4" s="16"/>
      <c r="H4" s="16"/>
      <c r="I4" s="16"/>
      <c r="J4" s="18"/>
      <c r="O4">
        <v>0.15</v>
      </c>
      <c r="P4">
        <v>2</v>
      </c>
    </row>
    <row r="5" spans="1:16" x14ac:dyDescent="0.25">
      <c r="A5" s="3" t="s">
        <v>150</v>
      </c>
      <c r="B5" s="19" t="s">
        <v>149</v>
      </c>
      <c r="C5" s="73" t="s">
        <v>2444</v>
      </c>
      <c r="D5" s="74"/>
      <c r="E5" s="20" t="s">
        <v>74</v>
      </c>
      <c r="F5" s="16"/>
      <c r="G5" s="16"/>
      <c r="H5" s="16"/>
      <c r="I5" s="16"/>
      <c r="J5" s="18"/>
      <c r="O5">
        <v>0.21</v>
      </c>
    </row>
    <row r="6" spans="1:16" x14ac:dyDescent="0.25">
      <c r="A6" s="3" t="s">
        <v>152</v>
      </c>
      <c r="B6" s="19" t="s">
        <v>153</v>
      </c>
      <c r="C6" s="73" t="s">
        <v>2443</v>
      </c>
      <c r="D6" s="74"/>
      <c r="E6" s="20" t="s">
        <v>76</v>
      </c>
      <c r="F6" s="16"/>
      <c r="G6" s="16"/>
      <c r="H6" s="16"/>
      <c r="I6" s="16"/>
      <c r="J6" s="18"/>
    </row>
    <row r="7" spans="1:16" x14ac:dyDescent="0.25">
      <c r="A7" s="75" t="s">
        <v>154</v>
      </c>
      <c r="B7" s="76" t="s">
        <v>155</v>
      </c>
      <c r="C7" s="77" t="s">
        <v>156</v>
      </c>
      <c r="D7" s="77" t="s">
        <v>157</v>
      </c>
      <c r="E7" s="77" t="s">
        <v>158</v>
      </c>
      <c r="F7" s="77" t="s">
        <v>159</v>
      </c>
      <c r="G7" s="77" t="s">
        <v>160</v>
      </c>
      <c r="H7" s="77" t="s">
        <v>161</v>
      </c>
      <c r="I7" s="77"/>
      <c r="J7" s="78" t="s">
        <v>162</v>
      </c>
    </row>
    <row r="8" spans="1:16" x14ac:dyDescent="0.25">
      <c r="A8" s="75"/>
      <c r="B8" s="76"/>
      <c r="C8" s="77"/>
      <c r="D8" s="77"/>
      <c r="E8" s="77"/>
      <c r="F8" s="77"/>
      <c r="G8" s="77"/>
      <c r="H8" s="6" t="s">
        <v>163</v>
      </c>
      <c r="I8" s="6" t="s">
        <v>164</v>
      </c>
      <c r="J8" s="78"/>
    </row>
    <row r="9" spans="1:16" x14ac:dyDescent="0.25">
      <c r="A9" s="25">
        <v>0</v>
      </c>
      <c r="B9" s="23">
        <v>1</v>
      </c>
      <c r="C9" s="26">
        <v>2</v>
      </c>
      <c r="D9" s="6">
        <v>3</v>
      </c>
      <c r="E9" s="26">
        <v>4</v>
      </c>
      <c r="F9" s="6">
        <v>5</v>
      </c>
      <c r="G9" s="6">
        <v>6</v>
      </c>
      <c r="H9" s="6">
        <v>7</v>
      </c>
      <c r="I9" s="26">
        <v>8</v>
      </c>
      <c r="J9" s="24">
        <v>9</v>
      </c>
    </row>
    <row r="10" spans="1:16" x14ac:dyDescent="0.25">
      <c r="A10" s="27" t="s">
        <v>165</v>
      </c>
      <c r="B10" s="28"/>
      <c r="C10" s="29" t="s">
        <v>166</v>
      </c>
      <c r="D10" s="30"/>
      <c r="E10" s="27" t="s">
        <v>167</v>
      </c>
      <c r="F10" s="30"/>
      <c r="G10" s="30"/>
      <c r="H10" s="30"/>
      <c r="I10" s="31">
        <f>SUMIFS(I11:I14,A11:A14,"P")</f>
        <v>0</v>
      </c>
      <c r="J10" s="32"/>
    </row>
    <row r="11" spans="1:16" x14ac:dyDescent="0.25">
      <c r="A11" s="33" t="s">
        <v>168</v>
      </c>
      <c r="B11" s="33">
        <v>1</v>
      </c>
      <c r="C11" s="34" t="s">
        <v>2331</v>
      </c>
      <c r="D11" s="33" t="s">
        <v>170</v>
      </c>
      <c r="E11" s="35" t="s">
        <v>2332</v>
      </c>
      <c r="F11" s="36" t="s">
        <v>172</v>
      </c>
      <c r="G11" s="37">
        <v>1</v>
      </c>
      <c r="H11" s="38">
        <v>0</v>
      </c>
      <c r="I11" s="38">
        <f>ROUND(G11*H11,P4)</f>
        <v>0</v>
      </c>
      <c r="J11" s="33"/>
      <c r="O11" s="39">
        <f>I11*0.21</f>
        <v>0</v>
      </c>
      <c r="P11">
        <v>3</v>
      </c>
    </row>
    <row r="12" spans="1:16" ht="165" x14ac:dyDescent="0.25">
      <c r="A12" s="33" t="s">
        <v>173</v>
      </c>
      <c r="B12" s="40"/>
      <c r="C12" s="41"/>
      <c r="D12" s="41"/>
      <c r="E12" s="35" t="s">
        <v>2445</v>
      </c>
      <c r="F12" s="41"/>
      <c r="G12" s="41"/>
      <c r="H12" s="41"/>
      <c r="I12" s="41"/>
      <c r="J12" s="42"/>
    </row>
    <row r="13" spans="1:16" x14ac:dyDescent="0.25">
      <c r="A13" s="33" t="s">
        <v>175</v>
      </c>
      <c r="B13" s="40"/>
      <c r="C13" s="41"/>
      <c r="D13" s="41"/>
      <c r="E13" s="43" t="s">
        <v>176</v>
      </c>
      <c r="F13" s="41"/>
      <c r="G13" s="41"/>
      <c r="H13" s="41"/>
      <c r="I13" s="41"/>
      <c r="J13" s="42"/>
    </row>
    <row r="14" spans="1:16" ht="30" x14ac:dyDescent="0.25">
      <c r="A14" s="33" t="s">
        <v>177</v>
      </c>
      <c r="B14" s="45"/>
      <c r="C14" s="46"/>
      <c r="D14" s="46"/>
      <c r="E14" s="35" t="s">
        <v>2334</v>
      </c>
      <c r="F14" s="46"/>
      <c r="G14" s="46"/>
      <c r="H14" s="46"/>
      <c r="I14" s="46"/>
      <c r="J14" s="47"/>
    </row>
  </sheetData>
  <mergeCells count="13">
    <mergeCell ref="E7:E8"/>
    <mergeCell ref="F7:F8"/>
    <mergeCell ref="G7:G8"/>
    <mergeCell ref="H7:I7"/>
    <mergeCell ref="J7:J8"/>
    <mergeCell ref="C3:D3"/>
    <mergeCell ref="C4:D4"/>
    <mergeCell ref="C5:D5"/>
    <mergeCell ref="C6:D6"/>
    <mergeCell ref="A7:A8"/>
    <mergeCell ref="B7:B8"/>
    <mergeCell ref="C7:C8"/>
    <mergeCell ref="D7:D8"/>
  </mergeCells>
  <pageMargins left="0.7" right="0.7" top="0.75" bottom="0.75" header="0.3" footer="0.3"/>
  <pageSetup fitToHeight="0"/>
  <headerFooter>
    <oddFooter>&amp;C_x000D_&amp;1#&amp;"Calibri"&amp;10&amp;K000000 Mott MacDonald Restricted</oddFooter>
  </headerFooter>
  <drawing r:id="rId1"/>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pageSetUpPr fitToPage="1"/>
  </sheetPr>
  <dimension ref="A1:P14"/>
  <sheetViews>
    <sheetView topLeftCell="B1" workbookViewId="0"/>
  </sheetViews>
  <sheetFormatPr defaultRowHeight="15" x14ac:dyDescent="0.25"/>
  <cols>
    <col min="1" max="1" width="9.140625" hidden="1"/>
    <col min="2" max="2" width="16.140625" customWidth="1"/>
    <col min="3" max="3" width="9.7109375" customWidth="1"/>
    <col min="4" max="4" width="13" customWidth="1"/>
    <col min="5" max="5" width="64.85546875" customWidth="1"/>
    <col min="6" max="6" width="13" customWidth="1"/>
    <col min="7" max="9" width="16.140625" customWidth="1"/>
    <col min="10" max="10" width="14.85546875" bestFit="1" customWidth="1"/>
    <col min="15" max="16" width="9.140625" hidden="1"/>
  </cols>
  <sheetData>
    <row r="1" spans="1:16" x14ac:dyDescent="0.25">
      <c r="A1" s="1" t="s">
        <v>0</v>
      </c>
      <c r="B1" s="11"/>
      <c r="C1" s="12"/>
      <c r="D1" s="12"/>
      <c r="E1" s="13" t="s">
        <v>1</v>
      </c>
      <c r="F1" s="12"/>
      <c r="G1" s="12"/>
      <c r="H1" s="12"/>
      <c r="I1" s="12"/>
      <c r="J1" s="14"/>
      <c r="P1">
        <v>3</v>
      </c>
    </row>
    <row r="2" spans="1:16" ht="20.25" x14ac:dyDescent="0.25">
      <c r="A2" s="1"/>
      <c r="B2" s="15"/>
      <c r="C2" s="16"/>
      <c r="D2" s="16"/>
      <c r="E2" s="17" t="s">
        <v>142</v>
      </c>
      <c r="F2" s="16"/>
      <c r="G2" s="16"/>
      <c r="H2" s="16"/>
      <c r="I2" s="16"/>
      <c r="J2" s="18"/>
    </row>
    <row r="3" spans="1:16" x14ac:dyDescent="0.25">
      <c r="A3" s="3" t="s">
        <v>143</v>
      </c>
      <c r="B3" s="19" t="s">
        <v>144</v>
      </c>
      <c r="C3" s="73" t="s">
        <v>145</v>
      </c>
      <c r="D3" s="74"/>
      <c r="E3" s="20" t="s">
        <v>146</v>
      </c>
      <c r="F3" s="16"/>
      <c r="G3" s="16"/>
      <c r="H3" s="21" t="s">
        <v>2446</v>
      </c>
      <c r="I3" s="22">
        <f>SUMIFS(I10:I14,A10:A14,"SD")</f>
        <v>0</v>
      </c>
      <c r="J3" s="18"/>
      <c r="O3">
        <v>0</v>
      </c>
      <c r="P3">
        <v>2</v>
      </c>
    </row>
    <row r="4" spans="1:16" x14ac:dyDescent="0.25">
      <c r="A4" s="3" t="s">
        <v>148</v>
      </c>
      <c r="B4" s="19" t="s">
        <v>149</v>
      </c>
      <c r="C4" s="73" t="s">
        <v>11</v>
      </c>
      <c r="D4" s="74"/>
      <c r="E4" s="20" t="s">
        <v>12</v>
      </c>
      <c r="F4" s="16"/>
      <c r="G4" s="16"/>
      <c r="H4" s="16"/>
      <c r="I4" s="16"/>
      <c r="J4" s="18"/>
      <c r="O4">
        <v>0.15</v>
      </c>
      <c r="P4">
        <v>2</v>
      </c>
    </row>
    <row r="5" spans="1:16" x14ac:dyDescent="0.25">
      <c r="A5" s="3" t="s">
        <v>150</v>
      </c>
      <c r="B5" s="19" t="s">
        <v>149</v>
      </c>
      <c r="C5" s="73" t="s">
        <v>2444</v>
      </c>
      <c r="D5" s="74"/>
      <c r="E5" s="20" t="s">
        <v>74</v>
      </c>
      <c r="F5" s="16"/>
      <c r="G5" s="16"/>
      <c r="H5" s="16"/>
      <c r="I5" s="16"/>
      <c r="J5" s="18"/>
      <c r="O5">
        <v>0.21</v>
      </c>
    </row>
    <row r="6" spans="1:16" x14ac:dyDescent="0.25">
      <c r="A6" s="3" t="s">
        <v>152</v>
      </c>
      <c r="B6" s="19" t="s">
        <v>153</v>
      </c>
      <c r="C6" s="73" t="s">
        <v>2446</v>
      </c>
      <c r="D6" s="74"/>
      <c r="E6" s="20" t="s">
        <v>78</v>
      </c>
      <c r="F6" s="16"/>
      <c r="G6" s="16"/>
      <c r="H6" s="16"/>
      <c r="I6" s="16"/>
      <c r="J6" s="18"/>
    </row>
    <row r="7" spans="1:16" x14ac:dyDescent="0.25">
      <c r="A7" s="75" t="s">
        <v>154</v>
      </c>
      <c r="B7" s="76" t="s">
        <v>155</v>
      </c>
      <c r="C7" s="77" t="s">
        <v>156</v>
      </c>
      <c r="D7" s="77" t="s">
        <v>157</v>
      </c>
      <c r="E7" s="77" t="s">
        <v>158</v>
      </c>
      <c r="F7" s="77" t="s">
        <v>159</v>
      </c>
      <c r="G7" s="77" t="s">
        <v>160</v>
      </c>
      <c r="H7" s="77" t="s">
        <v>161</v>
      </c>
      <c r="I7" s="77"/>
      <c r="J7" s="78" t="s">
        <v>162</v>
      </c>
    </row>
    <row r="8" spans="1:16" x14ac:dyDescent="0.25">
      <c r="A8" s="75"/>
      <c r="B8" s="76"/>
      <c r="C8" s="77"/>
      <c r="D8" s="77"/>
      <c r="E8" s="77"/>
      <c r="F8" s="77"/>
      <c r="G8" s="77"/>
      <c r="H8" s="6" t="s">
        <v>163</v>
      </c>
      <c r="I8" s="6" t="s">
        <v>164</v>
      </c>
      <c r="J8" s="78"/>
    </row>
    <row r="9" spans="1:16" x14ac:dyDescent="0.25">
      <c r="A9" s="25">
        <v>0</v>
      </c>
      <c r="B9" s="23">
        <v>1</v>
      </c>
      <c r="C9" s="26">
        <v>2</v>
      </c>
      <c r="D9" s="6">
        <v>3</v>
      </c>
      <c r="E9" s="26">
        <v>4</v>
      </c>
      <c r="F9" s="6">
        <v>5</v>
      </c>
      <c r="G9" s="6">
        <v>6</v>
      </c>
      <c r="H9" s="6">
        <v>7</v>
      </c>
      <c r="I9" s="26">
        <v>8</v>
      </c>
      <c r="J9" s="24">
        <v>9</v>
      </c>
    </row>
    <row r="10" spans="1:16" x14ac:dyDescent="0.25">
      <c r="A10" s="27" t="s">
        <v>165</v>
      </c>
      <c r="B10" s="28"/>
      <c r="C10" s="29" t="s">
        <v>166</v>
      </c>
      <c r="D10" s="30"/>
      <c r="E10" s="27" t="s">
        <v>167</v>
      </c>
      <c r="F10" s="30"/>
      <c r="G10" s="30"/>
      <c r="H10" s="30"/>
      <c r="I10" s="31">
        <f>SUMIFS(I11:I14,A11:A14,"P")</f>
        <v>0</v>
      </c>
      <c r="J10" s="32"/>
    </row>
    <row r="11" spans="1:16" x14ac:dyDescent="0.25">
      <c r="A11" s="33" t="s">
        <v>168</v>
      </c>
      <c r="B11" s="33">
        <v>1</v>
      </c>
      <c r="C11" s="34" t="s">
        <v>2331</v>
      </c>
      <c r="D11" s="33" t="s">
        <v>170</v>
      </c>
      <c r="E11" s="35" t="s">
        <v>2332</v>
      </c>
      <c r="F11" s="36" t="s">
        <v>172</v>
      </c>
      <c r="G11" s="37">
        <v>1</v>
      </c>
      <c r="H11" s="38">
        <v>0</v>
      </c>
      <c r="I11" s="38">
        <f>ROUND(G11*H11,P4)</f>
        <v>0</v>
      </c>
      <c r="J11" s="33"/>
      <c r="O11" s="39">
        <f>I11*0.21</f>
        <v>0</v>
      </c>
      <c r="P11">
        <v>3</v>
      </c>
    </row>
    <row r="12" spans="1:16" ht="165" x14ac:dyDescent="0.25">
      <c r="A12" s="33" t="s">
        <v>173</v>
      </c>
      <c r="B12" s="40"/>
      <c r="C12" s="41"/>
      <c r="D12" s="41"/>
      <c r="E12" s="35" t="s">
        <v>2445</v>
      </c>
      <c r="F12" s="41"/>
      <c r="G12" s="41"/>
      <c r="H12" s="41"/>
      <c r="I12" s="41"/>
      <c r="J12" s="42"/>
    </row>
    <row r="13" spans="1:16" x14ac:dyDescent="0.25">
      <c r="A13" s="33" t="s">
        <v>175</v>
      </c>
      <c r="B13" s="40"/>
      <c r="C13" s="41"/>
      <c r="D13" s="41"/>
      <c r="E13" s="43" t="s">
        <v>176</v>
      </c>
      <c r="F13" s="41"/>
      <c r="G13" s="41"/>
      <c r="H13" s="41"/>
      <c r="I13" s="41"/>
      <c r="J13" s="42"/>
    </row>
    <row r="14" spans="1:16" ht="30" x14ac:dyDescent="0.25">
      <c r="A14" s="33" t="s">
        <v>177</v>
      </c>
      <c r="B14" s="45"/>
      <c r="C14" s="46"/>
      <c r="D14" s="46"/>
      <c r="E14" s="35" t="s">
        <v>2334</v>
      </c>
      <c r="F14" s="46"/>
      <c r="G14" s="46"/>
      <c r="H14" s="46"/>
      <c r="I14" s="46"/>
      <c r="J14" s="47"/>
    </row>
  </sheetData>
  <mergeCells count="13">
    <mergeCell ref="E7:E8"/>
    <mergeCell ref="F7:F8"/>
    <mergeCell ref="G7:G8"/>
    <mergeCell ref="H7:I7"/>
    <mergeCell ref="J7:J8"/>
    <mergeCell ref="C3:D3"/>
    <mergeCell ref="C4:D4"/>
    <mergeCell ref="C5:D5"/>
    <mergeCell ref="C6:D6"/>
    <mergeCell ref="A7:A8"/>
    <mergeCell ref="B7:B8"/>
    <mergeCell ref="C7:C8"/>
    <mergeCell ref="D7:D8"/>
  </mergeCells>
  <pageMargins left="0.7" right="0.7" top="0.75" bottom="0.75" header="0.3" footer="0.3"/>
  <pageSetup fitToHeight="0"/>
  <headerFooter>
    <oddFooter>&amp;C_x000D_&amp;1#&amp;"Calibri"&amp;10&amp;K000000 Mott MacDonald Restricted</oddFooter>
  </headerFooter>
  <drawing r:id="rId1"/>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sheetPr>
    <pageSetUpPr fitToPage="1"/>
  </sheetPr>
  <dimension ref="A1:P14"/>
  <sheetViews>
    <sheetView topLeftCell="B1" workbookViewId="0"/>
  </sheetViews>
  <sheetFormatPr defaultRowHeight="15" x14ac:dyDescent="0.25"/>
  <cols>
    <col min="1" max="1" width="9.140625" hidden="1"/>
    <col min="2" max="2" width="16.140625" customWidth="1"/>
    <col min="3" max="3" width="9.7109375" customWidth="1"/>
    <col min="4" max="4" width="13" customWidth="1"/>
    <col min="5" max="5" width="64.85546875" customWidth="1"/>
    <col min="6" max="6" width="13" customWidth="1"/>
    <col min="7" max="9" width="16.140625" customWidth="1"/>
    <col min="10" max="10" width="14.85546875" bestFit="1" customWidth="1"/>
    <col min="15" max="16" width="9.140625" hidden="1"/>
  </cols>
  <sheetData>
    <row r="1" spans="1:16" x14ac:dyDescent="0.25">
      <c r="A1" s="1" t="s">
        <v>0</v>
      </c>
      <c r="B1" s="11"/>
      <c r="C1" s="12"/>
      <c r="D1" s="12"/>
      <c r="E1" s="13" t="s">
        <v>1</v>
      </c>
      <c r="F1" s="12"/>
      <c r="G1" s="12"/>
      <c r="H1" s="12"/>
      <c r="I1" s="12"/>
      <c r="J1" s="14"/>
      <c r="P1">
        <v>3</v>
      </c>
    </row>
    <row r="2" spans="1:16" ht="20.25" x14ac:dyDescent="0.25">
      <c r="A2" s="1"/>
      <c r="B2" s="15"/>
      <c r="C2" s="16"/>
      <c r="D2" s="16"/>
      <c r="E2" s="17" t="s">
        <v>142</v>
      </c>
      <c r="F2" s="16"/>
      <c r="G2" s="16"/>
      <c r="H2" s="16"/>
      <c r="I2" s="16"/>
      <c r="J2" s="18"/>
    </row>
    <row r="3" spans="1:16" x14ac:dyDescent="0.25">
      <c r="A3" s="3" t="s">
        <v>143</v>
      </c>
      <c r="B3" s="19" t="s">
        <v>144</v>
      </c>
      <c r="C3" s="73" t="s">
        <v>145</v>
      </c>
      <c r="D3" s="74"/>
      <c r="E3" s="20" t="s">
        <v>146</v>
      </c>
      <c r="F3" s="16"/>
      <c r="G3" s="16"/>
      <c r="H3" s="21" t="s">
        <v>2447</v>
      </c>
      <c r="I3" s="22">
        <f>SUMIFS(I10:I14,A10:A14,"SD")</f>
        <v>0</v>
      </c>
      <c r="J3" s="18"/>
      <c r="O3">
        <v>0</v>
      </c>
      <c r="P3">
        <v>2</v>
      </c>
    </row>
    <row r="4" spans="1:16" x14ac:dyDescent="0.25">
      <c r="A4" s="3" t="s">
        <v>148</v>
      </c>
      <c r="B4" s="19" t="s">
        <v>149</v>
      </c>
      <c r="C4" s="73" t="s">
        <v>11</v>
      </c>
      <c r="D4" s="74"/>
      <c r="E4" s="20" t="s">
        <v>12</v>
      </c>
      <c r="F4" s="16"/>
      <c r="G4" s="16"/>
      <c r="H4" s="16"/>
      <c r="I4" s="16"/>
      <c r="J4" s="18"/>
      <c r="O4">
        <v>0.15</v>
      </c>
      <c r="P4">
        <v>2</v>
      </c>
    </row>
    <row r="5" spans="1:16" x14ac:dyDescent="0.25">
      <c r="A5" s="3" t="s">
        <v>150</v>
      </c>
      <c r="B5" s="19" t="s">
        <v>149</v>
      </c>
      <c r="C5" s="73" t="s">
        <v>2444</v>
      </c>
      <c r="D5" s="74"/>
      <c r="E5" s="20" t="s">
        <v>74</v>
      </c>
      <c r="F5" s="16"/>
      <c r="G5" s="16"/>
      <c r="H5" s="16"/>
      <c r="I5" s="16"/>
      <c r="J5" s="18"/>
      <c r="O5">
        <v>0.21</v>
      </c>
    </row>
    <row r="6" spans="1:16" x14ac:dyDescent="0.25">
      <c r="A6" s="3" t="s">
        <v>152</v>
      </c>
      <c r="B6" s="19" t="s">
        <v>153</v>
      </c>
      <c r="C6" s="73" t="s">
        <v>2447</v>
      </c>
      <c r="D6" s="74"/>
      <c r="E6" s="20" t="s">
        <v>80</v>
      </c>
      <c r="F6" s="16"/>
      <c r="G6" s="16"/>
      <c r="H6" s="16"/>
      <c r="I6" s="16"/>
      <c r="J6" s="18"/>
    </row>
    <row r="7" spans="1:16" x14ac:dyDescent="0.25">
      <c r="A7" s="75" t="s">
        <v>154</v>
      </c>
      <c r="B7" s="76" t="s">
        <v>155</v>
      </c>
      <c r="C7" s="77" t="s">
        <v>156</v>
      </c>
      <c r="D7" s="77" t="s">
        <v>157</v>
      </c>
      <c r="E7" s="77" t="s">
        <v>158</v>
      </c>
      <c r="F7" s="77" t="s">
        <v>159</v>
      </c>
      <c r="G7" s="77" t="s">
        <v>160</v>
      </c>
      <c r="H7" s="77" t="s">
        <v>161</v>
      </c>
      <c r="I7" s="77"/>
      <c r="J7" s="78" t="s">
        <v>162</v>
      </c>
    </row>
    <row r="8" spans="1:16" x14ac:dyDescent="0.25">
      <c r="A8" s="75"/>
      <c r="B8" s="76"/>
      <c r="C8" s="77"/>
      <c r="D8" s="77"/>
      <c r="E8" s="77"/>
      <c r="F8" s="77"/>
      <c r="G8" s="77"/>
      <c r="H8" s="6" t="s">
        <v>163</v>
      </c>
      <c r="I8" s="6" t="s">
        <v>164</v>
      </c>
      <c r="J8" s="78"/>
    </row>
    <row r="9" spans="1:16" x14ac:dyDescent="0.25">
      <c r="A9" s="25">
        <v>0</v>
      </c>
      <c r="B9" s="23">
        <v>1</v>
      </c>
      <c r="C9" s="26">
        <v>2</v>
      </c>
      <c r="D9" s="6">
        <v>3</v>
      </c>
      <c r="E9" s="26">
        <v>4</v>
      </c>
      <c r="F9" s="6">
        <v>5</v>
      </c>
      <c r="G9" s="6">
        <v>6</v>
      </c>
      <c r="H9" s="6">
        <v>7</v>
      </c>
      <c r="I9" s="26">
        <v>8</v>
      </c>
      <c r="J9" s="24">
        <v>9</v>
      </c>
    </row>
    <row r="10" spans="1:16" x14ac:dyDescent="0.25">
      <c r="A10" s="27" t="s">
        <v>165</v>
      </c>
      <c r="B10" s="28"/>
      <c r="C10" s="29" t="s">
        <v>166</v>
      </c>
      <c r="D10" s="30"/>
      <c r="E10" s="27" t="s">
        <v>167</v>
      </c>
      <c r="F10" s="30"/>
      <c r="G10" s="30"/>
      <c r="H10" s="30"/>
      <c r="I10" s="31">
        <f>SUMIFS(I11:I14,A11:A14,"P")</f>
        <v>0</v>
      </c>
      <c r="J10" s="32"/>
    </row>
    <row r="11" spans="1:16" x14ac:dyDescent="0.25">
      <c r="A11" s="33" t="s">
        <v>168</v>
      </c>
      <c r="B11" s="33">
        <v>1</v>
      </c>
      <c r="C11" s="34" t="s">
        <v>2331</v>
      </c>
      <c r="D11" s="33" t="s">
        <v>170</v>
      </c>
      <c r="E11" s="35" t="s">
        <v>2332</v>
      </c>
      <c r="F11" s="36" t="s">
        <v>172</v>
      </c>
      <c r="G11" s="37">
        <v>1</v>
      </c>
      <c r="H11" s="38">
        <v>0</v>
      </c>
      <c r="I11" s="38">
        <f>ROUND(G11*H11,P4)</f>
        <v>0</v>
      </c>
      <c r="J11" s="33"/>
      <c r="O11" s="39">
        <f>I11*0.21</f>
        <v>0</v>
      </c>
      <c r="P11">
        <v>3</v>
      </c>
    </row>
    <row r="12" spans="1:16" ht="165" x14ac:dyDescent="0.25">
      <c r="A12" s="33" t="s">
        <v>173</v>
      </c>
      <c r="B12" s="40"/>
      <c r="C12" s="41"/>
      <c r="D12" s="41"/>
      <c r="E12" s="35" t="s">
        <v>2445</v>
      </c>
      <c r="F12" s="41"/>
      <c r="G12" s="41"/>
      <c r="H12" s="41"/>
      <c r="I12" s="41"/>
      <c r="J12" s="42"/>
    </row>
    <row r="13" spans="1:16" x14ac:dyDescent="0.25">
      <c r="A13" s="33" t="s">
        <v>175</v>
      </c>
      <c r="B13" s="40"/>
      <c r="C13" s="41"/>
      <c r="D13" s="41"/>
      <c r="E13" s="43" t="s">
        <v>176</v>
      </c>
      <c r="F13" s="41"/>
      <c r="G13" s="41"/>
      <c r="H13" s="41"/>
      <c r="I13" s="41"/>
      <c r="J13" s="42"/>
    </row>
    <row r="14" spans="1:16" ht="30" x14ac:dyDescent="0.25">
      <c r="A14" s="33" t="s">
        <v>177</v>
      </c>
      <c r="B14" s="45"/>
      <c r="C14" s="46"/>
      <c r="D14" s="46"/>
      <c r="E14" s="35" t="s">
        <v>2334</v>
      </c>
      <c r="F14" s="46"/>
      <c r="G14" s="46"/>
      <c r="H14" s="46"/>
      <c r="I14" s="46"/>
      <c r="J14" s="47"/>
    </row>
  </sheetData>
  <mergeCells count="13">
    <mergeCell ref="E7:E8"/>
    <mergeCell ref="F7:F8"/>
    <mergeCell ref="G7:G8"/>
    <mergeCell ref="H7:I7"/>
    <mergeCell ref="J7:J8"/>
    <mergeCell ref="C3:D3"/>
    <mergeCell ref="C4:D4"/>
    <mergeCell ref="C5:D5"/>
    <mergeCell ref="C6:D6"/>
    <mergeCell ref="A7:A8"/>
    <mergeCell ref="B7:B8"/>
    <mergeCell ref="C7:C8"/>
    <mergeCell ref="D7:D8"/>
  </mergeCells>
  <pageMargins left="0.7" right="0.7" top="0.75" bottom="0.75" header="0.3" footer="0.3"/>
  <pageSetup fitToHeight="0"/>
  <headerFooter>
    <oddFooter>&amp;C_x000D_&amp;1#&amp;"Calibri"&amp;10&amp;K000000 Mott MacDonald Restricted</oddFooter>
  </headerFooter>
  <drawing r:id="rId1"/>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sheetPr>
    <pageSetUpPr fitToPage="1"/>
  </sheetPr>
  <dimension ref="A1:P14"/>
  <sheetViews>
    <sheetView topLeftCell="B1" workbookViewId="0"/>
  </sheetViews>
  <sheetFormatPr defaultRowHeight="15" x14ac:dyDescent="0.25"/>
  <cols>
    <col min="1" max="1" width="9.140625" hidden="1"/>
    <col min="2" max="2" width="16.140625" customWidth="1"/>
    <col min="3" max="3" width="9.7109375" customWidth="1"/>
    <col min="4" max="4" width="13" customWidth="1"/>
    <col min="5" max="5" width="64.85546875" customWidth="1"/>
    <col min="6" max="6" width="13" customWidth="1"/>
    <col min="7" max="9" width="16.140625" customWidth="1"/>
    <col min="10" max="10" width="14.85546875" bestFit="1" customWidth="1"/>
    <col min="15" max="16" width="9.140625" hidden="1"/>
  </cols>
  <sheetData>
    <row r="1" spans="1:16" x14ac:dyDescent="0.25">
      <c r="A1" s="1" t="s">
        <v>0</v>
      </c>
      <c r="B1" s="11"/>
      <c r="C1" s="12"/>
      <c r="D1" s="12"/>
      <c r="E1" s="13" t="s">
        <v>1</v>
      </c>
      <c r="F1" s="12"/>
      <c r="G1" s="12"/>
      <c r="H1" s="12"/>
      <c r="I1" s="12"/>
      <c r="J1" s="14"/>
      <c r="P1">
        <v>3</v>
      </c>
    </row>
    <row r="2" spans="1:16" ht="20.25" x14ac:dyDescent="0.25">
      <c r="A2" s="1"/>
      <c r="B2" s="15"/>
      <c r="C2" s="16"/>
      <c r="D2" s="16"/>
      <c r="E2" s="17" t="s">
        <v>142</v>
      </c>
      <c r="F2" s="16"/>
      <c r="G2" s="16"/>
      <c r="H2" s="16"/>
      <c r="I2" s="16"/>
      <c r="J2" s="18"/>
    </row>
    <row r="3" spans="1:16" x14ac:dyDescent="0.25">
      <c r="A3" s="3" t="s">
        <v>143</v>
      </c>
      <c r="B3" s="19" t="s">
        <v>144</v>
      </c>
      <c r="C3" s="73" t="s">
        <v>145</v>
      </c>
      <c r="D3" s="74"/>
      <c r="E3" s="20" t="s">
        <v>146</v>
      </c>
      <c r="F3" s="16"/>
      <c r="G3" s="16"/>
      <c r="H3" s="21" t="s">
        <v>2448</v>
      </c>
      <c r="I3" s="22">
        <f>SUMIFS(I10:I14,A10:A14,"SD")</f>
        <v>0</v>
      </c>
      <c r="J3" s="18"/>
      <c r="O3">
        <v>0</v>
      </c>
      <c r="P3">
        <v>2</v>
      </c>
    </row>
    <row r="4" spans="1:16" x14ac:dyDescent="0.25">
      <c r="A4" s="3" t="s">
        <v>148</v>
      </c>
      <c r="B4" s="19" t="s">
        <v>149</v>
      </c>
      <c r="C4" s="73" t="s">
        <v>11</v>
      </c>
      <c r="D4" s="74"/>
      <c r="E4" s="20" t="s">
        <v>12</v>
      </c>
      <c r="F4" s="16"/>
      <c r="G4" s="16"/>
      <c r="H4" s="16"/>
      <c r="I4" s="16"/>
      <c r="J4" s="18"/>
      <c r="O4">
        <v>0.15</v>
      </c>
      <c r="P4">
        <v>2</v>
      </c>
    </row>
    <row r="5" spans="1:16" x14ac:dyDescent="0.25">
      <c r="A5" s="3" t="s">
        <v>150</v>
      </c>
      <c r="B5" s="19" t="s">
        <v>149</v>
      </c>
      <c r="C5" s="73" t="s">
        <v>2444</v>
      </c>
      <c r="D5" s="74"/>
      <c r="E5" s="20" t="s">
        <v>74</v>
      </c>
      <c r="F5" s="16"/>
      <c r="G5" s="16"/>
      <c r="H5" s="16"/>
      <c r="I5" s="16"/>
      <c r="J5" s="18"/>
      <c r="O5">
        <v>0.21</v>
      </c>
    </row>
    <row r="6" spans="1:16" x14ac:dyDescent="0.25">
      <c r="A6" s="3" t="s">
        <v>152</v>
      </c>
      <c r="B6" s="19" t="s">
        <v>153</v>
      </c>
      <c r="C6" s="73" t="s">
        <v>2448</v>
      </c>
      <c r="D6" s="74"/>
      <c r="E6" s="20" t="s">
        <v>82</v>
      </c>
      <c r="F6" s="16"/>
      <c r="G6" s="16"/>
      <c r="H6" s="16"/>
      <c r="I6" s="16"/>
      <c r="J6" s="18"/>
    </row>
    <row r="7" spans="1:16" x14ac:dyDescent="0.25">
      <c r="A7" s="75" t="s">
        <v>154</v>
      </c>
      <c r="B7" s="76" t="s">
        <v>155</v>
      </c>
      <c r="C7" s="77" t="s">
        <v>156</v>
      </c>
      <c r="D7" s="77" t="s">
        <v>157</v>
      </c>
      <c r="E7" s="77" t="s">
        <v>158</v>
      </c>
      <c r="F7" s="77" t="s">
        <v>159</v>
      </c>
      <c r="G7" s="77" t="s">
        <v>160</v>
      </c>
      <c r="H7" s="77" t="s">
        <v>161</v>
      </c>
      <c r="I7" s="77"/>
      <c r="J7" s="78" t="s">
        <v>162</v>
      </c>
    </row>
    <row r="8" spans="1:16" x14ac:dyDescent="0.25">
      <c r="A8" s="75"/>
      <c r="B8" s="76"/>
      <c r="C8" s="77"/>
      <c r="D8" s="77"/>
      <c r="E8" s="77"/>
      <c r="F8" s="77"/>
      <c r="G8" s="77"/>
      <c r="H8" s="6" t="s">
        <v>163</v>
      </c>
      <c r="I8" s="6" t="s">
        <v>164</v>
      </c>
      <c r="J8" s="78"/>
    </row>
    <row r="9" spans="1:16" x14ac:dyDescent="0.25">
      <c r="A9" s="25">
        <v>0</v>
      </c>
      <c r="B9" s="23">
        <v>1</v>
      </c>
      <c r="C9" s="26">
        <v>2</v>
      </c>
      <c r="D9" s="6">
        <v>3</v>
      </c>
      <c r="E9" s="26">
        <v>4</v>
      </c>
      <c r="F9" s="6">
        <v>5</v>
      </c>
      <c r="G9" s="6">
        <v>6</v>
      </c>
      <c r="H9" s="6">
        <v>7</v>
      </c>
      <c r="I9" s="26">
        <v>8</v>
      </c>
      <c r="J9" s="24">
        <v>9</v>
      </c>
    </row>
    <row r="10" spans="1:16" x14ac:dyDescent="0.25">
      <c r="A10" s="27" t="s">
        <v>165</v>
      </c>
      <c r="B10" s="28"/>
      <c r="C10" s="29" t="s">
        <v>166</v>
      </c>
      <c r="D10" s="30"/>
      <c r="E10" s="27" t="s">
        <v>167</v>
      </c>
      <c r="F10" s="30"/>
      <c r="G10" s="30"/>
      <c r="H10" s="30"/>
      <c r="I10" s="31">
        <f>SUMIFS(I11:I14,A11:A14,"P")</f>
        <v>0</v>
      </c>
      <c r="J10" s="32"/>
    </row>
    <row r="11" spans="1:16" x14ac:dyDescent="0.25">
      <c r="A11" s="33" t="s">
        <v>168</v>
      </c>
      <c r="B11" s="33">
        <v>1</v>
      </c>
      <c r="C11" s="34" t="s">
        <v>2331</v>
      </c>
      <c r="D11" s="33" t="s">
        <v>170</v>
      </c>
      <c r="E11" s="35" t="s">
        <v>2332</v>
      </c>
      <c r="F11" s="36" t="s">
        <v>172</v>
      </c>
      <c r="G11" s="37">
        <v>1</v>
      </c>
      <c r="H11" s="38">
        <v>0</v>
      </c>
      <c r="I11" s="38">
        <f>ROUND(G11*H11,P4)</f>
        <v>0</v>
      </c>
      <c r="J11" s="33"/>
      <c r="O11" s="39">
        <f>I11*0.21</f>
        <v>0</v>
      </c>
      <c r="P11">
        <v>3</v>
      </c>
    </row>
    <row r="12" spans="1:16" ht="165" x14ac:dyDescent="0.25">
      <c r="A12" s="33" t="s">
        <v>173</v>
      </c>
      <c r="B12" s="40"/>
      <c r="C12" s="41"/>
      <c r="D12" s="41"/>
      <c r="E12" s="35" t="s">
        <v>2445</v>
      </c>
      <c r="F12" s="41"/>
      <c r="G12" s="41"/>
      <c r="H12" s="41"/>
      <c r="I12" s="41"/>
      <c r="J12" s="42"/>
    </row>
    <row r="13" spans="1:16" x14ac:dyDescent="0.25">
      <c r="A13" s="33" t="s">
        <v>175</v>
      </c>
      <c r="B13" s="40"/>
      <c r="C13" s="41"/>
      <c r="D13" s="41"/>
      <c r="E13" s="43" t="s">
        <v>176</v>
      </c>
      <c r="F13" s="41"/>
      <c r="G13" s="41"/>
      <c r="H13" s="41"/>
      <c r="I13" s="41"/>
      <c r="J13" s="42"/>
    </row>
    <row r="14" spans="1:16" ht="30" x14ac:dyDescent="0.25">
      <c r="A14" s="33" t="s">
        <v>177</v>
      </c>
      <c r="B14" s="45"/>
      <c r="C14" s="46"/>
      <c r="D14" s="46"/>
      <c r="E14" s="35" t="s">
        <v>2334</v>
      </c>
      <c r="F14" s="46"/>
      <c r="G14" s="46"/>
      <c r="H14" s="46"/>
      <c r="I14" s="46"/>
      <c r="J14" s="47"/>
    </row>
  </sheetData>
  <mergeCells count="13">
    <mergeCell ref="E7:E8"/>
    <mergeCell ref="F7:F8"/>
    <mergeCell ref="G7:G8"/>
    <mergeCell ref="H7:I7"/>
    <mergeCell ref="J7:J8"/>
    <mergeCell ref="C3:D3"/>
    <mergeCell ref="C4:D4"/>
    <mergeCell ref="C5:D5"/>
    <mergeCell ref="C6:D6"/>
    <mergeCell ref="A7:A8"/>
    <mergeCell ref="B7:B8"/>
    <mergeCell ref="C7:C8"/>
    <mergeCell ref="D7:D8"/>
  </mergeCells>
  <pageMargins left="0.7" right="0.7" top="0.75" bottom="0.75" header="0.3" footer="0.3"/>
  <pageSetup fitToHeight="0"/>
  <headerFooter>
    <oddFooter>&amp;C_x000D_&amp;1#&amp;"Calibri"&amp;10&amp;K000000 Mott MacDonald Restricted</oddFooter>
  </headerFooter>
  <drawing r:id="rId1"/>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sheetPr>
    <pageSetUpPr fitToPage="1"/>
  </sheetPr>
  <dimension ref="A1:P14"/>
  <sheetViews>
    <sheetView topLeftCell="B1" workbookViewId="0"/>
  </sheetViews>
  <sheetFormatPr defaultRowHeight="15" x14ac:dyDescent="0.25"/>
  <cols>
    <col min="1" max="1" width="9.140625" hidden="1"/>
    <col min="2" max="2" width="16.140625" customWidth="1"/>
    <col min="3" max="3" width="9.7109375" customWidth="1"/>
    <col min="4" max="4" width="13" customWidth="1"/>
    <col min="5" max="5" width="64.85546875" customWidth="1"/>
    <col min="6" max="6" width="13" customWidth="1"/>
    <col min="7" max="9" width="16.140625" customWidth="1"/>
    <col min="10" max="10" width="14.85546875" bestFit="1" customWidth="1"/>
    <col min="15" max="16" width="9.140625" hidden="1"/>
  </cols>
  <sheetData>
    <row r="1" spans="1:16" x14ac:dyDescent="0.25">
      <c r="A1" s="1" t="s">
        <v>0</v>
      </c>
      <c r="B1" s="11"/>
      <c r="C1" s="12"/>
      <c r="D1" s="12"/>
      <c r="E1" s="13" t="s">
        <v>1</v>
      </c>
      <c r="F1" s="12"/>
      <c r="G1" s="12"/>
      <c r="H1" s="12"/>
      <c r="I1" s="12"/>
      <c r="J1" s="14"/>
      <c r="P1">
        <v>3</v>
      </c>
    </row>
    <row r="2" spans="1:16" ht="20.25" x14ac:dyDescent="0.25">
      <c r="A2" s="1"/>
      <c r="B2" s="15"/>
      <c r="C2" s="16"/>
      <c r="D2" s="16"/>
      <c r="E2" s="17" t="s">
        <v>142</v>
      </c>
      <c r="F2" s="16"/>
      <c r="G2" s="16"/>
      <c r="H2" s="16"/>
      <c r="I2" s="16"/>
      <c r="J2" s="18"/>
    </row>
    <row r="3" spans="1:16" x14ac:dyDescent="0.25">
      <c r="A3" s="3" t="s">
        <v>143</v>
      </c>
      <c r="B3" s="19" t="s">
        <v>144</v>
      </c>
      <c r="C3" s="73" t="s">
        <v>145</v>
      </c>
      <c r="D3" s="74"/>
      <c r="E3" s="20" t="s">
        <v>146</v>
      </c>
      <c r="F3" s="16"/>
      <c r="G3" s="16"/>
      <c r="H3" s="21" t="s">
        <v>2449</v>
      </c>
      <c r="I3" s="22">
        <f>SUMIFS(I10:I14,A10:A14,"SD")</f>
        <v>0</v>
      </c>
      <c r="J3" s="18"/>
      <c r="O3">
        <v>0</v>
      </c>
      <c r="P3">
        <v>2</v>
      </c>
    </row>
    <row r="4" spans="1:16" x14ac:dyDescent="0.25">
      <c r="A4" s="3" t="s">
        <v>148</v>
      </c>
      <c r="B4" s="19" t="s">
        <v>149</v>
      </c>
      <c r="C4" s="73" t="s">
        <v>11</v>
      </c>
      <c r="D4" s="74"/>
      <c r="E4" s="20" t="s">
        <v>12</v>
      </c>
      <c r="F4" s="16"/>
      <c r="G4" s="16"/>
      <c r="H4" s="16"/>
      <c r="I4" s="16"/>
      <c r="J4" s="18"/>
      <c r="O4">
        <v>0.15</v>
      </c>
      <c r="P4">
        <v>2</v>
      </c>
    </row>
    <row r="5" spans="1:16" x14ac:dyDescent="0.25">
      <c r="A5" s="3" t="s">
        <v>150</v>
      </c>
      <c r="B5" s="19" t="s">
        <v>149</v>
      </c>
      <c r="C5" s="73" t="s">
        <v>2444</v>
      </c>
      <c r="D5" s="74"/>
      <c r="E5" s="20" t="s">
        <v>74</v>
      </c>
      <c r="F5" s="16"/>
      <c r="G5" s="16"/>
      <c r="H5" s="16"/>
      <c r="I5" s="16"/>
      <c r="J5" s="18"/>
      <c r="O5">
        <v>0.21</v>
      </c>
    </row>
    <row r="6" spans="1:16" x14ac:dyDescent="0.25">
      <c r="A6" s="3" t="s">
        <v>152</v>
      </c>
      <c r="B6" s="19" t="s">
        <v>153</v>
      </c>
      <c r="C6" s="73" t="s">
        <v>2449</v>
      </c>
      <c r="D6" s="74"/>
      <c r="E6" s="20" t="s">
        <v>84</v>
      </c>
      <c r="F6" s="16"/>
      <c r="G6" s="16"/>
      <c r="H6" s="16"/>
      <c r="I6" s="16"/>
      <c r="J6" s="18"/>
    </row>
    <row r="7" spans="1:16" x14ac:dyDescent="0.25">
      <c r="A7" s="75" t="s">
        <v>154</v>
      </c>
      <c r="B7" s="76" t="s">
        <v>155</v>
      </c>
      <c r="C7" s="77" t="s">
        <v>156</v>
      </c>
      <c r="D7" s="77" t="s">
        <v>157</v>
      </c>
      <c r="E7" s="77" t="s">
        <v>158</v>
      </c>
      <c r="F7" s="77" t="s">
        <v>159</v>
      </c>
      <c r="G7" s="77" t="s">
        <v>160</v>
      </c>
      <c r="H7" s="77" t="s">
        <v>161</v>
      </c>
      <c r="I7" s="77"/>
      <c r="J7" s="78" t="s">
        <v>162</v>
      </c>
    </row>
    <row r="8" spans="1:16" x14ac:dyDescent="0.25">
      <c r="A8" s="75"/>
      <c r="B8" s="76"/>
      <c r="C8" s="77"/>
      <c r="D8" s="77"/>
      <c r="E8" s="77"/>
      <c r="F8" s="77"/>
      <c r="G8" s="77"/>
      <c r="H8" s="6" t="s">
        <v>163</v>
      </c>
      <c r="I8" s="6" t="s">
        <v>164</v>
      </c>
      <c r="J8" s="78"/>
    </row>
    <row r="9" spans="1:16" x14ac:dyDescent="0.25">
      <c r="A9" s="25">
        <v>0</v>
      </c>
      <c r="B9" s="23">
        <v>1</v>
      </c>
      <c r="C9" s="26">
        <v>2</v>
      </c>
      <c r="D9" s="6">
        <v>3</v>
      </c>
      <c r="E9" s="26">
        <v>4</v>
      </c>
      <c r="F9" s="6">
        <v>5</v>
      </c>
      <c r="G9" s="6">
        <v>6</v>
      </c>
      <c r="H9" s="6">
        <v>7</v>
      </c>
      <c r="I9" s="26">
        <v>8</v>
      </c>
      <c r="J9" s="24">
        <v>9</v>
      </c>
    </row>
    <row r="10" spans="1:16" x14ac:dyDescent="0.25">
      <c r="A10" s="27" t="s">
        <v>165</v>
      </c>
      <c r="B10" s="28"/>
      <c r="C10" s="29" t="s">
        <v>166</v>
      </c>
      <c r="D10" s="30"/>
      <c r="E10" s="27" t="s">
        <v>167</v>
      </c>
      <c r="F10" s="30"/>
      <c r="G10" s="30"/>
      <c r="H10" s="30"/>
      <c r="I10" s="31">
        <f>SUMIFS(I11:I14,A11:A14,"P")</f>
        <v>0</v>
      </c>
      <c r="J10" s="32"/>
    </row>
    <row r="11" spans="1:16" x14ac:dyDescent="0.25">
      <c r="A11" s="33" t="s">
        <v>168</v>
      </c>
      <c r="B11" s="33">
        <v>1</v>
      </c>
      <c r="C11" s="34" t="s">
        <v>2331</v>
      </c>
      <c r="D11" s="33" t="s">
        <v>170</v>
      </c>
      <c r="E11" s="35" t="s">
        <v>2332</v>
      </c>
      <c r="F11" s="36" t="s">
        <v>172</v>
      </c>
      <c r="G11" s="37">
        <v>1</v>
      </c>
      <c r="H11" s="38">
        <v>0</v>
      </c>
      <c r="I11" s="38">
        <f>ROUND(G11*H11,P4)</f>
        <v>0</v>
      </c>
      <c r="J11" s="33"/>
      <c r="O11" s="39">
        <f>I11*0.21</f>
        <v>0</v>
      </c>
      <c r="P11">
        <v>3</v>
      </c>
    </row>
    <row r="12" spans="1:16" ht="165" x14ac:dyDescent="0.25">
      <c r="A12" s="33" t="s">
        <v>173</v>
      </c>
      <c r="B12" s="40"/>
      <c r="C12" s="41"/>
      <c r="D12" s="41"/>
      <c r="E12" s="35" t="s">
        <v>2445</v>
      </c>
      <c r="F12" s="41"/>
      <c r="G12" s="41"/>
      <c r="H12" s="41"/>
      <c r="I12" s="41"/>
      <c r="J12" s="42"/>
    </row>
    <row r="13" spans="1:16" x14ac:dyDescent="0.25">
      <c r="A13" s="33" t="s">
        <v>175</v>
      </c>
      <c r="B13" s="40"/>
      <c r="C13" s="41"/>
      <c r="D13" s="41"/>
      <c r="E13" s="43" t="s">
        <v>176</v>
      </c>
      <c r="F13" s="41"/>
      <c r="G13" s="41"/>
      <c r="H13" s="41"/>
      <c r="I13" s="41"/>
      <c r="J13" s="42"/>
    </row>
    <row r="14" spans="1:16" ht="30" x14ac:dyDescent="0.25">
      <c r="A14" s="33" t="s">
        <v>177</v>
      </c>
      <c r="B14" s="45"/>
      <c r="C14" s="46"/>
      <c r="D14" s="46"/>
      <c r="E14" s="35" t="s">
        <v>2334</v>
      </c>
      <c r="F14" s="46"/>
      <c r="G14" s="46"/>
      <c r="H14" s="46"/>
      <c r="I14" s="46"/>
      <c r="J14" s="47"/>
    </row>
  </sheetData>
  <mergeCells count="13">
    <mergeCell ref="E7:E8"/>
    <mergeCell ref="F7:F8"/>
    <mergeCell ref="G7:G8"/>
    <mergeCell ref="H7:I7"/>
    <mergeCell ref="J7:J8"/>
    <mergeCell ref="C3:D3"/>
    <mergeCell ref="C4:D4"/>
    <mergeCell ref="C5:D5"/>
    <mergeCell ref="C6:D6"/>
    <mergeCell ref="A7:A8"/>
    <mergeCell ref="B7:B8"/>
    <mergeCell ref="C7:C8"/>
    <mergeCell ref="D7:D8"/>
  </mergeCells>
  <pageMargins left="0.7" right="0.7" top="0.75" bottom="0.75" header="0.3" footer="0.3"/>
  <pageSetup fitToHeight="0"/>
  <headerFooter>
    <oddFooter>&amp;C_x000D_&amp;1#&amp;"Calibri"&amp;10&amp;K000000 Mott MacDonald Restricted</oddFooter>
  </headerFooter>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P52"/>
  <sheetViews>
    <sheetView topLeftCell="B1" workbookViewId="0"/>
  </sheetViews>
  <sheetFormatPr defaultRowHeight="15" x14ac:dyDescent="0.25"/>
  <cols>
    <col min="1" max="1" width="9.140625" hidden="1"/>
    <col min="2" max="2" width="16.140625" customWidth="1"/>
    <col min="3" max="3" width="9.7109375" customWidth="1"/>
    <col min="4" max="4" width="13" customWidth="1"/>
    <col min="5" max="5" width="64.85546875" customWidth="1"/>
    <col min="6" max="6" width="13" customWidth="1"/>
    <col min="7" max="9" width="16.140625" customWidth="1"/>
    <col min="10" max="10" width="14.85546875" bestFit="1" customWidth="1"/>
    <col min="15" max="16" width="9.140625" hidden="1"/>
  </cols>
  <sheetData>
    <row r="1" spans="1:16" x14ac:dyDescent="0.25">
      <c r="A1" s="1" t="s">
        <v>0</v>
      </c>
      <c r="B1" s="11"/>
      <c r="C1" s="12"/>
      <c r="D1" s="12"/>
      <c r="E1" s="13" t="s">
        <v>1</v>
      </c>
      <c r="F1" s="12"/>
      <c r="G1" s="12"/>
      <c r="H1" s="12"/>
      <c r="I1" s="12"/>
      <c r="J1" s="14"/>
      <c r="P1">
        <v>3</v>
      </c>
    </row>
    <row r="2" spans="1:16" ht="20.25" x14ac:dyDescent="0.25">
      <c r="A2" s="1"/>
      <c r="B2" s="15"/>
      <c r="C2" s="16"/>
      <c r="D2" s="16"/>
      <c r="E2" s="17" t="s">
        <v>142</v>
      </c>
      <c r="F2" s="16"/>
      <c r="G2" s="16"/>
      <c r="H2" s="16"/>
      <c r="I2" s="16"/>
      <c r="J2" s="18"/>
    </row>
    <row r="3" spans="1:16" x14ac:dyDescent="0.25">
      <c r="A3" s="3" t="s">
        <v>143</v>
      </c>
      <c r="B3" s="19" t="s">
        <v>144</v>
      </c>
      <c r="C3" s="73" t="s">
        <v>145</v>
      </c>
      <c r="D3" s="74"/>
      <c r="E3" s="20" t="s">
        <v>146</v>
      </c>
      <c r="F3" s="16"/>
      <c r="G3" s="16"/>
      <c r="H3" s="21" t="s">
        <v>238</v>
      </c>
      <c r="I3" s="22">
        <f>SUMIFS(I10:I52,A10:A52,"SD")</f>
        <v>0</v>
      </c>
      <c r="J3" s="18"/>
      <c r="O3">
        <v>0</v>
      </c>
      <c r="P3">
        <v>2</v>
      </c>
    </row>
    <row r="4" spans="1:16" x14ac:dyDescent="0.25">
      <c r="A4" s="3" t="s">
        <v>148</v>
      </c>
      <c r="B4" s="19" t="s">
        <v>149</v>
      </c>
      <c r="C4" s="73" t="s">
        <v>11</v>
      </c>
      <c r="D4" s="74"/>
      <c r="E4" s="20" t="s">
        <v>12</v>
      </c>
      <c r="F4" s="16"/>
      <c r="G4" s="16"/>
      <c r="H4" s="16"/>
      <c r="I4" s="16"/>
      <c r="J4" s="18"/>
      <c r="O4">
        <v>0.15</v>
      </c>
      <c r="P4">
        <v>2</v>
      </c>
    </row>
    <row r="5" spans="1:16" x14ac:dyDescent="0.25">
      <c r="A5" s="3" t="s">
        <v>150</v>
      </c>
      <c r="B5" s="19" t="s">
        <v>149</v>
      </c>
      <c r="C5" s="73" t="s">
        <v>151</v>
      </c>
      <c r="D5" s="74"/>
      <c r="E5" s="20" t="s">
        <v>14</v>
      </c>
      <c r="F5" s="16"/>
      <c r="G5" s="16"/>
      <c r="H5" s="16"/>
      <c r="I5" s="16"/>
      <c r="J5" s="18"/>
      <c r="O5">
        <v>0.21</v>
      </c>
    </row>
    <row r="6" spans="1:16" ht="30" x14ac:dyDescent="0.25">
      <c r="A6" s="3" t="s">
        <v>152</v>
      </c>
      <c r="B6" s="19" t="s">
        <v>153</v>
      </c>
      <c r="C6" s="73" t="s">
        <v>238</v>
      </c>
      <c r="D6" s="74"/>
      <c r="E6" s="20" t="s">
        <v>18</v>
      </c>
      <c r="F6" s="16"/>
      <c r="G6" s="16"/>
      <c r="H6" s="16"/>
      <c r="I6" s="16"/>
      <c r="J6" s="18"/>
    </row>
    <row r="7" spans="1:16" x14ac:dyDescent="0.25">
      <c r="A7" s="75" t="s">
        <v>154</v>
      </c>
      <c r="B7" s="76" t="s">
        <v>155</v>
      </c>
      <c r="C7" s="77" t="s">
        <v>156</v>
      </c>
      <c r="D7" s="77" t="s">
        <v>157</v>
      </c>
      <c r="E7" s="77" t="s">
        <v>158</v>
      </c>
      <c r="F7" s="77" t="s">
        <v>159</v>
      </c>
      <c r="G7" s="77" t="s">
        <v>160</v>
      </c>
      <c r="H7" s="77" t="s">
        <v>161</v>
      </c>
      <c r="I7" s="77"/>
      <c r="J7" s="78" t="s">
        <v>162</v>
      </c>
    </row>
    <row r="8" spans="1:16" x14ac:dyDescent="0.25">
      <c r="A8" s="75"/>
      <c r="B8" s="76"/>
      <c r="C8" s="77"/>
      <c r="D8" s="77"/>
      <c r="E8" s="77"/>
      <c r="F8" s="77"/>
      <c r="G8" s="77"/>
      <c r="H8" s="6" t="s">
        <v>163</v>
      </c>
      <c r="I8" s="6" t="s">
        <v>164</v>
      </c>
      <c r="J8" s="78"/>
    </row>
    <row r="9" spans="1:16" x14ac:dyDescent="0.25">
      <c r="A9" s="25">
        <v>0</v>
      </c>
      <c r="B9" s="23">
        <v>1</v>
      </c>
      <c r="C9" s="26">
        <v>2</v>
      </c>
      <c r="D9" s="6">
        <v>3</v>
      </c>
      <c r="E9" s="26">
        <v>4</v>
      </c>
      <c r="F9" s="6">
        <v>5</v>
      </c>
      <c r="G9" s="6">
        <v>6</v>
      </c>
      <c r="H9" s="6">
        <v>7</v>
      </c>
      <c r="I9" s="26">
        <v>8</v>
      </c>
      <c r="J9" s="24">
        <v>9</v>
      </c>
    </row>
    <row r="10" spans="1:16" x14ac:dyDescent="0.25">
      <c r="A10" s="27" t="s">
        <v>165</v>
      </c>
      <c r="B10" s="28"/>
      <c r="C10" s="29" t="s">
        <v>11</v>
      </c>
      <c r="D10" s="30"/>
      <c r="E10" s="27" t="s">
        <v>239</v>
      </c>
      <c r="F10" s="30"/>
      <c r="G10" s="30"/>
      <c r="H10" s="30"/>
      <c r="I10" s="31">
        <f>SUMIFS(I11:I14,A11:A14,"P")</f>
        <v>0</v>
      </c>
      <c r="J10" s="32"/>
    </row>
    <row r="11" spans="1:16" x14ac:dyDescent="0.25">
      <c r="A11" s="33" t="s">
        <v>168</v>
      </c>
      <c r="B11" s="33">
        <v>1</v>
      </c>
      <c r="C11" s="34" t="s">
        <v>240</v>
      </c>
      <c r="D11" s="33" t="s">
        <v>170</v>
      </c>
      <c r="E11" s="35" t="s">
        <v>241</v>
      </c>
      <c r="F11" s="36" t="s">
        <v>242</v>
      </c>
      <c r="G11" s="37">
        <v>675</v>
      </c>
      <c r="H11" s="38">
        <v>0</v>
      </c>
      <c r="I11" s="38">
        <f>ROUND(G11*H11,P4)</f>
        <v>0</v>
      </c>
      <c r="J11" s="33"/>
      <c r="O11" s="39">
        <f>I11*0.21</f>
        <v>0</v>
      </c>
      <c r="P11">
        <v>3</v>
      </c>
    </row>
    <row r="12" spans="1:16" ht="285" x14ac:dyDescent="0.25">
      <c r="A12" s="33" t="s">
        <v>173</v>
      </c>
      <c r="B12" s="40"/>
      <c r="C12" s="41"/>
      <c r="D12" s="41"/>
      <c r="E12" s="35" t="s">
        <v>243</v>
      </c>
      <c r="F12" s="41"/>
      <c r="G12" s="41"/>
      <c r="H12" s="41"/>
      <c r="I12" s="41"/>
      <c r="J12" s="42"/>
    </row>
    <row r="13" spans="1:16" x14ac:dyDescent="0.25">
      <c r="A13" s="33" t="s">
        <v>175</v>
      </c>
      <c r="B13" s="40"/>
      <c r="C13" s="41"/>
      <c r="D13" s="41"/>
      <c r="E13" s="43" t="s">
        <v>244</v>
      </c>
      <c r="F13" s="41"/>
      <c r="G13" s="41"/>
      <c r="H13" s="41"/>
      <c r="I13" s="41"/>
      <c r="J13" s="42"/>
    </row>
    <row r="14" spans="1:16" ht="75" x14ac:dyDescent="0.25">
      <c r="A14" s="33" t="s">
        <v>177</v>
      </c>
      <c r="B14" s="40"/>
      <c r="C14" s="41"/>
      <c r="D14" s="41"/>
      <c r="E14" s="35" t="s">
        <v>245</v>
      </c>
      <c r="F14" s="41"/>
      <c r="G14" s="41"/>
      <c r="H14" s="41"/>
      <c r="I14" s="41"/>
      <c r="J14" s="42"/>
    </row>
    <row r="15" spans="1:16" x14ac:dyDescent="0.25">
      <c r="A15" s="27" t="s">
        <v>165</v>
      </c>
      <c r="B15" s="28"/>
      <c r="C15" s="29" t="s">
        <v>246</v>
      </c>
      <c r="D15" s="30"/>
      <c r="E15" s="27" t="s">
        <v>247</v>
      </c>
      <c r="F15" s="30"/>
      <c r="G15" s="30"/>
      <c r="H15" s="30"/>
      <c r="I15" s="31">
        <f>SUMIFS(I16:I39,A16:A39,"P")</f>
        <v>0</v>
      </c>
      <c r="J15" s="32"/>
    </row>
    <row r="16" spans="1:16" x14ac:dyDescent="0.25">
      <c r="A16" s="33" t="s">
        <v>168</v>
      </c>
      <c r="B16" s="33">
        <v>2</v>
      </c>
      <c r="C16" s="34" t="s">
        <v>248</v>
      </c>
      <c r="D16" s="33" t="s">
        <v>170</v>
      </c>
      <c r="E16" s="35" t="s">
        <v>249</v>
      </c>
      <c r="F16" s="36" t="s">
        <v>250</v>
      </c>
      <c r="G16" s="37">
        <v>1750</v>
      </c>
      <c r="H16" s="38">
        <v>0</v>
      </c>
      <c r="I16" s="38">
        <f>ROUND(G16*H16,P4)</f>
        <v>0</v>
      </c>
      <c r="J16" s="33"/>
      <c r="O16" s="39">
        <f>I16*0.21</f>
        <v>0</v>
      </c>
      <c r="P16">
        <v>3</v>
      </c>
    </row>
    <row r="17" spans="1:16" ht="255" x14ac:dyDescent="0.25">
      <c r="A17" s="33" t="s">
        <v>173</v>
      </c>
      <c r="B17" s="40"/>
      <c r="C17" s="41"/>
      <c r="D17" s="41"/>
      <c r="E17" s="35" t="s">
        <v>251</v>
      </c>
      <c r="F17" s="41"/>
      <c r="G17" s="41"/>
      <c r="H17" s="41"/>
      <c r="I17" s="41"/>
      <c r="J17" s="42"/>
    </row>
    <row r="18" spans="1:16" x14ac:dyDescent="0.25">
      <c r="A18" s="33" t="s">
        <v>175</v>
      </c>
      <c r="B18" s="40"/>
      <c r="C18" s="41"/>
      <c r="D18" s="41"/>
      <c r="E18" s="43" t="s">
        <v>252</v>
      </c>
      <c r="F18" s="41"/>
      <c r="G18" s="41"/>
      <c r="H18" s="41"/>
      <c r="I18" s="41"/>
      <c r="J18" s="42"/>
    </row>
    <row r="19" spans="1:16" ht="150" x14ac:dyDescent="0.25">
      <c r="A19" s="33" t="s">
        <v>177</v>
      </c>
      <c r="B19" s="40"/>
      <c r="C19" s="41"/>
      <c r="D19" s="41"/>
      <c r="E19" s="35" t="s">
        <v>253</v>
      </c>
      <c r="F19" s="41"/>
      <c r="G19" s="41"/>
      <c r="H19" s="41"/>
      <c r="I19" s="41"/>
      <c r="J19" s="42"/>
    </row>
    <row r="20" spans="1:16" x14ac:dyDescent="0.25">
      <c r="A20" s="33" t="s">
        <v>168</v>
      </c>
      <c r="B20" s="33">
        <v>3</v>
      </c>
      <c r="C20" s="34" t="s">
        <v>254</v>
      </c>
      <c r="D20" s="33" t="s">
        <v>181</v>
      </c>
      <c r="E20" s="35" t="s">
        <v>255</v>
      </c>
      <c r="F20" s="36" t="s">
        <v>250</v>
      </c>
      <c r="G20" s="37">
        <v>6750</v>
      </c>
      <c r="H20" s="38">
        <v>0</v>
      </c>
      <c r="I20" s="38">
        <f>ROUND(G20*H20,P4)</f>
        <v>0</v>
      </c>
      <c r="J20" s="33"/>
      <c r="O20" s="39">
        <f>I20*0.21</f>
        <v>0</v>
      </c>
      <c r="P20">
        <v>3</v>
      </c>
    </row>
    <row r="21" spans="1:16" ht="225" x14ac:dyDescent="0.25">
      <c r="A21" s="33" t="s">
        <v>173</v>
      </c>
      <c r="B21" s="40"/>
      <c r="C21" s="41"/>
      <c r="D21" s="41"/>
      <c r="E21" s="35" t="s">
        <v>256</v>
      </c>
      <c r="F21" s="41"/>
      <c r="G21" s="41"/>
      <c r="H21" s="41"/>
      <c r="I21" s="41"/>
      <c r="J21" s="42"/>
    </row>
    <row r="22" spans="1:16" x14ac:dyDescent="0.25">
      <c r="A22" s="33" t="s">
        <v>175</v>
      </c>
      <c r="B22" s="40"/>
      <c r="C22" s="41"/>
      <c r="D22" s="41"/>
      <c r="E22" s="43" t="s">
        <v>257</v>
      </c>
      <c r="F22" s="41"/>
      <c r="G22" s="41"/>
      <c r="H22" s="41"/>
      <c r="I22" s="41"/>
      <c r="J22" s="42"/>
    </row>
    <row r="23" spans="1:16" ht="120" x14ac:dyDescent="0.25">
      <c r="A23" s="33" t="s">
        <v>177</v>
      </c>
      <c r="B23" s="40"/>
      <c r="C23" s="41"/>
      <c r="D23" s="41"/>
      <c r="E23" s="35" t="s">
        <v>258</v>
      </c>
      <c r="F23" s="41"/>
      <c r="G23" s="41"/>
      <c r="H23" s="41"/>
      <c r="I23" s="41"/>
      <c r="J23" s="42"/>
    </row>
    <row r="24" spans="1:16" x14ac:dyDescent="0.25">
      <c r="A24" s="33" t="s">
        <v>168</v>
      </c>
      <c r="B24" s="33">
        <v>4</v>
      </c>
      <c r="C24" s="34" t="s">
        <v>259</v>
      </c>
      <c r="D24" s="33" t="s">
        <v>181</v>
      </c>
      <c r="E24" s="35" t="s">
        <v>260</v>
      </c>
      <c r="F24" s="36" t="s">
        <v>250</v>
      </c>
      <c r="G24" s="37">
        <v>6750</v>
      </c>
      <c r="H24" s="38">
        <v>0</v>
      </c>
      <c r="I24" s="38">
        <f>ROUND(G24*H24,P4)</f>
        <v>0</v>
      </c>
      <c r="J24" s="33"/>
      <c r="O24" s="39">
        <f>I24*0.21</f>
        <v>0</v>
      </c>
      <c r="P24">
        <v>3</v>
      </c>
    </row>
    <row r="25" spans="1:16" ht="225" x14ac:dyDescent="0.25">
      <c r="A25" s="33" t="s">
        <v>173</v>
      </c>
      <c r="B25" s="40"/>
      <c r="C25" s="41"/>
      <c r="D25" s="41"/>
      <c r="E25" s="35" t="s">
        <v>261</v>
      </c>
      <c r="F25" s="41"/>
      <c r="G25" s="41"/>
      <c r="H25" s="41"/>
      <c r="I25" s="41"/>
      <c r="J25" s="42"/>
    </row>
    <row r="26" spans="1:16" x14ac:dyDescent="0.25">
      <c r="A26" s="33" t="s">
        <v>175</v>
      </c>
      <c r="B26" s="40"/>
      <c r="C26" s="41"/>
      <c r="D26" s="41"/>
      <c r="E26" s="43" t="s">
        <v>257</v>
      </c>
      <c r="F26" s="41"/>
      <c r="G26" s="41"/>
      <c r="H26" s="41"/>
      <c r="I26" s="41"/>
      <c r="J26" s="42"/>
    </row>
    <row r="27" spans="1:16" ht="195" x14ac:dyDescent="0.25">
      <c r="A27" s="33" t="s">
        <v>177</v>
      </c>
      <c r="B27" s="40"/>
      <c r="C27" s="41"/>
      <c r="D27" s="41"/>
      <c r="E27" s="35" t="s">
        <v>262</v>
      </c>
      <c r="F27" s="41"/>
      <c r="G27" s="41"/>
      <c r="H27" s="41"/>
      <c r="I27" s="41"/>
      <c r="J27" s="42"/>
    </row>
    <row r="28" spans="1:16" x14ac:dyDescent="0.25">
      <c r="A28" s="33" t="s">
        <v>168</v>
      </c>
      <c r="B28" s="33">
        <v>5</v>
      </c>
      <c r="C28" s="34" t="s">
        <v>263</v>
      </c>
      <c r="D28" s="33" t="s">
        <v>181</v>
      </c>
      <c r="E28" s="35" t="s">
        <v>264</v>
      </c>
      <c r="F28" s="36" t="s">
        <v>250</v>
      </c>
      <c r="G28" s="37">
        <v>7425</v>
      </c>
      <c r="H28" s="38">
        <v>0</v>
      </c>
      <c r="I28" s="38">
        <f>ROUND(G28*H28,P4)</f>
        <v>0</v>
      </c>
      <c r="J28" s="33"/>
      <c r="O28" s="39">
        <f>I28*0.21</f>
        <v>0</v>
      </c>
      <c r="P28">
        <v>3</v>
      </c>
    </row>
    <row r="29" spans="1:16" ht="225" x14ac:dyDescent="0.25">
      <c r="A29" s="33" t="s">
        <v>173</v>
      </c>
      <c r="B29" s="40"/>
      <c r="C29" s="41"/>
      <c r="D29" s="41"/>
      <c r="E29" s="35" t="s">
        <v>265</v>
      </c>
      <c r="F29" s="41"/>
      <c r="G29" s="41"/>
      <c r="H29" s="41"/>
      <c r="I29" s="41"/>
      <c r="J29" s="42"/>
    </row>
    <row r="30" spans="1:16" x14ac:dyDescent="0.25">
      <c r="A30" s="33" t="s">
        <v>175</v>
      </c>
      <c r="B30" s="40"/>
      <c r="C30" s="41"/>
      <c r="D30" s="41"/>
      <c r="E30" s="43" t="s">
        <v>266</v>
      </c>
      <c r="F30" s="41"/>
      <c r="G30" s="41"/>
      <c r="H30" s="41"/>
      <c r="I30" s="41"/>
      <c r="J30" s="42"/>
    </row>
    <row r="31" spans="1:16" ht="195" x14ac:dyDescent="0.25">
      <c r="A31" s="33" t="s">
        <v>177</v>
      </c>
      <c r="B31" s="40"/>
      <c r="C31" s="41"/>
      <c r="D31" s="41"/>
      <c r="E31" s="35" t="s">
        <v>262</v>
      </c>
      <c r="F31" s="41"/>
      <c r="G31" s="41"/>
      <c r="H31" s="41"/>
      <c r="I31" s="41"/>
      <c r="J31" s="42"/>
    </row>
    <row r="32" spans="1:16" x14ac:dyDescent="0.25">
      <c r="A32" s="33" t="s">
        <v>168</v>
      </c>
      <c r="B32" s="33">
        <v>6</v>
      </c>
      <c r="C32" s="34" t="s">
        <v>267</v>
      </c>
      <c r="D32" s="33" t="s">
        <v>181</v>
      </c>
      <c r="E32" s="35" t="s">
        <v>268</v>
      </c>
      <c r="F32" s="36" t="s">
        <v>250</v>
      </c>
      <c r="G32" s="37">
        <v>2700</v>
      </c>
      <c r="H32" s="38">
        <v>0</v>
      </c>
      <c r="I32" s="38">
        <f>ROUND(G32*H32,P4)</f>
        <v>0</v>
      </c>
      <c r="J32" s="33"/>
      <c r="O32" s="39">
        <f>I32*0.21</f>
        <v>0</v>
      </c>
      <c r="P32">
        <v>3</v>
      </c>
    </row>
    <row r="33" spans="1:16" ht="225" x14ac:dyDescent="0.25">
      <c r="A33" s="33" t="s">
        <v>173</v>
      </c>
      <c r="B33" s="40"/>
      <c r="C33" s="41"/>
      <c r="D33" s="41"/>
      <c r="E33" s="35" t="s">
        <v>269</v>
      </c>
      <c r="F33" s="41"/>
      <c r="G33" s="41"/>
      <c r="H33" s="41"/>
      <c r="I33" s="41"/>
      <c r="J33" s="42"/>
    </row>
    <row r="34" spans="1:16" x14ac:dyDescent="0.25">
      <c r="A34" s="33" t="s">
        <v>175</v>
      </c>
      <c r="B34" s="40"/>
      <c r="C34" s="41"/>
      <c r="D34" s="41"/>
      <c r="E34" s="43" t="s">
        <v>270</v>
      </c>
      <c r="F34" s="41"/>
      <c r="G34" s="41"/>
      <c r="H34" s="41"/>
      <c r="I34" s="41"/>
      <c r="J34" s="42"/>
    </row>
    <row r="35" spans="1:16" ht="135" x14ac:dyDescent="0.25">
      <c r="A35" s="33" t="s">
        <v>177</v>
      </c>
      <c r="B35" s="40"/>
      <c r="C35" s="41"/>
      <c r="D35" s="41"/>
      <c r="E35" s="35" t="s">
        <v>271</v>
      </c>
      <c r="F35" s="41"/>
      <c r="G35" s="41"/>
      <c r="H35" s="41"/>
      <c r="I35" s="41"/>
      <c r="J35" s="42"/>
    </row>
    <row r="36" spans="1:16" x14ac:dyDescent="0.25">
      <c r="A36" s="33" t="s">
        <v>168</v>
      </c>
      <c r="B36" s="33">
        <v>7</v>
      </c>
      <c r="C36" s="34" t="s">
        <v>272</v>
      </c>
      <c r="D36" s="33" t="s">
        <v>181</v>
      </c>
      <c r="E36" s="35" t="s">
        <v>273</v>
      </c>
      <c r="F36" s="36" t="s">
        <v>274</v>
      </c>
      <c r="G36" s="37">
        <v>1500</v>
      </c>
      <c r="H36" s="38">
        <v>0</v>
      </c>
      <c r="I36" s="38">
        <f>ROUND(G36*H36,P4)</f>
        <v>0</v>
      </c>
      <c r="J36" s="33"/>
      <c r="O36" s="39">
        <f>I36*0.21</f>
        <v>0</v>
      </c>
      <c r="P36">
        <v>3</v>
      </c>
    </row>
    <row r="37" spans="1:16" ht="180" x14ac:dyDescent="0.25">
      <c r="A37" s="33" t="s">
        <v>173</v>
      </c>
      <c r="B37" s="40"/>
      <c r="C37" s="41"/>
      <c r="D37" s="41"/>
      <c r="E37" s="35" t="s">
        <v>275</v>
      </c>
      <c r="F37" s="41"/>
      <c r="G37" s="41"/>
      <c r="H37" s="41"/>
      <c r="I37" s="41"/>
      <c r="J37" s="42"/>
    </row>
    <row r="38" spans="1:16" x14ac:dyDescent="0.25">
      <c r="A38" s="33" t="s">
        <v>175</v>
      </c>
      <c r="B38" s="40"/>
      <c r="C38" s="41"/>
      <c r="D38" s="41"/>
      <c r="E38" s="43" t="s">
        <v>276</v>
      </c>
      <c r="F38" s="41"/>
      <c r="G38" s="41"/>
      <c r="H38" s="41"/>
      <c r="I38" s="41"/>
      <c r="J38" s="42"/>
    </row>
    <row r="39" spans="1:16" ht="105" x14ac:dyDescent="0.25">
      <c r="A39" s="33" t="s">
        <v>177</v>
      </c>
      <c r="B39" s="40"/>
      <c r="C39" s="41"/>
      <c r="D39" s="41"/>
      <c r="E39" s="35" t="s">
        <v>277</v>
      </c>
      <c r="F39" s="41"/>
      <c r="G39" s="41"/>
      <c r="H39" s="41"/>
      <c r="I39" s="41"/>
      <c r="J39" s="42"/>
    </row>
    <row r="40" spans="1:16" x14ac:dyDescent="0.25">
      <c r="A40" s="27" t="s">
        <v>165</v>
      </c>
      <c r="B40" s="28"/>
      <c r="C40" s="29" t="s">
        <v>278</v>
      </c>
      <c r="D40" s="30"/>
      <c r="E40" s="27" t="s">
        <v>279</v>
      </c>
      <c r="F40" s="30"/>
      <c r="G40" s="30"/>
      <c r="H40" s="30"/>
      <c r="I40" s="31">
        <f>SUMIFS(I41:I52,A41:A52,"P")</f>
        <v>0</v>
      </c>
      <c r="J40" s="32"/>
    </row>
    <row r="41" spans="1:16" x14ac:dyDescent="0.25">
      <c r="A41" s="33" t="s">
        <v>168</v>
      </c>
      <c r="B41" s="33">
        <v>8</v>
      </c>
      <c r="C41" s="34" t="s">
        <v>280</v>
      </c>
      <c r="D41" s="33" t="s">
        <v>181</v>
      </c>
      <c r="E41" s="35" t="s">
        <v>281</v>
      </c>
      <c r="F41" s="36" t="s">
        <v>190</v>
      </c>
      <c r="G41" s="37">
        <v>35</v>
      </c>
      <c r="H41" s="38">
        <v>0</v>
      </c>
      <c r="I41" s="38">
        <f>ROUND(G41*H41,P4)</f>
        <v>0</v>
      </c>
      <c r="J41" s="33"/>
      <c r="O41" s="39">
        <f>I41*0.21</f>
        <v>0</v>
      </c>
      <c r="P41">
        <v>3</v>
      </c>
    </row>
    <row r="42" spans="1:16" x14ac:dyDescent="0.25">
      <c r="A42" s="33" t="s">
        <v>173</v>
      </c>
      <c r="B42" s="40"/>
      <c r="C42" s="41"/>
      <c r="D42" s="41"/>
      <c r="E42" s="35" t="s">
        <v>282</v>
      </c>
      <c r="F42" s="41"/>
      <c r="G42" s="41"/>
      <c r="H42" s="41"/>
      <c r="I42" s="41"/>
      <c r="J42" s="42"/>
    </row>
    <row r="43" spans="1:16" x14ac:dyDescent="0.25">
      <c r="A43" s="33" t="s">
        <v>175</v>
      </c>
      <c r="B43" s="40"/>
      <c r="C43" s="41"/>
      <c r="D43" s="41"/>
      <c r="E43" s="43" t="s">
        <v>283</v>
      </c>
      <c r="F43" s="41"/>
      <c r="G43" s="41"/>
      <c r="H43" s="41"/>
      <c r="I43" s="41"/>
      <c r="J43" s="42"/>
    </row>
    <row r="44" spans="1:16" ht="90" x14ac:dyDescent="0.25">
      <c r="A44" s="33" t="s">
        <v>177</v>
      </c>
      <c r="B44" s="40"/>
      <c r="C44" s="41"/>
      <c r="D44" s="41"/>
      <c r="E44" s="35" t="s">
        <v>284</v>
      </c>
      <c r="F44" s="41"/>
      <c r="G44" s="41"/>
      <c r="H44" s="41"/>
      <c r="I44" s="41"/>
      <c r="J44" s="42"/>
    </row>
    <row r="45" spans="1:16" ht="30" x14ac:dyDescent="0.25">
      <c r="A45" s="33" t="s">
        <v>168</v>
      </c>
      <c r="B45" s="33">
        <v>9</v>
      </c>
      <c r="C45" s="34" t="s">
        <v>285</v>
      </c>
      <c r="D45" s="33" t="s">
        <v>181</v>
      </c>
      <c r="E45" s="35" t="s">
        <v>286</v>
      </c>
      <c r="F45" s="36" t="s">
        <v>250</v>
      </c>
      <c r="G45" s="37">
        <v>2000</v>
      </c>
      <c r="H45" s="38">
        <v>0</v>
      </c>
      <c r="I45" s="38">
        <f>ROUND(G45*H45,P4)</f>
        <v>0</v>
      </c>
      <c r="J45" s="33"/>
      <c r="O45" s="39">
        <f>I45*0.21</f>
        <v>0</v>
      </c>
      <c r="P45">
        <v>3</v>
      </c>
    </row>
    <row r="46" spans="1:16" ht="105" x14ac:dyDescent="0.25">
      <c r="A46" s="33" t="s">
        <v>173</v>
      </c>
      <c r="B46" s="40"/>
      <c r="C46" s="41"/>
      <c r="D46" s="41"/>
      <c r="E46" s="35" t="s">
        <v>287</v>
      </c>
      <c r="F46" s="41"/>
      <c r="G46" s="41"/>
      <c r="H46" s="41"/>
      <c r="I46" s="41"/>
      <c r="J46" s="42"/>
    </row>
    <row r="47" spans="1:16" x14ac:dyDescent="0.25">
      <c r="A47" s="33" t="s">
        <v>175</v>
      </c>
      <c r="B47" s="40"/>
      <c r="C47" s="41"/>
      <c r="D47" s="41"/>
      <c r="E47" s="43" t="s">
        <v>288</v>
      </c>
      <c r="F47" s="41"/>
      <c r="G47" s="41"/>
      <c r="H47" s="41"/>
      <c r="I47" s="41"/>
      <c r="J47" s="42"/>
    </row>
    <row r="48" spans="1:16" ht="105" x14ac:dyDescent="0.25">
      <c r="A48" s="33" t="s">
        <v>177</v>
      </c>
      <c r="B48" s="40"/>
      <c r="C48" s="41"/>
      <c r="D48" s="41"/>
      <c r="E48" s="35" t="s">
        <v>289</v>
      </c>
      <c r="F48" s="41"/>
      <c r="G48" s="41"/>
      <c r="H48" s="41"/>
      <c r="I48" s="41"/>
      <c r="J48" s="42"/>
    </row>
    <row r="49" spans="1:16" x14ac:dyDescent="0.25">
      <c r="A49" s="33" t="s">
        <v>168</v>
      </c>
      <c r="B49" s="33">
        <v>10</v>
      </c>
      <c r="C49" s="34" t="s">
        <v>290</v>
      </c>
      <c r="D49" s="33" t="s">
        <v>181</v>
      </c>
      <c r="E49" s="35" t="s">
        <v>291</v>
      </c>
      <c r="F49" s="36" t="s">
        <v>250</v>
      </c>
      <c r="G49" s="37">
        <v>2000</v>
      </c>
      <c r="H49" s="38">
        <v>0</v>
      </c>
      <c r="I49" s="38">
        <f>ROUND(G49*H49,P4)</f>
        <v>0</v>
      </c>
      <c r="J49" s="33"/>
      <c r="O49" s="39">
        <f>I49*0.21</f>
        <v>0</v>
      </c>
      <c r="P49">
        <v>3</v>
      </c>
    </row>
    <row r="50" spans="1:16" ht="105" x14ac:dyDescent="0.25">
      <c r="A50" s="33" t="s">
        <v>173</v>
      </c>
      <c r="B50" s="40"/>
      <c r="C50" s="41"/>
      <c r="D50" s="41"/>
      <c r="E50" s="35" t="s">
        <v>287</v>
      </c>
      <c r="F50" s="41"/>
      <c r="G50" s="41"/>
      <c r="H50" s="41"/>
      <c r="I50" s="41"/>
      <c r="J50" s="42"/>
    </row>
    <row r="51" spans="1:16" x14ac:dyDescent="0.25">
      <c r="A51" s="33" t="s">
        <v>175</v>
      </c>
      <c r="B51" s="40"/>
      <c r="C51" s="41"/>
      <c r="D51" s="41"/>
      <c r="E51" s="43" t="s">
        <v>288</v>
      </c>
      <c r="F51" s="41"/>
      <c r="G51" s="41"/>
      <c r="H51" s="41"/>
      <c r="I51" s="41"/>
      <c r="J51" s="42"/>
    </row>
    <row r="52" spans="1:16" ht="105" x14ac:dyDescent="0.25">
      <c r="A52" s="33" t="s">
        <v>177</v>
      </c>
      <c r="B52" s="45"/>
      <c r="C52" s="46"/>
      <c r="D52" s="46"/>
      <c r="E52" s="35" t="s">
        <v>289</v>
      </c>
      <c r="F52" s="46"/>
      <c r="G52" s="46"/>
      <c r="H52" s="46"/>
      <c r="I52" s="46"/>
      <c r="J52" s="47"/>
    </row>
  </sheetData>
  <mergeCells count="13">
    <mergeCell ref="E7:E8"/>
    <mergeCell ref="F7:F8"/>
    <mergeCell ref="G7:G8"/>
    <mergeCell ref="H7:I7"/>
    <mergeCell ref="J7:J8"/>
    <mergeCell ref="C3:D3"/>
    <mergeCell ref="C4:D4"/>
    <mergeCell ref="C5:D5"/>
    <mergeCell ref="C6:D6"/>
    <mergeCell ref="A7:A8"/>
    <mergeCell ref="B7:B8"/>
    <mergeCell ref="C7:C8"/>
    <mergeCell ref="D7:D8"/>
  </mergeCells>
  <pageMargins left="0.7" right="0.7" top="0.75" bottom="0.75" header="0.3" footer="0.3"/>
  <pageSetup fitToHeight="0"/>
  <headerFooter>
    <oddFooter>&amp;C_x000D_&amp;1#&amp;"Calibri"&amp;10&amp;K000000 Mott MacDonald Restricted</oddFooter>
  </headerFooter>
  <drawing r:id="rId1"/>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sheetPr>
    <pageSetUpPr fitToPage="1"/>
  </sheetPr>
  <dimension ref="A1:P14"/>
  <sheetViews>
    <sheetView topLeftCell="B1" workbookViewId="0"/>
  </sheetViews>
  <sheetFormatPr defaultRowHeight="15" x14ac:dyDescent="0.25"/>
  <cols>
    <col min="1" max="1" width="9.140625" hidden="1"/>
    <col min="2" max="2" width="16.140625" customWidth="1"/>
    <col min="3" max="3" width="9.7109375" customWidth="1"/>
    <col min="4" max="4" width="13" customWidth="1"/>
    <col min="5" max="5" width="64.85546875" customWidth="1"/>
    <col min="6" max="6" width="13" customWidth="1"/>
    <col min="7" max="9" width="16.140625" customWidth="1"/>
    <col min="10" max="10" width="14.85546875" bestFit="1" customWidth="1"/>
    <col min="15" max="16" width="9.140625" hidden="1"/>
  </cols>
  <sheetData>
    <row r="1" spans="1:16" x14ac:dyDescent="0.25">
      <c r="A1" s="1" t="s">
        <v>0</v>
      </c>
      <c r="B1" s="11"/>
      <c r="C1" s="12"/>
      <c r="D1" s="12"/>
      <c r="E1" s="13" t="s">
        <v>1</v>
      </c>
      <c r="F1" s="12"/>
      <c r="G1" s="12"/>
      <c r="H1" s="12"/>
      <c r="I1" s="12"/>
      <c r="J1" s="14"/>
      <c r="P1">
        <v>3</v>
      </c>
    </row>
    <row r="2" spans="1:16" ht="20.25" x14ac:dyDescent="0.25">
      <c r="A2" s="1"/>
      <c r="B2" s="15"/>
      <c r="C2" s="16"/>
      <c r="D2" s="16"/>
      <c r="E2" s="17" t="s">
        <v>142</v>
      </c>
      <c r="F2" s="16"/>
      <c r="G2" s="16"/>
      <c r="H2" s="16"/>
      <c r="I2" s="16"/>
      <c r="J2" s="18"/>
    </row>
    <row r="3" spans="1:16" x14ac:dyDescent="0.25">
      <c r="A3" s="3" t="s">
        <v>143</v>
      </c>
      <c r="B3" s="19" t="s">
        <v>144</v>
      </c>
      <c r="C3" s="73" t="s">
        <v>145</v>
      </c>
      <c r="D3" s="74"/>
      <c r="E3" s="20" t="s">
        <v>146</v>
      </c>
      <c r="F3" s="16"/>
      <c r="G3" s="16"/>
      <c r="H3" s="21" t="s">
        <v>2450</v>
      </c>
      <c r="I3" s="22">
        <f>SUMIFS(I10:I14,A10:A14,"SD")</f>
        <v>0</v>
      </c>
      <c r="J3" s="18"/>
      <c r="O3">
        <v>0</v>
      </c>
      <c r="P3">
        <v>2</v>
      </c>
    </row>
    <row r="4" spans="1:16" x14ac:dyDescent="0.25">
      <c r="A4" s="3" t="s">
        <v>148</v>
      </c>
      <c r="B4" s="19" t="s">
        <v>149</v>
      </c>
      <c r="C4" s="73" t="s">
        <v>11</v>
      </c>
      <c r="D4" s="74"/>
      <c r="E4" s="20" t="s">
        <v>12</v>
      </c>
      <c r="F4" s="16"/>
      <c r="G4" s="16"/>
      <c r="H4" s="16"/>
      <c r="I4" s="16"/>
      <c r="J4" s="18"/>
      <c r="O4">
        <v>0.15</v>
      </c>
      <c r="P4">
        <v>2</v>
      </c>
    </row>
    <row r="5" spans="1:16" x14ac:dyDescent="0.25">
      <c r="A5" s="3" t="s">
        <v>150</v>
      </c>
      <c r="B5" s="19" t="s">
        <v>149</v>
      </c>
      <c r="C5" s="73" t="s">
        <v>2444</v>
      </c>
      <c r="D5" s="74"/>
      <c r="E5" s="20" t="s">
        <v>74</v>
      </c>
      <c r="F5" s="16"/>
      <c r="G5" s="16"/>
      <c r="H5" s="16"/>
      <c r="I5" s="16"/>
      <c r="J5" s="18"/>
      <c r="O5">
        <v>0.21</v>
      </c>
    </row>
    <row r="6" spans="1:16" x14ac:dyDescent="0.25">
      <c r="A6" s="3" t="s">
        <v>152</v>
      </c>
      <c r="B6" s="19" t="s">
        <v>153</v>
      </c>
      <c r="C6" s="73" t="s">
        <v>2450</v>
      </c>
      <c r="D6" s="74"/>
      <c r="E6" s="20" t="s">
        <v>86</v>
      </c>
      <c r="F6" s="16"/>
      <c r="G6" s="16"/>
      <c r="H6" s="16"/>
      <c r="I6" s="16"/>
      <c r="J6" s="18"/>
    </row>
    <row r="7" spans="1:16" x14ac:dyDescent="0.25">
      <c r="A7" s="75" t="s">
        <v>154</v>
      </c>
      <c r="B7" s="76" t="s">
        <v>155</v>
      </c>
      <c r="C7" s="77" t="s">
        <v>156</v>
      </c>
      <c r="D7" s="77" t="s">
        <v>157</v>
      </c>
      <c r="E7" s="77" t="s">
        <v>158</v>
      </c>
      <c r="F7" s="77" t="s">
        <v>159</v>
      </c>
      <c r="G7" s="77" t="s">
        <v>160</v>
      </c>
      <c r="H7" s="77" t="s">
        <v>161</v>
      </c>
      <c r="I7" s="77"/>
      <c r="J7" s="78" t="s">
        <v>162</v>
      </c>
    </row>
    <row r="8" spans="1:16" x14ac:dyDescent="0.25">
      <c r="A8" s="75"/>
      <c r="B8" s="76"/>
      <c r="C8" s="77"/>
      <c r="D8" s="77"/>
      <c r="E8" s="77"/>
      <c r="F8" s="77"/>
      <c r="G8" s="77"/>
      <c r="H8" s="6" t="s">
        <v>163</v>
      </c>
      <c r="I8" s="6" t="s">
        <v>164</v>
      </c>
      <c r="J8" s="78"/>
    </row>
    <row r="9" spans="1:16" x14ac:dyDescent="0.25">
      <c r="A9" s="25">
        <v>0</v>
      </c>
      <c r="B9" s="23">
        <v>1</v>
      </c>
      <c r="C9" s="26">
        <v>2</v>
      </c>
      <c r="D9" s="6">
        <v>3</v>
      </c>
      <c r="E9" s="26">
        <v>4</v>
      </c>
      <c r="F9" s="6">
        <v>5</v>
      </c>
      <c r="G9" s="6">
        <v>6</v>
      </c>
      <c r="H9" s="6">
        <v>7</v>
      </c>
      <c r="I9" s="26">
        <v>8</v>
      </c>
      <c r="J9" s="24">
        <v>9</v>
      </c>
    </row>
    <row r="10" spans="1:16" x14ac:dyDescent="0.25">
      <c r="A10" s="27" t="s">
        <v>165</v>
      </c>
      <c r="B10" s="28"/>
      <c r="C10" s="29" t="s">
        <v>166</v>
      </c>
      <c r="D10" s="30"/>
      <c r="E10" s="27" t="s">
        <v>167</v>
      </c>
      <c r="F10" s="30"/>
      <c r="G10" s="30"/>
      <c r="H10" s="30"/>
      <c r="I10" s="31">
        <f>SUMIFS(I11:I14,A11:A14,"P")</f>
        <v>0</v>
      </c>
      <c r="J10" s="32"/>
    </row>
    <row r="11" spans="1:16" x14ac:dyDescent="0.25">
      <c r="A11" s="33" t="s">
        <v>168</v>
      </c>
      <c r="B11" s="33">
        <v>1</v>
      </c>
      <c r="C11" s="34" t="s">
        <v>2331</v>
      </c>
      <c r="D11" s="33" t="s">
        <v>170</v>
      </c>
      <c r="E11" s="35" t="s">
        <v>2332</v>
      </c>
      <c r="F11" s="36" t="s">
        <v>172</v>
      </c>
      <c r="G11" s="37">
        <v>1</v>
      </c>
      <c r="H11" s="38">
        <v>0</v>
      </c>
      <c r="I11" s="38">
        <f>ROUND(G11*H11,P4)</f>
        <v>0</v>
      </c>
      <c r="J11" s="33"/>
      <c r="O11" s="39">
        <f>I11*0.21</f>
        <v>0</v>
      </c>
      <c r="P11">
        <v>3</v>
      </c>
    </row>
    <row r="12" spans="1:16" ht="165" x14ac:dyDescent="0.25">
      <c r="A12" s="33" t="s">
        <v>173</v>
      </c>
      <c r="B12" s="40"/>
      <c r="C12" s="41"/>
      <c r="D12" s="41"/>
      <c r="E12" s="35" t="s">
        <v>2445</v>
      </c>
      <c r="F12" s="41"/>
      <c r="G12" s="41"/>
      <c r="H12" s="41"/>
      <c r="I12" s="41"/>
      <c r="J12" s="42"/>
    </row>
    <row r="13" spans="1:16" x14ac:dyDescent="0.25">
      <c r="A13" s="33" t="s">
        <v>175</v>
      </c>
      <c r="B13" s="40"/>
      <c r="C13" s="41"/>
      <c r="D13" s="41"/>
      <c r="E13" s="43" t="s">
        <v>176</v>
      </c>
      <c r="F13" s="41"/>
      <c r="G13" s="41"/>
      <c r="H13" s="41"/>
      <c r="I13" s="41"/>
      <c r="J13" s="42"/>
    </row>
    <row r="14" spans="1:16" ht="30" x14ac:dyDescent="0.25">
      <c r="A14" s="33" t="s">
        <v>177</v>
      </c>
      <c r="B14" s="45"/>
      <c r="C14" s="46"/>
      <c r="D14" s="46"/>
      <c r="E14" s="35" t="s">
        <v>2334</v>
      </c>
      <c r="F14" s="46"/>
      <c r="G14" s="46"/>
      <c r="H14" s="46"/>
      <c r="I14" s="46"/>
      <c r="J14" s="47"/>
    </row>
  </sheetData>
  <mergeCells count="13">
    <mergeCell ref="E7:E8"/>
    <mergeCell ref="F7:F8"/>
    <mergeCell ref="G7:G8"/>
    <mergeCell ref="H7:I7"/>
    <mergeCell ref="J7:J8"/>
    <mergeCell ref="C3:D3"/>
    <mergeCell ref="C4:D4"/>
    <mergeCell ref="C5:D5"/>
    <mergeCell ref="C6:D6"/>
    <mergeCell ref="A7:A8"/>
    <mergeCell ref="B7:B8"/>
    <mergeCell ref="C7:C8"/>
    <mergeCell ref="D7:D8"/>
  </mergeCells>
  <pageMargins left="0.7" right="0.7" top="0.75" bottom="0.75" header="0.3" footer="0.3"/>
  <pageSetup fitToHeight="0"/>
  <headerFooter>
    <oddFooter>&amp;C_x000D_&amp;1#&amp;"Calibri"&amp;10&amp;K000000 Mott MacDonald Restricted</oddFooter>
  </headerFooter>
  <drawing r:id="rId1"/>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sheetPr>
    <pageSetUpPr fitToPage="1"/>
  </sheetPr>
  <dimension ref="A1:P68"/>
  <sheetViews>
    <sheetView topLeftCell="B1" workbookViewId="0"/>
  </sheetViews>
  <sheetFormatPr defaultRowHeight="15" x14ac:dyDescent="0.25"/>
  <cols>
    <col min="1" max="1" width="9.140625" hidden="1"/>
    <col min="2" max="2" width="16.140625" customWidth="1"/>
    <col min="3" max="3" width="9.7109375" customWidth="1"/>
    <col min="4" max="4" width="13" customWidth="1"/>
    <col min="5" max="5" width="64.85546875" customWidth="1"/>
    <col min="6" max="6" width="13" customWidth="1"/>
    <col min="7" max="9" width="16.140625" customWidth="1"/>
    <col min="10" max="10" width="14.85546875" bestFit="1" customWidth="1"/>
    <col min="15" max="16" width="9.140625" hidden="1"/>
  </cols>
  <sheetData>
    <row r="1" spans="1:16" x14ac:dyDescent="0.25">
      <c r="A1" s="1" t="s">
        <v>0</v>
      </c>
      <c r="B1" s="11"/>
      <c r="C1" s="12"/>
      <c r="D1" s="12"/>
      <c r="E1" s="13" t="s">
        <v>1</v>
      </c>
      <c r="F1" s="12"/>
      <c r="G1" s="12"/>
      <c r="H1" s="12"/>
      <c r="I1" s="12"/>
      <c r="J1" s="14"/>
      <c r="P1">
        <v>3</v>
      </c>
    </row>
    <row r="2" spans="1:16" ht="20.25" x14ac:dyDescent="0.25">
      <c r="A2" s="1"/>
      <c r="B2" s="15"/>
      <c r="C2" s="16"/>
      <c r="D2" s="16"/>
      <c r="E2" s="17" t="s">
        <v>142</v>
      </c>
      <c r="F2" s="16"/>
      <c r="G2" s="16"/>
      <c r="H2" s="16"/>
      <c r="I2" s="16"/>
      <c r="J2" s="18"/>
    </row>
    <row r="3" spans="1:16" x14ac:dyDescent="0.25">
      <c r="A3" s="3" t="s">
        <v>143</v>
      </c>
      <c r="B3" s="19" t="s">
        <v>144</v>
      </c>
      <c r="C3" s="73" t="s">
        <v>145</v>
      </c>
      <c r="D3" s="74"/>
      <c r="E3" s="20" t="s">
        <v>146</v>
      </c>
      <c r="F3" s="16"/>
      <c r="G3" s="16"/>
      <c r="H3" s="21" t="s">
        <v>2451</v>
      </c>
      <c r="I3" s="22">
        <f>SUMIFS(I10:I68,A10:A68,"SD")</f>
        <v>0</v>
      </c>
      <c r="J3" s="18"/>
      <c r="O3">
        <v>0</v>
      </c>
      <c r="P3">
        <v>2</v>
      </c>
    </row>
    <row r="4" spans="1:16" x14ac:dyDescent="0.25">
      <c r="A4" s="3" t="s">
        <v>148</v>
      </c>
      <c r="B4" s="19" t="s">
        <v>149</v>
      </c>
      <c r="C4" s="73" t="s">
        <v>11</v>
      </c>
      <c r="D4" s="74"/>
      <c r="E4" s="20" t="s">
        <v>12</v>
      </c>
      <c r="F4" s="16"/>
      <c r="G4" s="16"/>
      <c r="H4" s="16"/>
      <c r="I4" s="16"/>
      <c r="J4" s="18"/>
      <c r="O4">
        <v>0.15</v>
      </c>
      <c r="P4">
        <v>2</v>
      </c>
    </row>
    <row r="5" spans="1:16" x14ac:dyDescent="0.25">
      <c r="A5" s="3" t="s">
        <v>150</v>
      </c>
      <c r="B5" s="19" t="s">
        <v>149</v>
      </c>
      <c r="C5" s="73" t="s">
        <v>2444</v>
      </c>
      <c r="D5" s="74"/>
      <c r="E5" s="20" t="s">
        <v>74</v>
      </c>
      <c r="F5" s="16"/>
      <c r="G5" s="16"/>
      <c r="H5" s="16"/>
      <c r="I5" s="16"/>
      <c r="J5" s="18"/>
      <c r="O5">
        <v>0.21</v>
      </c>
    </row>
    <row r="6" spans="1:16" x14ac:dyDescent="0.25">
      <c r="A6" s="3" t="s">
        <v>152</v>
      </c>
      <c r="B6" s="19" t="s">
        <v>153</v>
      </c>
      <c r="C6" s="73" t="s">
        <v>2451</v>
      </c>
      <c r="D6" s="74"/>
      <c r="E6" s="20" t="s">
        <v>88</v>
      </c>
      <c r="F6" s="16"/>
      <c r="G6" s="16"/>
      <c r="H6" s="16"/>
      <c r="I6" s="16"/>
      <c r="J6" s="18"/>
    </row>
    <row r="7" spans="1:16" x14ac:dyDescent="0.25">
      <c r="A7" s="75" t="s">
        <v>154</v>
      </c>
      <c r="B7" s="76" t="s">
        <v>155</v>
      </c>
      <c r="C7" s="77" t="s">
        <v>156</v>
      </c>
      <c r="D7" s="77" t="s">
        <v>157</v>
      </c>
      <c r="E7" s="77" t="s">
        <v>158</v>
      </c>
      <c r="F7" s="77" t="s">
        <v>159</v>
      </c>
      <c r="G7" s="77" t="s">
        <v>160</v>
      </c>
      <c r="H7" s="77" t="s">
        <v>161</v>
      </c>
      <c r="I7" s="77"/>
      <c r="J7" s="78" t="s">
        <v>162</v>
      </c>
    </row>
    <row r="8" spans="1:16" x14ac:dyDescent="0.25">
      <c r="A8" s="75"/>
      <c r="B8" s="76"/>
      <c r="C8" s="77"/>
      <c r="D8" s="77"/>
      <c r="E8" s="77"/>
      <c r="F8" s="77"/>
      <c r="G8" s="77"/>
      <c r="H8" s="6" t="s">
        <v>163</v>
      </c>
      <c r="I8" s="6" t="s">
        <v>164</v>
      </c>
      <c r="J8" s="78"/>
    </row>
    <row r="9" spans="1:16" x14ac:dyDescent="0.25">
      <c r="A9" s="25">
        <v>0</v>
      </c>
      <c r="B9" s="23">
        <v>1</v>
      </c>
      <c r="C9" s="26">
        <v>2</v>
      </c>
      <c r="D9" s="6">
        <v>3</v>
      </c>
      <c r="E9" s="26">
        <v>4</v>
      </c>
      <c r="F9" s="6">
        <v>5</v>
      </c>
      <c r="G9" s="6">
        <v>6</v>
      </c>
      <c r="H9" s="6">
        <v>7</v>
      </c>
      <c r="I9" s="26">
        <v>8</v>
      </c>
      <c r="J9" s="24">
        <v>9</v>
      </c>
    </row>
    <row r="10" spans="1:16" x14ac:dyDescent="0.25">
      <c r="A10" s="27" t="s">
        <v>165</v>
      </c>
      <c r="B10" s="28"/>
      <c r="C10" s="29" t="s">
        <v>11</v>
      </c>
      <c r="D10" s="30"/>
      <c r="E10" s="27" t="s">
        <v>239</v>
      </c>
      <c r="F10" s="30"/>
      <c r="G10" s="30"/>
      <c r="H10" s="30"/>
      <c r="I10" s="31">
        <f>SUMIFS(I11:I22,A11:A22,"P")</f>
        <v>0</v>
      </c>
      <c r="J10" s="32"/>
    </row>
    <row r="11" spans="1:16" x14ac:dyDescent="0.25">
      <c r="A11" s="33" t="s">
        <v>168</v>
      </c>
      <c r="B11" s="33">
        <v>1</v>
      </c>
      <c r="C11" s="34" t="s">
        <v>2452</v>
      </c>
      <c r="D11" s="33" t="s">
        <v>170</v>
      </c>
      <c r="E11" s="35" t="s">
        <v>2453</v>
      </c>
      <c r="F11" s="36" t="s">
        <v>242</v>
      </c>
      <c r="G11" s="37">
        <v>0.5</v>
      </c>
      <c r="H11" s="38">
        <v>0</v>
      </c>
      <c r="I11" s="38">
        <f>ROUND(G11*H11,P4)</f>
        <v>0</v>
      </c>
      <c r="J11" s="33"/>
      <c r="O11" s="39">
        <f>I11*0.21</f>
        <v>0</v>
      </c>
      <c r="P11">
        <v>3</v>
      </c>
    </row>
    <row r="12" spans="1:16" ht="30" x14ac:dyDescent="0.25">
      <c r="A12" s="33" t="s">
        <v>173</v>
      </c>
      <c r="B12" s="40"/>
      <c r="C12" s="41"/>
      <c r="D12" s="41"/>
      <c r="E12" s="35" t="s">
        <v>2454</v>
      </c>
      <c r="F12" s="41"/>
      <c r="G12" s="41"/>
      <c r="H12" s="41"/>
      <c r="I12" s="41"/>
      <c r="J12" s="42"/>
    </row>
    <row r="13" spans="1:16" x14ac:dyDescent="0.25">
      <c r="A13" s="33" t="s">
        <v>175</v>
      </c>
      <c r="B13" s="40"/>
      <c r="C13" s="41"/>
      <c r="D13" s="41"/>
      <c r="E13" s="43" t="s">
        <v>2390</v>
      </c>
      <c r="F13" s="41"/>
      <c r="G13" s="41"/>
      <c r="H13" s="41"/>
      <c r="I13" s="41"/>
      <c r="J13" s="42"/>
    </row>
    <row r="14" spans="1:16" ht="409.5" x14ac:dyDescent="0.25">
      <c r="A14" s="33" t="s">
        <v>177</v>
      </c>
      <c r="B14" s="40"/>
      <c r="C14" s="41"/>
      <c r="D14" s="41"/>
      <c r="E14" s="35" t="s">
        <v>2455</v>
      </c>
      <c r="F14" s="41"/>
      <c r="G14" s="41"/>
      <c r="H14" s="41"/>
      <c r="I14" s="41"/>
      <c r="J14" s="42"/>
    </row>
    <row r="15" spans="1:16" x14ac:dyDescent="0.25">
      <c r="A15" s="33" t="s">
        <v>168</v>
      </c>
      <c r="B15" s="33">
        <v>2</v>
      </c>
      <c r="C15" s="34" t="s">
        <v>2456</v>
      </c>
      <c r="D15" s="33" t="s">
        <v>170</v>
      </c>
      <c r="E15" s="35" t="s">
        <v>2457</v>
      </c>
      <c r="F15" s="36" t="s">
        <v>242</v>
      </c>
      <c r="G15" s="37">
        <v>8.23</v>
      </c>
      <c r="H15" s="38">
        <v>0</v>
      </c>
      <c r="I15" s="38">
        <f>ROUND(G15*H15,P4)</f>
        <v>0</v>
      </c>
      <c r="J15" s="33"/>
      <c r="O15" s="39">
        <f>I15*0.21</f>
        <v>0</v>
      </c>
      <c r="P15">
        <v>3</v>
      </c>
    </row>
    <row r="16" spans="1:16" x14ac:dyDescent="0.25">
      <c r="A16" s="33" t="s">
        <v>173</v>
      </c>
      <c r="B16" s="40"/>
      <c r="C16" s="41"/>
      <c r="D16" s="41"/>
      <c r="E16" s="44" t="s">
        <v>181</v>
      </c>
      <c r="F16" s="41"/>
      <c r="G16" s="41"/>
      <c r="H16" s="41"/>
      <c r="I16" s="41"/>
      <c r="J16" s="42"/>
    </row>
    <row r="17" spans="1:16" x14ac:dyDescent="0.25">
      <c r="A17" s="33" t="s">
        <v>175</v>
      </c>
      <c r="B17" s="40"/>
      <c r="C17" s="41"/>
      <c r="D17" s="41"/>
      <c r="E17" s="43" t="s">
        <v>2458</v>
      </c>
      <c r="F17" s="41"/>
      <c r="G17" s="41"/>
      <c r="H17" s="41"/>
      <c r="I17" s="41"/>
      <c r="J17" s="42"/>
    </row>
    <row r="18" spans="1:16" ht="409.5" x14ac:dyDescent="0.25">
      <c r="A18" s="33" t="s">
        <v>177</v>
      </c>
      <c r="B18" s="40"/>
      <c r="C18" s="41"/>
      <c r="D18" s="41"/>
      <c r="E18" s="35" t="s">
        <v>2455</v>
      </c>
      <c r="F18" s="41"/>
      <c r="G18" s="41"/>
      <c r="H18" s="41"/>
      <c r="I18" s="41"/>
      <c r="J18" s="42"/>
    </row>
    <row r="19" spans="1:16" x14ac:dyDescent="0.25">
      <c r="A19" s="33" t="s">
        <v>168</v>
      </c>
      <c r="B19" s="33">
        <v>3</v>
      </c>
      <c r="C19" s="34" t="s">
        <v>2358</v>
      </c>
      <c r="D19" s="33" t="s">
        <v>181</v>
      </c>
      <c r="E19" s="35" t="s">
        <v>2359</v>
      </c>
      <c r="F19" s="36" t="s">
        <v>242</v>
      </c>
      <c r="G19" s="37">
        <v>8.73</v>
      </c>
      <c r="H19" s="38">
        <v>0</v>
      </c>
      <c r="I19" s="38">
        <f>ROUND(G19*H19,P4)</f>
        <v>0</v>
      </c>
      <c r="J19" s="33"/>
      <c r="O19" s="39">
        <f>I19*0.21</f>
        <v>0</v>
      </c>
      <c r="P19">
        <v>3</v>
      </c>
    </row>
    <row r="20" spans="1:16" x14ac:dyDescent="0.25">
      <c r="A20" s="33" t="s">
        <v>173</v>
      </c>
      <c r="B20" s="40"/>
      <c r="C20" s="41"/>
      <c r="D20" s="41"/>
      <c r="E20" s="44" t="s">
        <v>181</v>
      </c>
      <c r="F20" s="41"/>
      <c r="G20" s="41"/>
      <c r="H20" s="41"/>
      <c r="I20" s="41"/>
      <c r="J20" s="42"/>
    </row>
    <row r="21" spans="1:16" x14ac:dyDescent="0.25">
      <c r="A21" s="33" t="s">
        <v>175</v>
      </c>
      <c r="B21" s="40"/>
      <c r="C21" s="41"/>
      <c r="D21" s="41"/>
      <c r="E21" s="43" t="s">
        <v>2459</v>
      </c>
      <c r="F21" s="41"/>
      <c r="G21" s="41"/>
      <c r="H21" s="41"/>
      <c r="I21" s="41"/>
      <c r="J21" s="42"/>
    </row>
    <row r="22" spans="1:16" ht="375" x14ac:dyDescent="0.25">
      <c r="A22" s="33" t="s">
        <v>177</v>
      </c>
      <c r="B22" s="40"/>
      <c r="C22" s="41"/>
      <c r="D22" s="41"/>
      <c r="E22" s="35" t="s">
        <v>2360</v>
      </c>
      <c r="F22" s="41"/>
      <c r="G22" s="41"/>
      <c r="H22" s="41"/>
      <c r="I22" s="41"/>
      <c r="J22" s="42"/>
    </row>
    <row r="23" spans="1:16" x14ac:dyDescent="0.25">
      <c r="A23" s="27" t="s">
        <v>165</v>
      </c>
      <c r="B23" s="28"/>
      <c r="C23" s="29" t="s">
        <v>347</v>
      </c>
      <c r="D23" s="30"/>
      <c r="E23" s="27" t="s">
        <v>348</v>
      </c>
      <c r="F23" s="30"/>
      <c r="G23" s="30"/>
      <c r="H23" s="30"/>
      <c r="I23" s="31">
        <f>SUMIFS(I24:I63,A24:A63,"P")</f>
        <v>0</v>
      </c>
      <c r="J23" s="32"/>
    </row>
    <row r="24" spans="1:16" x14ac:dyDescent="0.25">
      <c r="A24" s="33" t="s">
        <v>168</v>
      </c>
      <c r="B24" s="33">
        <v>4</v>
      </c>
      <c r="C24" s="34" t="s">
        <v>2460</v>
      </c>
      <c r="D24" s="33"/>
      <c r="E24" s="35" t="s">
        <v>2461</v>
      </c>
      <c r="F24" s="36" t="s">
        <v>274</v>
      </c>
      <c r="G24" s="37">
        <v>40</v>
      </c>
      <c r="H24" s="38">
        <v>0</v>
      </c>
      <c r="I24" s="38">
        <f>ROUND(G24*H24,P4)</f>
        <v>0</v>
      </c>
      <c r="J24" s="33"/>
      <c r="O24" s="39">
        <f>I24*0.21</f>
        <v>0</v>
      </c>
      <c r="P24">
        <v>3</v>
      </c>
    </row>
    <row r="25" spans="1:16" x14ac:dyDescent="0.25">
      <c r="A25" s="33" t="s">
        <v>173</v>
      </c>
      <c r="B25" s="40"/>
      <c r="C25" s="41"/>
      <c r="D25" s="41"/>
      <c r="E25" s="44" t="s">
        <v>181</v>
      </c>
      <c r="F25" s="41"/>
      <c r="G25" s="41"/>
      <c r="H25" s="41"/>
      <c r="I25" s="41"/>
      <c r="J25" s="42"/>
    </row>
    <row r="26" spans="1:16" x14ac:dyDescent="0.25">
      <c r="A26" s="33" t="s">
        <v>175</v>
      </c>
      <c r="B26" s="40"/>
      <c r="C26" s="41"/>
      <c r="D26" s="41"/>
      <c r="E26" s="43" t="s">
        <v>1040</v>
      </c>
      <c r="F26" s="41"/>
      <c r="G26" s="41"/>
      <c r="H26" s="41"/>
      <c r="I26" s="41"/>
      <c r="J26" s="42"/>
    </row>
    <row r="27" spans="1:16" ht="90" x14ac:dyDescent="0.25">
      <c r="A27" s="33" t="s">
        <v>177</v>
      </c>
      <c r="B27" s="40"/>
      <c r="C27" s="41"/>
      <c r="D27" s="41"/>
      <c r="E27" s="35" t="s">
        <v>2462</v>
      </c>
      <c r="F27" s="41"/>
      <c r="G27" s="41"/>
      <c r="H27" s="41"/>
      <c r="I27" s="41"/>
      <c r="J27" s="42"/>
    </row>
    <row r="28" spans="1:16" x14ac:dyDescent="0.25">
      <c r="A28" s="33" t="s">
        <v>168</v>
      </c>
      <c r="B28" s="33">
        <v>5</v>
      </c>
      <c r="C28" s="34" t="s">
        <v>2463</v>
      </c>
      <c r="D28" s="33"/>
      <c r="E28" s="35" t="s">
        <v>2464</v>
      </c>
      <c r="F28" s="36" t="s">
        <v>274</v>
      </c>
      <c r="G28" s="37">
        <v>20</v>
      </c>
      <c r="H28" s="38">
        <v>0</v>
      </c>
      <c r="I28" s="38">
        <f>ROUND(G28*H28,P4)</f>
        <v>0</v>
      </c>
      <c r="J28" s="33"/>
      <c r="O28" s="39">
        <f>I28*0.21</f>
        <v>0</v>
      </c>
      <c r="P28">
        <v>3</v>
      </c>
    </row>
    <row r="29" spans="1:16" x14ac:dyDescent="0.25">
      <c r="A29" s="33" t="s">
        <v>173</v>
      </c>
      <c r="B29" s="40"/>
      <c r="C29" s="41"/>
      <c r="D29" s="41"/>
      <c r="E29" s="44" t="s">
        <v>181</v>
      </c>
      <c r="F29" s="41"/>
      <c r="G29" s="41"/>
      <c r="H29" s="41"/>
      <c r="I29" s="41"/>
      <c r="J29" s="42"/>
    </row>
    <row r="30" spans="1:16" x14ac:dyDescent="0.25">
      <c r="A30" s="33" t="s">
        <v>175</v>
      </c>
      <c r="B30" s="40"/>
      <c r="C30" s="41"/>
      <c r="D30" s="41"/>
      <c r="E30" s="43" t="s">
        <v>458</v>
      </c>
      <c r="F30" s="41"/>
      <c r="G30" s="41"/>
      <c r="H30" s="41"/>
      <c r="I30" s="41"/>
      <c r="J30" s="42"/>
    </row>
    <row r="31" spans="1:16" ht="90" x14ac:dyDescent="0.25">
      <c r="A31" s="33" t="s">
        <v>177</v>
      </c>
      <c r="B31" s="40"/>
      <c r="C31" s="41"/>
      <c r="D31" s="41"/>
      <c r="E31" s="35" t="s">
        <v>2462</v>
      </c>
      <c r="F31" s="41"/>
      <c r="G31" s="41"/>
      <c r="H31" s="41"/>
      <c r="I31" s="41"/>
      <c r="J31" s="42"/>
    </row>
    <row r="32" spans="1:16" x14ac:dyDescent="0.25">
      <c r="A32" s="33" t="s">
        <v>168</v>
      </c>
      <c r="B32" s="33">
        <v>6</v>
      </c>
      <c r="C32" s="34" t="s">
        <v>2465</v>
      </c>
      <c r="D32" s="33" t="s">
        <v>181</v>
      </c>
      <c r="E32" s="35" t="s">
        <v>2466</v>
      </c>
      <c r="F32" s="36" t="s">
        <v>274</v>
      </c>
      <c r="G32" s="37">
        <v>30</v>
      </c>
      <c r="H32" s="38">
        <v>0</v>
      </c>
      <c r="I32" s="38">
        <f>ROUND(G32*H32,P4)</f>
        <v>0</v>
      </c>
      <c r="J32" s="33"/>
      <c r="O32" s="39">
        <f>I32*0.21</f>
        <v>0</v>
      </c>
      <c r="P32">
        <v>3</v>
      </c>
    </row>
    <row r="33" spans="1:16" x14ac:dyDescent="0.25">
      <c r="A33" s="33" t="s">
        <v>173</v>
      </c>
      <c r="B33" s="40"/>
      <c r="C33" s="41"/>
      <c r="D33" s="41"/>
      <c r="E33" s="44" t="s">
        <v>181</v>
      </c>
      <c r="F33" s="41"/>
      <c r="G33" s="41"/>
      <c r="H33" s="41"/>
      <c r="I33" s="41"/>
      <c r="J33" s="42"/>
    </row>
    <row r="34" spans="1:16" x14ac:dyDescent="0.25">
      <c r="A34" s="33" t="s">
        <v>175</v>
      </c>
      <c r="B34" s="40"/>
      <c r="C34" s="41"/>
      <c r="D34" s="41"/>
      <c r="E34" s="43" t="s">
        <v>461</v>
      </c>
      <c r="F34" s="41"/>
      <c r="G34" s="41"/>
      <c r="H34" s="41"/>
      <c r="I34" s="41"/>
      <c r="J34" s="42"/>
    </row>
    <row r="35" spans="1:16" ht="105" x14ac:dyDescent="0.25">
      <c r="A35" s="33" t="s">
        <v>177</v>
      </c>
      <c r="B35" s="40"/>
      <c r="C35" s="41"/>
      <c r="D35" s="41"/>
      <c r="E35" s="35" t="s">
        <v>2467</v>
      </c>
      <c r="F35" s="41"/>
      <c r="G35" s="41"/>
      <c r="H35" s="41"/>
      <c r="I35" s="41"/>
      <c r="J35" s="42"/>
    </row>
    <row r="36" spans="1:16" x14ac:dyDescent="0.25">
      <c r="A36" s="33" t="s">
        <v>168</v>
      </c>
      <c r="B36" s="33">
        <v>7</v>
      </c>
      <c r="C36" s="34" t="s">
        <v>2468</v>
      </c>
      <c r="D36" s="33" t="s">
        <v>170</v>
      </c>
      <c r="E36" s="35" t="s">
        <v>2469</v>
      </c>
      <c r="F36" s="36" t="s">
        <v>274</v>
      </c>
      <c r="G36" s="37">
        <v>28</v>
      </c>
      <c r="H36" s="38">
        <v>0</v>
      </c>
      <c r="I36" s="38">
        <f>ROUND(G36*H36,P4)</f>
        <v>0</v>
      </c>
      <c r="J36" s="33"/>
      <c r="O36" s="39">
        <f>I36*0.21</f>
        <v>0</v>
      </c>
      <c r="P36">
        <v>3</v>
      </c>
    </row>
    <row r="37" spans="1:16" ht="45" x14ac:dyDescent="0.25">
      <c r="A37" s="33" t="s">
        <v>173</v>
      </c>
      <c r="B37" s="40"/>
      <c r="C37" s="41"/>
      <c r="D37" s="41"/>
      <c r="E37" s="35" t="s">
        <v>2470</v>
      </c>
      <c r="F37" s="41"/>
      <c r="G37" s="41"/>
      <c r="H37" s="41"/>
      <c r="I37" s="41"/>
      <c r="J37" s="42"/>
    </row>
    <row r="38" spans="1:16" x14ac:dyDescent="0.25">
      <c r="A38" s="33" t="s">
        <v>175</v>
      </c>
      <c r="B38" s="40"/>
      <c r="C38" s="41"/>
      <c r="D38" s="41"/>
      <c r="E38" s="43" t="s">
        <v>2471</v>
      </c>
      <c r="F38" s="41"/>
      <c r="G38" s="41"/>
      <c r="H38" s="41"/>
      <c r="I38" s="41"/>
      <c r="J38" s="42"/>
    </row>
    <row r="39" spans="1:16" ht="150" x14ac:dyDescent="0.25">
      <c r="A39" s="33" t="s">
        <v>177</v>
      </c>
      <c r="B39" s="40"/>
      <c r="C39" s="41"/>
      <c r="D39" s="41"/>
      <c r="E39" s="35" t="s">
        <v>2472</v>
      </c>
      <c r="F39" s="41"/>
      <c r="G39" s="41"/>
      <c r="H39" s="41"/>
      <c r="I39" s="41"/>
      <c r="J39" s="42"/>
    </row>
    <row r="40" spans="1:16" x14ac:dyDescent="0.25">
      <c r="A40" s="33" t="s">
        <v>168</v>
      </c>
      <c r="B40" s="33">
        <v>8</v>
      </c>
      <c r="C40" s="34" t="s">
        <v>2473</v>
      </c>
      <c r="D40" s="33" t="s">
        <v>170</v>
      </c>
      <c r="E40" s="35" t="s">
        <v>2474</v>
      </c>
      <c r="F40" s="36" t="s">
        <v>274</v>
      </c>
      <c r="G40" s="37">
        <v>20</v>
      </c>
      <c r="H40" s="38">
        <v>0</v>
      </c>
      <c r="I40" s="38">
        <f>ROUND(G40*H40,P4)</f>
        <v>0</v>
      </c>
      <c r="J40" s="33"/>
      <c r="O40" s="39">
        <f>I40*0.21</f>
        <v>0</v>
      </c>
      <c r="P40">
        <v>3</v>
      </c>
    </row>
    <row r="41" spans="1:16" x14ac:dyDescent="0.25">
      <c r="A41" s="33" t="s">
        <v>173</v>
      </c>
      <c r="B41" s="40"/>
      <c r="C41" s="41"/>
      <c r="D41" s="41"/>
      <c r="E41" s="35" t="s">
        <v>2475</v>
      </c>
      <c r="F41" s="41"/>
      <c r="G41" s="41"/>
      <c r="H41" s="41"/>
      <c r="I41" s="41"/>
      <c r="J41" s="42"/>
    </row>
    <row r="42" spans="1:16" x14ac:dyDescent="0.25">
      <c r="A42" s="33" t="s">
        <v>175</v>
      </c>
      <c r="B42" s="40"/>
      <c r="C42" s="41"/>
      <c r="D42" s="41"/>
      <c r="E42" s="43" t="s">
        <v>458</v>
      </c>
      <c r="F42" s="41"/>
      <c r="G42" s="41"/>
      <c r="H42" s="41"/>
      <c r="I42" s="41"/>
      <c r="J42" s="42"/>
    </row>
    <row r="43" spans="1:16" ht="105" x14ac:dyDescent="0.25">
      <c r="A43" s="33" t="s">
        <v>177</v>
      </c>
      <c r="B43" s="40"/>
      <c r="C43" s="41"/>
      <c r="D43" s="41"/>
      <c r="E43" s="35" t="s">
        <v>2476</v>
      </c>
      <c r="F43" s="41"/>
      <c r="G43" s="41"/>
      <c r="H43" s="41"/>
      <c r="I43" s="41"/>
      <c r="J43" s="42"/>
    </row>
    <row r="44" spans="1:16" ht="30" x14ac:dyDescent="0.25">
      <c r="A44" s="33" t="s">
        <v>168</v>
      </c>
      <c r="B44" s="33">
        <v>9</v>
      </c>
      <c r="C44" s="34" t="s">
        <v>2477</v>
      </c>
      <c r="D44" s="33" t="s">
        <v>170</v>
      </c>
      <c r="E44" s="35" t="s">
        <v>2478</v>
      </c>
      <c r="F44" s="36" t="s">
        <v>274</v>
      </c>
      <c r="G44" s="37">
        <v>30</v>
      </c>
      <c r="H44" s="38">
        <v>0</v>
      </c>
      <c r="I44" s="38">
        <f>ROUND(G44*H44,P4)</f>
        <v>0</v>
      </c>
      <c r="J44" s="33"/>
      <c r="O44" s="39">
        <f>I44*0.21</f>
        <v>0</v>
      </c>
      <c r="P44">
        <v>3</v>
      </c>
    </row>
    <row r="45" spans="1:16" x14ac:dyDescent="0.25">
      <c r="A45" s="33" t="s">
        <v>173</v>
      </c>
      <c r="B45" s="40"/>
      <c r="C45" s="41"/>
      <c r="D45" s="41"/>
      <c r="E45" s="35" t="s">
        <v>2475</v>
      </c>
      <c r="F45" s="41"/>
      <c r="G45" s="41"/>
      <c r="H45" s="41"/>
      <c r="I45" s="41"/>
      <c r="J45" s="42"/>
    </row>
    <row r="46" spans="1:16" x14ac:dyDescent="0.25">
      <c r="A46" s="33" t="s">
        <v>175</v>
      </c>
      <c r="B46" s="40"/>
      <c r="C46" s="41"/>
      <c r="D46" s="41"/>
      <c r="E46" s="43" t="s">
        <v>461</v>
      </c>
      <c r="F46" s="41"/>
      <c r="G46" s="41"/>
      <c r="H46" s="41"/>
      <c r="I46" s="41"/>
      <c r="J46" s="42"/>
    </row>
    <row r="47" spans="1:16" ht="105" x14ac:dyDescent="0.25">
      <c r="A47" s="33" t="s">
        <v>177</v>
      </c>
      <c r="B47" s="40"/>
      <c r="C47" s="41"/>
      <c r="D47" s="41"/>
      <c r="E47" s="35" t="s">
        <v>2476</v>
      </c>
      <c r="F47" s="41"/>
      <c r="G47" s="41"/>
      <c r="H47" s="41"/>
      <c r="I47" s="41"/>
      <c r="J47" s="42"/>
    </row>
    <row r="48" spans="1:16" ht="30" x14ac:dyDescent="0.25">
      <c r="A48" s="33" t="s">
        <v>168</v>
      </c>
      <c r="B48" s="33">
        <v>10</v>
      </c>
      <c r="C48" s="34" t="s">
        <v>2479</v>
      </c>
      <c r="D48" s="33"/>
      <c r="E48" s="35" t="s">
        <v>2480</v>
      </c>
      <c r="F48" s="36" t="s">
        <v>190</v>
      </c>
      <c r="G48" s="37">
        <v>2</v>
      </c>
      <c r="H48" s="38">
        <v>0</v>
      </c>
      <c r="I48" s="38">
        <f>ROUND(G48*H48,P4)</f>
        <v>0</v>
      </c>
      <c r="J48" s="33"/>
      <c r="O48" s="39">
        <f>I48*0.21</f>
        <v>0</v>
      </c>
      <c r="P48">
        <v>3</v>
      </c>
    </row>
    <row r="49" spans="1:16" x14ac:dyDescent="0.25">
      <c r="A49" s="33" t="s">
        <v>173</v>
      </c>
      <c r="B49" s="40"/>
      <c r="C49" s="41"/>
      <c r="D49" s="41"/>
      <c r="E49" s="44" t="s">
        <v>181</v>
      </c>
      <c r="F49" s="41"/>
      <c r="G49" s="41"/>
      <c r="H49" s="41"/>
      <c r="I49" s="41"/>
      <c r="J49" s="42"/>
    </row>
    <row r="50" spans="1:16" x14ac:dyDescent="0.25">
      <c r="A50" s="33" t="s">
        <v>175</v>
      </c>
      <c r="B50" s="40"/>
      <c r="C50" s="41"/>
      <c r="D50" s="41"/>
      <c r="E50" s="43" t="s">
        <v>805</v>
      </c>
      <c r="F50" s="41"/>
      <c r="G50" s="41"/>
      <c r="H50" s="41"/>
      <c r="I50" s="41"/>
      <c r="J50" s="42"/>
    </row>
    <row r="51" spans="1:16" ht="120" x14ac:dyDescent="0.25">
      <c r="A51" s="33" t="s">
        <v>177</v>
      </c>
      <c r="B51" s="40"/>
      <c r="C51" s="41"/>
      <c r="D51" s="41"/>
      <c r="E51" s="35" t="s">
        <v>2481</v>
      </c>
      <c r="F51" s="41"/>
      <c r="G51" s="41"/>
      <c r="H51" s="41"/>
      <c r="I51" s="41"/>
      <c r="J51" s="42"/>
    </row>
    <row r="52" spans="1:16" ht="30" x14ac:dyDescent="0.25">
      <c r="A52" s="33" t="s">
        <v>168</v>
      </c>
      <c r="B52" s="33">
        <v>11</v>
      </c>
      <c r="C52" s="34" t="s">
        <v>2482</v>
      </c>
      <c r="D52" s="33"/>
      <c r="E52" s="35" t="s">
        <v>2483</v>
      </c>
      <c r="F52" s="36" t="s">
        <v>190</v>
      </c>
      <c r="G52" s="37">
        <v>1</v>
      </c>
      <c r="H52" s="38">
        <v>0</v>
      </c>
      <c r="I52" s="38">
        <f>ROUND(G52*H52,P4)</f>
        <v>0</v>
      </c>
      <c r="J52" s="33"/>
      <c r="O52" s="39">
        <f>I52*0.21</f>
        <v>0</v>
      </c>
      <c r="P52">
        <v>3</v>
      </c>
    </row>
    <row r="53" spans="1:16" x14ac:dyDescent="0.25">
      <c r="A53" s="33" t="s">
        <v>173</v>
      </c>
      <c r="B53" s="40"/>
      <c r="C53" s="41"/>
      <c r="D53" s="41"/>
      <c r="E53" s="44" t="s">
        <v>181</v>
      </c>
      <c r="F53" s="41"/>
      <c r="G53" s="41"/>
      <c r="H53" s="41"/>
      <c r="I53" s="41"/>
      <c r="J53" s="42"/>
    </row>
    <row r="54" spans="1:16" x14ac:dyDescent="0.25">
      <c r="A54" s="33" t="s">
        <v>175</v>
      </c>
      <c r="B54" s="40"/>
      <c r="C54" s="41"/>
      <c r="D54" s="41"/>
      <c r="E54" s="43" t="s">
        <v>176</v>
      </c>
      <c r="F54" s="41"/>
      <c r="G54" s="41"/>
      <c r="H54" s="41"/>
      <c r="I54" s="41"/>
      <c r="J54" s="42"/>
    </row>
    <row r="55" spans="1:16" ht="135" x14ac:dyDescent="0.25">
      <c r="A55" s="33" t="s">
        <v>177</v>
      </c>
      <c r="B55" s="40"/>
      <c r="C55" s="41"/>
      <c r="D55" s="41"/>
      <c r="E55" s="35" t="s">
        <v>2484</v>
      </c>
      <c r="F55" s="41"/>
      <c r="G55" s="41"/>
      <c r="H55" s="41"/>
      <c r="I55" s="41"/>
      <c r="J55" s="42"/>
    </row>
    <row r="56" spans="1:16" ht="30" x14ac:dyDescent="0.25">
      <c r="A56" s="33" t="s">
        <v>168</v>
      </c>
      <c r="B56" s="33">
        <v>12</v>
      </c>
      <c r="C56" s="34" t="s">
        <v>2485</v>
      </c>
      <c r="D56" s="33"/>
      <c r="E56" s="35" t="s">
        <v>2486</v>
      </c>
      <c r="F56" s="36" t="s">
        <v>190</v>
      </c>
      <c r="G56" s="37">
        <v>2</v>
      </c>
      <c r="H56" s="38">
        <v>0</v>
      </c>
      <c r="I56" s="38">
        <f>ROUND(G56*H56,P4)</f>
        <v>0</v>
      </c>
      <c r="J56" s="33"/>
      <c r="O56" s="39">
        <f>I56*0.21</f>
        <v>0</v>
      </c>
      <c r="P56">
        <v>3</v>
      </c>
    </row>
    <row r="57" spans="1:16" x14ac:dyDescent="0.25">
      <c r="A57" s="33" t="s">
        <v>173</v>
      </c>
      <c r="B57" s="40"/>
      <c r="C57" s="41"/>
      <c r="D57" s="41"/>
      <c r="E57" s="44" t="s">
        <v>181</v>
      </c>
      <c r="F57" s="41"/>
      <c r="G57" s="41"/>
      <c r="H57" s="41"/>
      <c r="I57" s="41"/>
      <c r="J57" s="42"/>
    </row>
    <row r="58" spans="1:16" x14ac:dyDescent="0.25">
      <c r="A58" s="33" t="s">
        <v>175</v>
      </c>
      <c r="B58" s="40"/>
      <c r="C58" s="41"/>
      <c r="D58" s="41"/>
      <c r="E58" s="43" t="s">
        <v>805</v>
      </c>
      <c r="F58" s="41"/>
      <c r="G58" s="41"/>
      <c r="H58" s="41"/>
      <c r="I58" s="41"/>
      <c r="J58" s="42"/>
    </row>
    <row r="59" spans="1:16" ht="120" x14ac:dyDescent="0.25">
      <c r="A59" s="33" t="s">
        <v>177</v>
      </c>
      <c r="B59" s="40"/>
      <c r="C59" s="41"/>
      <c r="D59" s="41"/>
      <c r="E59" s="35" t="s">
        <v>2487</v>
      </c>
      <c r="F59" s="41"/>
      <c r="G59" s="41"/>
      <c r="H59" s="41"/>
      <c r="I59" s="41"/>
      <c r="J59" s="42"/>
    </row>
    <row r="60" spans="1:16" x14ac:dyDescent="0.25">
      <c r="A60" s="33" t="s">
        <v>168</v>
      </c>
      <c r="B60" s="33">
        <v>13</v>
      </c>
      <c r="C60" s="34" t="s">
        <v>2488</v>
      </c>
      <c r="D60" s="33"/>
      <c r="E60" s="35" t="s">
        <v>2489</v>
      </c>
      <c r="F60" s="36" t="s">
        <v>190</v>
      </c>
      <c r="G60" s="37">
        <v>2</v>
      </c>
      <c r="H60" s="38">
        <v>0</v>
      </c>
      <c r="I60" s="38">
        <f>ROUND(G60*H60,P4)</f>
        <v>0</v>
      </c>
      <c r="J60" s="33"/>
      <c r="O60" s="39">
        <f>I60*0.21</f>
        <v>0</v>
      </c>
      <c r="P60">
        <v>3</v>
      </c>
    </row>
    <row r="61" spans="1:16" x14ac:dyDescent="0.25">
      <c r="A61" s="33" t="s">
        <v>173</v>
      </c>
      <c r="B61" s="40"/>
      <c r="C61" s="41"/>
      <c r="D61" s="41"/>
      <c r="E61" s="44" t="s">
        <v>181</v>
      </c>
      <c r="F61" s="41"/>
      <c r="G61" s="41"/>
      <c r="H61" s="41"/>
      <c r="I61" s="41"/>
      <c r="J61" s="42"/>
    </row>
    <row r="62" spans="1:16" x14ac:dyDescent="0.25">
      <c r="A62" s="33" t="s">
        <v>175</v>
      </c>
      <c r="B62" s="40"/>
      <c r="C62" s="41"/>
      <c r="D62" s="41"/>
      <c r="E62" s="43" t="s">
        <v>805</v>
      </c>
      <c r="F62" s="41"/>
      <c r="G62" s="41"/>
      <c r="H62" s="41"/>
      <c r="I62" s="41"/>
      <c r="J62" s="42"/>
    </row>
    <row r="63" spans="1:16" ht="105" x14ac:dyDescent="0.25">
      <c r="A63" s="33" t="s">
        <v>177</v>
      </c>
      <c r="B63" s="40"/>
      <c r="C63" s="41"/>
      <c r="D63" s="41"/>
      <c r="E63" s="35" t="s">
        <v>2490</v>
      </c>
      <c r="F63" s="41"/>
      <c r="G63" s="41"/>
      <c r="H63" s="41"/>
      <c r="I63" s="41"/>
      <c r="J63" s="42"/>
    </row>
    <row r="64" spans="1:16" x14ac:dyDescent="0.25">
      <c r="A64" s="27" t="s">
        <v>165</v>
      </c>
      <c r="B64" s="28"/>
      <c r="C64" s="29" t="s">
        <v>674</v>
      </c>
      <c r="D64" s="30"/>
      <c r="E64" s="27" t="s">
        <v>675</v>
      </c>
      <c r="F64" s="30"/>
      <c r="G64" s="30"/>
      <c r="H64" s="30"/>
      <c r="I64" s="31">
        <f>SUMIFS(I65:I68,A65:A68,"P")</f>
        <v>0</v>
      </c>
      <c r="J64" s="32"/>
    </row>
    <row r="65" spans="1:16" ht="30" x14ac:dyDescent="0.25">
      <c r="A65" s="33" t="s">
        <v>168</v>
      </c>
      <c r="B65" s="33">
        <v>14</v>
      </c>
      <c r="C65" s="34" t="s">
        <v>2491</v>
      </c>
      <c r="D65" s="33"/>
      <c r="E65" s="35" t="s">
        <v>2492</v>
      </c>
      <c r="F65" s="36" t="s">
        <v>242</v>
      </c>
      <c r="G65" s="37">
        <v>1.6</v>
      </c>
      <c r="H65" s="38">
        <v>0</v>
      </c>
      <c r="I65" s="38">
        <f>ROUND(G65*H65,P4)</f>
        <v>0</v>
      </c>
      <c r="J65" s="33"/>
      <c r="O65" s="39">
        <f>I65*0.21</f>
        <v>0</v>
      </c>
      <c r="P65">
        <v>3</v>
      </c>
    </row>
    <row r="66" spans="1:16" x14ac:dyDescent="0.25">
      <c r="A66" s="33" t="s">
        <v>173</v>
      </c>
      <c r="B66" s="40"/>
      <c r="C66" s="41"/>
      <c r="D66" s="41"/>
      <c r="E66" s="44" t="s">
        <v>181</v>
      </c>
      <c r="F66" s="41"/>
      <c r="G66" s="41"/>
      <c r="H66" s="41"/>
      <c r="I66" s="41"/>
      <c r="J66" s="42"/>
    </row>
    <row r="67" spans="1:16" x14ac:dyDescent="0.25">
      <c r="A67" s="33" t="s">
        <v>175</v>
      </c>
      <c r="B67" s="40"/>
      <c r="C67" s="41"/>
      <c r="D67" s="41"/>
      <c r="E67" s="43" t="s">
        <v>2238</v>
      </c>
      <c r="F67" s="41"/>
      <c r="G67" s="41"/>
      <c r="H67" s="41"/>
      <c r="I67" s="41"/>
      <c r="J67" s="42"/>
    </row>
    <row r="68" spans="1:16" ht="409.5" x14ac:dyDescent="0.25">
      <c r="A68" s="33" t="s">
        <v>177</v>
      </c>
      <c r="B68" s="45"/>
      <c r="C68" s="46"/>
      <c r="D68" s="46"/>
      <c r="E68" s="35" t="s">
        <v>2307</v>
      </c>
      <c r="F68" s="46"/>
      <c r="G68" s="46"/>
      <c r="H68" s="46"/>
      <c r="I68" s="46"/>
      <c r="J68" s="47"/>
    </row>
  </sheetData>
  <mergeCells count="13">
    <mergeCell ref="E7:E8"/>
    <mergeCell ref="F7:F8"/>
    <mergeCell ref="G7:G8"/>
    <mergeCell ref="H7:I7"/>
    <mergeCell ref="J7:J8"/>
    <mergeCell ref="C3:D3"/>
    <mergeCell ref="C4:D4"/>
    <mergeCell ref="C5:D5"/>
    <mergeCell ref="C6:D6"/>
    <mergeCell ref="A7:A8"/>
    <mergeCell ref="B7:B8"/>
    <mergeCell ref="C7:C8"/>
    <mergeCell ref="D7:D8"/>
  </mergeCells>
  <pageMargins left="0.7" right="0.7" top="0.75" bottom="0.75" header="0.3" footer="0.3"/>
  <pageSetup fitToHeight="0"/>
  <headerFooter>
    <oddFooter>&amp;C_x000D_&amp;1#&amp;"Calibri"&amp;10&amp;K000000 Mott MacDonald Restricted</oddFooter>
  </headerFooter>
  <drawing r:id="rId1"/>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sheetPr>
    <pageSetUpPr fitToPage="1"/>
  </sheetPr>
  <dimension ref="A1:P81"/>
  <sheetViews>
    <sheetView topLeftCell="B1" workbookViewId="0"/>
  </sheetViews>
  <sheetFormatPr defaultRowHeight="15" x14ac:dyDescent="0.25"/>
  <cols>
    <col min="1" max="1" width="9.140625" hidden="1"/>
    <col min="2" max="2" width="16.140625" customWidth="1"/>
    <col min="3" max="3" width="9.7109375" customWidth="1"/>
    <col min="4" max="4" width="13" customWidth="1"/>
    <col min="5" max="5" width="64.85546875" customWidth="1"/>
    <col min="6" max="6" width="13" customWidth="1"/>
    <col min="7" max="9" width="16.140625" customWidth="1"/>
    <col min="10" max="10" width="14.85546875" bestFit="1" customWidth="1"/>
    <col min="15" max="16" width="9.140625" hidden="1"/>
  </cols>
  <sheetData>
    <row r="1" spans="1:16" x14ac:dyDescent="0.25">
      <c r="A1" s="1" t="s">
        <v>0</v>
      </c>
      <c r="B1" s="11"/>
      <c r="C1" s="12"/>
      <c r="D1" s="12"/>
      <c r="E1" s="13" t="s">
        <v>1</v>
      </c>
      <c r="F1" s="12"/>
      <c r="G1" s="12"/>
      <c r="H1" s="12"/>
      <c r="I1" s="12"/>
      <c r="J1" s="14"/>
      <c r="P1">
        <v>3</v>
      </c>
    </row>
    <row r="2" spans="1:16" ht="20.25" x14ac:dyDescent="0.25">
      <c r="A2" s="1"/>
      <c r="B2" s="15"/>
      <c r="C2" s="16"/>
      <c r="D2" s="16"/>
      <c r="E2" s="17" t="s">
        <v>142</v>
      </c>
      <c r="F2" s="16"/>
      <c r="G2" s="16"/>
      <c r="H2" s="16"/>
      <c r="I2" s="16"/>
      <c r="J2" s="18"/>
    </row>
    <row r="3" spans="1:16" x14ac:dyDescent="0.25">
      <c r="A3" s="3" t="s">
        <v>143</v>
      </c>
      <c r="B3" s="19" t="s">
        <v>144</v>
      </c>
      <c r="C3" s="73" t="s">
        <v>145</v>
      </c>
      <c r="D3" s="74"/>
      <c r="E3" s="20" t="s">
        <v>146</v>
      </c>
      <c r="F3" s="16"/>
      <c r="G3" s="16"/>
      <c r="H3" s="21" t="s">
        <v>2493</v>
      </c>
      <c r="I3" s="22">
        <f>SUMIFS(I10:I81,A10:A81,"SD")</f>
        <v>0</v>
      </c>
      <c r="J3" s="18"/>
      <c r="O3">
        <v>0</v>
      </c>
      <c r="P3">
        <v>2</v>
      </c>
    </row>
    <row r="4" spans="1:16" x14ac:dyDescent="0.25">
      <c r="A4" s="3" t="s">
        <v>148</v>
      </c>
      <c r="B4" s="19" t="s">
        <v>149</v>
      </c>
      <c r="C4" s="73" t="s">
        <v>11</v>
      </c>
      <c r="D4" s="74"/>
      <c r="E4" s="20" t="s">
        <v>12</v>
      </c>
      <c r="F4" s="16"/>
      <c r="G4" s="16"/>
      <c r="H4" s="16"/>
      <c r="I4" s="16"/>
      <c r="J4" s="18"/>
      <c r="O4">
        <v>0.15</v>
      </c>
      <c r="P4">
        <v>2</v>
      </c>
    </row>
    <row r="5" spans="1:16" x14ac:dyDescent="0.25">
      <c r="A5" s="3" t="s">
        <v>150</v>
      </c>
      <c r="B5" s="19" t="s">
        <v>149</v>
      </c>
      <c r="C5" s="73" t="s">
        <v>2444</v>
      </c>
      <c r="D5" s="74"/>
      <c r="E5" s="20" t="s">
        <v>74</v>
      </c>
      <c r="F5" s="16"/>
      <c r="G5" s="16"/>
      <c r="H5" s="16"/>
      <c r="I5" s="16"/>
      <c r="J5" s="18"/>
      <c r="O5">
        <v>0.21</v>
      </c>
    </row>
    <row r="6" spans="1:16" x14ac:dyDescent="0.25">
      <c r="A6" s="3" t="s">
        <v>152</v>
      </c>
      <c r="B6" s="19" t="s">
        <v>153</v>
      </c>
      <c r="C6" s="73" t="s">
        <v>2493</v>
      </c>
      <c r="D6" s="74"/>
      <c r="E6" s="20" t="s">
        <v>90</v>
      </c>
      <c r="F6" s="16"/>
      <c r="G6" s="16"/>
      <c r="H6" s="16"/>
      <c r="I6" s="16"/>
      <c r="J6" s="18"/>
    </row>
    <row r="7" spans="1:16" x14ac:dyDescent="0.25">
      <c r="A7" s="75" t="s">
        <v>154</v>
      </c>
      <c r="B7" s="76" t="s">
        <v>155</v>
      </c>
      <c r="C7" s="77" t="s">
        <v>156</v>
      </c>
      <c r="D7" s="77" t="s">
        <v>157</v>
      </c>
      <c r="E7" s="77" t="s">
        <v>158</v>
      </c>
      <c r="F7" s="77" t="s">
        <v>159</v>
      </c>
      <c r="G7" s="77" t="s">
        <v>160</v>
      </c>
      <c r="H7" s="77" t="s">
        <v>161</v>
      </c>
      <c r="I7" s="77"/>
      <c r="J7" s="78" t="s">
        <v>162</v>
      </c>
    </row>
    <row r="8" spans="1:16" x14ac:dyDescent="0.25">
      <c r="A8" s="75"/>
      <c r="B8" s="76"/>
      <c r="C8" s="77"/>
      <c r="D8" s="77"/>
      <c r="E8" s="77"/>
      <c r="F8" s="77"/>
      <c r="G8" s="77"/>
      <c r="H8" s="6" t="s">
        <v>163</v>
      </c>
      <c r="I8" s="6" t="s">
        <v>164</v>
      </c>
      <c r="J8" s="78"/>
    </row>
    <row r="9" spans="1:16" x14ac:dyDescent="0.25">
      <c r="A9" s="25">
        <v>0</v>
      </c>
      <c r="B9" s="23">
        <v>1</v>
      </c>
      <c r="C9" s="26">
        <v>2</v>
      </c>
      <c r="D9" s="6">
        <v>3</v>
      </c>
      <c r="E9" s="26">
        <v>4</v>
      </c>
      <c r="F9" s="6">
        <v>5</v>
      </c>
      <c r="G9" s="6">
        <v>6</v>
      </c>
      <c r="H9" s="6">
        <v>7</v>
      </c>
      <c r="I9" s="26">
        <v>8</v>
      </c>
      <c r="J9" s="24">
        <v>9</v>
      </c>
    </row>
    <row r="10" spans="1:16" x14ac:dyDescent="0.25">
      <c r="A10" s="27" t="s">
        <v>165</v>
      </c>
      <c r="B10" s="28"/>
      <c r="C10" s="29" t="s">
        <v>166</v>
      </c>
      <c r="D10" s="30"/>
      <c r="E10" s="27" t="s">
        <v>167</v>
      </c>
      <c r="F10" s="30"/>
      <c r="G10" s="30"/>
      <c r="H10" s="30"/>
      <c r="I10" s="31">
        <f>SUMIFS(I11:I14,A11:A14,"P")</f>
        <v>0</v>
      </c>
      <c r="J10" s="32"/>
    </row>
    <row r="11" spans="1:16" ht="30" x14ac:dyDescent="0.25">
      <c r="A11" s="33" t="s">
        <v>168</v>
      </c>
      <c r="B11" s="33">
        <v>1</v>
      </c>
      <c r="C11" s="34" t="s">
        <v>296</v>
      </c>
      <c r="D11" s="33" t="s">
        <v>170</v>
      </c>
      <c r="E11" s="35" t="s">
        <v>297</v>
      </c>
      <c r="F11" s="36" t="s">
        <v>298</v>
      </c>
      <c r="G11" s="37">
        <v>6</v>
      </c>
      <c r="H11" s="38">
        <v>0</v>
      </c>
      <c r="I11" s="38">
        <f>ROUND(G11*H11,P4)</f>
        <v>0</v>
      </c>
      <c r="J11" s="33"/>
      <c r="O11" s="39">
        <f>I11*0.21</f>
        <v>0</v>
      </c>
      <c r="P11">
        <v>3</v>
      </c>
    </row>
    <row r="12" spans="1:16" ht="195" x14ac:dyDescent="0.25">
      <c r="A12" s="33" t="s">
        <v>173</v>
      </c>
      <c r="B12" s="40"/>
      <c r="C12" s="41"/>
      <c r="D12" s="41"/>
      <c r="E12" s="35" t="s">
        <v>2494</v>
      </c>
      <c r="F12" s="41"/>
      <c r="G12" s="41"/>
      <c r="H12" s="41"/>
      <c r="I12" s="41"/>
      <c r="J12" s="42"/>
    </row>
    <row r="13" spans="1:16" x14ac:dyDescent="0.25">
      <c r="A13" s="33" t="s">
        <v>175</v>
      </c>
      <c r="B13" s="40"/>
      <c r="C13" s="41"/>
      <c r="D13" s="41"/>
      <c r="E13" s="43" t="s">
        <v>2495</v>
      </c>
      <c r="F13" s="41"/>
      <c r="G13" s="41"/>
      <c r="H13" s="41"/>
      <c r="I13" s="41"/>
      <c r="J13" s="42"/>
    </row>
    <row r="14" spans="1:16" ht="75" x14ac:dyDescent="0.25">
      <c r="A14" s="33" t="s">
        <v>177</v>
      </c>
      <c r="B14" s="40"/>
      <c r="C14" s="41"/>
      <c r="D14" s="41"/>
      <c r="E14" s="35" t="s">
        <v>301</v>
      </c>
      <c r="F14" s="41"/>
      <c r="G14" s="41"/>
      <c r="H14" s="41"/>
      <c r="I14" s="41"/>
      <c r="J14" s="42"/>
    </row>
    <row r="15" spans="1:16" x14ac:dyDescent="0.25">
      <c r="A15" s="27" t="s">
        <v>165</v>
      </c>
      <c r="B15" s="28"/>
      <c r="C15" s="29" t="s">
        <v>11</v>
      </c>
      <c r="D15" s="30"/>
      <c r="E15" s="27" t="s">
        <v>239</v>
      </c>
      <c r="F15" s="30"/>
      <c r="G15" s="30"/>
      <c r="H15" s="30"/>
      <c r="I15" s="31">
        <f>SUMIFS(I16:I27,A16:A27,"P")</f>
        <v>0</v>
      </c>
      <c r="J15" s="32"/>
    </row>
    <row r="16" spans="1:16" x14ac:dyDescent="0.25">
      <c r="A16" s="33" t="s">
        <v>168</v>
      </c>
      <c r="B16" s="33">
        <v>2</v>
      </c>
      <c r="C16" s="34" t="s">
        <v>2452</v>
      </c>
      <c r="D16" s="33" t="s">
        <v>170</v>
      </c>
      <c r="E16" s="35" t="s">
        <v>2453</v>
      </c>
      <c r="F16" s="36" t="s">
        <v>242</v>
      </c>
      <c r="G16" s="37">
        <v>9.6</v>
      </c>
      <c r="H16" s="38">
        <v>0</v>
      </c>
      <c r="I16" s="38">
        <f>ROUND(G16*H16,P4)</f>
        <v>0</v>
      </c>
      <c r="J16" s="33"/>
      <c r="O16" s="39">
        <f>I16*0.21</f>
        <v>0</v>
      </c>
      <c r="P16">
        <v>3</v>
      </c>
    </row>
    <row r="17" spans="1:16" ht="30" x14ac:dyDescent="0.25">
      <c r="A17" s="33" t="s">
        <v>173</v>
      </c>
      <c r="B17" s="40"/>
      <c r="C17" s="41"/>
      <c r="D17" s="41"/>
      <c r="E17" s="35" t="s">
        <v>2454</v>
      </c>
      <c r="F17" s="41"/>
      <c r="G17" s="41"/>
      <c r="H17" s="41"/>
      <c r="I17" s="41"/>
      <c r="J17" s="42"/>
    </row>
    <row r="18" spans="1:16" x14ac:dyDescent="0.25">
      <c r="A18" s="33" t="s">
        <v>175</v>
      </c>
      <c r="B18" s="40"/>
      <c r="C18" s="41"/>
      <c r="D18" s="41"/>
      <c r="E18" s="43" t="s">
        <v>2496</v>
      </c>
      <c r="F18" s="41"/>
      <c r="G18" s="41"/>
      <c r="H18" s="41"/>
      <c r="I18" s="41"/>
      <c r="J18" s="42"/>
    </row>
    <row r="19" spans="1:16" ht="409.5" x14ac:dyDescent="0.25">
      <c r="A19" s="33" t="s">
        <v>177</v>
      </c>
      <c r="B19" s="40"/>
      <c r="C19" s="41"/>
      <c r="D19" s="41"/>
      <c r="E19" s="35" t="s">
        <v>2455</v>
      </c>
      <c r="F19" s="41"/>
      <c r="G19" s="41"/>
      <c r="H19" s="41"/>
      <c r="I19" s="41"/>
      <c r="J19" s="42"/>
    </row>
    <row r="20" spans="1:16" x14ac:dyDescent="0.25">
      <c r="A20" s="33" t="s">
        <v>168</v>
      </c>
      <c r="B20" s="33">
        <v>3</v>
      </c>
      <c r="C20" s="34" t="s">
        <v>2456</v>
      </c>
      <c r="D20" s="33" t="s">
        <v>170</v>
      </c>
      <c r="E20" s="35" t="s">
        <v>2457</v>
      </c>
      <c r="F20" s="36" t="s">
        <v>242</v>
      </c>
      <c r="G20" s="37">
        <v>56.22</v>
      </c>
      <c r="H20" s="38">
        <v>0</v>
      </c>
      <c r="I20" s="38">
        <f>ROUND(G20*H20,P4)</f>
        <v>0</v>
      </c>
      <c r="J20" s="33"/>
      <c r="O20" s="39">
        <f>I20*0.21</f>
        <v>0</v>
      </c>
      <c r="P20">
        <v>3</v>
      </c>
    </row>
    <row r="21" spans="1:16" x14ac:dyDescent="0.25">
      <c r="A21" s="33" t="s">
        <v>173</v>
      </c>
      <c r="B21" s="40"/>
      <c r="C21" s="41"/>
      <c r="D21" s="41"/>
      <c r="E21" s="44" t="s">
        <v>181</v>
      </c>
      <c r="F21" s="41"/>
      <c r="G21" s="41"/>
      <c r="H21" s="41"/>
      <c r="I21" s="41"/>
      <c r="J21" s="42"/>
    </row>
    <row r="22" spans="1:16" x14ac:dyDescent="0.25">
      <c r="A22" s="33" t="s">
        <v>175</v>
      </c>
      <c r="B22" s="40"/>
      <c r="C22" s="41"/>
      <c r="D22" s="41"/>
      <c r="E22" s="43" t="s">
        <v>2497</v>
      </c>
      <c r="F22" s="41"/>
      <c r="G22" s="41"/>
      <c r="H22" s="41"/>
      <c r="I22" s="41"/>
      <c r="J22" s="42"/>
    </row>
    <row r="23" spans="1:16" ht="409.5" x14ac:dyDescent="0.25">
      <c r="A23" s="33" t="s">
        <v>177</v>
      </c>
      <c r="B23" s="40"/>
      <c r="C23" s="41"/>
      <c r="D23" s="41"/>
      <c r="E23" s="35" t="s">
        <v>2455</v>
      </c>
      <c r="F23" s="41"/>
      <c r="G23" s="41"/>
      <c r="H23" s="41"/>
      <c r="I23" s="41"/>
      <c r="J23" s="42"/>
    </row>
    <row r="24" spans="1:16" x14ac:dyDescent="0.25">
      <c r="A24" s="33" t="s">
        <v>168</v>
      </c>
      <c r="B24" s="33">
        <v>4</v>
      </c>
      <c r="C24" s="34" t="s">
        <v>2358</v>
      </c>
      <c r="D24" s="33" t="s">
        <v>181</v>
      </c>
      <c r="E24" s="35" t="s">
        <v>2359</v>
      </c>
      <c r="F24" s="36" t="s">
        <v>242</v>
      </c>
      <c r="G24" s="37">
        <v>65.819999999999993</v>
      </c>
      <c r="H24" s="38">
        <v>0</v>
      </c>
      <c r="I24" s="38">
        <f>ROUND(G24*H24,P4)</f>
        <v>0</v>
      </c>
      <c r="J24" s="33"/>
      <c r="O24" s="39">
        <f>I24*0.21</f>
        <v>0</v>
      </c>
      <c r="P24">
        <v>3</v>
      </c>
    </row>
    <row r="25" spans="1:16" x14ac:dyDescent="0.25">
      <c r="A25" s="33" t="s">
        <v>173</v>
      </c>
      <c r="B25" s="40"/>
      <c r="C25" s="41"/>
      <c r="D25" s="41"/>
      <c r="E25" s="44" t="s">
        <v>181</v>
      </c>
      <c r="F25" s="41"/>
      <c r="G25" s="41"/>
      <c r="H25" s="41"/>
      <c r="I25" s="41"/>
      <c r="J25" s="42"/>
    </row>
    <row r="26" spans="1:16" x14ac:dyDescent="0.25">
      <c r="A26" s="33" t="s">
        <v>175</v>
      </c>
      <c r="B26" s="40"/>
      <c r="C26" s="41"/>
      <c r="D26" s="41"/>
      <c r="E26" s="43" t="s">
        <v>2498</v>
      </c>
      <c r="F26" s="41"/>
      <c r="G26" s="41"/>
      <c r="H26" s="41"/>
      <c r="I26" s="41"/>
      <c r="J26" s="42"/>
    </row>
    <row r="27" spans="1:16" ht="375" x14ac:dyDescent="0.25">
      <c r="A27" s="33" t="s">
        <v>177</v>
      </c>
      <c r="B27" s="40"/>
      <c r="C27" s="41"/>
      <c r="D27" s="41"/>
      <c r="E27" s="35" t="s">
        <v>2360</v>
      </c>
      <c r="F27" s="41"/>
      <c r="G27" s="41"/>
      <c r="H27" s="41"/>
      <c r="I27" s="41"/>
      <c r="J27" s="42"/>
    </row>
    <row r="28" spans="1:16" x14ac:dyDescent="0.25">
      <c r="A28" s="27" t="s">
        <v>165</v>
      </c>
      <c r="B28" s="28"/>
      <c r="C28" s="29" t="s">
        <v>347</v>
      </c>
      <c r="D28" s="30"/>
      <c r="E28" s="27" t="s">
        <v>348</v>
      </c>
      <c r="F28" s="30"/>
      <c r="G28" s="30"/>
      <c r="H28" s="30"/>
      <c r="I28" s="31">
        <f>SUMIFS(I29:I76,A29:A76,"P")</f>
        <v>0</v>
      </c>
      <c r="J28" s="32"/>
    </row>
    <row r="29" spans="1:16" x14ac:dyDescent="0.25">
      <c r="A29" s="33" t="s">
        <v>168</v>
      </c>
      <c r="B29" s="33">
        <v>5</v>
      </c>
      <c r="C29" s="34" t="s">
        <v>2460</v>
      </c>
      <c r="D29" s="33" t="s">
        <v>181</v>
      </c>
      <c r="E29" s="35" t="s">
        <v>2461</v>
      </c>
      <c r="F29" s="36" t="s">
        <v>274</v>
      </c>
      <c r="G29" s="37">
        <v>354</v>
      </c>
      <c r="H29" s="38">
        <v>0</v>
      </c>
      <c r="I29" s="38">
        <f>ROUND(G29*H29,P4)</f>
        <v>0</v>
      </c>
      <c r="J29" s="33"/>
      <c r="O29" s="39">
        <f>I29*0.21</f>
        <v>0</v>
      </c>
      <c r="P29">
        <v>3</v>
      </c>
    </row>
    <row r="30" spans="1:16" x14ac:dyDescent="0.25">
      <c r="A30" s="33" t="s">
        <v>173</v>
      </c>
      <c r="B30" s="40"/>
      <c r="C30" s="41"/>
      <c r="D30" s="41"/>
      <c r="E30" s="44" t="s">
        <v>181</v>
      </c>
      <c r="F30" s="41"/>
      <c r="G30" s="41"/>
      <c r="H30" s="41"/>
      <c r="I30" s="41"/>
      <c r="J30" s="42"/>
    </row>
    <row r="31" spans="1:16" x14ac:dyDescent="0.25">
      <c r="A31" s="33" t="s">
        <v>175</v>
      </c>
      <c r="B31" s="40"/>
      <c r="C31" s="41"/>
      <c r="D31" s="41"/>
      <c r="E31" s="43" t="s">
        <v>2499</v>
      </c>
      <c r="F31" s="41"/>
      <c r="G31" s="41"/>
      <c r="H31" s="41"/>
      <c r="I31" s="41"/>
      <c r="J31" s="42"/>
    </row>
    <row r="32" spans="1:16" ht="90" x14ac:dyDescent="0.25">
      <c r="A32" s="33" t="s">
        <v>177</v>
      </c>
      <c r="B32" s="40"/>
      <c r="C32" s="41"/>
      <c r="D32" s="41"/>
      <c r="E32" s="35" t="s">
        <v>2462</v>
      </c>
      <c r="F32" s="41"/>
      <c r="G32" s="41"/>
      <c r="H32" s="41"/>
      <c r="I32" s="41"/>
      <c r="J32" s="42"/>
    </row>
    <row r="33" spans="1:16" x14ac:dyDescent="0.25">
      <c r="A33" s="33" t="s">
        <v>168</v>
      </c>
      <c r="B33" s="33">
        <v>6</v>
      </c>
      <c r="C33" s="34" t="s">
        <v>2463</v>
      </c>
      <c r="D33" s="33" t="s">
        <v>181</v>
      </c>
      <c r="E33" s="35" t="s">
        <v>2464</v>
      </c>
      <c r="F33" s="36" t="s">
        <v>274</v>
      </c>
      <c r="G33" s="37">
        <v>60</v>
      </c>
      <c r="H33" s="38">
        <v>0</v>
      </c>
      <c r="I33" s="38">
        <f>ROUND(G33*H33,P4)</f>
        <v>0</v>
      </c>
      <c r="J33" s="33"/>
      <c r="O33" s="39">
        <f>I33*0.21</f>
        <v>0</v>
      </c>
      <c r="P33">
        <v>3</v>
      </c>
    </row>
    <row r="34" spans="1:16" x14ac:dyDescent="0.25">
      <c r="A34" s="33" t="s">
        <v>173</v>
      </c>
      <c r="B34" s="40"/>
      <c r="C34" s="41"/>
      <c r="D34" s="41"/>
      <c r="E34" s="44" t="s">
        <v>181</v>
      </c>
      <c r="F34" s="41"/>
      <c r="G34" s="41"/>
      <c r="H34" s="41"/>
      <c r="I34" s="41"/>
      <c r="J34" s="42"/>
    </row>
    <row r="35" spans="1:16" x14ac:dyDescent="0.25">
      <c r="A35" s="33" t="s">
        <v>175</v>
      </c>
      <c r="B35" s="40"/>
      <c r="C35" s="41"/>
      <c r="D35" s="41"/>
      <c r="E35" s="43" t="s">
        <v>871</v>
      </c>
      <c r="F35" s="41"/>
      <c r="G35" s="41"/>
      <c r="H35" s="41"/>
      <c r="I35" s="41"/>
      <c r="J35" s="42"/>
    </row>
    <row r="36" spans="1:16" ht="90" x14ac:dyDescent="0.25">
      <c r="A36" s="33" t="s">
        <v>177</v>
      </c>
      <c r="B36" s="40"/>
      <c r="C36" s="41"/>
      <c r="D36" s="41"/>
      <c r="E36" s="35" t="s">
        <v>2462</v>
      </c>
      <c r="F36" s="41"/>
      <c r="G36" s="41"/>
      <c r="H36" s="41"/>
      <c r="I36" s="41"/>
      <c r="J36" s="42"/>
    </row>
    <row r="37" spans="1:16" x14ac:dyDescent="0.25">
      <c r="A37" s="33" t="s">
        <v>168</v>
      </c>
      <c r="B37" s="33">
        <v>7</v>
      </c>
      <c r="C37" s="34" t="s">
        <v>2465</v>
      </c>
      <c r="D37" s="33" t="s">
        <v>181</v>
      </c>
      <c r="E37" s="35" t="s">
        <v>2466</v>
      </c>
      <c r="F37" s="36" t="s">
        <v>274</v>
      </c>
      <c r="G37" s="37">
        <v>190</v>
      </c>
      <c r="H37" s="38">
        <v>0</v>
      </c>
      <c r="I37" s="38">
        <f>ROUND(G37*H37,P4)</f>
        <v>0</v>
      </c>
      <c r="J37" s="33"/>
      <c r="O37" s="39">
        <f>I37*0.21</f>
        <v>0</v>
      </c>
      <c r="P37">
        <v>3</v>
      </c>
    </row>
    <row r="38" spans="1:16" x14ac:dyDescent="0.25">
      <c r="A38" s="33" t="s">
        <v>173</v>
      </c>
      <c r="B38" s="40"/>
      <c r="C38" s="41"/>
      <c r="D38" s="41"/>
      <c r="E38" s="44" t="s">
        <v>181</v>
      </c>
      <c r="F38" s="41"/>
      <c r="G38" s="41"/>
      <c r="H38" s="41"/>
      <c r="I38" s="41"/>
      <c r="J38" s="42"/>
    </row>
    <row r="39" spans="1:16" x14ac:dyDescent="0.25">
      <c r="A39" s="33" t="s">
        <v>175</v>
      </c>
      <c r="B39" s="40"/>
      <c r="C39" s="41"/>
      <c r="D39" s="41"/>
      <c r="E39" s="43" t="s">
        <v>2500</v>
      </c>
      <c r="F39" s="41"/>
      <c r="G39" s="41"/>
      <c r="H39" s="41"/>
      <c r="I39" s="41"/>
      <c r="J39" s="42"/>
    </row>
    <row r="40" spans="1:16" ht="105" x14ac:dyDescent="0.25">
      <c r="A40" s="33" t="s">
        <v>177</v>
      </c>
      <c r="B40" s="40"/>
      <c r="C40" s="41"/>
      <c r="D40" s="41"/>
      <c r="E40" s="35" t="s">
        <v>2467</v>
      </c>
      <c r="F40" s="41"/>
      <c r="G40" s="41"/>
      <c r="H40" s="41"/>
      <c r="I40" s="41"/>
      <c r="J40" s="42"/>
    </row>
    <row r="41" spans="1:16" x14ac:dyDescent="0.25">
      <c r="A41" s="33" t="s">
        <v>168</v>
      </c>
      <c r="B41" s="33">
        <v>8</v>
      </c>
      <c r="C41" s="34" t="s">
        <v>2468</v>
      </c>
      <c r="D41" s="33" t="s">
        <v>170</v>
      </c>
      <c r="E41" s="35" t="s">
        <v>2469</v>
      </c>
      <c r="F41" s="36" t="s">
        <v>274</v>
      </c>
      <c r="G41" s="37">
        <v>210</v>
      </c>
      <c r="H41" s="38">
        <v>0</v>
      </c>
      <c r="I41" s="38">
        <f>ROUND(G41*H41,P4)</f>
        <v>0</v>
      </c>
      <c r="J41" s="33"/>
      <c r="O41" s="39">
        <f>I41*0.21</f>
        <v>0</v>
      </c>
      <c r="P41">
        <v>3</v>
      </c>
    </row>
    <row r="42" spans="1:16" x14ac:dyDescent="0.25">
      <c r="A42" s="33" t="s">
        <v>173</v>
      </c>
      <c r="B42" s="40"/>
      <c r="C42" s="41"/>
      <c r="D42" s="41"/>
      <c r="E42" s="35" t="s">
        <v>2501</v>
      </c>
      <c r="F42" s="41"/>
      <c r="G42" s="41"/>
      <c r="H42" s="41"/>
      <c r="I42" s="41"/>
      <c r="J42" s="42"/>
    </row>
    <row r="43" spans="1:16" x14ac:dyDescent="0.25">
      <c r="A43" s="33" t="s">
        <v>175</v>
      </c>
      <c r="B43" s="40"/>
      <c r="C43" s="41"/>
      <c r="D43" s="41"/>
      <c r="E43" s="43" t="s">
        <v>883</v>
      </c>
      <c r="F43" s="41"/>
      <c r="G43" s="41"/>
      <c r="H43" s="41"/>
      <c r="I43" s="41"/>
      <c r="J43" s="42"/>
    </row>
    <row r="44" spans="1:16" ht="150" x14ac:dyDescent="0.25">
      <c r="A44" s="33" t="s">
        <v>177</v>
      </c>
      <c r="B44" s="40"/>
      <c r="C44" s="41"/>
      <c r="D44" s="41"/>
      <c r="E44" s="35" t="s">
        <v>2472</v>
      </c>
      <c r="F44" s="41"/>
      <c r="G44" s="41"/>
      <c r="H44" s="41"/>
      <c r="I44" s="41"/>
      <c r="J44" s="42"/>
    </row>
    <row r="45" spans="1:16" x14ac:dyDescent="0.25">
      <c r="A45" s="33" t="s">
        <v>168</v>
      </c>
      <c r="B45" s="33">
        <v>9</v>
      </c>
      <c r="C45" s="34" t="s">
        <v>2473</v>
      </c>
      <c r="D45" s="33" t="s">
        <v>170</v>
      </c>
      <c r="E45" s="35" t="s">
        <v>2474</v>
      </c>
      <c r="F45" s="36" t="s">
        <v>274</v>
      </c>
      <c r="G45" s="37">
        <v>150</v>
      </c>
      <c r="H45" s="38">
        <v>0</v>
      </c>
      <c r="I45" s="38">
        <f>ROUND(G45*H45,P4)</f>
        <v>0</v>
      </c>
      <c r="J45" s="33"/>
      <c r="O45" s="39">
        <f>I45*0.21</f>
        <v>0</v>
      </c>
      <c r="P45">
        <v>3</v>
      </c>
    </row>
    <row r="46" spans="1:16" x14ac:dyDescent="0.25">
      <c r="A46" s="33" t="s">
        <v>173</v>
      </c>
      <c r="B46" s="40"/>
      <c r="C46" s="41"/>
      <c r="D46" s="41"/>
      <c r="E46" s="35" t="s">
        <v>2502</v>
      </c>
      <c r="F46" s="41"/>
      <c r="G46" s="41"/>
      <c r="H46" s="41"/>
      <c r="I46" s="41"/>
      <c r="J46" s="42"/>
    </row>
    <row r="47" spans="1:16" x14ac:dyDescent="0.25">
      <c r="A47" s="33" t="s">
        <v>175</v>
      </c>
      <c r="B47" s="40"/>
      <c r="C47" s="41"/>
      <c r="D47" s="41"/>
      <c r="E47" s="43" t="s">
        <v>495</v>
      </c>
      <c r="F47" s="41"/>
      <c r="G47" s="41"/>
      <c r="H47" s="41"/>
      <c r="I47" s="41"/>
      <c r="J47" s="42"/>
    </row>
    <row r="48" spans="1:16" ht="105" x14ac:dyDescent="0.25">
      <c r="A48" s="33" t="s">
        <v>177</v>
      </c>
      <c r="B48" s="40"/>
      <c r="C48" s="41"/>
      <c r="D48" s="41"/>
      <c r="E48" s="35" t="s">
        <v>2476</v>
      </c>
      <c r="F48" s="41"/>
      <c r="G48" s="41"/>
      <c r="H48" s="41"/>
      <c r="I48" s="41"/>
      <c r="J48" s="42"/>
    </row>
    <row r="49" spans="1:16" ht="30" x14ac:dyDescent="0.25">
      <c r="A49" s="33" t="s">
        <v>168</v>
      </c>
      <c r="B49" s="33">
        <v>10</v>
      </c>
      <c r="C49" s="34" t="s">
        <v>2477</v>
      </c>
      <c r="D49" s="33" t="s">
        <v>170</v>
      </c>
      <c r="E49" s="35" t="s">
        <v>2478</v>
      </c>
      <c r="F49" s="36" t="s">
        <v>274</v>
      </c>
      <c r="G49" s="37">
        <v>280</v>
      </c>
      <c r="H49" s="38">
        <v>0</v>
      </c>
      <c r="I49" s="38">
        <f>ROUND(G49*H49,P4)</f>
        <v>0</v>
      </c>
      <c r="J49" s="33"/>
      <c r="O49" s="39">
        <f>I49*0.21</f>
        <v>0</v>
      </c>
      <c r="P49">
        <v>3</v>
      </c>
    </row>
    <row r="50" spans="1:16" x14ac:dyDescent="0.25">
      <c r="A50" s="33" t="s">
        <v>173</v>
      </c>
      <c r="B50" s="40"/>
      <c r="C50" s="41"/>
      <c r="D50" s="41"/>
      <c r="E50" s="35" t="s">
        <v>2502</v>
      </c>
      <c r="F50" s="41"/>
      <c r="G50" s="41"/>
      <c r="H50" s="41"/>
      <c r="I50" s="41"/>
      <c r="J50" s="42"/>
    </row>
    <row r="51" spans="1:16" x14ac:dyDescent="0.25">
      <c r="A51" s="33" t="s">
        <v>175</v>
      </c>
      <c r="B51" s="40"/>
      <c r="C51" s="41"/>
      <c r="D51" s="41"/>
      <c r="E51" s="43" t="s">
        <v>2503</v>
      </c>
      <c r="F51" s="41"/>
      <c r="G51" s="41"/>
      <c r="H51" s="41"/>
      <c r="I51" s="41"/>
      <c r="J51" s="42"/>
    </row>
    <row r="52" spans="1:16" ht="105" x14ac:dyDescent="0.25">
      <c r="A52" s="33" t="s">
        <v>177</v>
      </c>
      <c r="B52" s="40"/>
      <c r="C52" s="41"/>
      <c r="D52" s="41"/>
      <c r="E52" s="35" t="s">
        <v>2476</v>
      </c>
      <c r="F52" s="41"/>
      <c r="G52" s="41"/>
      <c r="H52" s="41"/>
      <c r="I52" s="41"/>
      <c r="J52" s="42"/>
    </row>
    <row r="53" spans="1:16" ht="30" x14ac:dyDescent="0.25">
      <c r="A53" s="33" t="s">
        <v>168</v>
      </c>
      <c r="B53" s="33">
        <v>11</v>
      </c>
      <c r="C53" s="34" t="s">
        <v>2504</v>
      </c>
      <c r="D53" s="33" t="s">
        <v>181</v>
      </c>
      <c r="E53" s="35" t="s">
        <v>2505</v>
      </c>
      <c r="F53" s="36" t="s">
        <v>190</v>
      </c>
      <c r="G53" s="37">
        <v>4</v>
      </c>
      <c r="H53" s="38">
        <v>0</v>
      </c>
      <c r="I53" s="38">
        <f>ROUND(G53*H53,P4)</f>
        <v>0</v>
      </c>
      <c r="J53" s="33"/>
      <c r="O53" s="39">
        <f>I53*0.21</f>
        <v>0</v>
      </c>
      <c r="P53">
        <v>3</v>
      </c>
    </row>
    <row r="54" spans="1:16" x14ac:dyDescent="0.25">
      <c r="A54" s="33" t="s">
        <v>173</v>
      </c>
      <c r="B54" s="40"/>
      <c r="C54" s="41"/>
      <c r="D54" s="41"/>
      <c r="E54" s="44" t="s">
        <v>181</v>
      </c>
      <c r="F54" s="41"/>
      <c r="G54" s="41"/>
      <c r="H54" s="41"/>
      <c r="I54" s="41"/>
      <c r="J54" s="42"/>
    </row>
    <row r="55" spans="1:16" x14ac:dyDescent="0.25">
      <c r="A55" s="33" t="s">
        <v>175</v>
      </c>
      <c r="B55" s="40"/>
      <c r="C55" s="41"/>
      <c r="D55" s="41"/>
      <c r="E55" s="43" t="s">
        <v>373</v>
      </c>
      <c r="F55" s="41"/>
      <c r="G55" s="41"/>
      <c r="H55" s="41"/>
      <c r="I55" s="41"/>
      <c r="J55" s="42"/>
    </row>
    <row r="56" spans="1:16" ht="120" x14ac:dyDescent="0.25">
      <c r="A56" s="33" t="s">
        <v>177</v>
      </c>
      <c r="B56" s="40"/>
      <c r="C56" s="41"/>
      <c r="D56" s="41"/>
      <c r="E56" s="35" t="s">
        <v>2481</v>
      </c>
      <c r="F56" s="41"/>
      <c r="G56" s="41"/>
      <c r="H56" s="41"/>
      <c r="I56" s="41"/>
      <c r="J56" s="42"/>
    </row>
    <row r="57" spans="1:16" x14ac:dyDescent="0.25">
      <c r="A57" s="33" t="s">
        <v>168</v>
      </c>
      <c r="B57" s="33">
        <v>12</v>
      </c>
      <c r="C57" s="34" t="s">
        <v>2506</v>
      </c>
      <c r="D57" s="33" t="s">
        <v>181</v>
      </c>
      <c r="E57" s="35" t="s">
        <v>2507</v>
      </c>
      <c r="F57" s="36" t="s">
        <v>274</v>
      </c>
      <c r="G57" s="37">
        <v>144</v>
      </c>
      <c r="H57" s="38">
        <v>0</v>
      </c>
      <c r="I57" s="38">
        <f>ROUND(G57*H57,P4)</f>
        <v>0</v>
      </c>
      <c r="J57" s="33"/>
      <c r="O57" s="39">
        <f>I57*0.21</f>
        <v>0</v>
      </c>
      <c r="P57">
        <v>3</v>
      </c>
    </row>
    <row r="58" spans="1:16" x14ac:dyDescent="0.25">
      <c r="A58" s="33" t="s">
        <v>173</v>
      </c>
      <c r="B58" s="40"/>
      <c r="C58" s="41"/>
      <c r="D58" s="41"/>
      <c r="E58" s="35" t="s">
        <v>2508</v>
      </c>
      <c r="F58" s="41"/>
      <c r="G58" s="41"/>
      <c r="H58" s="41"/>
      <c r="I58" s="41"/>
      <c r="J58" s="42"/>
    </row>
    <row r="59" spans="1:16" x14ac:dyDescent="0.25">
      <c r="A59" s="33" t="s">
        <v>175</v>
      </c>
      <c r="B59" s="40"/>
      <c r="C59" s="41"/>
      <c r="D59" s="41"/>
      <c r="E59" s="43" t="s">
        <v>2509</v>
      </c>
      <c r="F59" s="41"/>
      <c r="G59" s="41"/>
      <c r="H59" s="41"/>
      <c r="I59" s="41"/>
      <c r="J59" s="42"/>
    </row>
    <row r="60" spans="1:16" ht="135" x14ac:dyDescent="0.25">
      <c r="A60" s="33" t="s">
        <v>177</v>
      </c>
      <c r="B60" s="40"/>
      <c r="C60" s="41"/>
      <c r="D60" s="41"/>
      <c r="E60" s="35" t="s">
        <v>2510</v>
      </c>
      <c r="F60" s="41"/>
      <c r="G60" s="41"/>
      <c r="H60" s="41"/>
      <c r="I60" s="41"/>
      <c r="J60" s="42"/>
    </row>
    <row r="61" spans="1:16" ht="30" x14ac:dyDescent="0.25">
      <c r="A61" s="33" t="s">
        <v>168</v>
      </c>
      <c r="B61" s="33">
        <v>13</v>
      </c>
      <c r="C61" s="34" t="s">
        <v>2482</v>
      </c>
      <c r="D61" s="33" t="s">
        <v>181</v>
      </c>
      <c r="E61" s="35" t="s">
        <v>2483</v>
      </c>
      <c r="F61" s="36" t="s">
        <v>190</v>
      </c>
      <c r="G61" s="37">
        <v>10</v>
      </c>
      <c r="H61" s="38">
        <v>0</v>
      </c>
      <c r="I61" s="38">
        <f>ROUND(G61*H61,P4)</f>
        <v>0</v>
      </c>
      <c r="J61" s="33"/>
      <c r="O61" s="39">
        <f>I61*0.21</f>
        <v>0</v>
      </c>
      <c r="P61">
        <v>3</v>
      </c>
    </row>
    <row r="62" spans="1:16" x14ac:dyDescent="0.25">
      <c r="A62" s="33" t="s">
        <v>173</v>
      </c>
      <c r="B62" s="40"/>
      <c r="C62" s="41"/>
      <c r="D62" s="41"/>
      <c r="E62" s="44" t="s">
        <v>181</v>
      </c>
      <c r="F62" s="41"/>
      <c r="G62" s="41"/>
      <c r="H62" s="41"/>
      <c r="I62" s="41"/>
      <c r="J62" s="42"/>
    </row>
    <row r="63" spans="1:16" x14ac:dyDescent="0.25">
      <c r="A63" s="33" t="s">
        <v>175</v>
      </c>
      <c r="B63" s="40"/>
      <c r="C63" s="41"/>
      <c r="D63" s="41"/>
      <c r="E63" s="43" t="s">
        <v>325</v>
      </c>
      <c r="F63" s="41"/>
      <c r="G63" s="41"/>
      <c r="H63" s="41"/>
      <c r="I63" s="41"/>
      <c r="J63" s="42"/>
    </row>
    <row r="64" spans="1:16" ht="135" x14ac:dyDescent="0.25">
      <c r="A64" s="33" t="s">
        <v>177</v>
      </c>
      <c r="B64" s="40"/>
      <c r="C64" s="41"/>
      <c r="D64" s="41"/>
      <c r="E64" s="35" t="s">
        <v>2484</v>
      </c>
      <c r="F64" s="41"/>
      <c r="G64" s="41"/>
      <c r="H64" s="41"/>
      <c r="I64" s="41"/>
      <c r="J64" s="42"/>
    </row>
    <row r="65" spans="1:16" ht="30" x14ac:dyDescent="0.25">
      <c r="A65" s="33" t="s">
        <v>168</v>
      </c>
      <c r="B65" s="33">
        <v>14</v>
      </c>
      <c r="C65" s="34" t="s">
        <v>2485</v>
      </c>
      <c r="D65" s="33" t="s">
        <v>181</v>
      </c>
      <c r="E65" s="35" t="s">
        <v>2486</v>
      </c>
      <c r="F65" s="36" t="s">
        <v>190</v>
      </c>
      <c r="G65" s="37">
        <v>10</v>
      </c>
      <c r="H65" s="38">
        <v>0</v>
      </c>
      <c r="I65" s="38">
        <f>ROUND(G65*H65,P4)</f>
        <v>0</v>
      </c>
      <c r="J65" s="33"/>
      <c r="O65" s="39">
        <f>I65*0.21</f>
        <v>0</v>
      </c>
      <c r="P65">
        <v>3</v>
      </c>
    </row>
    <row r="66" spans="1:16" x14ac:dyDescent="0.25">
      <c r="A66" s="33" t="s">
        <v>173</v>
      </c>
      <c r="B66" s="40"/>
      <c r="C66" s="41"/>
      <c r="D66" s="41"/>
      <c r="E66" s="44" t="s">
        <v>181</v>
      </c>
      <c r="F66" s="41"/>
      <c r="G66" s="41"/>
      <c r="H66" s="41"/>
      <c r="I66" s="41"/>
      <c r="J66" s="42"/>
    </row>
    <row r="67" spans="1:16" x14ac:dyDescent="0.25">
      <c r="A67" s="33" t="s">
        <v>175</v>
      </c>
      <c r="B67" s="40"/>
      <c r="C67" s="41"/>
      <c r="D67" s="41"/>
      <c r="E67" s="43" t="s">
        <v>325</v>
      </c>
      <c r="F67" s="41"/>
      <c r="G67" s="41"/>
      <c r="H67" s="41"/>
      <c r="I67" s="41"/>
      <c r="J67" s="42"/>
    </row>
    <row r="68" spans="1:16" ht="120" x14ac:dyDescent="0.25">
      <c r="A68" s="33" t="s">
        <v>177</v>
      </c>
      <c r="B68" s="40"/>
      <c r="C68" s="41"/>
      <c r="D68" s="41"/>
      <c r="E68" s="35" t="s">
        <v>2487</v>
      </c>
      <c r="F68" s="41"/>
      <c r="G68" s="41"/>
      <c r="H68" s="41"/>
      <c r="I68" s="41"/>
      <c r="J68" s="42"/>
    </row>
    <row r="69" spans="1:16" x14ac:dyDescent="0.25">
      <c r="A69" s="33" t="s">
        <v>168</v>
      </c>
      <c r="B69" s="33">
        <v>15</v>
      </c>
      <c r="C69" s="34" t="s">
        <v>2511</v>
      </c>
      <c r="D69" s="33" t="s">
        <v>181</v>
      </c>
      <c r="E69" s="35" t="s">
        <v>2512</v>
      </c>
      <c r="F69" s="36" t="s">
        <v>190</v>
      </c>
      <c r="G69" s="37">
        <v>10</v>
      </c>
      <c r="H69" s="38">
        <v>0</v>
      </c>
      <c r="I69" s="38">
        <f>ROUND(G69*H69,P4)</f>
        <v>0</v>
      </c>
      <c r="J69" s="33"/>
      <c r="O69" s="39">
        <f>I69*0.21</f>
        <v>0</v>
      </c>
      <c r="P69">
        <v>3</v>
      </c>
    </row>
    <row r="70" spans="1:16" x14ac:dyDescent="0.25">
      <c r="A70" s="33" t="s">
        <v>173</v>
      </c>
      <c r="B70" s="40"/>
      <c r="C70" s="41"/>
      <c r="D70" s="41"/>
      <c r="E70" s="44" t="s">
        <v>181</v>
      </c>
      <c r="F70" s="41"/>
      <c r="G70" s="41"/>
      <c r="H70" s="41"/>
      <c r="I70" s="41"/>
      <c r="J70" s="42"/>
    </row>
    <row r="71" spans="1:16" x14ac:dyDescent="0.25">
      <c r="A71" s="33" t="s">
        <v>175</v>
      </c>
      <c r="B71" s="40"/>
      <c r="C71" s="41"/>
      <c r="D71" s="41"/>
      <c r="E71" s="43" t="s">
        <v>325</v>
      </c>
      <c r="F71" s="41"/>
      <c r="G71" s="41"/>
      <c r="H71" s="41"/>
      <c r="I71" s="41"/>
      <c r="J71" s="42"/>
    </row>
    <row r="72" spans="1:16" ht="105" x14ac:dyDescent="0.25">
      <c r="A72" s="33" t="s">
        <v>177</v>
      </c>
      <c r="B72" s="40"/>
      <c r="C72" s="41"/>
      <c r="D72" s="41"/>
      <c r="E72" s="35" t="s">
        <v>2490</v>
      </c>
      <c r="F72" s="41"/>
      <c r="G72" s="41"/>
      <c r="H72" s="41"/>
      <c r="I72" s="41"/>
      <c r="J72" s="42"/>
    </row>
    <row r="73" spans="1:16" x14ac:dyDescent="0.25">
      <c r="A73" s="33" t="s">
        <v>168</v>
      </c>
      <c r="B73" s="33">
        <v>16</v>
      </c>
      <c r="C73" s="34" t="s">
        <v>2513</v>
      </c>
      <c r="D73" s="33" t="s">
        <v>181</v>
      </c>
      <c r="E73" s="35" t="s">
        <v>2514</v>
      </c>
      <c r="F73" s="36" t="s">
        <v>190</v>
      </c>
      <c r="G73" s="37">
        <v>6</v>
      </c>
      <c r="H73" s="38">
        <v>0</v>
      </c>
      <c r="I73" s="38">
        <f>ROUND(G73*H73,P4)</f>
        <v>0</v>
      </c>
      <c r="J73" s="33"/>
      <c r="O73" s="39">
        <f>I73*0.21</f>
        <v>0</v>
      </c>
      <c r="P73">
        <v>3</v>
      </c>
    </row>
    <row r="74" spans="1:16" x14ac:dyDescent="0.25">
      <c r="A74" s="33" t="s">
        <v>173</v>
      </c>
      <c r="B74" s="40"/>
      <c r="C74" s="41"/>
      <c r="D74" s="41"/>
      <c r="E74" s="44" t="s">
        <v>181</v>
      </c>
      <c r="F74" s="41"/>
      <c r="G74" s="41"/>
      <c r="H74" s="41"/>
      <c r="I74" s="41"/>
      <c r="J74" s="42"/>
    </row>
    <row r="75" spans="1:16" x14ac:dyDescent="0.25">
      <c r="A75" s="33" t="s">
        <v>175</v>
      </c>
      <c r="B75" s="40"/>
      <c r="C75" s="41"/>
      <c r="D75" s="41"/>
      <c r="E75" s="43" t="s">
        <v>849</v>
      </c>
      <c r="F75" s="41"/>
      <c r="G75" s="41"/>
      <c r="H75" s="41"/>
      <c r="I75" s="41"/>
      <c r="J75" s="42"/>
    </row>
    <row r="76" spans="1:16" ht="135" x14ac:dyDescent="0.25">
      <c r="A76" s="33" t="s">
        <v>177</v>
      </c>
      <c r="B76" s="40"/>
      <c r="C76" s="41"/>
      <c r="D76" s="41"/>
      <c r="E76" s="35" t="s">
        <v>2515</v>
      </c>
      <c r="F76" s="41"/>
      <c r="G76" s="41"/>
      <c r="H76" s="41"/>
      <c r="I76" s="41"/>
      <c r="J76" s="42"/>
    </row>
    <row r="77" spans="1:16" x14ac:dyDescent="0.25">
      <c r="A77" s="27" t="s">
        <v>165</v>
      </c>
      <c r="B77" s="28"/>
      <c r="C77" s="29" t="s">
        <v>674</v>
      </c>
      <c r="D77" s="30"/>
      <c r="E77" s="27" t="s">
        <v>675</v>
      </c>
      <c r="F77" s="30"/>
      <c r="G77" s="30"/>
      <c r="H77" s="30"/>
      <c r="I77" s="31">
        <f>SUMIFS(I78:I81,A78:A81,"P")</f>
        <v>0</v>
      </c>
      <c r="J77" s="32"/>
    </row>
    <row r="78" spans="1:16" ht="30" x14ac:dyDescent="0.25">
      <c r="A78" s="33" t="s">
        <v>168</v>
      </c>
      <c r="B78" s="33">
        <v>17</v>
      </c>
      <c r="C78" s="34" t="s">
        <v>2491</v>
      </c>
      <c r="D78" s="33" t="s">
        <v>181</v>
      </c>
      <c r="E78" s="35" t="s">
        <v>2492</v>
      </c>
      <c r="F78" s="36" t="s">
        <v>242</v>
      </c>
      <c r="G78" s="37">
        <v>4.8</v>
      </c>
      <c r="H78" s="38">
        <v>0</v>
      </c>
      <c r="I78" s="38">
        <f>ROUND(G78*H78,P4)</f>
        <v>0</v>
      </c>
      <c r="J78" s="33"/>
      <c r="O78" s="39">
        <f>I78*0.21</f>
        <v>0</v>
      </c>
      <c r="P78">
        <v>3</v>
      </c>
    </row>
    <row r="79" spans="1:16" x14ac:dyDescent="0.25">
      <c r="A79" s="33" t="s">
        <v>173</v>
      </c>
      <c r="B79" s="40"/>
      <c r="C79" s="41"/>
      <c r="D79" s="41"/>
      <c r="E79" s="44" t="s">
        <v>181</v>
      </c>
      <c r="F79" s="41"/>
      <c r="G79" s="41"/>
      <c r="H79" s="41"/>
      <c r="I79" s="41"/>
      <c r="J79" s="42"/>
    </row>
    <row r="80" spans="1:16" x14ac:dyDescent="0.25">
      <c r="A80" s="33" t="s">
        <v>175</v>
      </c>
      <c r="B80" s="40"/>
      <c r="C80" s="41"/>
      <c r="D80" s="41"/>
      <c r="E80" s="43" t="s">
        <v>2516</v>
      </c>
      <c r="F80" s="41"/>
      <c r="G80" s="41"/>
      <c r="H80" s="41"/>
      <c r="I80" s="41"/>
      <c r="J80" s="42"/>
    </row>
    <row r="81" spans="1:10" ht="409.5" x14ac:dyDescent="0.25">
      <c r="A81" s="33" t="s">
        <v>177</v>
      </c>
      <c r="B81" s="45"/>
      <c r="C81" s="46"/>
      <c r="D81" s="46"/>
      <c r="E81" s="35" t="s">
        <v>2307</v>
      </c>
      <c r="F81" s="46"/>
      <c r="G81" s="46"/>
      <c r="H81" s="46"/>
      <c r="I81" s="46"/>
      <c r="J81" s="47"/>
    </row>
  </sheetData>
  <mergeCells count="13">
    <mergeCell ref="E7:E8"/>
    <mergeCell ref="F7:F8"/>
    <mergeCell ref="G7:G8"/>
    <mergeCell ref="H7:I7"/>
    <mergeCell ref="J7:J8"/>
    <mergeCell ref="C3:D3"/>
    <mergeCell ref="C4:D4"/>
    <mergeCell ref="C5:D5"/>
    <mergeCell ref="C6:D6"/>
    <mergeCell ref="A7:A8"/>
    <mergeCell ref="B7:B8"/>
    <mergeCell ref="C7:C8"/>
    <mergeCell ref="D7:D8"/>
  </mergeCells>
  <pageMargins left="0.7" right="0.7" top="0.75" bottom="0.75" header="0.3" footer="0.3"/>
  <pageSetup fitToHeight="0"/>
  <headerFooter>
    <oddFooter>&amp;C_x000D_&amp;1#&amp;"Calibri"&amp;10&amp;K000000 Mott MacDonald Restricted</oddFooter>
  </headerFooter>
  <drawing r:id="rId1"/>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sheetPr>
    <pageSetUpPr fitToPage="1"/>
  </sheetPr>
  <dimension ref="A1:P44"/>
  <sheetViews>
    <sheetView topLeftCell="B1" workbookViewId="0"/>
  </sheetViews>
  <sheetFormatPr defaultRowHeight="15" x14ac:dyDescent="0.25"/>
  <cols>
    <col min="1" max="1" width="9.140625" hidden="1"/>
    <col min="2" max="2" width="16.140625" customWidth="1"/>
    <col min="3" max="3" width="9.7109375" customWidth="1"/>
    <col min="4" max="4" width="13" customWidth="1"/>
    <col min="5" max="5" width="64.85546875" customWidth="1"/>
    <col min="6" max="6" width="13" customWidth="1"/>
    <col min="7" max="9" width="16.140625" customWidth="1"/>
    <col min="10" max="10" width="14.85546875" bestFit="1" customWidth="1"/>
    <col min="15" max="16" width="9.140625" hidden="1"/>
  </cols>
  <sheetData>
    <row r="1" spans="1:16" x14ac:dyDescent="0.25">
      <c r="A1" s="1" t="s">
        <v>0</v>
      </c>
      <c r="B1" s="11"/>
      <c r="C1" s="12"/>
      <c r="D1" s="12"/>
      <c r="E1" s="13" t="s">
        <v>1</v>
      </c>
      <c r="F1" s="12"/>
      <c r="G1" s="12"/>
      <c r="H1" s="12"/>
      <c r="I1" s="12"/>
      <c r="J1" s="14"/>
      <c r="P1">
        <v>3</v>
      </c>
    </row>
    <row r="2" spans="1:16" ht="20.25" x14ac:dyDescent="0.25">
      <c r="A2" s="1"/>
      <c r="B2" s="15"/>
      <c r="C2" s="16"/>
      <c r="D2" s="16"/>
      <c r="E2" s="17" t="s">
        <v>142</v>
      </c>
      <c r="F2" s="16"/>
      <c r="G2" s="16"/>
      <c r="H2" s="16"/>
      <c r="I2" s="16"/>
      <c r="J2" s="18"/>
    </row>
    <row r="3" spans="1:16" x14ac:dyDescent="0.25">
      <c r="A3" s="3" t="s">
        <v>143</v>
      </c>
      <c r="B3" s="19" t="s">
        <v>144</v>
      </c>
      <c r="C3" s="73" t="s">
        <v>145</v>
      </c>
      <c r="D3" s="74"/>
      <c r="E3" s="20" t="s">
        <v>146</v>
      </c>
      <c r="F3" s="16"/>
      <c r="G3" s="16"/>
      <c r="H3" s="21" t="s">
        <v>2517</v>
      </c>
      <c r="I3" s="22">
        <f>SUMIFS(I10:I44,A10:A44,"SD")</f>
        <v>0</v>
      </c>
      <c r="J3" s="18"/>
      <c r="O3">
        <v>0</v>
      </c>
      <c r="P3">
        <v>2</v>
      </c>
    </row>
    <row r="4" spans="1:16" x14ac:dyDescent="0.25">
      <c r="A4" s="3" t="s">
        <v>148</v>
      </c>
      <c r="B4" s="19" t="s">
        <v>149</v>
      </c>
      <c r="C4" s="73" t="s">
        <v>11</v>
      </c>
      <c r="D4" s="74"/>
      <c r="E4" s="20" t="s">
        <v>12</v>
      </c>
      <c r="F4" s="16"/>
      <c r="G4" s="16"/>
      <c r="H4" s="16"/>
      <c r="I4" s="16"/>
      <c r="J4" s="18"/>
      <c r="O4">
        <v>0.15</v>
      </c>
      <c r="P4">
        <v>2</v>
      </c>
    </row>
    <row r="5" spans="1:16" x14ac:dyDescent="0.25">
      <c r="A5" s="3" t="s">
        <v>150</v>
      </c>
      <c r="B5" s="19" t="s">
        <v>149</v>
      </c>
      <c r="C5" s="73" t="s">
        <v>2444</v>
      </c>
      <c r="D5" s="74"/>
      <c r="E5" s="20" t="s">
        <v>74</v>
      </c>
      <c r="F5" s="16"/>
      <c r="G5" s="16"/>
      <c r="H5" s="16"/>
      <c r="I5" s="16"/>
      <c r="J5" s="18"/>
      <c r="O5">
        <v>0.21</v>
      </c>
    </row>
    <row r="6" spans="1:16" x14ac:dyDescent="0.25">
      <c r="A6" s="3" t="s">
        <v>152</v>
      </c>
      <c r="B6" s="19" t="s">
        <v>153</v>
      </c>
      <c r="C6" s="73" t="s">
        <v>2517</v>
      </c>
      <c r="D6" s="74"/>
      <c r="E6" s="20" t="s">
        <v>92</v>
      </c>
      <c r="F6" s="16"/>
      <c r="G6" s="16"/>
      <c r="H6" s="16"/>
      <c r="I6" s="16"/>
      <c r="J6" s="18"/>
    </row>
    <row r="7" spans="1:16" x14ac:dyDescent="0.25">
      <c r="A7" s="75" t="s">
        <v>154</v>
      </c>
      <c r="B7" s="76" t="s">
        <v>155</v>
      </c>
      <c r="C7" s="77" t="s">
        <v>156</v>
      </c>
      <c r="D7" s="77" t="s">
        <v>157</v>
      </c>
      <c r="E7" s="77" t="s">
        <v>158</v>
      </c>
      <c r="F7" s="77" t="s">
        <v>159</v>
      </c>
      <c r="G7" s="77" t="s">
        <v>160</v>
      </c>
      <c r="H7" s="77" t="s">
        <v>161</v>
      </c>
      <c r="I7" s="77"/>
      <c r="J7" s="78" t="s">
        <v>162</v>
      </c>
    </row>
    <row r="8" spans="1:16" x14ac:dyDescent="0.25">
      <c r="A8" s="75"/>
      <c r="B8" s="76"/>
      <c r="C8" s="77"/>
      <c r="D8" s="77"/>
      <c r="E8" s="77"/>
      <c r="F8" s="77"/>
      <c r="G8" s="77"/>
      <c r="H8" s="6" t="s">
        <v>163</v>
      </c>
      <c r="I8" s="6" t="s">
        <v>164</v>
      </c>
      <c r="J8" s="78"/>
    </row>
    <row r="9" spans="1:16" x14ac:dyDescent="0.25">
      <c r="A9" s="25">
        <v>0</v>
      </c>
      <c r="B9" s="23">
        <v>1</v>
      </c>
      <c r="C9" s="26">
        <v>2</v>
      </c>
      <c r="D9" s="6">
        <v>3</v>
      </c>
      <c r="E9" s="26">
        <v>4</v>
      </c>
      <c r="F9" s="6">
        <v>5</v>
      </c>
      <c r="G9" s="6">
        <v>6</v>
      </c>
      <c r="H9" s="6">
        <v>7</v>
      </c>
      <c r="I9" s="26">
        <v>8</v>
      </c>
      <c r="J9" s="24">
        <v>9</v>
      </c>
    </row>
    <row r="10" spans="1:16" x14ac:dyDescent="0.25">
      <c r="A10" s="27" t="s">
        <v>165</v>
      </c>
      <c r="B10" s="28"/>
      <c r="C10" s="29" t="s">
        <v>166</v>
      </c>
      <c r="D10" s="30"/>
      <c r="E10" s="27" t="s">
        <v>167</v>
      </c>
      <c r="F10" s="30"/>
      <c r="G10" s="30"/>
      <c r="H10" s="30"/>
      <c r="I10" s="31">
        <f>SUMIFS(I11:I14,A11:A14,"P")</f>
        <v>0</v>
      </c>
      <c r="J10" s="32"/>
    </row>
    <row r="11" spans="1:16" ht="30" x14ac:dyDescent="0.25">
      <c r="A11" s="33" t="s">
        <v>168</v>
      </c>
      <c r="B11" s="33">
        <v>1</v>
      </c>
      <c r="C11" s="34" t="s">
        <v>296</v>
      </c>
      <c r="D11" s="33" t="s">
        <v>170</v>
      </c>
      <c r="E11" s="35" t="s">
        <v>297</v>
      </c>
      <c r="F11" s="36" t="s">
        <v>298</v>
      </c>
      <c r="G11" s="37">
        <v>0.5</v>
      </c>
      <c r="H11" s="38">
        <v>0</v>
      </c>
      <c r="I11" s="38">
        <f>ROUND(G11*H11,P4)</f>
        <v>0</v>
      </c>
      <c r="J11" s="33"/>
      <c r="O11" s="39">
        <f>I11*0.21</f>
        <v>0</v>
      </c>
      <c r="P11">
        <v>3</v>
      </c>
    </row>
    <row r="12" spans="1:16" ht="165" x14ac:dyDescent="0.25">
      <c r="A12" s="33" t="s">
        <v>173</v>
      </c>
      <c r="B12" s="40"/>
      <c r="C12" s="41"/>
      <c r="D12" s="41"/>
      <c r="E12" s="35" t="s">
        <v>2518</v>
      </c>
      <c r="F12" s="41"/>
      <c r="G12" s="41"/>
      <c r="H12" s="41"/>
      <c r="I12" s="41"/>
      <c r="J12" s="42"/>
    </row>
    <row r="13" spans="1:16" x14ac:dyDescent="0.25">
      <c r="A13" s="33" t="s">
        <v>175</v>
      </c>
      <c r="B13" s="40"/>
      <c r="C13" s="41"/>
      <c r="D13" s="41"/>
      <c r="E13" s="43" t="s">
        <v>2390</v>
      </c>
      <c r="F13" s="41"/>
      <c r="G13" s="41"/>
      <c r="H13" s="41"/>
      <c r="I13" s="41"/>
      <c r="J13" s="42"/>
    </row>
    <row r="14" spans="1:16" ht="75" x14ac:dyDescent="0.25">
      <c r="A14" s="33" t="s">
        <v>177</v>
      </c>
      <c r="B14" s="40"/>
      <c r="C14" s="41"/>
      <c r="D14" s="41"/>
      <c r="E14" s="35" t="s">
        <v>301</v>
      </c>
      <c r="F14" s="41"/>
      <c r="G14" s="41"/>
      <c r="H14" s="41"/>
      <c r="I14" s="41"/>
      <c r="J14" s="42"/>
    </row>
    <row r="15" spans="1:16" x14ac:dyDescent="0.25">
      <c r="A15" s="27" t="s">
        <v>165</v>
      </c>
      <c r="B15" s="28"/>
      <c r="C15" s="29" t="s">
        <v>11</v>
      </c>
      <c r="D15" s="30"/>
      <c r="E15" s="27" t="s">
        <v>239</v>
      </c>
      <c r="F15" s="30"/>
      <c r="G15" s="30"/>
      <c r="H15" s="30"/>
      <c r="I15" s="31">
        <f>SUMIFS(I16:I23,A16:A23,"P")</f>
        <v>0</v>
      </c>
      <c r="J15" s="32"/>
    </row>
    <row r="16" spans="1:16" x14ac:dyDescent="0.25">
      <c r="A16" s="33" t="s">
        <v>168</v>
      </c>
      <c r="B16" s="33">
        <v>2</v>
      </c>
      <c r="C16" s="34" t="s">
        <v>2456</v>
      </c>
      <c r="D16" s="33" t="s">
        <v>170</v>
      </c>
      <c r="E16" s="35" t="s">
        <v>2457</v>
      </c>
      <c r="F16" s="36" t="s">
        <v>242</v>
      </c>
      <c r="G16" s="37">
        <v>4.4800000000000004</v>
      </c>
      <c r="H16" s="38">
        <v>0</v>
      </c>
      <c r="I16" s="38">
        <f>ROUND(G16*H16,P4)</f>
        <v>0</v>
      </c>
      <c r="J16" s="33"/>
      <c r="O16" s="39">
        <f>I16*0.21</f>
        <v>0</v>
      </c>
      <c r="P16">
        <v>3</v>
      </c>
    </row>
    <row r="17" spans="1:16" x14ac:dyDescent="0.25">
      <c r="A17" s="33" t="s">
        <v>173</v>
      </c>
      <c r="B17" s="40"/>
      <c r="C17" s="41"/>
      <c r="D17" s="41"/>
      <c r="E17" s="44" t="s">
        <v>181</v>
      </c>
      <c r="F17" s="41"/>
      <c r="G17" s="41"/>
      <c r="H17" s="41"/>
      <c r="I17" s="41"/>
      <c r="J17" s="42"/>
    </row>
    <row r="18" spans="1:16" x14ac:dyDescent="0.25">
      <c r="A18" s="33" t="s">
        <v>175</v>
      </c>
      <c r="B18" s="40"/>
      <c r="C18" s="41"/>
      <c r="D18" s="41"/>
      <c r="E18" s="43" t="s">
        <v>2519</v>
      </c>
      <c r="F18" s="41"/>
      <c r="G18" s="41"/>
      <c r="H18" s="41"/>
      <c r="I18" s="41"/>
      <c r="J18" s="42"/>
    </row>
    <row r="19" spans="1:16" ht="409.5" x14ac:dyDescent="0.25">
      <c r="A19" s="33" t="s">
        <v>177</v>
      </c>
      <c r="B19" s="40"/>
      <c r="C19" s="41"/>
      <c r="D19" s="41"/>
      <c r="E19" s="35" t="s">
        <v>2455</v>
      </c>
      <c r="F19" s="41"/>
      <c r="G19" s="41"/>
      <c r="H19" s="41"/>
      <c r="I19" s="41"/>
      <c r="J19" s="42"/>
    </row>
    <row r="20" spans="1:16" x14ac:dyDescent="0.25">
      <c r="A20" s="33" t="s">
        <v>168</v>
      </c>
      <c r="B20" s="33">
        <v>3</v>
      </c>
      <c r="C20" s="34" t="s">
        <v>2358</v>
      </c>
      <c r="D20" s="33" t="s">
        <v>181</v>
      </c>
      <c r="E20" s="35" t="s">
        <v>2359</v>
      </c>
      <c r="F20" s="36" t="s">
        <v>242</v>
      </c>
      <c r="G20" s="37">
        <v>4.4800000000000004</v>
      </c>
      <c r="H20" s="38">
        <v>0</v>
      </c>
      <c r="I20" s="38">
        <f>ROUND(G20*H20,P4)</f>
        <v>0</v>
      </c>
      <c r="J20" s="33"/>
      <c r="O20" s="39">
        <f>I20*0.21</f>
        <v>0</v>
      </c>
      <c r="P20">
        <v>3</v>
      </c>
    </row>
    <row r="21" spans="1:16" x14ac:dyDescent="0.25">
      <c r="A21" s="33" t="s">
        <v>173</v>
      </c>
      <c r="B21" s="40"/>
      <c r="C21" s="41"/>
      <c r="D21" s="41"/>
      <c r="E21" s="44" t="s">
        <v>181</v>
      </c>
      <c r="F21" s="41"/>
      <c r="G21" s="41"/>
      <c r="H21" s="41"/>
      <c r="I21" s="41"/>
      <c r="J21" s="42"/>
    </row>
    <row r="22" spans="1:16" x14ac:dyDescent="0.25">
      <c r="A22" s="33" t="s">
        <v>175</v>
      </c>
      <c r="B22" s="40"/>
      <c r="C22" s="41"/>
      <c r="D22" s="41"/>
      <c r="E22" s="43" t="s">
        <v>2519</v>
      </c>
      <c r="F22" s="41"/>
      <c r="G22" s="41"/>
      <c r="H22" s="41"/>
      <c r="I22" s="41"/>
      <c r="J22" s="42"/>
    </row>
    <row r="23" spans="1:16" ht="375" x14ac:dyDescent="0.25">
      <c r="A23" s="33" t="s">
        <v>177</v>
      </c>
      <c r="B23" s="40"/>
      <c r="C23" s="41"/>
      <c r="D23" s="41"/>
      <c r="E23" s="35" t="s">
        <v>2360</v>
      </c>
      <c r="F23" s="41"/>
      <c r="G23" s="41"/>
      <c r="H23" s="41"/>
      <c r="I23" s="41"/>
      <c r="J23" s="42"/>
    </row>
    <row r="24" spans="1:16" x14ac:dyDescent="0.25">
      <c r="A24" s="27" t="s">
        <v>165</v>
      </c>
      <c r="B24" s="28"/>
      <c r="C24" s="29" t="s">
        <v>347</v>
      </c>
      <c r="D24" s="30"/>
      <c r="E24" s="27" t="s">
        <v>348</v>
      </c>
      <c r="F24" s="30"/>
      <c r="G24" s="30"/>
      <c r="H24" s="30"/>
      <c r="I24" s="31">
        <f>SUMIFS(I25:I44,A25:A44,"P")</f>
        <v>0</v>
      </c>
      <c r="J24" s="32"/>
    </row>
    <row r="25" spans="1:16" x14ac:dyDescent="0.25">
      <c r="A25" s="33" t="s">
        <v>168</v>
      </c>
      <c r="B25" s="33">
        <v>4</v>
      </c>
      <c r="C25" s="34" t="s">
        <v>2463</v>
      </c>
      <c r="D25" s="33" t="s">
        <v>181</v>
      </c>
      <c r="E25" s="35" t="s">
        <v>2464</v>
      </c>
      <c r="F25" s="36" t="s">
        <v>274</v>
      </c>
      <c r="G25" s="37">
        <v>10</v>
      </c>
      <c r="H25" s="38">
        <v>0</v>
      </c>
      <c r="I25" s="38">
        <f>ROUND(G25*H25,P4)</f>
        <v>0</v>
      </c>
      <c r="J25" s="33"/>
      <c r="O25" s="39">
        <f>I25*0.21</f>
        <v>0</v>
      </c>
      <c r="P25">
        <v>3</v>
      </c>
    </row>
    <row r="26" spans="1:16" x14ac:dyDescent="0.25">
      <c r="A26" s="33" t="s">
        <v>173</v>
      </c>
      <c r="B26" s="40"/>
      <c r="C26" s="41"/>
      <c r="D26" s="41"/>
      <c r="E26" s="44" t="s">
        <v>181</v>
      </c>
      <c r="F26" s="41"/>
      <c r="G26" s="41"/>
      <c r="H26" s="41"/>
      <c r="I26" s="41"/>
      <c r="J26" s="42"/>
    </row>
    <row r="27" spans="1:16" x14ac:dyDescent="0.25">
      <c r="A27" s="33" t="s">
        <v>175</v>
      </c>
      <c r="B27" s="40"/>
      <c r="C27" s="41"/>
      <c r="D27" s="41"/>
      <c r="E27" s="43" t="s">
        <v>325</v>
      </c>
      <c r="F27" s="41"/>
      <c r="G27" s="41"/>
      <c r="H27" s="41"/>
      <c r="I27" s="41"/>
      <c r="J27" s="42"/>
    </row>
    <row r="28" spans="1:16" ht="90" x14ac:dyDescent="0.25">
      <c r="A28" s="33" t="s">
        <v>177</v>
      </c>
      <c r="B28" s="40"/>
      <c r="C28" s="41"/>
      <c r="D28" s="41"/>
      <c r="E28" s="35" t="s">
        <v>2462</v>
      </c>
      <c r="F28" s="41"/>
      <c r="G28" s="41"/>
      <c r="H28" s="41"/>
      <c r="I28" s="41"/>
      <c r="J28" s="42"/>
    </row>
    <row r="29" spans="1:16" x14ac:dyDescent="0.25">
      <c r="A29" s="33" t="s">
        <v>168</v>
      </c>
      <c r="B29" s="33">
        <v>5</v>
      </c>
      <c r="C29" s="34" t="s">
        <v>2465</v>
      </c>
      <c r="D29" s="33" t="s">
        <v>181</v>
      </c>
      <c r="E29" s="35" t="s">
        <v>2466</v>
      </c>
      <c r="F29" s="36" t="s">
        <v>274</v>
      </c>
      <c r="G29" s="37">
        <v>16</v>
      </c>
      <c r="H29" s="38">
        <v>0</v>
      </c>
      <c r="I29" s="38">
        <f>ROUND(G29*H29,P4)</f>
        <v>0</v>
      </c>
      <c r="J29" s="33"/>
      <c r="O29" s="39">
        <f>I29*0.21</f>
        <v>0</v>
      </c>
      <c r="P29">
        <v>3</v>
      </c>
    </row>
    <row r="30" spans="1:16" x14ac:dyDescent="0.25">
      <c r="A30" s="33" t="s">
        <v>173</v>
      </c>
      <c r="B30" s="40"/>
      <c r="C30" s="41"/>
      <c r="D30" s="41"/>
      <c r="E30" s="44" t="s">
        <v>181</v>
      </c>
      <c r="F30" s="41"/>
      <c r="G30" s="41"/>
      <c r="H30" s="41"/>
      <c r="I30" s="41"/>
      <c r="J30" s="42"/>
    </row>
    <row r="31" spans="1:16" x14ac:dyDescent="0.25">
      <c r="A31" s="33" t="s">
        <v>175</v>
      </c>
      <c r="B31" s="40"/>
      <c r="C31" s="41"/>
      <c r="D31" s="41"/>
      <c r="E31" s="43" t="s">
        <v>1287</v>
      </c>
      <c r="F31" s="41"/>
      <c r="G31" s="41"/>
      <c r="H31" s="41"/>
      <c r="I31" s="41"/>
      <c r="J31" s="42"/>
    </row>
    <row r="32" spans="1:16" ht="105" x14ac:dyDescent="0.25">
      <c r="A32" s="33" t="s">
        <v>177</v>
      </c>
      <c r="B32" s="40"/>
      <c r="C32" s="41"/>
      <c r="D32" s="41"/>
      <c r="E32" s="35" t="s">
        <v>2467</v>
      </c>
      <c r="F32" s="41"/>
      <c r="G32" s="41"/>
      <c r="H32" s="41"/>
      <c r="I32" s="41"/>
      <c r="J32" s="42"/>
    </row>
    <row r="33" spans="1:16" x14ac:dyDescent="0.25">
      <c r="A33" s="33" t="s">
        <v>168</v>
      </c>
      <c r="B33" s="33">
        <v>6</v>
      </c>
      <c r="C33" s="34" t="s">
        <v>2468</v>
      </c>
      <c r="D33" s="33" t="s">
        <v>170</v>
      </c>
      <c r="E33" s="35" t="s">
        <v>2469</v>
      </c>
      <c r="F33" s="36" t="s">
        <v>274</v>
      </c>
      <c r="G33" s="37">
        <v>15</v>
      </c>
      <c r="H33" s="38">
        <v>0</v>
      </c>
      <c r="I33" s="38">
        <f>ROUND(G33*H33,P4)</f>
        <v>0</v>
      </c>
      <c r="J33" s="33"/>
      <c r="O33" s="39">
        <f>I33*0.21</f>
        <v>0</v>
      </c>
      <c r="P33">
        <v>3</v>
      </c>
    </row>
    <row r="34" spans="1:16" x14ac:dyDescent="0.25">
      <c r="A34" s="33" t="s">
        <v>173</v>
      </c>
      <c r="B34" s="40"/>
      <c r="C34" s="41"/>
      <c r="D34" s="41"/>
      <c r="E34" s="35" t="s">
        <v>2501</v>
      </c>
      <c r="F34" s="41"/>
      <c r="G34" s="41"/>
      <c r="H34" s="41"/>
      <c r="I34" s="41"/>
      <c r="J34" s="42"/>
    </row>
    <row r="35" spans="1:16" x14ac:dyDescent="0.25">
      <c r="A35" s="33" t="s">
        <v>175</v>
      </c>
      <c r="B35" s="40"/>
      <c r="C35" s="41"/>
      <c r="D35" s="41"/>
      <c r="E35" s="43" t="s">
        <v>781</v>
      </c>
      <c r="F35" s="41"/>
      <c r="G35" s="41"/>
      <c r="H35" s="41"/>
      <c r="I35" s="41"/>
      <c r="J35" s="42"/>
    </row>
    <row r="36" spans="1:16" ht="150" x14ac:dyDescent="0.25">
      <c r="A36" s="33" t="s">
        <v>177</v>
      </c>
      <c r="B36" s="40"/>
      <c r="C36" s="41"/>
      <c r="D36" s="41"/>
      <c r="E36" s="35" t="s">
        <v>2472</v>
      </c>
      <c r="F36" s="41"/>
      <c r="G36" s="41"/>
      <c r="H36" s="41"/>
      <c r="I36" s="41"/>
      <c r="J36" s="42"/>
    </row>
    <row r="37" spans="1:16" ht="30" x14ac:dyDescent="0.25">
      <c r="A37" s="33" t="s">
        <v>168</v>
      </c>
      <c r="B37" s="33">
        <v>7</v>
      </c>
      <c r="C37" s="34" t="s">
        <v>2504</v>
      </c>
      <c r="D37" s="33" t="s">
        <v>181</v>
      </c>
      <c r="E37" s="35" t="s">
        <v>2505</v>
      </c>
      <c r="F37" s="36" t="s">
        <v>190</v>
      </c>
      <c r="G37" s="37">
        <v>15</v>
      </c>
      <c r="H37" s="38">
        <v>0</v>
      </c>
      <c r="I37" s="38">
        <f>ROUND(G37*H37,P4)</f>
        <v>0</v>
      </c>
      <c r="J37" s="33"/>
      <c r="O37" s="39">
        <f>I37*0.21</f>
        <v>0</v>
      </c>
      <c r="P37">
        <v>3</v>
      </c>
    </row>
    <row r="38" spans="1:16" x14ac:dyDescent="0.25">
      <c r="A38" s="33" t="s">
        <v>173</v>
      </c>
      <c r="B38" s="40"/>
      <c r="C38" s="41"/>
      <c r="D38" s="41"/>
      <c r="E38" s="44" t="s">
        <v>181</v>
      </c>
      <c r="F38" s="41"/>
      <c r="G38" s="41"/>
      <c r="H38" s="41"/>
      <c r="I38" s="41"/>
      <c r="J38" s="42"/>
    </row>
    <row r="39" spans="1:16" x14ac:dyDescent="0.25">
      <c r="A39" s="33" t="s">
        <v>175</v>
      </c>
      <c r="B39" s="40"/>
      <c r="C39" s="41"/>
      <c r="D39" s="41"/>
      <c r="E39" s="43" t="s">
        <v>781</v>
      </c>
      <c r="F39" s="41"/>
      <c r="G39" s="41"/>
      <c r="H39" s="41"/>
      <c r="I39" s="41"/>
      <c r="J39" s="42"/>
    </row>
    <row r="40" spans="1:16" ht="120" x14ac:dyDescent="0.25">
      <c r="A40" s="33" t="s">
        <v>177</v>
      </c>
      <c r="B40" s="40"/>
      <c r="C40" s="41"/>
      <c r="D40" s="41"/>
      <c r="E40" s="35" t="s">
        <v>2481</v>
      </c>
      <c r="F40" s="41"/>
      <c r="G40" s="41"/>
      <c r="H40" s="41"/>
      <c r="I40" s="41"/>
      <c r="J40" s="42"/>
    </row>
    <row r="41" spans="1:16" x14ac:dyDescent="0.25">
      <c r="A41" s="33" t="s">
        <v>168</v>
      </c>
      <c r="B41" s="33">
        <v>8</v>
      </c>
      <c r="C41" s="34" t="s">
        <v>2506</v>
      </c>
      <c r="D41" s="33" t="s">
        <v>181</v>
      </c>
      <c r="E41" s="35" t="s">
        <v>2507</v>
      </c>
      <c r="F41" s="36" t="s">
        <v>274</v>
      </c>
      <c r="G41" s="37">
        <v>12</v>
      </c>
      <c r="H41" s="38">
        <v>0</v>
      </c>
      <c r="I41" s="38">
        <f>ROUND(G41*H41,P4)</f>
        <v>0</v>
      </c>
      <c r="J41" s="33"/>
      <c r="O41" s="39">
        <f>I41*0.21</f>
        <v>0</v>
      </c>
      <c r="P41">
        <v>3</v>
      </c>
    </row>
    <row r="42" spans="1:16" x14ac:dyDescent="0.25">
      <c r="A42" s="33" t="s">
        <v>173</v>
      </c>
      <c r="B42" s="40"/>
      <c r="C42" s="41"/>
      <c r="D42" s="41"/>
      <c r="E42" s="35" t="s">
        <v>2508</v>
      </c>
      <c r="F42" s="41"/>
      <c r="G42" s="41"/>
      <c r="H42" s="41"/>
      <c r="I42" s="41"/>
      <c r="J42" s="42"/>
    </row>
    <row r="43" spans="1:16" x14ac:dyDescent="0.25">
      <c r="A43" s="33" t="s">
        <v>175</v>
      </c>
      <c r="B43" s="40"/>
      <c r="C43" s="41"/>
      <c r="D43" s="41"/>
      <c r="E43" s="43" t="s">
        <v>224</v>
      </c>
      <c r="F43" s="41"/>
      <c r="G43" s="41"/>
      <c r="H43" s="41"/>
      <c r="I43" s="41"/>
      <c r="J43" s="42"/>
    </row>
    <row r="44" spans="1:16" ht="135" x14ac:dyDescent="0.25">
      <c r="A44" s="33" t="s">
        <v>177</v>
      </c>
      <c r="B44" s="45"/>
      <c r="C44" s="46"/>
      <c r="D44" s="46"/>
      <c r="E44" s="35" t="s">
        <v>2510</v>
      </c>
      <c r="F44" s="46"/>
      <c r="G44" s="46"/>
      <c r="H44" s="46"/>
      <c r="I44" s="46"/>
      <c r="J44" s="47"/>
    </row>
  </sheetData>
  <mergeCells count="13">
    <mergeCell ref="E7:E8"/>
    <mergeCell ref="F7:F8"/>
    <mergeCell ref="G7:G8"/>
    <mergeCell ref="H7:I7"/>
    <mergeCell ref="J7:J8"/>
    <mergeCell ref="C3:D3"/>
    <mergeCell ref="C4:D4"/>
    <mergeCell ref="C5:D5"/>
    <mergeCell ref="C6:D6"/>
    <mergeCell ref="A7:A8"/>
    <mergeCell ref="B7:B8"/>
    <mergeCell ref="C7:C8"/>
    <mergeCell ref="D7:D8"/>
  </mergeCells>
  <pageMargins left="0.7" right="0.7" top="0.75" bottom="0.75" header="0.3" footer="0.3"/>
  <pageSetup fitToHeight="0"/>
  <headerFooter>
    <oddFooter>&amp;C_x000D_&amp;1#&amp;"Calibri"&amp;10&amp;K000000 Mott MacDonald Restricted</oddFooter>
  </headerFooter>
  <drawing r:id="rId1"/>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B00-000000000000}">
  <sheetPr>
    <pageSetUpPr fitToPage="1"/>
  </sheetPr>
  <dimension ref="A1:P48"/>
  <sheetViews>
    <sheetView topLeftCell="B1" workbookViewId="0"/>
  </sheetViews>
  <sheetFormatPr defaultRowHeight="15" x14ac:dyDescent="0.25"/>
  <cols>
    <col min="1" max="1" width="9.140625" hidden="1"/>
    <col min="2" max="2" width="16.140625" customWidth="1"/>
    <col min="3" max="3" width="9.7109375" customWidth="1"/>
    <col min="4" max="4" width="13" customWidth="1"/>
    <col min="5" max="5" width="64.85546875" customWidth="1"/>
    <col min="6" max="6" width="13" customWidth="1"/>
    <col min="7" max="9" width="16.140625" customWidth="1"/>
    <col min="10" max="10" width="14.85546875" bestFit="1" customWidth="1"/>
    <col min="15" max="16" width="9.140625" hidden="1"/>
  </cols>
  <sheetData>
    <row r="1" spans="1:16" x14ac:dyDescent="0.25">
      <c r="A1" s="1" t="s">
        <v>0</v>
      </c>
      <c r="B1" s="11"/>
      <c r="C1" s="12"/>
      <c r="D1" s="12"/>
      <c r="E1" s="13" t="s">
        <v>1</v>
      </c>
      <c r="F1" s="12"/>
      <c r="G1" s="12"/>
      <c r="H1" s="12"/>
      <c r="I1" s="12"/>
      <c r="J1" s="14"/>
      <c r="P1">
        <v>3</v>
      </c>
    </row>
    <row r="2" spans="1:16" ht="20.25" x14ac:dyDescent="0.25">
      <c r="A2" s="1"/>
      <c r="B2" s="15"/>
      <c r="C2" s="16"/>
      <c r="D2" s="16"/>
      <c r="E2" s="17" t="s">
        <v>142</v>
      </c>
      <c r="F2" s="16"/>
      <c r="G2" s="16"/>
      <c r="H2" s="16"/>
      <c r="I2" s="16"/>
      <c r="J2" s="18"/>
    </row>
    <row r="3" spans="1:16" x14ac:dyDescent="0.25">
      <c r="A3" s="3" t="s">
        <v>143</v>
      </c>
      <c r="B3" s="19" t="s">
        <v>144</v>
      </c>
      <c r="C3" s="73" t="s">
        <v>145</v>
      </c>
      <c r="D3" s="74"/>
      <c r="E3" s="20" t="s">
        <v>146</v>
      </c>
      <c r="F3" s="16"/>
      <c r="G3" s="16"/>
      <c r="H3" s="21" t="s">
        <v>2520</v>
      </c>
      <c r="I3" s="22">
        <f>SUMIFS(I10:I48,A10:A48,"SD")</f>
        <v>0</v>
      </c>
      <c r="J3" s="18"/>
      <c r="O3">
        <v>0</v>
      </c>
      <c r="P3">
        <v>2</v>
      </c>
    </row>
    <row r="4" spans="1:16" x14ac:dyDescent="0.25">
      <c r="A4" s="3" t="s">
        <v>148</v>
      </c>
      <c r="B4" s="19" t="s">
        <v>149</v>
      </c>
      <c r="C4" s="73" t="s">
        <v>11</v>
      </c>
      <c r="D4" s="74"/>
      <c r="E4" s="20" t="s">
        <v>12</v>
      </c>
      <c r="F4" s="16"/>
      <c r="G4" s="16"/>
      <c r="H4" s="16"/>
      <c r="I4" s="16"/>
      <c r="J4" s="18"/>
      <c r="O4">
        <v>0.15</v>
      </c>
      <c r="P4">
        <v>2</v>
      </c>
    </row>
    <row r="5" spans="1:16" x14ac:dyDescent="0.25">
      <c r="A5" s="3" t="s">
        <v>150</v>
      </c>
      <c r="B5" s="19" t="s">
        <v>149</v>
      </c>
      <c r="C5" s="73" t="s">
        <v>2444</v>
      </c>
      <c r="D5" s="74"/>
      <c r="E5" s="20" t="s">
        <v>74</v>
      </c>
      <c r="F5" s="16"/>
      <c r="G5" s="16"/>
      <c r="H5" s="16"/>
      <c r="I5" s="16"/>
      <c r="J5" s="18"/>
      <c r="O5">
        <v>0.21</v>
      </c>
    </row>
    <row r="6" spans="1:16" x14ac:dyDescent="0.25">
      <c r="A6" s="3" t="s">
        <v>152</v>
      </c>
      <c r="B6" s="19" t="s">
        <v>153</v>
      </c>
      <c r="C6" s="73" t="s">
        <v>2520</v>
      </c>
      <c r="D6" s="74"/>
      <c r="E6" s="20" t="s">
        <v>94</v>
      </c>
      <c r="F6" s="16"/>
      <c r="G6" s="16"/>
      <c r="H6" s="16"/>
      <c r="I6" s="16"/>
      <c r="J6" s="18"/>
    </row>
    <row r="7" spans="1:16" x14ac:dyDescent="0.25">
      <c r="A7" s="75" t="s">
        <v>154</v>
      </c>
      <c r="B7" s="76" t="s">
        <v>155</v>
      </c>
      <c r="C7" s="77" t="s">
        <v>156</v>
      </c>
      <c r="D7" s="77" t="s">
        <v>157</v>
      </c>
      <c r="E7" s="77" t="s">
        <v>158</v>
      </c>
      <c r="F7" s="77" t="s">
        <v>159</v>
      </c>
      <c r="G7" s="77" t="s">
        <v>160</v>
      </c>
      <c r="H7" s="77" t="s">
        <v>161</v>
      </c>
      <c r="I7" s="77"/>
      <c r="J7" s="78" t="s">
        <v>162</v>
      </c>
    </row>
    <row r="8" spans="1:16" x14ac:dyDescent="0.25">
      <c r="A8" s="75"/>
      <c r="B8" s="76"/>
      <c r="C8" s="77"/>
      <c r="D8" s="77"/>
      <c r="E8" s="77"/>
      <c r="F8" s="77"/>
      <c r="G8" s="77"/>
      <c r="H8" s="6" t="s">
        <v>163</v>
      </c>
      <c r="I8" s="6" t="s">
        <v>164</v>
      </c>
      <c r="J8" s="78"/>
    </row>
    <row r="9" spans="1:16" x14ac:dyDescent="0.25">
      <c r="A9" s="25">
        <v>0</v>
      </c>
      <c r="B9" s="23">
        <v>1</v>
      </c>
      <c r="C9" s="26">
        <v>2</v>
      </c>
      <c r="D9" s="6">
        <v>3</v>
      </c>
      <c r="E9" s="26">
        <v>4</v>
      </c>
      <c r="F9" s="6">
        <v>5</v>
      </c>
      <c r="G9" s="6">
        <v>6</v>
      </c>
      <c r="H9" s="6">
        <v>7</v>
      </c>
      <c r="I9" s="26">
        <v>8</v>
      </c>
      <c r="J9" s="24">
        <v>9</v>
      </c>
    </row>
    <row r="10" spans="1:16" x14ac:dyDescent="0.25">
      <c r="A10" s="27" t="s">
        <v>165</v>
      </c>
      <c r="B10" s="28"/>
      <c r="C10" s="29" t="s">
        <v>166</v>
      </c>
      <c r="D10" s="30"/>
      <c r="E10" s="27" t="s">
        <v>167</v>
      </c>
      <c r="F10" s="30"/>
      <c r="G10" s="30"/>
      <c r="H10" s="30"/>
      <c r="I10" s="31">
        <f>SUMIFS(I11:I14,A11:A14,"P")</f>
        <v>0</v>
      </c>
      <c r="J10" s="32"/>
    </row>
    <row r="11" spans="1:16" ht="30" x14ac:dyDescent="0.25">
      <c r="A11" s="33" t="s">
        <v>168</v>
      </c>
      <c r="B11" s="33">
        <v>1</v>
      </c>
      <c r="C11" s="34" t="s">
        <v>296</v>
      </c>
      <c r="D11" s="33" t="s">
        <v>170</v>
      </c>
      <c r="E11" s="35" t="s">
        <v>297</v>
      </c>
      <c r="F11" s="36" t="s">
        <v>298</v>
      </c>
      <c r="G11" s="37">
        <v>0.52</v>
      </c>
      <c r="H11" s="38">
        <v>0</v>
      </c>
      <c r="I11" s="38">
        <f>ROUND(G11*H11,P4)</f>
        <v>0</v>
      </c>
      <c r="J11" s="33"/>
      <c r="O11" s="39">
        <f>I11*0.21</f>
        <v>0</v>
      </c>
      <c r="P11">
        <v>3</v>
      </c>
    </row>
    <row r="12" spans="1:16" ht="165" x14ac:dyDescent="0.25">
      <c r="A12" s="33" t="s">
        <v>173</v>
      </c>
      <c r="B12" s="40"/>
      <c r="C12" s="41"/>
      <c r="D12" s="41"/>
      <c r="E12" s="35" t="s">
        <v>2518</v>
      </c>
      <c r="F12" s="41"/>
      <c r="G12" s="41"/>
      <c r="H12" s="41"/>
      <c r="I12" s="41"/>
      <c r="J12" s="42"/>
    </row>
    <row r="13" spans="1:16" x14ac:dyDescent="0.25">
      <c r="A13" s="33" t="s">
        <v>175</v>
      </c>
      <c r="B13" s="40"/>
      <c r="C13" s="41"/>
      <c r="D13" s="41"/>
      <c r="E13" s="43" t="s">
        <v>2521</v>
      </c>
      <c r="F13" s="41"/>
      <c r="G13" s="41"/>
      <c r="H13" s="41"/>
      <c r="I13" s="41"/>
      <c r="J13" s="42"/>
    </row>
    <row r="14" spans="1:16" ht="75" x14ac:dyDescent="0.25">
      <c r="A14" s="33" t="s">
        <v>177</v>
      </c>
      <c r="B14" s="40"/>
      <c r="C14" s="41"/>
      <c r="D14" s="41"/>
      <c r="E14" s="35" t="s">
        <v>301</v>
      </c>
      <c r="F14" s="41"/>
      <c r="G14" s="41"/>
      <c r="H14" s="41"/>
      <c r="I14" s="41"/>
      <c r="J14" s="42"/>
    </row>
    <row r="15" spans="1:16" x14ac:dyDescent="0.25">
      <c r="A15" s="27" t="s">
        <v>165</v>
      </c>
      <c r="B15" s="28"/>
      <c r="C15" s="29" t="s">
        <v>11</v>
      </c>
      <c r="D15" s="30"/>
      <c r="E15" s="27" t="s">
        <v>239</v>
      </c>
      <c r="F15" s="30"/>
      <c r="G15" s="30"/>
      <c r="H15" s="30"/>
      <c r="I15" s="31">
        <f>SUMIFS(I16:I23,A16:A23,"P")</f>
        <v>0</v>
      </c>
      <c r="J15" s="32"/>
    </row>
    <row r="16" spans="1:16" x14ac:dyDescent="0.25">
      <c r="A16" s="33" t="s">
        <v>168</v>
      </c>
      <c r="B16" s="33">
        <v>2</v>
      </c>
      <c r="C16" s="34" t="s">
        <v>2456</v>
      </c>
      <c r="D16" s="33" t="s">
        <v>170</v>
      </c>
      <c r="E16" s="35" t="s">
        <v>2457</v>
      </c>
      <c r="F16" s="36" t="s">
        <v>242</v>
      </c>
      <c r="G16" s="37">
        <v>5.04</v>
      </c>
      <c r="H16" s="38">
        <v>0</v>
      </c>
      <c r="I16" s="38">
        <f>ROUND(G16*H16,P4)</f>
        <v>0</v>
      </c>
      <c r="J16" s="33"/>
      <c r="O16" s="39">
        <f>I16*0.21</f>
        <v>0</v>
      </c>
      <c r="P16">
        <v>3</v>
      </c>
    </row>
    <row r="17" spans="1:16" x14ac:dyDescent="0.25">
      <c r="A17" s="33" t="s">
        <v>173</v>
      </c>
      <c r="B17" s="40"/>
      <c r="C17" s="41"/>
      <c r="D17" s="41"/>
      <c r="E17" s="44" t="s">
        <v>181</v>
      </c>
      <c r="F17" s="41"/>
      <c r="G17" s="41"/>
      <c r="H17" s="41"/>
      <c r="I17" s="41"/>
      <c r="J17" s="42"/>
    </row>
    <row r="18" spans="1:16" x14ac:dyDescent="0.25">
      <c r="A18" s="33" t="s">
        <v>175</v>
      </c>
      <c r="B18" s="40"/>
      <c r="C18" s="41"/>
      <c r="D18" s="41"/>
      <c r="E18" s="43" t="s">
        <v>2522</v>
      </c>
      <c r="F18" s="41"/>
      <c r="G18" s="41"/>
      <c r="H18" s="41"/>
      <c r="I18" s="41"/>
      <c r="J18" s="42"/>
    </row>
    <row r="19" spans="1:16" ht="409.5" x14ac:dyDescent="0.25">
      <c r="A19" s="33" t="s">
        <v>177</v>
      </c>
      <c r="B19" s="40"/>
      <c r="C19" s="41"/>
      <c r="D19" s="41"/>
      <c r="E19" s="35" t="s">
        <v>2455</v>
      </c>
      <c r="F19" s="41"/>
      <c r="G19" s="41"/>
      <c r="H19" s="41"/>
      <c r="I19" s="41"/>
      <c r="J19" s="42"/>
    </row>
    <row r="20" spans="1:16" x14ac:dyDescent="0.25">
      <c r="A20" s="33" t="s">
        <v>168</v>
      </c>
      <c r="B20" s="33">
        <v>3</v>
      </c>
      <c r="C20" s="34" t="s">
        <v>2358</v>
      </c>
      <c r="D20" s="33" t="s">
        <v>181</v>
      </c>
      <c r="E20" s="35" t="s">
        <v>2359</v>
      </c>
      <c r="F20" s="36" t="s">
        <v>242</v>
      </c>
      <c r="G20" s="37">
        <v>5.04</v>
      </c>
      <c r="H20" s="38">
        <v>0</v>
      </c>
      <c r="I20" s="38">
        <f>ROUND(G20*H20,P4)</f>
        <v>0</v>
      </c>
      <c r="J20" s="33"/>
      <c r="O20" s="39">
        <f>I20*0.21</f>
        <v>0</v>
      </c>
      <c r="P20">
        <v>3</v>
      </c>
    </row>
    <row r="21" spans="1:16" x14ac:dyDescent="0.25">
      <c r="A21" s="33" t="s">
        <v>173</v>
      </c>
      <c r="B21" s="40"/>
      <c r="C21" s="41"/>
      <c r="D21" s="41"/>
      <c r="E21" s="44" t="s">
        <v>181</v>
      </c>
      <c r="F21" s="41"/>
      <c r="G21" s="41"/>
      <c r="H21" s="41"/>
      <c r="I21" s="41"/>
      <c r="J21" s="42"/>
    </row>
    <row r="22" spans="1:16" x14ac:dyDescent="0.25">
      <c r="A22" s="33" t="s">
        <v>175</v>
      </c>
      <c r="B22" s="40"/>
      <c r="C22" s="41"/>
      <c r="D22" s="41"/>
      <c r="E22" s="43" t="s">
        <v>2522</v>
      </c>
      <c r="F22" s="41"/>
      <c r="G22" s="41"/>
      <c r="H22" s="41"/>
      <c r="I22" s="41"/>
      <c r="J22" s="42"/>
    </row>
    <row r="23" spans="1:16" ht="375" x14ac:dyDescent="0.25">
      <c r="A23" s="33" t="s">
        <v>177</v>
      </c>
      <c r="B23" s="40"/>
      <c r="C23" s="41"/>
      <c r="D23" s="41"/>
      <c r="E23" s="35" t="s">
        <v>2360</v>
      </c>
      <c r="F23" s="41"/>
      <c r="G23" s="41"/>
      <c r="H23" s="41"/>
      <c r="I23" s="41"/>
      <c r="J23" s="42"/>
    </row>
    <row r="24" spans="1:16" x14ac:dyDescent="0.25">
      <c r="A24" s="27" t="s">
        <v>165</v>
      </c>
      <c r="B24" s="28"/>
      <c r="C24" s="29" t="s">
        <v>347</v>
      </c>
      <c r="D24" s="30"/>
      <c r="E24" s="27" t="s">
        <v>348</v>
      </c>
      <c r="F24" s="30"/>
      <c r="G24" s="30"/>
      <c r="H24" s="30"/>
      <c r="I24" s="31">
        <f>SUMIFS(I25:I48,A25:A48,"P")</f>
        <v>0</v>
      </c>
      <c r="J24" s="32"/>
    </row>
    <row r="25" spans="1:16" x14ac:dyDescent="0.25">
      <c r="A25" s="33" t="s">
        <v>168</v>
      </c>
      <c r="B25" s="33">
        <v>4</v>
      </c>
      <c r="C25" s="34" t="s">
        <v>2460</v>
      </c>
      <c r="D25" s="33" t="s">
        <v>181</v>
      </c>
      <c r="E25" s="35" t="s">
        <v>2461</v>
      </c>
      <c r="F25" s="36" t="s">
        <v>274</v>
      </c>
      <c r="G25" s="37">
        <v>20</v>
      </c>
      <c r="H25" s="38">
        <v>0</v>
      </c>
      <c r="I25" s="38">
        <f>ROUND(G25*H25,P4)</f>
        <v>0</v>
      </c>
      <c r="J25" s="33"/>
      <c r="O25" s="39">
        <f>I25*0.21</f>
        <v>0</v>
      </c>
      <c r="P25">
        <v>3</v>
      </c>
    </row>
    <row r="26" spans="1:16" x14ac:dyDescent="0.25">
      <c r="A26" s="33" t="s">
        <v>173</v>
      </c>
      <c r="B26" s="40"/>
      <c r="C26" s="41"/>
      <c r="D26" s="41"/>
      <c r="E26" s="44" t="s">
        <v>181</v>
      </c>
      <c r="F26" s="41"/>
      <c r="G26" s="41"/>
      <c r="H26" s="41"/>
      <c r="I26" s="41"/>
      <c r="J26" s="42"/>
    </row>
    <row r="27" spans="1:16" x14ac:dyDescent="0.25">
      <c r="A27" s="33" t="s">
        <v>175</v>
      </c>
      <c r="B27" s="40"/>
      <c r="C27" s="41"/>
      <c r="D27" s="41"/>
      <c r="E27" s="43" t="s">
        <v>458</v>
      </c>
      <c r="F27" s="41"/>
      <c r="G27" s="41"/>
      <c r="H27" s="41"/>
      <c r="I27" s="41"/>
      <c r="J27" s="42"/>
    </row>
    <row r="28" spans="1:16" ht="90" x14ac:dyDescent="0.25">
      <c r="A28" s="33" t="s">
        <v>177</v>
      </c>
      <c r="B28" s="40"/>
      <c r="C28" s="41"/>
      <c r="D28" s="41"/>
      <c r="E28" s="35" t="s">
        <v>2462</v>
      </c>
      <c r="F28" s="41"/>
      <c r="G28" s="41"/>
      <c r="H28" s="41"/>
      <c r="I28" s="41"/>
      <c r="J28" s="42"/>
    </row>
    <row r="29" spans="1:16" x14ac:dyDescent="0.25">
      <c r="A29" s="33" t="s">
        <v>168</v>
      </c>
      <c r="B29" s="33">
        <v>5</v>
      </c>
      <c r="C29" s="34" t="s">
        <v>2463</v>
      </c>
      <c r="D29" s="33" t="s">
        <v>181</v>
      </c>
      <c r="E29" s="35" t="s">
        <v>2464</v>
      </c>
      <c r="F29" s="36" t="s">
        <v>274</v>
      </c>
      <c r="G29" s="37">
        <v>12</v>
      </c>
      <c r="H29" s="38">
        <v>0</v>
      </c>
      <c r="I29" s="38">
        <f>ROUND(G29*H29,P4)</f>
        <v>0</v>
      </c>
      <c r="J29" s="33"/>
      <c r="O29" s="39">
        <f>I29*0.21</f>
        <v>0</v>
      </c>
      <c r="P29">
        <v>3</v>
      </c>
    </row>
    <row r="30" spans="1:16" x14ac:dyDescent="0.25">
      <c r="A30" s="33" t="s">
        <v>173</v>
      </c>
      <c r="B30" s="40"/>
      <c r="C30" s="41"/>
      <c r="D30" s="41"/>
      <c r="E30" s="44" t="s">
        <v>181</v>
      </c>
      <c r="F30" s="41"/>
      <c r="G30" s="41"/>
      <c r="H30" s="41"/>
      <c r="I30" s="41"/>
      <c r="J30" s="42"/>
    </row>
    <row r="31" spans="1:16" x14ac:dyDescent="0.25">
      <c r="A31" s="33" t="s">
        <v>175</v>
      </c>
      <c r="B31" s="40"/>
      <c r="C31" s="41"/>
      <c r="D31" s="41"/>
      <c r="E31" s="43" t="s">
        <v>224</v>
      </c>
      <c r="F31" s="41"/>
      <c r="G31" s="41"/>
      <c r="H31" s="41"/>
      <c r="I31" s="41"/>
      <c r="J31" s="42"/>
    </row>
    <row r="32" spans="1:16" ht="90" x14ac:dyDescent="0.25">
      <c r="A32" s="33" t="s">
        <v>177</v>
      </c>
      <c r="B32" s="40"/>
      <c r="C32" s="41"/>
      <c r="D32" s="41"/>
      <c r="E32" s="35" t="s">
        <v>2462</v>
      </c>
      <c r="F32" s="41"/>
      <c r="G32" s="41"/>
      <c r="H32" s="41"/>
      <c r="I32" s="41"/>
      <c r="J32" s="42"/>
    </row>
    <row r="33" spans="1:16" x14ac:dyDescent="0.25">
      <c r="A33" s="33" t="s">
        <v>168</v>
      </c>
      <c r="B33" s="33">
        <v>6</v>
      </c>
      <c r="C33" s="34" t="s">
        <v>2465</v>
      </c>
      <c r="D33" s="33" t="s">
        <v>181</v>
      </c>
      <c r="E33" s="35" t="s">
        <v>2466</v>
      </c>
      <c r="F33" s="36" t="s">
        <v>274</v>
      </c>
      <c r="G33" s="37">
        <v>20</v>
      </c>
      <c r="H33" s="38">
        <v>0</v>
      </c>
      <c r="I33" s="38">
        <f>ROUND(G33*H33,P4)</f>
        <v>0</v>
      </c>
      <c r="J33" s="33"/>
      <c r="O33" s="39">
        <f>I33*0.21</f>
        <v>0</v>
      </c>
      <c r="P33">
        <v>3</v>
      </c>
    </row>
    <row r="34" spans="1:16" x14ac:dyDescent="0.25">
      <c r="A34" s="33" t="s">
        <v>173</v>
      </c>
      <c r="B34" s="40"/>
      <c r="C34" s="41"/>
      <c r="D34" s="41"/>
      <c r="E34" s="44" t="s">
        <v>181</v>
      </c>
      <c r="F34" s="41"/>
      <c r="G34" s="41"/>
      <c r="H34" s="41"/>
      <c r="I34" s="41"/>
      <c r="J34" s="42"/>
    </row>
    <row r="35" spans="1:16" x14ac:dyDescent="0.25">
      <c r="A35" s="33" t="s">
        <v>175</v>
      </c>
      <c r="B35" s="40"/>
      <c r="C35" s="41"/>
      <c r="D35" s="41"/>
      <c r="E35" s="43" t="s">
        <v>458</v>
      </c>
      <c r="F35" s="41"/>
      <c r="G35" s="41"/>
      <c r="H35" s="41"/>
      <c r="I35" s="41"/>
      <c r="J35" s="42"/>
    </row>
    <row r="36" spans="1:16" ht="105" x14ac:dyDescent="0.25">
      <c r="A36" s="33" t="s">
        <v>177</v>
      </c>
      <c r="B36" s="40"/>
      <c r="C36" s="41"/>
      <c r="D36" s="41"/>
      <c r="E36" s="35" t="s">
        <v>2467</v>
      </c>
      <c r="F36" s="41"/>
      <c r="G36" s="41"/>
      <c r="H36" s="41"/>
      <c r="I36" s="41"/>
      <c r="J36" s="42"/>
    </row>
    <row r="37" spans="1:16" x14ac:dyDescent="0.25">
      <c r="A37" s="33" t="s">
        <v>168</v>
      </c>
      <c r="B37" s="33">
        <v>7</v>
      </c>
      <c r="C37" s="34" t="s">
        <v>2468</v>
      </c>
      <c r="D37" s="33" t="s">
        <v>170</v>
      </c>
      <c r="E37" s="35" t="s">
        <v>2469</v>
      </c>
      <c r="F37" s="36" t="s">
        <v>274</v>
      </c>
      <c r="G37" s="37">
        <v>20</v>
      </c>
      <c r="H37" s="38">
        <v>0</v>
      </c>
      <c r="I37" s="38">
        <f>ROUND(G37*H37,P4)</f>
        <v>0</v>
      </c>
      <c r="J37" s="33"/>
      <c r="O37" s="39">
        <f>I37*0.21</f>
        <v>0</v>
      </c>
      <c r="P37">
        <v>3</v>
      </c>
    </row>
    <row r="38" spans="1:16" x14ac:dyDescent="0.25">
      <c r="A38" s="33" t="s">
        <v>173</v>
      </c>
      <c r="B38" s="40"/>
      <c r="C38" s="41"/>
      <c r="D38" s="41"/>
      <c r="E38" s="35" t="s">
        <v>2501</v>
      </c>
      <c r="F38" s="41"/>
      <c r="G38" s="41"/>
      <c r="H38" s="41"/>
      <c r="I38" s="41"/>
      <c r="J38" s="42"/>
    </row>
    <row r="39" spans="1:16" x14ac:dyDescent="0.25">
      <c r="A39" s="33" t="s">
        <v>175</v>
      </c>
      <c r="B39" s="40"/>
      <c r="C39" s="41"/>
      <c r="D39" s="41"/>
      <c r="E39" s="43" t="s">
        <v>458</v>
      </c>
      <c r="F39" s="41"/>
      <c r="G39" s="41"/>
      <c r="H39" s="41"/>
      <c r="I39" s="41"/>
      <c r="J39" s="42"/>
    </row>
    <row r="40" spans="1:16" ht="150" x14ac:dyDescent="0.25">
      <c r="A40" s="33" t="s">
        <v>177</v>
      </c>
      <c r="B40" s="40"/>
      <c r="C40" s="41"/>
      <c r="D40" s="41"/>
      <c r="E40" s="35" t="s">
        <v>2472</v>
      </c>
      <c r="F40" s="41"/>
      <c r="G40" s="41"/>
      <c r="H40" s="41"/>
      <c r="I40" s="41"/>
      <c r="J40" s="42"/>
    </row>
    <row r="41" spans="1:16" ht="30" x14ac:dyDescent="0.25">
      <c r="A41" s="33" t="s">
        <v>168</v>
      </c>
      <c r="B41" s="33">
        <v>8</v>
      </c>
      <c r="C41" s="34" t="s">
        <v>2504</v>
      </c>
      <c r="D41" s="33" t="s">
        <v>181</v>
      </c>
      <c r="E41" s="35" t="s">
        <v>2505</v>
      </c>
      <c r="F41" s="36" t="s">
        <v>190</v>
      </c>
      <c r="G41" s="37">
        <v>2</v>
      </c>
      <c r="H41" s="38">
        <v>0</v>
      </c>
      <c r="I41" s="38">
        <f>ROUND(G41*H41,P4)</f>
        <v>0</v>
      </c>
      <c r="J41" s="33"/>
      <c r="O41" s="39">
        <f>I41*0.21</f>
        <v>0</v>
      </c>
      <c r="P41">
        <v>3</v>
      </c>
    </row>
    <row r="42" spans="1:16" x14ac:dyDescent="0.25">
      <c r="A42" s="33" t="s">
        <v>173</v>
      </c>
      <c r="B42" s="40"/>
      <c r="C42" s="41"/>
      <c r="D42" s="41"/>
      <c r="E42" s="44" t="s">
        <v>181</v>
      </c>
      <c r="F42" s="41"/>
      <c r="G42" s="41"/>
      <c r="H42" s="41"/>
      <c r="I42" s="41"/>
      <c r="J42" s="42"/>
    </row>
    <row r="43" spans="1:16" x14ac:dyDescent="0.25">
      <c r="A43" s="33" t="s">
        <v>175</v>
      </c>
      <c r="B43" s="40"/>
      <c r="C43" s="41"/>
      <c r="D43" s="41"/>
      <c r="E43" s="43" t="s">
        <v>805</v>
      </c>
      <c r="F43" s="41"/>
      <c r="G43" s="41"/>
      <c r="H43" s="41"/>
      <c r="I43" s="41"/>
      <c r="J43" s="42"/>
    </row>
    <row r="44" spans="1:16" ht="120" x14ac:dyDescent="0.25">
      <c r="A44" s="33" t="s">
        <v>177</v>
      </c>
      <c r="B44" s="40"/>
      <c r="C44" s="41"/>
      <c r="D44" s="41"/>
      <c r="E44" s="35" t="s">
        <v>2481</v>
      </c>
      <c r="F44" s="41"/>
      <c r="G44" s="41"/>
      <c r="H44" s="41"/>
      <c r="I44" s="41"/>
      <c r="J44" s="42"/>
    </row>
    <row r="45" spans="1:16" x14ac:dyDescent="0.25">
      <c r="A45" s="33" t="s">
        <v>168</v>
      </c>
      <c r="B45" s="33">
        <v>9</v>
      </c>
      <c r="C45" s="34" t="s">
        <v>2506</v>
      </c>
      <c r="D45" s="33" t="s">
        <v>181</v>
      </c>
      <c r="E45" s="35" t="s">
        <v>2507</v>
      </c>
      <c r="F45" s="36" t="s">
        <v>274</v>
      </c>
      <c r="G45" s="37">
        <v>18</v>
      </c>
      <c r="H45" s="38">
        <v>0</v>
      </c>
      <c r="I45" s="38">
        <f>ROUND(G45*H45,P4)</f>
        <v>0</v>
      </c>
      <c r="J45" s="33"/>
      <c r="O45" s="39">
        <f>I45*0.21</f>
        <v>0</v>
      </c>
      <c r="P45">
        <v>3</v>
      </c>
    </row>
    <row r="46" spans="1:16" x14ac:dyDescent="0.25">
      <c r="A46" s="33" t="s">
        <v>173</v>
      </c>
      <c r="B46" s="40"/>
      <c r="C46" s="41"/>
      <c r="D46" s="41"/>
      <c r="E46" s="35" t="s">
        <v>2508</v>
      </c>
      <c r="F46" s="41"/>
      <c r="G46" s="41"/>
      <c r="H46" s="41"/>
      <c r="I46" s="41"/>
      <c r="J46" s="42"/>
    </row>
    <row r="47" spans="1:16" x14ac:dyDescent="0.25">
      <c r="A47" s="33" t="s">
        <v>175</v>
      </c>
      <c r="B47" s="40"/>
      <c r="C47" s="41"/>
      <c r="D47" s="41"/>
      <c r="E47" s="43" t="s">
        <v>1347</v>
      </c>
      <c r="F47" s="41"/>
      <c r="G47" s="41"/>
      <c r="H47" s="41"/>
      <c r="I47" s="41"/>
      <c r="J47" s="42"/>
    </row>
    <row r="48" spans="1:16" ht="135" x14ac:dyDescent="0.25">
      <c r="A48" s="33" t="s">
        <v>177</v>
      </c>
      <c r="B48" s="45"/>
      <c r="C48" s="46"/>
      <c r="D48" s="46"/>
      <c r="E48" s="35" t="s">
        <v>2510</v>
      </c>
      <c r="F48" s="46"/>
      <c r="G48" s="46"/>
      <c r="H48" s="46"/>
      <c r="I48" s="46"/>
      <c r="J48" s="47"/>
    </row>
  </sheetData>
  <mergeCells count="13">
    <mergeCell ref="E7:E8"/>
    <mergeCell ref="F7:F8"/>
    <mergeCell ref="G7:G8"/>
    <mergeCell ref="H7:I7"/>
    <mergeCell ref="J7:J8"/>
    <mergeCell ref="C3:D3"/>
    <mergeCell ref="C4:D4"/>
    <mergeCell ref="C5:D5"/>
    <mergeCell ref="C6:D6"/>
    <mergeCell ref="A7:A8"/>
    <mergeCell ref="B7:B8"/>
    <mergeCell ref="C7:C8"/>
    <mergeCell ref="D7:D8"/>
  </mergeCells>
  <pageMargins left="0.7" right="0.7" top="0.75" bottom="0.75" header="0.3" footer="0.3"/>
  <pageSetup fitToHeight="0"/>
  <headerFooter>
    <oddFooter>&amp;C_x000D_&amp;1#&amp;"Calibri"&amp;10&amp;K000000 Mott MacDonald Restricted</oddFooter>
  </headerFooter>
  <drawing r:id="rId1"/>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C00-000000000000}">
  <sheetPr>
    <pageSetUpPr fitToPage="1"/>
  </sheetPr>
  <dimension ref="A1:P85"/>
  <sheetViews>
    <sheetView topLeftCell="B1" workbookViewId="0"/>
  </sheetViews>
  <sheetFormatPr defaultRowHeight="15" x14ac:dyDescent="0.25"/>
  <cols>
    <col min="1" max="1" width="9.140625" hidden="1"/>
    <col min="2" max="2" width="16.140625" customWidth="1"/>
    <col min="3" max="3" width="9.7109375" customWidth="1"/>
    <col min="4" max="4" width="13" customWidth="1"/>
    <col min="5" max="5" width="64.85546875" customWidth="1"/>
    <col min="6" max="6" width="13" customWidth="1"/>
    <col min="7" max="9" width="16.140625" customWidth="1"/>
    <col min="10" max="10" width="14.85546875" bestFit="1" customWidth="1"/>
    <col min="15" max="16" width="9.140625" hidden="1"/>
  </cols>
  <sheetData>
    <row r="1" spans="1:16" x14ac:dyDescent="0.25">
      <c r="A1" s="1" t="s">
        <v>0</v>
      </c>
      <c r="B1" s="11"/>
      <c r="C1" s="12"/>
      <c r="D1" s="12"/>
      <c r="E1" s="13" t="s">
        <v>1</v>
      </c>
      <c r="F1" s="12"/>
      <c r="G1" s="12"/>
      <c r="H1" s="12"/>
      <c r="I1" s="12"/>
      <c r="J1" s="14"/>
      <c r="P1">
        <v>3</v>
      </c>
    </row>
    <row r="2" spans="1:16" ht="20.25" x14ac:dyDescent="0.25">
      <c r="A2" s="1"/>
      <c r="B2" s="15"/>
      <c r="C2" s="16"/>
      <c r="D2" s="16"/>
      <c r="E2" s="17" t="s">
        <v>142</v>
      </c>
      <c r="F2" s="16"/>
      <c r="G2" s="16"/>
      <c r="H2" s="16"/>
      <c r="I2" s="16"/>
      <c r="J2" s="18"/>
    </row>
    <row r="3" spans="1:16" x14ac:dyDescent="0.25">
      <c r="A3" s="3" t="s">
        <v>143</v>
      </c>
      <c r="B3" s="19" t="s">
        <v>144</v>
      </c>
      <c r="C3" s="73" t="s">
        <v>145</v>
      </c>
      <c r="D3" s="74"/>
      <c r="E3" s="20" t="s">
        <v>146</v>
      </c>
      <c r="F3" s="16"/>
      <c r="G3" s="16"/>
      <c r="H3" s="21" t="s">
        <v>2523</v>
      </c>
      <c r="I3" s="22">
        <f>SUMIFS(I10:I85,A10:A85,"SD")</f>
        <v>0</v>
      </c>
      <c r="J3" s="18"/>
      <c r="O3">
        <v>0</v>
      </c>
      <c r="P3">
        <v>2</v>
      </c>
    </row>
    <row r="4" spans="1:16" x14ac:dyDescent="0.25">
      <c r="A4" s="3" t="s">
        <v>148</v>
      </c>
      <c r="B4" s="19" t="s">
        <v>149</v>
      </c>
      <c r="C4" s="73" t="s">
        <v>11</v>
      </c>
      <c r="D4" s="74"/>
      <c r="E4" s="20" t="s">
        <v>12</v>
      </c>
      <c r="F4" s="16"/>
      <c r="G4" s="16"/>
      <c r="H4" s="16"/>
      <c r="I4" s="16"/>
      <c r="J4" s="18"/>
      <c r="O4">
        <v>0.15</v>
      </c>
      <c r="P4">
        <v>2</v>
      </c>
    </row>
    <row r="5" spans="1:16" x14ac:dyDescent="0.25">
      <c r="A5" s="3" t="s">
        <v>150</v>
      </c>
      <c r="B5" s="19" t="s">
        <v>149</v>
      </c>
      <c r="C5" s="73" t="s">
        <v>2444</v>
      </c>
      <c r="D5" s="74"/>
      <c r="E5" s="20" t="s">
        <v>74</v>
      </c>
      <c r="F5" s="16"/>
      <c r="G5" s="16"/>
      <c r="H5" s="16"/>
      <c r="I5" s="16"/>
      <c r="J5" s="18"/>
      <c r="O5">
        <v>0.21</v>
      </c>
    </row>
    <row r="6" spans="1:16" x14ac:dyDescent="0.25">
      <c r="A6" s="3" t="s">
        <v>152</v>
      </c>
      <c r="B6" s="19" t="s">
        <v>153</v>
      </c>
      <c r="C6" s="73" t="s">
        <v>2523</v>
      </c>
      <c r="D6" s="74"/>
      <c r="E6" s="20" t="s">
        <v>96</v>
      </c>
      <c r="F6" s="16"/>
      <c r="G6" s="16"/>
      <c r="H6" s="16"/>
      <c r="I6" s="16"/>
      <c r="J6" s="18"/>
    </row>
    <row r="7" spans="1:16" x14ac:dyDescent="0.25">
      <c r="A7" s="75" t="s">
        <v>154</v>
      </c>
      <c r="B7" s="76" t="s">
        <v>155</v>
      </c>
      <c r="C7" s="77" t="s">
        <v>156</v>
      </c>
      <c r="D7" s="77" t="s">
        <v>157</v>
      </c>
      <c r="E7" s="77" t="s">
        <v>158</v>
      </c>
      <c r="F7" s="77" t="s">
        <v>159</v>
      </c>
      <c r="G7" s="77" t="s">
        <v>160</v>
      </c>
      <c r="H7" s="77" t="s">
        <v>161</v>
      </c>
      <c r="I7" s="77"/>
      <c r="J7" s="78" t="s">
        <v>162</v>
      </c>
    </row>
    <row r="8" spans="1:16" x14ac:dyDescent="0.25">
      <c r="A8" s="75"/>
      <c r="B8" s="76"/>
      <c r="C8" s="77"/>
      <c r="D8" s="77"/>
      <c r="E8" s="77"/>
      <c r="F8" s="77"/>
      <c r="G8" s="77"/>
      <c r="H8" s="6" t="s">
        <v>163</v>
      </c>
      <c r="I8" s="6" t="s">
        <v>164</v>
      </c>
      <c r="J8" s="78"/>
    </row>
    <row r="9" spans="1:16" x14ac:dyDescent="0.25">
      <c r="A9" s="25">
        <v>0</v>
      </c>
      <c r="B9" s="23">
        <v>1</v>
      </c>
      <c r="C9" s="26">
        <v>2</v>
      </c>
      <c r="D9" s="6">
        <v>3</v>
      </c>
      <c r="E9" s="26">
        <v>4</v>
      </c>
      <c r="F9" s="6">
        <v>5</v>
      </c>
      <c r="G9" s="6">
        <v>6</v>
      </c>
      <c r="H9" s="6">
        <v>7</v>
      </c>
      <c r="I9" s="26">
        <v>8</v>
      </c>
      <c r="J9" s="24">
        <v>9</v>
      </c>
    </row>
    <row r="10" spans="1:16" x14ac:dyDescent="0.25">
      <c r="A10" s="27" t="s">
        <v>165</v>
      </c>
      <c r="B10" s="28"/>
      <c r="C10" s="29" t="s">
        <v>166</v>
      </c>
      <c r="D10" s="30"/>
      <c r="E10" s="27" t="s">
        <v>167</v>
      </c>
      <c r="F10" s="30"/>
      <c r="G10" s="30"/>
      <c r="H10" s="30"/>
      <c r="I10" s="31">
        <f>SUMIFS(I11:I14,A11:A14,"P")</f>
        <v>0</v>
      </c>
      <c r="J10" s="32"/>
    </row>
    <row r="11" spans="1:16" ht="30" x14ac:dyDescent="0.25">
      <c r="A11" s="33" t="s">
        <v>168</v>
      </c>
      <c r="B11" s="33">
        <v>1</v>
      </c>
      <c r="C11" s="34" t="s">
        <v>296</v>
      </c>
      <c r="D11" s="33" t="s">
        <v>170</v>
      </c>
      <c r="E11" s="35" t="s">
        <v>297</v>
      </c>
      <c r="F11" s="36" t="s">
        <v>298</v>
      </c>
      <c r="G11" s="37">
        <v>5.85</v>
      </c>
      <c r="H11" s="38">
        <v>0</v>
      </c>
      <c r="I11" s="38">
        <f>ROUND(G11*H11,P4)</f>
        <v>0</v>
      </c>
      <c r="J11" s="33"/>
      <c r="O11" s="39">
        <f>I11*0.21</f>
        <v>0</v>
      </c>
      <c r="P11">
        <v>3</v>
      </c>
    </row>
    <row r="12" spans="1:16" ht="195" x14ac:dyDescent="0.25">
      <c r="A12" s="33" t="s">
        <v>173</v>
      </c>
      <c r="B12" s="40"/>
      <c r="C12" s="41"/>
      <c r="D12" s="41"/>
      <c r="E12" s="35" t="s">
        <v>2494</v>
      </c>
      <c r="F12" s="41"/>
      <c r="G12" s="41"/>
      <c r="H12" s="41"/>
      <c r="I12" s="41"/>
      <c r="J12" s="42"/>
    </row>
    <row r="13" spans="1:16" x14ac:dyDescent="0.25">
      <c r="A13" s="33" t="s">
        <v>175</v>
      </c>
      <c r="B13" s="40"/>
      <c r="C13" s="41"/>
      <c r="D13" s="41"/>
      <c r="E13" s="43" t="s">
        <v>2524</v>
      </c>
      <c r="F13" s="41"/>
      <c r="G13" s="41"/>
      <c r="H13" s="41"/>
      <c r="I13" s="41"/>
      <c r="J13" s="42"/>
    </row>
    <row r="14" spans="1:16" ht="75" x14ac:dyDescent="0.25">
      <c r="A14" s="33" t="s">
        <v>177</v>
      </c>
      <c r="B14" s="40"/>
      <c r="C14" s="41"/>
      <c r="D14" s="41"/>
      <c r="E14" s="35" t="s">
        <v>301</v>
      </c>
      <c r="F14" s="41"/>
      <c r="G14" s="41"/>
      <c r="H14" s="41"/>
      <c r="I14" s="41"/>
      <c r="J14" s="42"/>
    </row>
    <row r="15" spans="1:16" x14ac:dyDescent="0.25">
      <c r="A15" s="27" t="s">
        <v>165</v>
      </c>
      <c r="B15" s="28"/>
      <c r="C15" s="29" t="s">
        <v>11</v>
      </c>
      <c r="D15" s="30"/>
      <c r="E15" s="27" t="s">
        <v>239</v>
      </c>
      <c r="F15" s="30"/>
      <c r="G15" s="30"/>
      <c r="H15" s="30"/>
      <c r="I15" s="31">
        <f>SUMIFS(I16:I27,A16:A27,"P")</f>
        <v>0</v>
      </c>
      <c r="J15" s="32"/>
    </row>
    <row r="16" spans="1:16" x14ac:dyDescent="0.25">
      <c r="A16" s="33" t="s">
        <v>168</v>
      </c>
      <c r="B16" s="33">
        <v>2</v>
      </c>
      <c r="C16" s="34" t="s">
        <v>2452</v>
      </c>
      <c r="D16" s="33" t="s">
        <v>170</v>
      </c>
      <c r="E16" s="35" t="s">
        <v>2453</v>
      </c>
      <c r="F16" s="36" t="s">
        <v>242</v>
      </c>
      <c r="G16" s="37">
        <v>5.98</v>
      </c>
      <c r="H16" s="38">
        <v>0</v>
      </c>
      <c r="I16" s="38">
        <f>ROUND(G16*H16,P4)</f>
        <v>0</v>
      </c>
      <c r="J16" s="33"/>
      <c r="O16" s="39">
        <f>I16*0.21</f>
        <v>0</v>
      </c>
      <c r="P16">
        <v>3</v>
      </c>
    </row>
    <row r="17" spans="1:16" ht="30" x14ac:dyDescent="0.25">
      <c r="A17" s="33" t="s">
        <v>173</v>
      </c>
      <c r="B17" s="40"/>
      <c r="C17" s="41"/>
      <c r="D17" s="41"/>
      <c r="E17" s="35" t="s">
        <v>2454</v>
      </c>
      <c r="F17" s="41"/>
      <c r="G17" s="41"/>
      <c r="H17" s="41"/>
      <c r="I17" s="41"/>
      <c r="J17" s="42"/>
    </row>
    <row r="18" spans="1:16" x14ac:dyDescent="0.25">
      <c r="A18" s="33" t="s">
        <v>175</v>
      </c>
      <c r="B18" s="40"/>
      <c r="C18" s="41"/>
      <c r="D18" s="41"/>
      <c r="E18" s="43" t="s">
        <v>2525</v>
      </c>
      <c r="F18" s="41"/>
      <c r="G18" s="41"/>
      <c r="H18" s="41"/>
      <c r="I18" s="41"/>
      <c r="J18" s="42"/>
    </row>
    <row r="19" spans="1:16" ht="409.5" x14ac:dyDescent="0.25">
      <c r="A19" s="33" t="s">
        <v>177</v>
      </c>
      <c r="B19" s="40"/>
      <c r="C19" s="41"/>
      <c r="D19" s="41"/>
      <c r="E19" s="35" t="s">
        <v>2455</v>
      </c>
      <c r="F19" s="41"/>
      <c r="G19" s="41"/>
      <c r="H19" s="41"/>
      <c r="I19" s="41"/>
      <c r="J19" s="42"/>
    </row>
    <row r="20" spans="1:16" x14ac:dyDescent="0.25">
      <c r="A20" s="33" t="s">
        <v>168</v>
      </c>
      <c r="B20" s="33">
        <v>3</v>
      </c>
      <c r="C20" s="34" t="s">
        <v>2456</v>
      </c>
      <c r="D20" s="33" t="s">
        <v>170</v>
      </c>
      <c r="E20" s="35" t="s">
        <v>2457</v>
      </c>
      <c r="F20" s="36" t="s">
        <v>242</v>
      </c>
      <c r="G20" s="37">
        <v>68.59</v>
      </c>
      <c r="H20" s="38">
        <v>0</v>
      </c>
      <c r="I20" s="38">
        <f>ROUND(G20*H20,P4)</f>
        <v>0</v>
      </c>
      <c r="J20" s="33"/>
      <c r="O20" s="39">
        <f>I20*0.21</f>
        <v>0</v>
      </c>
      <c r="P20">
        <v>3</v>
      </c>
    </row>
    <row r="21" spans="1:16" ht="30" x14ac:dyDescent="0.25">
      <c r="A21" s="33" t="s">
        <v>173</v>
      </c>
      <c r="B21" s="40"/>
      <c r="C21" s="41"/>
      <c r="D21" s="41"/>
      <c r="E21" s="35" t="s">
        <v>2526</v>
      </c>
      <c r="F21" s="41"/>
      <c r="G21" s="41"/>
      <c r="H21" s="41"/>
      <c r="I21" s="41"/>
      <c r="J21" s="42"/>
    </row>
    <row r="22" spans="1:16" x14ac:dyDescent="0.25">
      <c r="A22" s="33" t="s">
        <v>175</v>
      </c>
      <c r="B22" s="40"/>
      <c r="C22" s="41"/>
      <c r="D22" s="41"/>
      <c r="E22" s="43" t="s">
        <v>2527</v>
      </c>
      <c r="F22" s="41"/>
      <c r="G22" s="41"/>
      <c r="H22" s="41"/>
      <c r="I22" s="41"/>
      <c r="J22" s="42"/>
    </row>
    <row r="23" spans="1:16" ht="409.5" x14ac:dyDescent="0.25">
      <c r="A23" s="33" t="s">
        <v>177</v>
      </c>
      <c r="B23" s="40"/>
      <c r="C23" s="41"/>
      <c r="D23" s="41"/>
      <c r="E23" s="35" t="s">
        <v>2455</v>
      </c>
      <c r="F23" s="41"/>
      <c r="G23" s="41"/>
      <c r="H23" s="41"/>
      <c r="I23" s="41"/>
      <c r="J23" s="42"/>
    </row>
    <row r="24" spans="1:16" x14ac:dyDescent="0.25">
      <c r="A24" s="33" t="s">
        <v>168</v>
      </c>
      <c r="B24" s="33">
        <v>4</v>
      </c>
      <c r="C24" s="34" t="s">
        <v>2358</v>
      </c>
      <c r="D24" s="33" t="s">
        <v>181</v>
      </c>
      <c r="E24" s="35" t="s">
        <v>2359</v>
      </c>
      <c r="F24" s="36" t="s">
        <v>242</v>
      </c>
      <c r="G24" s="37">
        <v>74.569999999999993</v>
      </c>
      <c r="H24" s="38">
        <v>0</v>
      </c>
      <c r="I24" s="38">
        <f>ROUND(G24*H24,P4)</f>
        <v>0</v>
      </c>
      <c r="J24" s="33"/>
      <c r="O24" s="39">
        <f>I24*0.21</f>
        <v>0</v>
      </c>
      <c r="P24">
        <v>3</v>
      </c>
    </row>
    <row r="25" spans="1:16" x14ac:dyDescent="0.25">
      <c r="A25" s="33" t="s">
        <v>173</v>
      </c>
      <c r="B25" s="40"/>
      <c r="C25" s="41"/>
      <c r="D25" s="41"/>
      <c r="E25" s="44" t="s">
        <v>181</v>
      </c>
      <c r="F25" s="41"/>
      <c r="G25" s="41"/>
      <c r="H25" s="41"/>
      <c r="I25" s="41"/>
      <c r="J25" s="42"/>
    </row>
    <row r="26" spans="1:16" x14ac:dyDescent="0.25">
      <c r="A26" s="33" t="s">
        <v>175</v>
      </c>
      <c r="B26" s="40"/>
      <c r="C26" s="41"/>
      <c r="D26" s="41"/>
      <c r="E26" s="43" t="s">
        <v>2528</v>
      </c>
      <c r="F26" s="41"/>
      <c r="G26" s="41"/>
      <c r="H26" s="41"/>
      <c r="I26" s="41"/>
      <c r="J26" s="42"/>
    </row>
    <row r="27" spans="1:16" ht="375" x14ac:dyDescent="0.25">
      <c r="A27" s="33" t="s">
        <v>177</v>
      </c>
      <c r="B27" s="40"/>
      <c r="C27" s="41"/>
      <c r="D27" s="41"/>
      <c r="E27" s="35" t="s">
        <v>2360</v>
      </c>
      <c r="F27" s="41"/>
      <c r="G27" s="41"/>
      <c r="H27" s="41"/>
      <c r="I27" s="41"/>
      <c r="J27" s="42"/>
    </row>
    <row r="28" spans="1:16" x14ac:dyDescent="0.25">
      <c r="A28" s="27" t="s">
        <v>165</v>
      </c>
      <c r="B28" s="28"/>
      <c r="C28" s="29" t="s">
        <v>347</v>
      </c>
      <c r="D28" s="30"/>
      <c r="E28" s="27" t="s">
        <v>348</v>
      </c>
      <c r="F28" s="30"/>
      <c r="G28" s="30"/>
      <c r="H28" s="30"/>
      <c r="I28" s="31">
        <f>SUMIFS(I29:I80,A29:A80,"P")</f>
        <v>0</v>
      </c>
      <c r="J28" s="32"/>
    </row>
    <row r="29" spans="1:16" x14ac:dyDescent="0.25">
      <c r="A29" s="33" t="s">
        <v>168</v>
      </c>
      <c r="B29" s="33">
        <v>5</v>
      </c>
      <c r="C29" s="34" t="s">
        <v>2460</v>
      </c>
      <c r="D29" s="33" t="s">
        <v>181</v>
      </c>
      <c r="E29" s="35" t="s">
        <v>2461</v>
      </c>
      <c r="F29" s="36" t="s">
        <v>274</v>
      </c>
      <c r="G29" s="37">
        <v>240</v>
      </c>
      <c r="H29" s="38">
        <v>0</v>
      </c>
      <c r="I29" s="38">
        <f>ROUND(G29*H29,P4)</f>
        <v>0</v>
      </c>
      <c r="J29" s="33"/>
      <c r="O29" s="39">
        <f>I29*0.21</f>
        <v>0</v>
      </c>
      <c r="P29">
        <v>3</v>
      </c>
    </row>
    <row r="30" spans="1:16" x14ac:dyDescent="0.25">
      <c r="A30" s="33" t="s">
        <v>173</v>
      </c>
      <c r="B30" s="40"/>
      <c r="C30" s="41"/>
      <c r="D30" s="41"/>
      <c r="E30" s="44" t="s">
        <v>181</v>
      </c>
      <c r="F30" s="41"/>
      <c r="G30" s="41"/>
      <c r="H30" s="41"/>
      <c r="I30" s="41"/>
      <c r="J30" s="42"/>
    </row>
    <row r="31" spans="1:16" x14ac:dyDescent="0.25">
      <c r="A31" s="33" t="s">
        <v>175</v>
      </c>
      <c r="B31" s="40"/>
      <c r="C31" s="41"/>
      <c r="D31" s="41"/>
      <c r="E31" s="43" t="s">
        <v>1312</v>
      </c>
      <c r="F31" s="41"/>
      <c r="G31" s="41"/>
      <c r="H31" s="41"/>
      <c r="I31" s="41"/>
      <c r="J31" s="42"/>
    </row>
    <row r="32" spans="1:16" ht="90" x14ac:dyDescent="0.25">
      <c r="A32" s="33" t="s">
        <v>177</v>
      </c>
      <c r="B32" s="40"/>
      <c r="C32" s="41"/>
      <c r="D32" s="41"/>
      <c r="E32" s="35" t="s">
        <v>2462</v>
      </c>
      <c r="F32" s="41"/>
      <c r="G32" s="41"/>
      <c r="H32" s="41"/>
      <c r="I32" s="41"/>
      <c r="J32" s="42"/>
    </row>
    <row r="33" spans="1:16" x14ac:dyDescent="0.25">
      <c r="A33" s="33" t="s">
        <v>168</v>
      </c>
      <c r="B33" s="33">
        <v>6</v>
      </c>
      <c r="C33" s="34" t="s">
        <v>2463</v>
      </c>
      <c r="D33" s="33" t="s">
        <v>181</v>
      </c>
      <c r="E33" s="35" t="s">
        <v>2464</v>
      </c>
      <c r="F33" s="36" t="s">
        <v>274</v>
      </c>
      <c r="G33" s="37">
        <v>64</v>
      </c>
      <c r="H33" s="38">
        <v>0</v>
      </c>
      <c r="I33" s="38">
        <f>ROUND(G33*H33,P4)</f>
        <v>0</v>
      </c>
      <c r="J33" s="33"/>
      <c r="O33" s="39">
        <f>I33*0.21</f>
        <v>0</v>
      </c>
      <c r="P33">
        <v>3</v>
      </c>
    </row>
    <row r="34" spans="1:16" x14ac:dyDescent="0.25">
      <c r="A34" s="33" t="s">
        <v>173</v>
      </c>
      <c r="B34" s="40"/>
      <c r="C34" s="41"/>
      <c r="D34" s="41"/>
      <c r="E34" s="44" t="s">
        <v>181</v>
      </c>
      <c r="F34" s="41"/>
      <c r="G34" s="41"/>
      <c r="H34" s="41"/>
      <c r="I34" s="41"/>
      <c r="J34" s="42"/>
    </row>
    <row r="35" spans="1:16" x14ac:dyDescent="0.25">
      <c r="A35" s="33" t="s">
        <v>175</v>
      </c>
      <c r="B35" s="40"/>
      <c r="C35" s="41"/>
      <c r="D35" s="41"/>
      <c r="E35" s="43" t="s">
        <v>2529</v>
      </c>
      <c r="F35" s="41"/>
      <c r="G35" s="41"/>
      <c r="H35" s="41"/>
      <c r="I35" s="41"/>
      <c r="J35" s="42"/>
    </row>
    <row r="36" spans="1:16" ht="90" x14ac:dyDescent="0.25">
      <c r="A36" s="33" t="s">
        <v>177</v>
      </c>
      <c r="B36" s="40"/>
      <c r="C36" s="41"/>
      <c r="D36" s="41"/>
      <c r="E36" s="35" t="s">
        <v>2462</v>
      </c>
      <c r="F36" s="41"/>
      <c r="G36" s="41"/>
      <c r="H36" s="41"/>
      <c r="I36" s="41"/>
      <c r="J36" s="42"/>
    </row>
    <row r="37" spans="1:16" x14ac:dyDescent="0.25">
      <c r="A37" s="33" t="s">
        <v>168</v>
      </c>
      <c r="B37" s="33">
        <v>7</v>
      </c>
      <c r="C37" s="34" t="s">
        <v>2465</v>
      </c>
      <c r="D37" s="33" t="s">
        <v>181</v>
      </c>
      <c r="E37" s="35" t="s">
        <v>2466</v>
      </c>
      <c r="F37" s="36" t="s">
        <v>274</v>
      </c>
      <c r="G37" s="37">
        <v>250</v>
      </c>
      <c r="H37" s="38">
        <v>0</v>
      </c>
      <c r="I37" s="38">
        <f>ROUND(G37*H37,P4)</f>
        <v>0</v>
      </c>
      <c r="J37" s="33"/>
      <c r="O37" s="39">
        <f>I37*0.21</f>
        <v>0</v>
      </c>
      <c r="P37">
        <v>3</v>
      </c>
    </row>
    <row r="38" spans="1:16" x14ac:dyDescent="0.25">
      <c r="A38" s="33" t="s">
        <v>173</v>
      </c>
      <c r="B38" s="40"/>
      <c r="C38" s="41"/>
      <c r="D38" s="41"/>
      <c r="E38" s="44" t="s">
        <v>181</v>
      </c>
      <c r="F38" s="41"/>
      <c r="G38" s="41"/>
      <c r="H38" s="41"/>
      <c r="I38" s="41"/>
      <c r="J38" s="42"/>
    </row>
    <row r="39" spans="1:16" x14ac:dyDescent="0.25">
      <c r="A39" s="33" t="s">
        <v>175</v>
      </c>
      <c r="B39" s="40"/>
      <c r="C39" s="41"/>
      <c r="D39" s="41"/>
      <c r="E39" s="43" t="s">
        <v>874</v>
      </c>
      <c r="F39" s="41"/>
      <c r="G39" s="41"/>
      <c r="H39" s="41"/>
      <c r="I39" s="41"/>
      <c r="J39" s="42"/>
    </row>
    <row r="40" spans="1:16" ht="105" x14ac:dyDescent="0.25">
      <c r="A40" s="33" t="s">
        <v>177</v>
      </c>
      <c r="B40" s="40"/>
      <c r="C40" s="41"/>
      <c r="D40" s="41"/>
      <c r="E40" s="35" t="s">
        <v>2467</v>
      </c>
      <c r="F40" s="41"/>
      <c r="G40" s="41"/>
      <c r="H40" s="41"/>
      <c r="I40" s="41"/>
      <c r="J40" s="42"/>
    </row>
    <row r="41" spans="1:16" x14ac:dyDescent="0.25">
      <c r="A41" s="33" t="s">
        <v>168</v>
      </c>
      <c r="B41" s="33">
        <v>8</v>
      </c>
      <c r="C41" s="34" t="s">
        <v>2468</v>
      </c>
      <c r="D41" s="33" t="s">
        <v>170</v>
      </c>
      <c r="E41" s="35" t="s">
        <v>2469</v>
      </c>
      <c r="F41" s="36" t="s">
        <v>274</v>
      </c>
      <c r="G41" s="37">
        <v>250</v>
      </c>
      <c r="H41" s="38">
        <v>0</v>
      </c>
      <c r="I41" s="38">
        <f>ROUND(G41*H41,P4)</f>
        <v>0</v>
      </c>
      <c r="J41" s="33"/>
      <c r="O41" s="39">
        <f>I41*0.21</f>
        <v>0</v>
      </c>
      <c r="P41">
        <v>3</v>
      </c>
    </row>
    <row r="42" spans="1:16" x14ac:dyDescent="0.25">
      <c r="A42" s="33" t="s">
        <v>173</v>
      </c>
      <c r="B42" s="40"/>
      <c r="C42" s="41"/>
      <c r="D42" s="41"/>
      <c r="E42" s="35" t="s">
        <v>2501</v>
      </c>
      <c r="F42" s="41"/>
      <c r="G42" s="41"/>
      <c r="H42" s="41"/>
      <c r="I42" s="41"/>
      <c r="J42" s="42"/>
    </row>
    <row r="43" spans="1:16" x14ac:dyDescent="0.25">
      <c r="A43" s="33" t="s">
        <v>175</v>
      </c>
      <c r="B43" s="40"/>
      <c r="C43" s="41"/>
      <c r="D43" s="41"/>
      <c r="E43" s="43" t="s">
        <v>874</v>
      </c>
      <c r="F43" s="41"/>
      <c r="G43" s="41"/>
      <c r="H43" s="41"/>
      <c r="I43" s="41"/>
      <c r="J43" s="42"/>
    </row>
    <row r="44" spans="1:16" ht="150" x14ac:dyDescent="0.25">
      <c r="A44" s="33" t="s">
        <v>177</v>
      </c>
      <c r="B44" s="40"/>
      <c r="C44" s="41"/>
      <c r="D44" s="41"/>
      <c r="E44" s="35" t="s">
        <v>2472</v>
      </c>
      <c r="F44" s="41"/>
      <c r="G44" s="41"/>
      <c r="H44" s="41"/>
      <c r="I44" s="41"/>
      <c r="J44" s="42"/>
    </row>
    <row r="45" spans="1:16" x14ac:dyDescent="0.25">
      <c r="A45" s="33" t="s">
        <v>168</v>
      </c>
      <c r="B45" s="33">
        <v>9</v>
      </c>
      <c r="C45" s="34" t="s">
        <v>2473</v>
      </c>
      <c r="D45" s="33" t="s">
        <v>170</v>
      </c>
      <c r="E45" s="35" t="s">
        <v>2474</v>
      </c>
      <c r="F45" s="36" t="s">
        <v>274</v>
      </c>
      <c r="G45" s="37">
        <v>160</v>
      </c>
      <c r="H45" s="38">
        <v>0</v>
      </c>
      <c r="I45" s="38">
        <f>ROUND(G45*H45,P4)</f>
        <v>0</v>
      </c>
      <c r="J45" s="33"/>
      <c r="O45" s="39">
        <f>I45*0.21</f>
        <v>0</v>
      </c>
      <c r="P45">
        <v>3</v>
      </c>
    </row>
    <row r="46" spans="1:16" x14ac:dyDescent="0.25">
      <c r="A46" s="33" t="s">
        <v>173</v>
      </c>
      <c r="B46" s="40"/>
      <c r="C46" s="41"/>
      <c r="D46" s="41"/>
      <c r="E46" s="35" t="s">
        <v>2502</v>
      </c>
      <c r="F46" s="41"/>
      <c r="G46" s="41"/>
      <c r="H46" s="41"/>
      <c r="I46" s="41"/>
      <c r="J46" s="42"/>
    </row>
    <row r="47" spans="1:16" x14ac:dyDescent="0.25">
      <c r="A47" s="33" t="s">
        <v>175</v>
      </c>
      <c r="B47" s="40"/>
      <c r="C47" s="41"/>
      <c r="D47" s="41"/>
      <c r="E47" s="43" t="s">
        <v>2530</v>
      </c>
      <c r="F47" s="41"/>
      <c r="G47" s="41"/>
      <c r="H47" s="41"/>
      <c r="I47" s="41"/>
      <c r="J47" s="42"/>
    </row>
    <row r="48" spans="1:16" ht="105" x14ac:dyDescent="0.25">
      <c r="A48" s="33" t="s">
        <v>177</v>
      </c>
      <c r="B48" s="40"/>
      <c r="C48" s="41"/>
      <c r="D48" s="41"/>
      <c r="E48" s="35" t="s">
        <v>2476</v>
      </c>
      <c r="F48" s="41"/>
      <c r="G48" s="41"/>
      <c r="H48" s="41"/>
      <c r="I48" s="41"/>
      <c r="J48" s="42"/>
    </row>
    <row r="49" spans="1:16" ht="30" x14ac:dyDescent="0.25">
      <c r="A49" s="33" t="s">
        <v>168</v>
      </c>
      <c r="B49" s="33">
        <v>10</v>
      </c>
      <c r="C49" s="34" t="s">
        <v>2477</v>
      </c>
      <c r="D49" s="33" t="s">
        <v>170</v>
      </c>
      <c r="E49" s="35" t="s">
        <v>2478</v>
      </c>
      <c r="F49" s="36" t="s">
        <v>274</v>
      </c>
      <c r="G49" s="37">
        <v>274</v>
      </c>
      <c r="H49" s="38">
        <v>0</v>
      </c>
      <c r="I49" s="38">
        <f>ROUND(G49*H49,P4)</f>
        <v>0</v>
      </c>
      <c r="J49" s="33"/>
      <c r="O49" s="39">
        <f>I49*0.21</f>
        <v>0</v>
      </c>
      <c r="P49">
        <v>3</v>
      </c>
    </row>
    <row r="50" spans="1:16" x14ac:dyDescent="0.25">
      <c r="A50" s="33" t="s">
        <v>173</v>
      </c>
      <c r="B50" s="40"/>
      <c r="C50" s="41"/>
      <c r="D50" s="41"/>
      <c r="E50" s="35" t="s">
        <v>2502</v>
      </c>
      <c r="F50" s="41"/>
      <c r="G50" s="41"/>
      <c r="H50" s="41"/>
      <c r="I50" s="41"/>
      <c r="J50" s="42"/>
    </row>
    <row r="51" spans="1:16" x14ac:dyDescent="0.25">
      <c r="A51" s="33" t="s">
        <v>175</v>
      </c>
      <c r="B51" s="40"/>
      <c r="C51" s="41"/>
      <c r="D51" s="41"/>
      <c r="E51" s="43" t="s">
        <v>2531</v>
      </c>
      <c r="F51" s="41"/>
      <c r="G51" s="41"/>
      <c r="H51" s="41"/>
      <c r="I51" s="41"/>
      <c r="J51" s="42"/>
    </row>
    <row r="52" spans="1:16" ht="105" x14ac:dyDescent="0.25">
      <c r="A52" s="33" t="s">
        <v>177</v>
      </c>
      <c r="B52" s="40"/>
      <c r="C52" s="41"/>
      <c r="D52" s="41"/>
      <c r="E52" s="35" t="s">
        <v>2476</v>
      </c>
      <c r="F52" s="41"/>
      <c r="G52" s="41"/>
      <c r="H52" s="41"/>
      <c r="I52" s="41"/>
      <c r="J52" s="42"/>
    </row>
    <row r="53" spans="1:16" ht="30" x14ac:dyDescent="0.25">
      <c r="A53" s="33" t="s">
        <v>168</v>
      </c>
      <c r="B53" s="33">
        <v>11</v>
      </c>
      <c r="C53" s="34" t="s">
        <v>2479</v>
      </c>
      <c r="D53" s="33" t="s">
        <v>181</v>
      </c>
      <c r="E53" s="35" t="s">
        <v>2480</v>
      </c>
      <c r="F53" s="36" t="s">
        <v>190</v>
      </c>
      <c r="G53" s="37">
        <v>14</v>
      </c>
      <c r="H53" s="38">
        <v>0</v>
      </c>
      <c r="I53" s="38">
        <f>ROUND(G53*H53,P4)</f>
        <v>0</v>
      </c>
      <c r="J53" s="33"/>
      <c r="O53" s="39">
        <f>I53*0.21</f>
        <v>0</v>
      </c>
      <c r="P53">
        <v>3</v>
      </c>
    </row>
    <row r="54" spans="1:16" x14ac:dyDescent="0.25">
      <c r="A54" s="33" t="s">
        <v>173</v>
      </c>
      <c r="B54" s="40"/>
      <c r="C54" s="41"/>
      <c r="D54" s="41"/>
      <c r="E54" s="44" t="s">
        <v>181</v>
      </c>
      <c r="F54" s="41"/>
      <c r="G54" s="41"/>
      <c r="H54" s="41"/>
      <c r="I54" s="41"/>
      <c r="J54" s="42"/>
    </row>
    <row r="55" spans="1:16" x14ac:dyDescent="0.25">
      <c r="A55" s="33" t="s">
        <v>175</v>
      </c>
      <c r="B55" s="40"/>
      <c r="C55" s="41"/>
      <c r="D55" s="41"/>
      <c r="E55" s="43" t="s">
        <v>2532</v>
      </c>
      <c r="F55" s="41"/>
      <c r="G55" s="41"/>
      <c r="H55" s="41"/>
      <c r="I55" s="41"/>
      <c r="J55" s="42"/>
    </row>
    <row r="56" spans="1:16" ht="120" x14ac:dyDescent="0.25">
      <c r="A56" s="33" t="s">
        <v>177</v>
      </c>
      <c r="B56" s="40"/>
      <c r="C56" s="41"/>
      <c r="D56" s="41"/>
      <c r="E56" s="35" t="s">
        <v>2481</v>
      </c>
      <c r="F56" s="41"/>
      <c r="G56" s="41"/>
      <c r="H56" s="41"/>
      <c r="I56" s="41"/>
      <c r="J56" s="42"/>
    </row>
    <row r="57" spans="1:16" ht="30" x14ac:dyDescent="0.25">
      <c r="A57" s="33" t="s">
        <v>168</v>
      </c>
      <c r="B57" s="33">
        <v>12</v>
      </c>
      <c r="C57" s="34" t="s">
        <v>2504</v>
      </c>
      <c r="D57" s="33" t="s">
        <v>181</v>
      </c>
      <c r="E57" s="35" t="s">
        <v>2505</v>
      </c>
      <c r="F57" s="36" t="s">
        <v>190</v>
      </c>
      <c r="G57" s="37">
        <v>2</v>
      </c>
      <c r="H57" s="38">
        <v>0</v>
      </c>
      <c r="I57" s="38">
        <f>ROUND(G57*H57,P4)</f>
        <v>0</v>
      </c>
      <c r="J57" s="33"/>
      <c r="O57" s="39">
        <f>I57*0.21</f>
        <v>0</v>
      </c>
      <c r="P57">
        <v>3</v>
      </c>
    </row>
    <row r="58" spans="1:16" x14ac:dyDescent="0.25">
      <c r="A58" s="33" t="s">
        <v>173</v>
      </c>
      <c r="B58" s="40"/>
      <c r="C58" s="41"/>
      <c r="D58" s="41"/>
      <c r="E58" s="44" t="s">
        <v>181</v>
      </c>
      <c r="F58" s="41"/>
      <c r="G58" s="41"/>
      <c r="H58" s="41"/>
      <c r="I58" s="41"/>
      <c r="J58" s="42"/>
    </row>
    <row r="59" spans="1:16" x14ac:dyDescent="0.25">
      <c r="A59" s="33" t="s">
        <v>175</v>
      </c>
      <c r="B59" s="40"/>
      <c r="C59" s="41"/>
      <c r="D59" s="41"/>
      <c r="E59" s="43" t="s">
        <v>805</v>
      </c>
      <c r="F59" s="41"/>
      <c r="G59" s="41"/>
      <c r="H59" s="41"/>
      <c r="I59" s="41"/>
      <c r="J59" s="42"/>
    </row>
    <row r="60" spans="1:16" ht="120" x14ac:dyDescent="0.25">
      <c r="A60" s="33" t="s">
        <v>177</v>
      </c>
      <c r="B60" s="40"/>
      <c r="C60" s="41"/>
      <c r="D60" s="41"/>
      <c r="E60" s="35" t="s">
        <v>2481</v>
      </c>
      <c r="F60" s="41"/>
      <c r="G60" s="41"/>
      <c r="H60" s="41"/>
      <c r="I60" s="41"/>
      <c r="J60" s="42"/>
    </row>
    <row r="61" spans="1:16" x14ac:dyDescent="0.25">
      <c r="A61" s="33" t="s">
        <v>168</v>
      </c>
      <c r="B61" s="33">
        <v>13</v>
      </c>
      <c r="C61" s="34" t="s">
        <v>2506</v>
      </c>
      <c r="D61" s="33" t="s">
        <v>181</v>
      </c>
      <c r="E61" s="35" t="s">
        <v>2507</v>
      </c>
      <c r="F61" s="36" t="s">
        <v>274</v>
      </c>
      <c r="G61" s="37">
        <v>180</v>
      </c>
      <c r="H61" s="38">
        <v>0</v>
      </c>
      <c r="I61" s="38">
        <f>ROUND(G61*H61,P4)</f>
        <v>0</v>
      </c>
      <c r="J61" s="33"/>
      <c r="O61" s="39">
        <f>I61*0.21</f>
        <v>0</v>
      </c>
      <c r="P61">
        <v>3</v>
      </c>
    </row>
    <row r="62" spans="1:16" x14ac:dyDescent="0.25">
      <c r="A62" s="33" t="s">
        <v>173</v>
      </c>
      <c r="B62" s="40"/>
      <c r="C62" s="41"/>
      <c r="D62" s="41"/>
      <c r="E62" s="35" t="s">
        <v>2508</v>
      </c>
      <c r="F62" s="41"/>
      <c r="G62" s="41"/>
      <c r="H62" s="41"/>
      <c r="I62" s="41"/>
      <c r="J62" s="42"/>
    </row>
    <row r="63" spans="1:16" x14ac:dyDescent="0.25">
      <c r="A63" s="33" t="s">
        <v>175</v>
      </c>
      <c r="B63" s="40"/>
      <c r="C63" s="41"/>
      <c r="D63" s="41"/>
      <c r="E63" s="43" t="s">
        <v>1243</v>
      </c>
      <c r="F63" s="41"/>
      <c r="G63" s="41"/>
      <c r="H63" s="41"/>
      <c r="I63" s="41"/>
      <c r="J63" s="42"/>
    </row>
    <row r="64" spans="1:16" ht="135" x14ac:dyDescent="0.25">
      <c r="A64" s="33" t="s">
        <v>177</v>
      </c>
      <c r="B64" s="40"/>
      <c r="C64" s="41"/>
      <c r="D64" s="41"/>
      <c r="E64" s="35" t="s">
        <v>2510</v>
      </c>
      <c r="F64" s="41"/>
      <c r="G64" s="41"/>
      <c r="H64" s="41"/>
      <c r="I64" s="41"/>
      <c r="J64" s="42"/>
    </row>
    <row r="65" spans="1:16" ht="30" x14ac:dyDescent="0.25">
      <c r="A65" s="33" t="s">
        <v>168</v>
      </c>
      <c r="B65" s="33">
        <v>14</v>
      </c>
      <c r="C65" s="34" t="s">
        <v>2482</v>
      </c>
      <c r="D65" s="33" t="s">
        <v>181</v>
      </c>
      <c r="E65" s="35" t="s">
        <v>2483</v>
      </c>
      <c r="F65" s="36" t="s">
        <v>190</v>
      </c>
      <c r="G65" s="37">
        <v>6</v>
      </c>
      <c r="H65" s="38">
        <v>0</v>
      </c>
      <c r="I65" s="38">
        <f>ROUND(G65*H65,P4)</f>
        <v>0</v>
      </c>
      <c r="J65" s="33"/>
      <c r="O65" s="39">
        <f>I65*0.21</f>
        <v>0</v>
      </c>
      <c r="P65">
        <v>3</v>
      </c>
    </row>
    <row r="66" spans="1:16" x14ac:dyDescent="0.25">
      <c r="A66" s="33" t="s">
        <v>173</v>
      </c>
      <c r="B66" s="40"/>
      <c r="C66" s="41"/>
      <c r="D66" s="41"/>
      <c r="E66" s="44" t="s">
        <v>181</v>
      </c>
      <c r="F66" s="41"/>
      <c r="G66" s="41"/>
      <c r="H66" s="41"/>
      <c r="I66" s="41"/>
      <c r="J66" s="42"/>
    </row>
    <row r="67" spans="1:16" x14ac:dyDescent="0.25">
      <c r="A67" s="33" t="s">
        <v>175</v>
      </c>
      <c r="B67" s="40"/>
      <c r="C67" s="41"/>
      <c r="D67" s="41"/>
      <c r="E67" s="43" t="s">
        <v>849</v>
      </c>
      <c r="F67" s="41"/>
      <c r="G67" s="41"/>
      <c r="H67" s="41"/>
      <c r="I67" s="41"/>
      <c r="J67" s="42"/>
    </row>
    <row r="68" spans="1:16" ht="135" x14ac:dyDescent="0.25">
      <c r="A68" s="33" t="s">
        <v>177</v>
      </c>
      <c r="B68" s="40"/>
      <c r="C68" s="41"/>
      <c r="D68" s="41"/>
      <c r="E68" s="35" t="s">
        <v>2484</v>
      </c>
      <c r="F68" s="41"/>
      <c r="G68" s="41"/>
      <c r="H68" s="41"/>
      <c r="I68" s="41"/>
      <c r="J68" s="42"/>
    </row>
    <row r="69" spans="1:16" ht="30" x14ac:dyDescent="0.25">
      <c r="A69" s="33" t="s">
        <v>168</v>
      </c>
      <c r="B69" s="33">
        <v>15</v>
      </c>
      <c r="C69" s="34" t="s">
        <v>2485</v>
      </c>
      <c r="D69" s="33" t="s">
        <v>181</v>
      </c>
      <c r="E69" s="35" t="s">
        <v>2486</v>
      </c>
      <c r="F69" s="36" t="s">
        <v>190</v>
      </c>
      <c r="G69" s="37">
        <v>13</v>
      </c>
      <c r="H69" s="38">
        <v>0</v>
      </c>
      <c r="I69" s="38">
        <f>ROUND(G69*H69,P4)</f>
        <v>0</v>
      </c>
      <c r="J69" s="33"/>
      <c r="O69" s="39">
        <f>I69*0.21</f>
        <v>0</v>
      </c>
      <c r="P69">
        <v>3</v>
      </c>
    </row>
    <row r="70" spans="1:16" x14ac:dyDescent="0.25">
      <c r="A70" s="33" t="s">
        <v>173</v>
      </c>
      <c r="B70" s="40"/>
      <c r="C70" s="41"/>
      <c r="D70" s="41"/>
      <c r="E70" s="44" t="s">
        <v>181</v>
      </c>
      <c r="F70" s="41"/>
      <c r="G70" s="41"/>
      <c r="H70" s="41"/>
      <c r="I70" s="41"/>
      <c r="J70" s="42"/>
    </row>
    <row r="71" spans="1:16" x14ac:dyDescent="0.25">
      <c r="A71" s="33" t="s">
        <v>175</v>
      </c>
      <c r="B71" s="40"/>
      <c r="C71" s="41"/>
      <c r="D71" s="41"/>
      <c r="E71" s="43" t="s">
        <v>2533</v>
      </c>
      <c r="F71" s="41"/>
      <c r="G71" s="41"/>
      <c r="H71" s="41"/>
      <c r="I71" s="41"/>
      <c r="J71" s="42"/>
    </row>
    <row r="72" spans="1:16" ht="120" x14ac:dyDescent="0.25">
      <c r="A72" s="33" t="s">
        <v>177</v>
      </c>
      <c r="B72" s="40"/>
      <c r="C72" s="41"/>
      <c r="D72" s="41"/>
      <c r="E72" s="35" t="s">
        <v>2487</v>
      </c>
      <c r="F72" s="41"/>
      <c r="G72" s="41"/>
      <c r="H72" s="41"/>
      <c r="I72" s="41"/>
      <c r="J72" s="42"/>
    </row>
    <row r="73" spans="1:16" x14ac:dyDescent="0.25">
      <c r="A73" s="33" t="s">
        <v>168</v>
      </c>
      <c r="B73" s="33">
        <v>16</v>
      </c>
      <c r="C73" s="34" t="s">
        <v>2511</v>
      </c>
      <c r="D73" s="33" t="s">
        <v>181</v>
      </c>
      <c r="E73" s="35" t="s">
        <v>2512</v>
      </c>
      <c r="F73" s="36" t="s">
        <v>190</v>
      </c>
      <c r="G73" s="37">
        <v>13</v>
      </c>
      <c r="H73" s="38">
        <v>0</v>
      </c>
      <c r="I73" s="38">
        <f>ROUND(G73*H73,P4)</f>
        <v>0</v>
      </c>
      <c r="J73" s="33"/>
      <c r="O73" s="39">
        <f>I73*0.21</f>
        <v>0</v>
      </c>
      <c r="P73">
        <v>3</v>
      </c>
    </row>
    <row r="74" spans="1:16" x14ac:dyDescent="0.25">
      <c r="A74" s="33" t="s">
        <v>173</v>
      </c>
      <c r="B74" s="40"/>
      <c r="C74" s="41"/>
      <c r="D74" s="41"/>
      <c r="E74" s="44" t="s">
        <v>181</v>
      </c>
      <c r="F74" s="41"/>
      <c r="G74" s="41"/>
      <c r="H74" s="41"/>
      <c r="I74" s="41"/>
      <c r="J74" s="42"/>
    </row>
    <row r="75" spans="1:16" x14ac:dyDescent="0.25">
      <c r="A75" s="33" t="s">
        <v>175</v>
      </c>
      <c r="B75" s="40"/>
      <c r="C75" s="41"/>
      <c r="D75" s="41"/>
      <c r="E75" s="43" t="s">
        <v>2533</v>
      </c>
      <c r="F75" s="41"/>
      <c r="G75" s="41"/>
      <c r="H75" s="41"/>
      <c r="I75" s="41"/>
      <c r="J75" s="42"/>
    </row>
    <row r="76" spans="1:16" ht="105" x14ac:dyDescent="0.25">
      <c r="A76" s="33" t="s">
        <v>177</v>
      </c>
      <c r="B76" s="40"/>
      <c r="C76" s="41"/>
      <c r="D76" s="41"/>
      <c r="E76" s="35" t="s">
        <v>2490</v>
      </c>
      <c r="F76" s="41"/>
      <c r="G76" s="41"/>
      <c r="H76" s="41"/>
      <c r="I76" s="41"/>
      <c r="J76" s="42"/>
    </row>
    <row r="77" spans="1:16" x14ac:dyDescent="0.25">
      <c r="A77" s="33" t="s">
        <v>168</v>
      </c>
      <c r="B77" s="33">
        <v>17</v>
      </c>
      <c r="C77" s="34" t="s">
        <v>2513</v>
      </c>
      <c r="D77" s="33" t="s">
        <v>181</v>
      </c>
      <c r="E77" s="35" t="s">
        <v>2514</v>
      </c>
      <c r="F77" s="36" t="s">
        <v>190</v>
      </c>
      <c r="G77" s="37">
        <v>4</v>
      </c>
      <c r="H77" s="38">
        <v>0</v>
      </c>
      <c r="I77" s="38">
        <f>ROUND(G77*H77,P4)</f>
        <v>0</v>
      </c>
      <c r="J77" s="33"/>
      <c r="O77" s="39">
        <f>I77*0.21</f>
        <v>0</v>
      </c>
      <c r="P77">
        <v>3</v>
      </c>
    </row>
    <row r="78" spans="1:16" x14ac:dyDescent="0.25">
      <c r="A78" s="33" t="s">
        <v>173</v>
      </c>
      <c r="B78" s="40"/>
      <c r="C78" s="41"/>
      <c r="D78" s="41"/>
      <c r="E78" s="44" t="s">
        <v>181</v>
      </c>
      <c r="F78" s="41"/>
      <c r="G78" s="41"/>
      <c r="H78" s="41"/>
      <c r="I78" s="41"/>
      <c r="J78" s="42"/>
    </row>
    <row r="79" spans="1:16" x14ac:dyDescent="0.25">
      <c r="A79" s="33" t="s">
        <v>175</v>
      </c>
      <c r="B79" s="40"/>
      <c r="C79" s="41"/>
      <c r="D79" s="41"/>
      <c r="E79" s="43" t="s">
        <v>373</v>
      </c>
      <c r="F79" s="41"/>
      <c r="G79" s="41"/>
      <c r="H79" s="41"/>
      <c r="I79" s="41"/>
      <c r="J79" s="42"/>
    </row>
    <row r="80" spans="1:16" ht="135" x14ac:dyDescent="0.25">
      <c r="A80" s="33" t="s">
        <v>177</v>
      </c>
      <c r="B80" s="40"/>
      <c r="C80" s="41"/>
      <c r="D80" s="41"/>
      <c r="E80" s="35" t="s">
        <v>2515</v>
      </c>
      <c r="F80" s="41"/>
      <c r="G80" s="41"/>
      <c r="H80" s="41"/>
      <c r="I80" s="41"/>
      <c r="J80" s="42"/>
    </row>
    <row r="81" spans="1:16" x14ac:dyDescent="0.25">
      <c r="A81" s="27" t="s">
        <v>165</v>
      </c>
      <c r="B81" s="28"/>
      <c r="C81" s="29" t="s">
        <v>674</v>
      </c>
      <c r="D81" s="30"/>
      <c r="E81" s="27" t="s">
        <v>675</v>
      </c>
      <c r="F81" s="30"/>
      <c r="G81" s="30"/>
      <c r="H81" s="30"/>
      <c r="I81" s="31">
        <f>SUMIFS(I82:I85,A82:A85,"P")</f>
        <v>0</v>
      </c>
      <c r="J81" s="32"/>
    </row>
    <row r="82" spans="1:16" ht="30" x14ac:dyDescent="0.25">
      <c r="A82" s="33" t="s">
        <v>168</v>
      </c>
      <c r="B82" s="33">
        <v>18</v>
      </c>
      <c r="C82" s="34" t="s">
        <v>2491</v>
      </c>
      <c r="D82" s="33" t="s">
        <v>181</v>
      </c>
      <c r="E82" s="35" t="s">
        <v>2492</v>
      </c>
      <c r="F82" s="36" t="s">
        <v>242</v>
      </c>
      <c r="G82" s="37">
        <v>5.12</v>
      </c>
      <c r="H82" s="38">
        <v>0</v>
      </c>
      <c r="I82" s="38">
        <f>ROUND(G82*H82,P4)</f>
        <v>0</v>
      </c>
      <c r="J82" s="33"/>
      <c r="O82" s="39">
        <f>I82*0.21</f>
        <v>0</v>
      </c>
      <c r="P82">
        <v>3</v>
      </c>
    </row>
    <row r="83" spans="1:16" x14ac:dyDescent="0.25">
      <c r="A83" s="33" t="s">
        <v>173</v>
      </c>
      <c r="B83" s="40"/>
      <c r="C83" s="41"/>
      <c r="D83" s="41"/>
      <c r="E83" s="44" t="s">
        <v>181</v>
      </c>
      <c r="F83" s="41"/>
      <c r="G83" s="41"/>
      <c r="H83" s="41"/>
      <c r="I83" s="41"/>
      <c r="J83" s="42"/>
    </row>
    <row r="84" spans="1:16" x14ac:dyDescent="0.25">
      <c r="A84" s="33" t="s">
        <v>175</v>
      </c>
      <c r="B84" s="40"/>
      <c r="C84" s="41"/>
      <c r="D84" s="41"/>
      <c r="E84" s="43" t="s">
        <v>2534</v>
      </c>
      <c r="F84" s="41"/>
      <c r="G84" s="41"/>
      <c r="H84" s="41"/>
      <c r="I84" s="41"/>
      <c r="J84" s="42"/>
    </row>
    <row r="85" spans="1:16" ht="409.5" x14ac:dyDescent="0.25">
      <c r="A85" s="33" t="s">
        <v>177</v>
      </c>
      <c r="B85" s="45"/>
      <c r="C85" s="46"/>
      <c r="D85" s="46"/>
      <c r="E85" s="35" t="s">
        <v>2307</v>
      </c>
      <c r="F85" s="46"/>
      <c r="G85" s="46"/>
      <c r="H85" s="46"/>
      <c r="I85" s="46"/>
      <c r="J85" s="47"/>
    </row>
  </sheetData>
  <mergeCells count="13">
    <mergeCell ref="E7:E8"/>
    <mergeCell ref="F7:F8"/>
    <mergeCell ref="G7:G8"/>
    <mergeCell ref="H7:I7"/>
    <mergeCell ref="J7:J8"/>
    <mergeCell ref="C3:D3"/>
    <mergeCell ref="C4:D4"/>
    <mergeCell ref="C5:D5"/>
    <mergeCell ref="C6:D6"/>
    <mergeCell ref="A7:A8"/>
    <mergeCell ref="B7:B8"/>
    <mergeCell ref="C7:C8"/>
    <mergeCell ref="D7:D8"/>
  </mergeCells>
  <pageMargins left="0.7" right="0.7" top="0.75" bottom="0.75" header="0.3" footer="0.3"/>
  <pageSetup fitToHeight="0"/>
  <headerFooter>
    <oddFooter>&amp;C_x000D_&amp;1#&amp;"Calibri"&amp;10&amp;K000000 Mott MacDonald Restricted</oddFooter>
  </headerFooter>
  <drawing r:id="rId1"/>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D00-000000000000}">
  <sheetPr>
    <pageSetUpPr fitToPage="1"/>
  </sheetPr>
  <dimension ref="A1:P72"/>
  <sheetViews>
    <sheetView topLeftCell="B1" workbookViewId="0"/>
  </sheetViews>
  <sheetFormatPr defaultRowHeight="15" x14ac:dyDescent="0.25"/>
  <cols>
    <col min="1" max="1" width="9.140625" hidden="1"/>
    <col min="2" max="2" width="16.140625" customWidth="1"/>
    <col min="3" max="3" width="9.7109375" customWidth="1"/>
    <col min="4" max="4" width="13" customWidth="1"/>
    <col min="5" max="5" width="64.85546875" customWidth="1"/>
    <col min="6" max="6" width="13" customWidth="1"/>
    <col min="7" max="9" width="16.140625" customWidth="1"/>
    <col min="10" max="10" width="14.85546875" bestFit="1" customWidth="1"/>
    <col min="15" max="16" width="9.140625" hidden="1"/>
  </cols>
  <sheetData>
    <row r="1" spans="1:16" x14ac:dyDescent="0.25">
      <c r="A1" s="1" t="s">
        <v>0</v>
      </c>
      <c r="B1" s="11"/>
      <c r="C1" s="12"/>
      <c r="D1" s="12"/>
      <c r="E1" s="13" t="s">
        <v>1</v>
      </c>
      <c r="F1" s="12"/>
      <c r="G1" s="12"/>
      <c r="H1" s="12"/>
      <c r="I1" s="12"/>
      <c r="J1" s="14"/>
      <c r="P1">
        <v>3</v>
      </c>
    </row>
    <row r="2" spans="1:16" ht="20.25" x14ac:dyDescent="0.25">
      <c r="A2" s="1"/>
      <c r="B2" s="15"/>
      <c r="C2" s="16"/>
      <c r="D2" s="16"/>
      <c r="E2" s="17" t="s">
        <v>142</v>
      </c>
      <c r="F2" s="16"/>
      <c r="G2" s="16"/>
      <c r="H2" s="16"/>
      <c r="I2" s="16"/>
      <c r="J2" s="18"/>
    </row>
    <row r="3" spans="1:16" x14ac:dyDescent="0.25">
      <c r="A3" s="3" t="s">
        <v>143</v>
      </c>
      <c r="B3" s="19" t="s">
        <v>144</v>
      </c>
      <c r="C3" s="73" t="s">
        <v>145</v>
      </c>
      <c r="D3" s="74"/>
      <c r="E3" s="20" t="s">
        <v>146</v>
      </c>
      <c r="F3" s="16"/>
      <c r="G3" s="16"/>
      <c r="H3" s="21" t="s">
        <v>2535</v>
      </c>
      <c r="I3" s="22">
        <f>SUMIFS(I10:I72,A10:A72,"SD")</f>
        <v>0</v>
      </c>
      <c r="J3" s="18"/>
      <c r="O3">
        <v>0</v>
      </c>
      <c r="P3">
        <v>2</v>
      </c>
    </row>
    <row r="4" spans="1:16" x14ac:dyDescent="0.25">
      <c r="A4" s="3" t="s">
        <v>148</v>
      </c>
      <c r="B4" s="19" t="s">
        <v>149</v>
      </c>
      <c r="C4" s="73" t="s">
        <v>11</v>
      </c>
      <c r="D4" s="74"/>
      <c r="E4" s="20" t="s">
        <v>12</v>
      </c>
      <c r="F4" s="16"/>
      <c r="G4" s="16"/>
      <c r="H4" s="16"/>
      <c r="I4" s="16"/>
      <c r="J4" s="18"/>
      <c r="O4">
        <v>0.15</v>
      </c>
      <c r="P4">
        <v>2</v>
      </c>
    </row>
    <row r="5" spans="1:16" x14ac:dyDescent="0.25">
      <c r="A5" s="3" t="s">
        <v>150</v>
      </c>
      <c r="B5" s="19" t="s">
        <v>149</v>
      </c>
      <c r="C5" s="73" t="s">
        <v>2444</v>
      </c>
      <c r="D5" s="74"/>
      <c r="E5" s="20" t="s">
        <v>74</v>
      </c>
      <c r="F5" s="16"/>
      <c r="G5" s="16"/>
      <c r="H5" s="16"/>
      <c r="I5" s="16"/>
      <c r="J5" s="18"/>
      <c r="O5">
        <v>0.21</v>
      </c>
    </row>
    <row r="6" spans="1:16" x14ac:dyDescent="0.25">
      <c r="A6" s="3" t="s">
        <v>152</v>
      </c>
      <c r="B6" s="19" t="s">
        <v>153</v>
      </c>
      <c r="C6" s="73" t="s">
        <v>2535</v>
      </c>
      <c r="D6" s="74"/>
      <c r="E6" s="20" t="s">
        <v>98</v>
      </c>
      <c r="F6" s="16"/>
      <c r="G6" s="16"/>
      <c r="H6" s="16"/>
      <c r="I6" s="16"/>
      <c r="J6" s="18"/>
    </row>
    <row r="7" spans="1:16" x14ac:dyDescent="0.25">
      <c r="A7" s="75" t="s">
        <v>154</v>
      </c>
      <c r="B7" s="76" t="s">
        <v>155</v>
      </c>
      <c r="C7" s="77" t="s">
        <v>156</v>
      </c>
      <c r="D7" s="77" t="s">
        <v>157</v>
      </c>
      <c r="E7" s="77" t="s">
        <v>158</v>
      </c>
      <c r="F7" s="77" t="s">
        <v>159</v>
      </c>
      <c r="G7" s="77" t="s">
        <v>160</v>
      </c>
      <c r="H7" s="77" t="s">
        <v>161</v>
      </c>
      <c r="I7" s="77"/>
      <c r="J7" s="78" t="s">
        <v>162</v>
      </c>
    </row>
    <row r="8" spans="1:16" x14ac:dyDescent="0.25">
      <c r="A8" s="75"/>
      <c r="B8" s="76"/>
      <c r="C8" s="77"/>
      <c r="D8" s="77"/>
      <c r="E8" s="77"/>
      <c r="F8" s="77"/>
      <c r="G8" s="77"/>
      <c r="H8" s="6" t="s">
        <v>163</v>
      </c>
      <c r="I8" s="6" t="s">
        <v>164</v>
      </c>
      <c r="J8" s="78"/>
    </row>
    <row r="9" spans="1:16" x14ac:dyDescent="0.25">
      <c r="A9" s="25">
        <v>0</v>
      </c>
      <c r="B9" s="23">
        <v>1</v>
      </c>
      <c r="C9" s="26">
        <v>2</v>
      </c>
      <c r="D9" s="6">
        <v>3</v>
      </c>
      <c r="E9" s="26">
        <v>4</v>
      </c>
      <c r="F9" s="6">
        <v>5</v>
      </c>
      <c r="G9" s="6">
        <v>6</v>
      </c>
      <c r="H9" s="6">
        <v>7</v>
      </c>
      <c r="I9" s="26">
        <v>8</v>
      </c>
      <c r="J9" s="24">
        <v>9</v>
      </c>
    </row>
    <row r="10" spans="1:16" x14ac:dyDescent="0.25">
      <c r="A10" s="27" t="s">
        <v>165</v>
      </c>
      <c r="B10" s="28"/>
      <c r="C10" s="29" t="s">
        <v>11</v>
      </c>
      <c r="D10" s="30"/>
      <c r="E10" s="27" t="s">
        <v>239</v>
      </c>
      <c r="F10" s="30"/>
      <c r="G10" s="30"/>
      <c r="H10" s="30"/>
      <c r="I10" s="31">
        <f>SUMIFS(I11:I22,A11:A22,"P")</f>
        <v>0</v>
      </c>
      <c r="J10" s="32"/>
    </row>
    <row r="11" spans="1:16" x14ac:dyDescent="0.25">
      <c r="A11" s="33" t="s">
        <v>168</v>
      </c>
      <c r="B11" s="33">
        <v>1</v>
      </c>
      <c r="C11" s="34" t="s">
        <v>2452</v>
      </c>
      <c r="D11" s="33" t="s">
        <v>170</v>
      </c>
      <c r="E11" s="35" t="s">
        <v>2453</v>
      </c>
      <c r="F11" s="36" t="s">
        <v>242</v>
      </c>
      <c r="G11" s="37">
        <v>4.8</v>
      </c>
      <c r="H11" s="38">
        <v>0</v>
      </c>
      <c r="I11" s="38">
        <f>ROUND(G11*H11,P4)</f>
        <v>0</v>
      </c>
      <c r="J11" s="33"/>
      <c r="O11" s="39">
        <f>I11*0.21</f>
        <v>0</v>
      </c>
      <c r="P11">
        <v>3</v>
      </c>
    </row>
    <row r="12" spans="1:16" ht="30" x14ac:dyDescent="0.25">
      <c r="A12" s="33" t="s">
        <v>173</v>
      </c>
      <c r="B12" s="40"/>
      <c r="C12" s="41"/>
      <c r="D12" s="41"/>
      <c r="E12" s="35" t="s">
        <v>2454</v>
      </c>
      <c r="F12" s="41"/>
      <c r="G12" s="41"/>
      <c r="H12" s="41"/>
      <c r="I12" s="41"/>
      <c r="J12" s="42"/>
    </row>
    <row r="13" spans="1:16" x14ac:dyDescent="0.25">
      <c r="A13" s="33" t="s">
        <v>175</v>
      </c>
      <c r="B13" s="40"/>
      <c r="C13" s="41"/>
      <c r="D13" s="41"/>
      <c r="E13" s="43" t="s">
        <v>2516</v>
      </c>
      <c r="F13" s="41"/>
      <c r="G13" s="41"/>
      <c r="H13" s="41"/>
      <c r="I13" s="41"/>
      <c r="J13" s="42"/>
    </row>
    <row r="14" spans="1:16" ht="409.5" x14ac:dyDescent="0.25">
      <c r="A14" s="33" t="s">
        <v>177</v>
      </c>
      <c r="B14" s="40"/>
      <c r="C14" s="41"/>
      <c r="D14" s="41"/>
      <c r="E14" s="35" t="s">
        <v>2455</v>
      </c>
      <c r="F14" s="41"/>
      <c r="G14" s="41"/>
      <c r="H14" s="41"/>
      <c r="I14" s="41"/>
      <c r="J14" s="42"/>
    </row>
    <row r="15" spans="1:16" x14ac:dyDescent="0.25">
      <c r="A15" s="33" t="s">
        <v>168</v>
      </c>
      <c r="B15" s="33">
        <v>2</v>
      </c>
      <c r="C15" s="34" t="s">
        <v>2456</v>
      </c>
      <c r="D15" s="33" t="s">
        <v>170</v>
      </c>
      <c r="E15" s="35" t="s">
        <v>2457</v>
      </c>
      <c r="F15" s="36" t="s">
        <v>242</v>
      </c>
      <c r="G15" s="37">
        <v>49.12</v>
      </c>
      <c r="H15" s="38">
        <v>0</v>
      </c>
      <c r="I15" s="38">
        <f>ROUND(G15*H15,P4)</f>
        <v>0</v>
      </c>
      <c r="J15" s="33"/>
      <c r="O15" s="39">
        <f>I15*0.21</f>
        <v>0</v>
      </c>
      <c r="P15">
        <v>3</v>
      </c>
    </row>
    <row r="16" spans="1:16" ht="30" x14ac:dyDescent="0.25">
      <c r="A16" s="33" t="s">
        <v>173</v>
      </c>
      <c r="B16" s="40"/>
      <c r="C16" s="41"/>
      <c r="D16" s="41"/>
      <c r="E16" s="35" t="s">
        <v>2526</v>
      </c>
      <c r="F16" s="41"/>
      <c r="G16" s="41"/>
      <c r="H16" s="41"/>
      <c r="I16" s="41"/>
      <c r="J16" s="42"/>
    </row>
    <row r="17" spans="1:16" x14ac:dyDescent="0.25">
      <c r="A17" s="33" t="s">
        <v>175</v>
      </c>
      <c r="B17" s="40"/>
      <c r="C17" s="41"/>
      <c r="D17" s="41"/>
      <c r="E17" s="43" t="s">
        <v>2536</v>
      </c>
      <c r="F17" s="41"/>
      <c r="G17" s="41"/>
      <c r="H17" s="41"/>
      <c r="I17" s="41"/>
      <c r="J17" s="42"/>
    </row>
    <row r="18" spans="1:16" ht="409.5" x14ac:dyDescent="0.25">
      <c r="A18" s="33" t="s">
        <v>177</v>
      </c>
      <c r="B18" s="40"/>
      <c r="C18" s="41"/>
      <c r="D18" s="41"/>
      <c r="E18" s="35" t="s">
        <v>2455</v>
      </c>
      <c r="F18" s="41"/>
      <c r="G18" s="41"/>
      <c r="H18" s="41"/>
      <c r="I18" s="41"/>
      <c r="J18" s="42"/>
    </row>
    <row r="19" spans="1:16" x14ac:dyDescent="0.25">
      <c r="A19" s="33" t="s">
        <v>168</v>
      </c>
      <c r="B19" s="33">
        <v>3</v>
      </c>
      <c r="C19" s="34" t="s">
        <v>2358</v>
      </c>
      <c r="D19" s="33" t="s">
        <v>181</v>
      </c>
      <c r="E19" s="35" t="s">
        <v>2359</v>
      </c>
      <c r="F19" s="36" t="s">
        <v>242</v>
      </c>
      <c r="G19" s="37">
        <v>53.92</v>
      </c>
      <c r="H19" s="38">
        <v>0</v>
      </c>
      <c r="I19" s="38">
        <f>ROUND(G19*H19,P4)</f>
        <v>0</v>
      </c>
      <c r="J19" s="33"/>
      <c r="O19" s="39">
        <f>I19*0.21</f>
        <v>0</v>
      </c>
      <c r="P19">
        <v>3</v>
      </c>
    </row>
    <row r="20" spans="1:16" x14ac:dyDescent="0.25">
      <c r="A20" s="33" t="s">
        <v>173</v>
      </c>
      <c r="B20" s="40"/>
      <c r="C20" s="41"/>
      <c r="D20" s="41"/>
      <c r="E20" s="44" t="s">
        <v>181</v>
      </c>
      <c r="F20" s="41"/>
      <c r="G20" s="41"/>
      <c r="H20" s="41"/>
      <c r="I20" s="41"/>
      <c r="J20" s="42"/>
    </row>
    <row r="21" spans="1:16" x14ac:dyDescent="0.25">
      <c r="A21" s="33" t="s">
        <v>175</v>
      </c>
      <c r="B21" s="40"/>
      <c r="C21" s="41"/>
      <c r="D21" s="41"/>
      <c r="E21" s="43" t="s">
        <v>2537</v>
      </c>
      <c r="F21" s="41"/>
      <c r="G21" s="41"/>
      <c r="H21" s="41"/>
      <c r="I21" s="41"/>
      <c r="J21" s="42"/>
    </row>
    <row r="22" spans="1:16" ht="375" x14ac:dyDescent="0.25">
      <c r="A22" s="33" t="s">
        <v>177</v>
      </c>
      <c r="B22" s="40"/>
      <c r="C22" s="41"/>
      <c r="D22" s="41"/>
      <c r="E22" s="35" t="s">
        <v>2360</v>
      </c>
      <c r="F22" s="41"/>
      <c r="G22" s="41"/>
      <c r="H22" s="41"/>
      <c r="I22" s="41"/>
      <c r="J22" s="42"/>
    </row>
    <row r="23" spans="1:16" x14ac:dyDescent="0.25">
      <c r="A23" s="27" t="s">
        <v>165</v>
      </c>
      <c r="B23" s="28"/>
      <c r="C23" s="29" t="s">
        <v>347</v>
      </c>
      <c r="D23" s="30"/>
      <c r="E23" s="27" t="s">
        <v>348</v>
      </c>
      <c r="F23" s="30"/>
      <c r="G23" s="30"/>
      <c r="H23" s="30"/>
      <c r="I23" s="31">
        <f>SUMIFS(I24:I67,A24:A67,"P")</f>
        <v>0</v>
      </c>
      <c r="J23" s="32"/>
    </row>
    <row r="24" spans="1:16" x14ac:dyDescent="0.25">
      <c r="A24" s="33" t="s">
        <v>168</v>
      </c>
      <c r="B24" s="33">
        <v>4</v>
      </c>
      <c r="C24" s="34" t="s">
        <v>2460</v>
      </c>
      <c r="D24" s="33" t="s">
        <v>181</v>
      </c>
      <c r="E24" s="35" t="s">
        <v>2461</v>
      </c>
      <c r="F24" s="36" t="s">
        <v>274</v>
      </c>
      <c r="G24" s="37">
        <v>190</v>
      </c>
      <c r="H24" s="38">
        <v>0</v>
      </c>
      <c r="I24" s="38">
        <f>ROUND(G24*H24,P4)</f>
        <v>0</v>
      </c>
      <c r="J24" s="33"/>
      <c r="O24" s="39">
        <f>I24*0.21</f>
        <v>0</v>
      </c>
      <c r="P24">
        <v>3</v>
      </c>
    </row>
    <row r="25" spans="1:16" x14ac:dyDescent="0.25">
      <c r="A25" s="33" t="s">
        <v>173</v>
      </c>
      <c r="B25" s="40"/>
      <c r="C25" s="41"/>
      <c r="D25" s="41"/>
      <c r="E25" s="44" t="s">
        <v>181</v>
      </c>
      <c r="F25" s="41"/>
      <c r="G25" s="41"/>
      <c r="H25" s="41"/>
      <c r="I25" s="41"/>
      <c r="J25" s="42"/>
    </row>
    <row r="26" spans="1:16" x14ac:dyDescent="0.25">
      <c r="A26" s="33" t="s">
        <v>175</v>
      </c>
      <c r="B26" s="40"/>
      <c r="C26" s="41"/>
      <c r="D26" s="41"/>
      <c r="E26" s="43" t="s">
        <v>2500</v>
      </c>
      <c r="F26" s="41"/>
      <c r="G26" s="41"/>
      <c r="H26" s="41"/>
      <c r="I26" s="41"/>
      <c r="J26" s="42"/>
    </row>
    <row r="27" spans="1:16" ht="90" x14ac:dyDescent="0.25">
      <c r="A27" s="33" t="s">
        <v>177</v>
      </c>
      <c r="B27" s="40"/>
      <c r="C27" s="41"/>
      <c r="D27" s="41"/>
      <c r="E27" s="35" t="s">
        <v>2462</v>
      </c>
      <c r="F27" s="41"/>
      <c r="G27" s="41"/>
      <c r="H27" s="41"/>
      <c r="I27" s="41"/>
      <c r="J27" s="42"/>
    </row>
    <row r="28" spans="1:16" x14ac:dyDescent="0.25">
      <c r="A28" s="33" t="s">
        <v>168</v>
      </c>
      <c r="B28" s="33">
        <v>5</v>
      </c>
      <c r="C28" s="34" t="s">
        <v>2463</v>
      </c>
      <c r="D28" s="33" t="s">
        <v>181</v>
      </c>
      <c r="E28" s="35" t="s">
        <v>2464</v>
      </c>
      <c r="F28" s="36" t="s">
        <v>274</v>
      </c>
      <c r="G28" s="37">
        <v>62</v>
      </c>
      <c r="H28" s="38">
        <v>0</v>
      </c>
      <c r="I28" s="38">
        <f>ROUND(G28*H28,P4)</f>
        <v>0</v>
      </c>
      <c r="J28" s="33"/>
      <c r="O28" s="39">
        <f>I28*0.21</f>
        <v>0</v>
      </c>
      <c r="P28">
        <v>3</v>
      </c>
    </row>
    <row r="29" spans="1:16" x14ac:dyDescent="0.25">
      <c r="A29" s="33" t="s">
        <v>173</v>
      </c>
      <c r="B29" s="40"/>
      <c r="C29" s="41"/>
      <c r="D29" s="41"/>
      <c r="E29" s="44" t="s">
        <v>181</v>
      </c>
      <c r="F29" s="41"/>
      <c r="G29" s="41"/>
      <c r="H29" s="41"/>
      <c r="I29" s="41"/>
      <c r="J29" s="42"/>
    </row>
    <row r="30" spans="1:16" x14ac:dyDescent="0.25">
      <c r="A30" s="33" t="s">
        <v>175</v>
      </c>
      <c r="B30" s="40"/>
      <c r="C30" s="41"/>
      <c r="D30" s="41"/>
      <c r="E30" s="43" t="s">
        <v>2538</v>
      </c>
      <c r="F30" s="41"/>
      <c r="G30" s="41"/>
      <c r="H30" s="41"/>
      <c r="I30" s="41"/>
      <c r="J30" s="42"/>
    </row>
    <row r="31" spans="1:16" ht="90" x14ac:dyDescent="0.25">
      <c r="A31" s="33" t="s">
        <v>177</v>
      </c>
      <c r="B31" s="40"/>
      <c r="C31" s="41"/>
      <c r="D31" s="41"/>
      <c r="E31" s="35" t="s">
        <v>2462</v>
      </c>
      <c r="F31" s="41"/>
      <c r="G31" s="41"/>
      <c r="H31" s="41"/>
      <c r="I31" s="41"/>
      <c r="J31" s="42"/>
    </row>
    <row r="32" spans="1:16" x14ac:dyDescent="0.25">
      <c r="A32" s="33" t="s">
        <v>168</v>
      </c>
      <c r="B32" s="33">
        <v>6</v>
      </c>
      <c r="C32" s="34" t="s">
        <v>2465</v>
      </c>
      <c r="D32" s="33" t="s">
        <v>181</v>
      </c>
      <c r="E32" s="35" t="s">
        <v>2466</v>
      </c>
      <c r="F32" s="36" t="s">
        <v>274</v>
      </c>
      <c r="G32" s="37">
        <v>190</v>
      </c>
      <c r="H32" s="38">
        <v>0</v>
      </c>
      <c r="I32" s="38">
        <f>ROUND(G32*H32,P4)</f>
        <v>0</v>
      </c>
      <c r="J32" s="33"/>
      <c r="O32" s="39">
        <f>I32*0.21</f>
        <v>0</v>
      </c>
      <c r="P32">
        <v>3</v>
      </c>
    </row>
    <row r="33" spans="1:16" x14ac:dyDescent="0.25">
      <c r="A33" s="33" t="s">
        <v>173</v>
      </c>
      <c r="B33" s="40"/>
      <c r="C33" s="41"/>
      <c r="D33" s="41"/>
      <c r="E33" s="44" t="s">
        <v>181</v>
      </c>
      <c r="F33" s="41"/>
      <c r="G33" s="41"/>
      <c r="H33" s="41"/>
      <c r="I33" s="41"/>
      <c r="J33" s="42"/>
    </row>
    <row r="34" spans="1:16" x14ac:dyDescent="0.25">
      <c r="A34" s="33" t="s">
        <v>175</v>
      </c>
      <c r="B34" s="40"/>
      <c r="C34" s="41"/>
      <c r="D34" s="41"/>
      <c r="E34" s="43" t="s">
        <v>2500</v>
      </c>
      <c r="F34" s="41"/>
      <c r="G34" s="41"/>
      <c r="H34" s="41"/>
      <c r="I34" s="41"/>
      <c r="J34" s="42"/>
    </row>
    <row r="35" spans="1:16" ht="105" x14ac:dyDescent="0.25">
      <c r="A35" s="33" t="s">
        <v>177</v>
      </c>
      <c r="B35" s="40"/>
      <c r="C35" s="41"/>
      <c r="D35" s="41"/>
      <c r="E35" s="35" t="s">
        <v>2467</v>
      </c>
      <c r="F35" s="41"/>
      <c r="G35" s="41"/>
      <c r="H35" s="41"/>
      <c r="I35" s="41"/>
      <c r="J35" s="42"/>
    </row>
    <row r="36" spans="1:16" x14ac:dyDescent="0.25">
      <c r="A36" s="33" t="s">
        <v>168</v>
      </c>
      <c r="B36" s="33">
        <v>7</v>
      </c>
      <c r="C36" s="34" t="s">
        <v>2468</v>
      </c>
      <c r="D36" s="33" t="s">
        <v>170</v>
      </c>
      <c r="E36" s="35" t="s">
        <v>2469</v>
      </c>
      <c r="F36" s="36" t="s">
        <v>274</v>
      </c>
      <c r="G36" s="37">
        <v>190</v>
      </c>
      <c r="H36" s="38">
        <v>0</v>
      </c>
      <c r="I36" s="38">
        <f>ROUND(G36*H36,P4)</f>
        <v>0</v>
      </c>
      <c r="J36" s="33"/>
      <c r="O36" s="39">
        <f>I36*0.21</f>
        <v>0</v>
      </c>
      <c r="P36">
        <v>3</v>
      </c>
    </row>
    <row r="37" spans="1:16" x14ac:dyDescent="0.25">
      <c r="A37" s="33" t="s">
        <v>173</v>
      </c>
      <c r="B37" s="40"/>
      <c r="C37" s="41"/>
      <c r="D37" s="41"/>
      <c r="E37" s="35" t="s">
        <v>2501</v>
      </c>
      <c r="F37" s="41"/>
      <c r="G37" s="41"/>
      <c r="H37" s="41"/>
      <c r="I37" s="41"/>
      <c r="J37" s="42"/>
    </row>
    <row r="38" spans="1:16" x14ac:dyDescent="0.25">
      <c r="A38" s="33" t="s">
        <v>175</v>
      </c>
      <c r="B38" s="40"/>
      <c r="C38" s="41"/>
      <c r="D38" s="41"/>
      <c r="E38" s="43" t="s">
        <v>2500</v>
      </c>
      <c r="F38" s="41"/>
      <c r="G38" s="41"/>
      <c r="H38" s="41"/>
      <c r="I38" s="41"/>
      <c r="J38" s="42"/>
    </row>
    <row r="39" spans="1:16" ht="150" x14ac:dyDescent="0.25">
      <c r="A39" s="33" t="s">
        <v>177</v>
      </c>
      <c r="B39" s="40"/>
      <c r="C39" s="41"/>
      <c r="D39" s="41"/>
      <c r="E39" s="35" t="s">
        <v>2472</v>
      </c>
      <c r="F39" s="41"/>
      <c r="G39" s="41"/>
      <c r="H39" s="41"/>
      <c r="I39" s="41"/>
      <c r="J39" s="42"/>
    </row>
    <row r="40" spans="1:16" x14ac:dyDescent="0.25">
      <c r="A40" s="33" t="s">
        <v>168</v>
      </c>
      <c r="B40" s="33">
        <v>8</v>
      </c>
      <c r="C40" s="34" t="s">
        <v>2473</v>
      </c>
      <c r="D40" s="33" t="s">
        <v>170</v>
      </c>
      <c r="E40" s="35" t="s">
        <v>2474</v>
      </c>
      <c r="F40" s="36" t="s">
        <v>274</v>
      </c>
      <c r="G40" s="37">
        <v>65</v>
      </c>
      <c r="H40" s="38">
        <v>0</v>
      </c>
      <c r="I40" s="38">
        <f>ROUND(G40*H40,P4)</f>
        <v>0</v>
      </c>
      <c r="J40" s="33"/>
      <c r="O40" s="39">
        <f>I40*0.21</f>
        <v>0</v>
      </c>
      <c r="P40">
        <v>3</v>
      </c>
    </row>
    <row r="41" spans="1:16" x14ac:dyDescent="0.25">
      <c r="A41" s="33" t="s">
        <v>173</v>
      </c>
      <c r="B41" s="40"/>
      <c r="C41" s="41"/>
      <c r="D41" s="41"/>
      <c r="E41" s="35" t="s">
        <v>2502</v>
      </c>
      <c r="F41" s="41"/>
      <c r="G41" s="41"/>
      <c r="H41" s="41"/>
      <c r="I41" s="41"/>
      <c r="J41" s="42"/>
    </row>
    <row r="42" spans="1:16" x14ac:dyDescent="0.25">
      <c r="A42" s="33" t="s">
        <v>175</v>
      </c>
      <c r="B42" s="40"/>
      <c r="C42" s="41"/>
      <c r="D42" s="41"/>
      <c r="E42" s="43" t="s">
        <v>2314</v>
      </c>
      <c r="F42" s="41"/>
      <c r="G42" s="41"/>
      <c r="H42" s="41"/>
      <c r="I42" s="41"/>
      <c r="J42" s="42"/>
    </row>
    <row r="43" spans="1:16" ht="105" x14ac:dyDescent="0.25">
      <c r="A43" s="33" t="s">
        <v>177</v>
      </c>
      <c r="B43" s="40"/>
      <c r="C43" s="41"/>
      <c r="D43" s="41"/>
      <c r="E43" s="35" t="s">
        <v>2476</v>
      </c>
      <c r="F43" s="41"/>
      <c r="G43" s="41"/>
      <c r="H43" s="41"/>
      <c r="I43" s="41"/>
      <c r="J43" s="42"/>
    </row>
    <row r="44" spans="1:16" ht="30" x14ac:dyDescent="0.25">
      <c r="A44" s="33" t="s">
        <v>168</v>
      </c>
      <c r="B44" s="33">
        <v>9</v>
      </c>
      <c r="C44" s="34" t="s">
        <v>2477</v>
      </c>
      <c r="D44" s="33" t="s">
        <v>170</v>
      </c>
      <c r="E44" s="35" t="s">
        <v>2478</v>
      </c>
      <c r="F44" s="36" t="s">
        <v>274</v>
      </c>
      <c r="G44" s="37">
        <v>194</v>
      </c>
      <c r="H44" s="38">
        <v>0</v>
      </c>
      <c r="I44" s="38">
        <f>ROUND(G44*H44,P4)</f>
        <v>0</v>
      </c>
      <c r="J44" s="33"/>
      <c r="O44" s="39">
        <f>I44*0.21</f>
        <v>0</v>
      </c>
      <c r="P44">
        <v>3</v>
      </c>
    </row>
    <row r="45" spans="1:16" x14ac:dyDescent="0.25">
      <c r="A45" s="33" t="s">
        <v>173</v>
      </c>
      <c r="B45" s="40"/>
      <c r="C45" s="41"/>
      <c r="D45" s="41"/>
      <c r="E45" s="35" t="s">
        <v>2502</v>
      </c>
      <c r="F45" s="41"/>
      <c r="G45" s="41"/>
      <c r="H45" s="41"/>
      <c r="I45" s="41"/>
      <c r="J45" s="42"/>
    </row>
    <row r="46" spans="1:16" x14ac:dyDescent="0.25">
      <c r="A46" s="33" t="s">
        <v>175</v>
      </c>
      <c r="B46" s="40"/>
      <c r="C46" s="41"/>
      <c r="D46" s="41"/>
      <c r="E46" s="43" t="s">
        <v>2539</v>
      </c>
      <c r="F46" s="41"/>
      <c r="G46" s="41"/>
      <c r="H46" s="41"/>
      <c r="I46" s="41"/>
      <c r="J46" s="42"/>
    </row>
    <row r="47" spans="1:16" ht="105" x14ac:dyDescent="0.25">
      <c r="A47" s="33" t="s">
        <v>177</v>
      </c>
      <c r="B47" s="40"/>
      <c r="C47" s="41"/>
      <c r="D47" s="41"/>
      <c r="E47" s="35" t="s">
        <v>2476</v>
      </c>
      <c r="F47" s="41"/>
      <c r="G47" s="41"/>
      <c r="H47" s="41"/>
      <c r="I47" s="41"/>
      <c r="J47" s="42"/>
    </row>
    <row r="48" spans="1:16" ht="30" x14ac:dyDescent="0.25">
      <c r="A48" s="33" t="s">
        <v>168</v>
      </c>
      <c r="B48" s="33">
        <v>10</v>
      </c>
      <c r="C48" s="34" t="s">
        <v>2479</v>
      </c>
      <c r="D48" s="33" t="s">
        <v>181</v>
      </c>
      <c r="E48" s="35" t="s">
        <v>2480</v>
      </c>
      <c r="F48" s="36" t="s">
        <v>190</v>
      </c>
      <c r="G48" s="37">
        <v>10</v>
      </c>
      <c r="H48" s="38">
        <v>0</v>
      </c>
      <c r="I48" s="38">
        <f>ROUND(G48*H48,P4)</f>
        <v>0</v>
      </c>
      <c r="J48" s="33"/>
      <c r="O48" s="39">
        <f>I48*0.21</f>
        <v>0</v>
      </c>
      <c r="P48">
        <v>3</v>
      </c>
    </row>
    <row r="49" spans="1:16" x14ac:dyDescent="0.25">
      <c r="A49" s="33" t="s">
        <v>173</v>
      </c>
      <c r="B49" s="40"/>
      <c r="C49" s="41"/>
      <c r="D49" s="41"/>
      <c r="E49" s="44" t="s">
        <v>181</v>
      </c>
      <c r="F49" s="41"/>
      <c r="G49" s="41"/>
      <c r="H49" s="41"/>
      <c r="I49" s="41"/>
      <c r="J49" s="42"/>
    </row>
    <row r="50" spans="1:16" x14ac:dyDescent="0.25">
      <c r="A50" s="33" t="s">
        <v>175</v>
      </c>
      <c r="B50" s="40"/>
      <c r="C50" s="41"/>
      <c r="D50" s="41"/>
      <c r="E50" s="43" t="s">
        <v>325</v>
      </c>
      <c r="F50" s="41"/>
      <c r="G50" s="41"/>
      <c r="H50" s="41"/>
      <c r="I50" s="41"/>
      <c r="J50" s="42"/>
    </row>
    <row r="51" spans="1:16" ht="120" x14ac:dyDescent="0.25">
      <c r="A51" s="33" t="s">
        <v>177</v>
      </c>
      <c r="B51" s="40"/>
      <c r="C51" s="41"/>
      <c r="D51" s="41"/>
      <c r="E51" s="35" t="s">
        <v>2481</v>
      </c>
      <c r="F51" s="41"/>
      <c r="G51" s="41"/>
      <c r="H51" s="41"/>
      <c r="I51" s="41"/>
      <c r="J51" s="42"/>
    </row>
    <row r="52" spans="1:16" ht="30" x14ac:dyDescent="0.25">
      <c r="A52" s="33" t="s">
        <v>168</v>
      </c>
      <c r="B52" s="33">
        <v>11</v>
      </c>
      <c r="C52" s="34" t="s">
        <v>2504</v>
      </c>
      <c r="D52" s="33" t="s">
        <v>181</v>
      </c>
      <c r="E52" s="35" t="s">
        <v>2505</v>
      </c>
      <c r="F52" s="36" t="s">
        <v>190</v>
      </c>
      <c r="G52" s="37">
        <v>2</v>
      </c>
      <c r="H52" s="38">
        <v>0</v>
      </c>
      <c r="I52" s="38">
        <f>ROUND(G52*H52,P4)</f>
        <v>0</v>
      </c>
      <c r="J52" s="33"/>
      <c r="O52" s="39">
        <f>I52*0.21</f>
        <v>0</v>
      </c>
      <c r="P52">
        <v>3</v>
      </c>
    </row>
    <row r="53" spans="1:16" x14ac:dyDescent="0.25">
      <c r="A53" s="33" t="s">
        <v>173</v>
      </c>
      <c r="B53" s="40"/>
      <c r="C53" s="41"/>
      <c r="D53" s="41"/>
      <c r="E53" s="44" t="s">
        <v>181</v>
      </c>
      <c r="F53" s="41"/>
      <c r="G53" s="41"/>
      <c r="H53" s="41"/>
      <c r="I53" s="41"/>
      <c r="J53" s="42"/>
    </row>
    <row r="54" spans="1:16" x14ac:dyDescent="0.25">
      <c r="A54" s="33" t="s">
        <v>175</v>
      </c>
      <c r="B54" s="40"/>
      <c r="C54" s="41"/>
      <c r="D54" s="41"/>
      <c r="E54" s="43" t="s">
        <v>805</v>
      </c>
      <c r="F54" s="41"/>
      <c r="G54" s="41"/>
      <c r="H54" s="41"/>
      <c r="I54" s="41"/>
      <c r="J54" s="42"/>
    </row>
    <row r="55" spans="1:16" ht="120" x14ac:dyDescent="0.25">
      <c r="A55" s="33" t="s">
        <v>177</v>
      </c>
      <c r="B55" s="40"/>
      <c r="C55" s="41"/>
      <c r="D55" s="41"/>
      <c r="E55" s="35" t="s">
        <v>2481</v>
      </c>
      <c r="F55" s="41"/>
      <c r="G55" s="41"/>
      <c r="H55" s="41"/>
      <c r="I55" s="41"/>
      <c r="J55" s="42"/>
    </row>
    <row r="56" spans="1:16" ht="30" x14ac:dyDescent="0.25">
      <c r="A56" s="33" t="s">
        <v>168</v>
      </c>
      <c r="B56" s="33">
        <v>12</v>
      </c>
      <c r="C56" s="34" t="s">
        <v>2482</v>
      </c>
      <c r="D56" s="33" t="s">
        <v>181</v>
      </c>
      <c r="E56" s="35" t="s">
        <v>2483</v>
      </c>
      <c r="F56" s="36" t="s">
        <v>190</v>
      </c>
      <c r="G56" s="37">
        <v>5</v>
      </c>
      <c r="H56" s="38">
        <v>0</v>
      </c>
      <c r="I56" s="38">
        <f>ROUND(G56*H56,P4)</f>
        <v>0</v>
      </c>
      <c r="J56" s="33"/>
      <c r="O56" s="39">
        <f>I56*0.21</f>
        <v>0</v>
      </c>
      <c r="P56">
        <v>3</v>
      </c>
    </row>
    <row r="57" spans="1:16" x14ac:dyDescent="0.25">
      <c r="A57" s="33" t="s">
        <v>173</v>
      </c>
      <c r="B57" s="40"/>
      <c r="C57" s="41"/>
      <c r="D57" s="41"/>
      <c r="E57" s="44" t="s">
        <v>181</v>
      </c>
      <c r="F57" s="41"/>
      <c r="G57" s="41"/>
      <c r="H57" s="41"/>
      <c r="I57" s="41"/>
      <c r="J57" s="42"/>
    </row>
    <row r="58" spans="1:16" x14ac:dyDescent="0.25">
      <c r="A58" s="33" t="s">
        <v>175</v>
      </c>
      <c r="B58" s="40"/>
      <c r="C58" s="41"/>
      <c r="D58" s="41"/>
      <c r="E58" s="43" t="s">
        <v>333</v>
      </c>
      <c r="F58" s="41"/>
      <c r="G58" s="41"/>
      <c r="H58" s="41"/>
      <c r="I58" s="41"/>
      <c r="J58" s="42"/>
    </row>
    <row r="59" spans="1:16" ht="135" x14ac:dyDescent="0.25">
      <c r="A59" s="33" t="s">
        <v>177</v>
      </c>
      <c r="B59" s="40"/>
      <c r="C59" s="41"/>
      <c r="D59" s="41"/>
      <c r="E59" s="35" t="s">
        <v>2484</v>
      </c>
      <c r="F59" s="41"/>
      <c r="G59" s="41"/>
      <c r="H59" s="41"/>
      <c r="I59" s="41"/>
      <c r="J59" s="42"/>
    </row>
    <row r="60" spans="1:16" ht="30" x14ac:dyDescent="0.25">
      <c r="A60" s="33" t="s">
        <v>168</v>
      </c>
      <c r="B60" s="33">
        <v>13</v>
      </c>
      <c r="C60" s="34" t="s">
        <v>2485</v>
      </c>
      <c r="D60" s="33" t="s">
        <v>181</v>
      </c>
      <c r="E60" s="35" t="s">
        <v>2486</v>
      </c>
      <c r="F60" s="36" t="s">
        <v>190</v>
      </c>
      <c r="G60" s="37">
        <v>5</v>
      </c>
      <c r="H60" s="38">
        <v>0</v>
      </c>
      <c r="I60" s="38">
        <f>ROUND(G60*H60,P4)</f>
        <v>0</v>
      </c>
      <c r="J60" s="33"/>
      <c r="O60" s="39">
        <f>I60*0.21</f>
        <v>0</v>
      </c>
      <c r="P60">
        <v>3</v>
      </c>
    </row>
    <row r="61" spans="1:16" x14ac:dyDescent="0.25">
      <c r="A61" s="33" t="s">
        <v>173</v>
      </c>
      <c r="B61" s="40"/>
      <c r="C61" s="41"/>
      <c r="D61" s="41"/>
      <c r="E61" s="44" t="s">
        <v>181</v>
      </c>
      <c r="F61" s="41"/>
      <c r="G61" s="41"/>
      <c r="H61" s="41"/>
      <c r="I61" s="41"/>
      <c r="J61" s="42"/>
    </row>
    <row r="62" spans="1:16" x14ac:dyDescent="0.25">
      <c r="A62" s="33" t="s">
        <v>175</v>
      </c>
      <c r="B62" s="40"/>
      <c r="C62" s="41"/>
      <c r="D62" s="41"/>
      <c r="E62" s="43" t="s">
        <v>333</v>
      </c>
      <c r="F62" s="41"/>
      <c r="G62" s="41"/>
      <c r="H62" s="41"/>
      <c r="I62" s="41"/>
      <c r="J62" s="42"/>
    </row>
    <row r="63" spans="1:16" ht="120" x14ac:dyDescent="0.25">
      <c r="A63" s="33" t="s">
        <v>177</v>
      </c>
      <c r="B63" s="40"/>
      <c r="C63" s="41"/>
      <c r="D63" s="41"/>
      <c r="E63" s="35" t="s">
        <v>2487</v>
      </c>
      <c r="F63" s="41"/>
      <c r="G63" s="41"/>
      <c r="H63" s="41"/>
      <c r="I63" s="41"/>
      <c r="J63" s="42"/>
    </row>
    <row r="64" spans="1:16" x14ac:dyDescent="0.25">
      <c r="A64" s="33" t="s">
        <v>168</v>
      </c>
      <c r="B64" s="33">
        <v>14</v>
      </c>
      <c r="C64" s="34" t="s">
        <v>2511</v>
      </c>
      <c r="D64" s="33" t="s">
        <v>181</v>
      </c>
      <c r="E64" s="35" t="s">
        <v>2512</v>
      </c>
      <c r="F64" s="36" t="s">
        <v>190</v>
      </c>
      <c r="G64" s="37">
        <v>5</v>
      </c>
      <c r="H64" s="38">
        <v>0</v>
      </c>
      <c r="I64" s="38">
        <f>ROUND(G64*H64,P4)</f>
        <v>0</v>
      </c>
      <c r="J64" s="33"/>
      <c r="O64" s="39">
        <f>I64*0.21</f>
        <v>0</v>
      </c>
      <c r="P64">
        <v>3</v>
      </c>
    </row>
    <row r="65" spans="1:16" x14ac:dyDescent="0.25">
      <c r="A65" s="33" t="s">
        <v>173</v>
      </c>
      <c r="B65" s="40"/>
      <c r="C65" s="41"/>
      <c r="D65" s="41"/>
      <c r="E65" s="44" t="s">
        <v>181</v>
      </c>
      <c r="F65" s="41"/>
      <c r="G65" s="41"/>
      <c r="H65" s="41"/>
      <c r="I65" s="41"/>
      <c r="J65" s="42"/>
    </row>
    <row r="66" spans="1:16" x14ac:dyDescent="0.25">
      <c r="A66" s="33" t="s">
        <v>175</v>
      </c>
      <c r="B66" s="40"/>
      <c r="C66" s="41"/>
      <c r="D66" s="41"/>
      <c r="E66" s="43" t="s">
        <v>333</v>
      </c>
      <c r="F66" s="41"/>
      <c r="G66" s="41"/>
      <c r="H66" s="41"/>
      <c r="I66" s="41"/>
      <c r="J66" s="42"/>
    </row>
    <row r="67" spans="1:16" ht="105" x14ac:dyDescent="0.25">
      <c r="A67" s="33" t="s">
        <v>177</v>
      </c>
      <c r="B67" s="40"/>
      <c r="C67" s="41"/>
      <c r="D67" s="41"/>
      <c r="E67" s="35" t="s">
        <v>2490</v>
      </c>
      <c r="F67" s="41"/>
      <c r="G67" s="41"/>
      <c r="H67" s="41"/>
      <c r="I67" s="41"/>
      <c r="J67" s="42"/>
    </row>
    <row r="68" spans="1:16" x14ac:dyDescent="0.25">
      <c r="A68" s="27" t="s">
        <v>165</v>
      </c>
      <c r="B68" s="28"/>
      <c r="C68" s="29" t="s">
        <v>674</v>
      </c>
      <c r="D68" s="30"/>
      <c r="E68" s="27" t="s">
        <v>675</v>
      </c>
      <c r="F68" s="30"/>
      <c r="G68" s="30"/>
      <c r="H68" s="30"/>
      <c r="I68" s="31">
        <f>SUMIFS(I69:I72,A69:A72,"P")</f>
        <v>0</v>
      </c>
      <c r="J68" s="32"/>
    </row>
    <row r="69" spans="1:16" ht="30" x14ac:dyDescent="0.25">
      <c r="A69" s="33" t="s">
        <v>168</v>
      </c>
      <c r="B69" s="33">
        <v>15</v>
      </c>
      <c r="C69" s="34" t="s">
        <v>2491</v>
      </c>
      <c r="D69" s="33" t="s">
        <v>181</v>
      </c>
      <c r="E69" s="35" t="s">
        <v>2492</v>
      </c>
      <c r="F69" s="36" t="s">
        <v>242</v>
      </c>
      <c r="G69" s="37">
        <v>4.96</v>
      </c>
      <c r="H69" s="38">
        <v>0</v>
      </c>
      <c r="I69" s="38">
        <f>ROUND(G69*H69,P4)</f>
        <v>0</v>
      </c>
      <c r="J69" s="33"/>
      <c r="O69" s="39">
        <f>I69*0.21</f>
        <v>0</v>
      </c>
      <c r="P69">
        <v>3</v>
      </c>
    </row>
    <row r="70" spans="1:16" x14ac:dyDescent="0.25">
      <c r="A70" s="33" t="s">
        <v>173</v>
      </c>
      <c r="B70" s="40"/>
      <c r="C70" s="41"/>
      <c r="D70" s="41"/>
      <c r="E70" s="44" t="s">
        <v>181</v>
      </c>
      <c r="F70" s="41"/>
      <c r="G70" s="41"/>
      <c r="H70" s="41"/>
      <c r="I70" s="41"/>
      <c r="J70" s="42"/>
    </row>
    <row r="71" spans="1:16" x14ac:dyDescent="0.25">
      <c r="A71" s="33" t="s">
        <v>175</v>
      </c>
      <c r="B71" s="40"/>
      <c r="C71" s="41"/>
      <c r="D71" s="41"/>
      <c r="E71" s="43" t="s">
        <v>2540</v>
      </c>
      <c r="F71" s="41"/>
      <c r="G71" s="41"/>
      <c r="H71" s="41"/>
      <c r="I71" s="41"/>
      <c r="J71" s="42"/>
    </row>
    <row r="72" spans="1:16" ht="409.5" x14ac:dyDescent="0.25">
      <c r="A72" s="33" t="s">
        <v>177</v>
      </c>
      <c r="B72" s="45"/>
      <c r="C72" s="46"/>
      <c r="D72" s="46"/>
      <c r="E72" s="35" t="s">
        <v>2307</v>
      </c>
      <c r="F72" s="46"/>
      <c r="G72" s="46"/>
      <c r="H72" s="46"/>
      <c r="I72" s="46"/>
      <c r="J72" s="47"/>
    </row>
  </sheetData>
  <mergeCells count="13">
    <mergeCell ref="E7:E8"/>
    <mergeCell ref="F7:F8"/>
    <mergeCell ref="G7:G8"/>
    <mergeCell ref="H7:I7"/>
    <mergeCell ref="J7:J8"/>
    <mergeCell ref="C3:D3"/>
    <mergeCell ref="C4:D4"/>
    <mergeCell ref="C5:D5"/>
    <mergeCell ref="C6:D6"/>
    <mergeCell ref="A7:A8"/>
    <mergeCell ref="B7:B8"/>
    <mergeCell ref="C7:C8"/>
    <mergeCell ref="D7:D8"/>
  </mergeCells>
  <pageMargins left="0.7" right="0.7" top="0.75" bottom="0.75" header="0.3" footer="0.3"/>
  <pageSetup fitToHeight="0"/>
  <headerFooter>
    <oddFooter>&amp;C_x000D_&amp;1#&amp;"Calibri"&amp;10&amp;K000000 Mott MacDonald Restricted</oddFooter>
  </headerFooter>
  <drawing r:id="rId1"/>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E00-000000000000}">
  <sheetPr>
    <pageSetUpPr fitToPage="1"/>
  </sheetPr>
  <dimension ref="A1:P14"/>
  <sheetViews>
    <sheetView topLeftCell="B1" workbookViewId="0"/>
  </sheetViews>
  <sheetFormatPr defaultRowHeight="15" x14ac:dyDescent="0.25"/>
  <cols>
    <col min="1" max="1" width="9.140625" hidden="1"/>
    <col min="2" max="2" width="16.140625" customWidth="1"/>
    <col min="3" max="3" width="9.7109375" customWidth="1"/>
    <col min="4" max="4" width="13" customWidth="1"/>
    <col min="5" max="5" width="64.85546875" customWidth="1"/>
    <col min="6" max="6" width="13" customWidth="1"/>
    <col min="7" max="9" width="16.140625" customWidth="1"/>
    <col min="10" max="10" width="14.85546875" bestFit="1" customWidth="1"/>
    <col min="15" max="16" width="9.140625" hidden="1"/>
  </cols>
  <sheetData>
    <row r="1" spans="1:16" x14ac:dyDescent="0.25">
      <c r="A1" s="1" t="s">
        <v>0</v>
      </c>
      <c r="B1" s="11"/>
      <c r="C1" s="12"/>
      <c r="D1" s="12"/>
      <c r="E1" s="13" t="s">
        <v>1</v>
      </c>
      <c r="F1" s="12"/>
      <c r="G1" s="12"/>
      <c r="H1" s="12"/>
      <c r="I1" s="12"/>
      <c r="J1" s="14"/>
      <c r="P1">
        <v>3</v>
      </c>
    </row>
    <row r="2" spans="1:16" ht="20.25" x14ac:dyDescent="0.25">
      <c r="A2" s="1"/>
      <c r="B2" s="15"/>
      <c r="C2" s="16"/>
      <c r="D2" s="16"/>
      <c r="E2" s="17" t="s">
        <v>142</v>
      </c>
      <c r="F2" s="16"/>
      <c r="G2" s="16"/>
      <c r="H2" s="16"/>
      <c r="I2" s="16"/>
      <c r="J2" s="18"/>
    </row>
    <row r="3" spans="1:16" x14ac:dyDescent="0.25">
      <c r="A3" s="3" t="s">
        <v>143</v>
      </c>
      <c r="B3" s="19" t="s">
        <v>144</v>
      </c>
      <c r="C3" s="73" t="s">
        <v>145</v>
      </c>
      <c r="D3" s="74"/>
      <c r="E3" s="20" t="s">
        <v>146</v>
      </c>
      <c r="F3" s="16"/>
      <c r="G3" s="16"/>
      <c r="H3" s="21" t="s">
        <v>2541</v>
      </c>
      <c r="I3" s="22">
        <f>SUMIFS(I10:I14,A10:A14,"SD")</f>
        <v>0</v>
      </c>
      <c r="J3" s="18"/>
      <c r="O3">
        <v>0</v>
      </c>
      <c r="P3">
        <v>2</v>
      </c>
    </row>
    <row r="4" spans="1:16" x14ac:dyDescent="0.25">
      <c r="A4" s="3" t="s">
        <v>148</v>
      </c>
      <c r="B4" s="19" t="s">
        <v>149</v>
      </c>
      <c r="C4" s="73" t="s">
        <v>11</v>
      </c>
      <c r="D4" s="74"/>
      <c r="E4" s="20" t="s">
        <v>12</v>
      </c>
      <c r="F4" s="16"/>
      <c r="G4" s="16"/>
      <c r="H4" s="16"/>
      <c r="I4" s="16"/>
      <c r="J4" s="18"/>
      <c r="O4">
        <v>0.15</v>
      </c>
      <c r="P4">
        <v>2</v>
      </c>
    </row>
    <row r="5" spans="1:16" x14ac:dyDescent="0.25">
      <c r="A5" s="3" t="s">
        <v>150</v>
      </c>
      <c r="B5" s="19" t="s">
        <v>149</v>
      </c>
      <c r="C5" s="73" t="s">
        <v>2444</v>
      </c>
      <c r="D5" s="74"/>
      <c r="E5" s="20" t="s">
        <v>74</v>
      </c>
      <c r="F5" s="16"/>
      <c r="G5" s="16"/>
      <c r="H5" s="16"/>
      <c r="I5" s="16"/>
      <c r="J5" s="18"/>
      <c r="O5">
        <v>0.21</v>
      </c>
    </row>
    <row r="6" spans="1:16" x14ac:dyDescent="0.25">
      <c r="A6" s="3" t="s">
        <v>152</v>
      </c>
      <c r="B6" s="19" t="s">
        <v>153</v>
      </c>
      <c r="C6" s="73" t="s">
        <v>2541</v>
      </c>
      <c r="D6" s="74"/>
      <c r="E6" s="20" t="s">
        <v>100</v>
      </c>
      <c r="F6" s="16"/>
      <c r="G6" s="16"/>
      <c r="H6" s="16"/>
      <c r="I6" s="16"/>
      <c r="J6" s="18"/>
    </row>
    <row r="7" spans="1:16" x14ac:dyDescent="0.25">
      <c r="A7" s="75" t="s">
        <v>154</v>
      </c>
      <c r="B7" s="76" t="s">
        <v>155</v>
      </c>
      <c r="C7" s="77" t="s">
        <v>156</v>
      </c>
      <c r="D7" s="77" t="s">
        <v>157</v>
      </c>
      <c r="E7" s="77" t="s">
        <v>158</v>
      </c>
      <c r="F7" s="77" t="s">
        <v>159</v>
      </c>
      <c r="G7" s="77" t="s">
        <v>160</v>
      </c>
      <c r="H7" s="77" t="s">
        <v>161</v>
      </c>
      <c r="I7" s="77"/>
      <c r="J7" s="78" t="s">
        <v>162</v>
      </c>
    </row>
    <row r="8" spans="1:16" x14ac:dyDescent="0.25">
      <c r="A8" s="75"/>
      <c r="B8" s="76"/>
      <c r="C8" s="77"/>
      <c r="D8" s="77"/>
      <c r="E8" s="77"/>
      <c r="F8" s="77"/>
      <c r="G8" s="77"/>
      <c r="H8" s="6" t="s">
        <v>163</v>
      </c>
      <c r="I8" s="6" t="s">
        <v>164</v>
      </c>
      <c r="J8" s="78"/>
    </row>
    <row r="9" spans="1:16" x14ac:dyDescent="0.25">
      <c r="A9" s="25">
        <v>0</v>
      </c>
      <c r="B9" s="23">
        <v>1</v>
      </c>
      <c r="C9" s="26">
        <v>2</v>
      </c>
      <c r="D9" s="6">
        <v>3</v>
      </c>
      <c r="E9" s="26">
        <v>4</v>
      </c>
      <c r="F9" s="6">
        <v>5</v>
      </c>
      <c r="G9" s="6">
        <v>6</v>
      </c>
      <c r="H9" s="6">
        <v>7</v>
      </c>
      <c r="I9" s="26">
        <v>8</v>
      </c>
      <c r="J9" s="24">
        <v>9</v>
      </c>
    </row>
    <row r="10" spans="1:16" x14ac:dyDescent="0.25">
      <c r="A10" s="27" t="s">
        <v>165</v>
      </c>
      <c r="B10" s="28"/>
      <c r="C10" s="29" t="s">
        <v>166</v>
      </c>
      <c r="D10" s="30"/>
      <c r="E10" s="27" t="s">
        <v>167</v>
      </c>
      <c r="F10" s="30"/>
      <c r="G10" s="30"/>
      <c r="H10" s="30"/>
      <c r="I10" s="31">
        <f>SUMIFS(I11:I14,A11:A14,"P")</f>
        <v>0</v>
      </c>
      <c r="J10" s="32"/>
    </row>
    <row r="11" spans="1:16" x14ac:dyDescent="0.25">
      <c r="A11" s="33" t="s">
        <v>168</v>
      </c>
      <c r="B11" s="33">
        <v>1</v>
      </c>
      <c r="C11" s="34" t="s">
        <v>2331</v>
      </c>
      <c r="D11" s="33" t="s">
        <v>170</v>
      </c>
      <c r="E11" s="35" t="s">
        <v>2332</v>
      </c>
      <c r="F11" s="36" t="s">
        <v>172</v>
      </c>
      <c r="G11" s="37">
        <v>1</v>
      </c>
      <c r="H11" s="38">
        <v>0</v>
      </c>
      <c r="I11" s="38">
        <f>ROUND(G11*H11,P4)</f>
        <v>0</v>
      </c>
      <c r="J11" s="33"/>
      <c r="O11" s="39">
        <f>I11*0.21</f>
        <v>0</v>
      </c>
      <c r="P11">
        <v>3</v>
      </c>
    </row>
    <row r="12" spans="1:16" ht="165" x14ac:dyDescent="0.25">
      <c r="A12" s="33" t="s">
        <v>173</v>
      </c>
      <c r="B12" s="40"/>
      <c r="C12" s="41"/>
      <c r="D12" s="41"/>
      <c r="E12" s="35" t="s">
        <v>2445</v>
      </c>
      <c r="F12" s="41"/>
      <c r="G12" s="41"/>
      <c r="H12" s="41"/>
      <c r="I12" s="41"/>
      <c r="J12" s="42"/>
    </row>
    <row r="13" spans="1:16" x14ac:dyDescent="0.25">
      <c r="A13" s="33" t="s">
        <v>175</v>
      </c>
      <c r="B13" s="40"/>
      <c r="C13" s="41"/>
      <c r="D13" s="41"/>
      <c r="E13" s="43" t="s">
        <v>176</v>
      </c>
      <c r="F13" s="41"/>
      <c r="G13" s="41"/>
      <c r="H13" s="41"/>
      <c r="I13" s="41"/>
      <c r="J13" s="42"/>
    </row>
    <row r="14" spans="1:16" ht="30" x14ac:dyDescent="0.25">
      <c r="A14" s="33" t="s">
        <v>177</v>
      </c>
      <c r="B14" s="45"/>
      <c r="C14" s="46"/>
      <c r="D14" s="46"/>
      <c r="E14" s="35" t="s">
        <v>2334</v>
      </c>
      <c r="F14" s="46"/>
      <c r="G14" s="46"/>
      <c r="H14" s="46"/>
      <c r="I14" s="46"/>
      <c r="J14" s="47"/>
    </row>
  </sheetData>
  <mergeCells count="13">
    <mergeCell ref="E7:E8"/>
    <mergeCell ref="F7:F8"/>
    <mergeCell ref="G7:G8"/>
    <mergeCell ref="H7:I7"/>
    <mergeCell ref="J7:J8"/>
    <mergeCell ref="C3:D3"/>
    <mergeCell ref="C4:D4"/>
    <mergeCell ref="C5:D5"/>
    <mergeCell ref="C6:D6"/>
    <mergeCell ref="A7:A8"/>
    <mergeCell ref="B7:B8"/>
    <mergeCell ref="C7:C8"/>
    <mergeCell ref="D7:D8"/>
  </mergeCells>
  <pageMargins left="0.7" right="0.7" top="0.75" bottom="0.75" header="0.3" footer="0.3"/>
  <pageSetup fitToHeight="0"/>
  <headerFooter>
    <oddFooter>&amp;C_x000D_&amp;1#&amp;"Calibri"&amp;10&amp;K000000 Mott MacDonald Restricted</oddFooter>
  </headerFooter>
  <drawing r:id="rId1"/>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F00-000000000000}">
  <sheetPr>
    <pageSetUpPr fitToPage="1"/>
  </sheetPr>
  <dimension ref="A1:P14"/>
  <sheetViews>
    <sheetView topLeftCell="B1" workbookViewId="0"/>
  </sheetViews>
  <sheetFormatPr defaultRowHeight="15" x14ac:dyDescent="0.25"/>
  <cols>
    <col min="1" max="1" width="9.140625" hidden="1"/>
    <col min="2" max="2" width="16.140625" customWidth="1"/>
    <col min="3" max="3" width="9.7109375" customWidth="1"/>
    <col min="4" max="4" width="13" customWidth="1"/>
    <col min="5" max="5" width="64.85546875" customWidth="1"/>
    <col min="6" max="6" width="13" customWidth="1"/>
    <col min="7" max="9" width="16.140625" customWidth="1"/>
    <col min="10" max="10" width="14.85546875" bestFit="1" customWidth="1"/>
    <col min="15" max="16" width="9.140625" hidden="1"/>
  </cols>
  <sheetData>
    <row r="1" spans="1:16" x14ac:dyDescent="0.25">
      <c r="A1" s="1" t="s">
        <v>0</v>
      </c>
      <c r="B1" s="11"/>
      <c r="C1" s="12"/>
      <c r="D1" s="12"/>
      <c r="E1" s="13" t="s">
        <v>1</v>
      </c>
      <c r="F1" s="12"/>
      <c r="G1" s="12"/>
      <c r="H1" s="12"/>
      <c r="I1" s="12"/>
      <c r="J1" s="14"/>
      <c r="P1">
        <v>3</v>
      </c>
    </row>
    <row r="2" spans="1:16" ht="20.25" x14ac:dyDescent="0.25">
      <c r="A2" s="1"/>
      <c r="B2" s="15"/>
      <c r="C2" s="16"/>
      <c r="D2" s="16"/>
      <c r="E2" s="17" t="s">
        <v>142</v>
      </c>
      <c r="F2" s="16"/>
      <c r="G2" s="16"/>
      <c r="H2" s="16"/>
      <c r="I2" s="16"/>
      <c r="J2" s="18"/>
    </row>
    <row r="3" spans="1:16" x14ac:dyDescent="0.25">
      <c r="A3" s="3" t="s">
        <v>143</v>
      </c>
      <c r="B3" s="19" t="s">
        <v>144</v>
      </c>
      <c r="C3" s="73" t="s">
        <v>145</v>
      </c>
      <c r="D3" s="74"/>
      <c r="E3" s="20" t="s">
        <v>146</v>
      </c>
      <c r="F3" s="16"/>
      <c r="G3" s="16"/>
      <c r="H3" s="21" t="s">
        <v>2542</v>
      </c>
      <c r="I3" s="22">
        <f>SUMIFS(I10:I14,A10:A14,"SD")</f>
        <v>0</v>
      </c>
      <c r="J3" s="18"/>
      <c r="O3">
        <v>0</v>
      </c>
      <c r="P3">
        <v>2</v>
      </c>
    </row>
    <row r="4" spans="1:16" x14ac:dyDescent="0.25">
      <c r="A4" s="3" t="s">
        <v>148</v>
      </c>
      <c r="B4" s="19" t="s">
        <v>149</v>
      </c>
      <c r="C4" s="73" t="s">
        <v>11</v>
      </c>
      <c r="D4" s="74"/>
      <c r="E4" s="20" t="s">
        <v>12</v>
      </c>
      <c r="F4" s="16"/>
      <c r="G4" s="16"/>
      <c r="H4" s="16"/>
      <c r="I4" s="16"/>
      <c r="J4" s="18"/>
      <c r="O4">
        <v>0.15</v>
      </c>
      <c r="P4">
        <v>2</v>
      </c>
    </row>
    <row r="5" spans="1:16" x14ac:dyDescent="0.25">
      <c r="A5" s="3" t="s">
        <v>150</v>
      </c>
      <c r="B5" s="19" t="s">
        <v>149</v>
      </c>
      <c r="C5" s="73" t="s">
        <v>2444</v>
      </c>
      <c r="D5" s="74"/>
      <c r="E5" s="20" t="s">
        <v>74</v>
      </c>
      <c r="F5" s="16"/>
      <c r="G5" s="16"/>
      <c r="H5" s="16"/>
      <c r="I5" s="16"/>
      <c r="J5" s="18"/>
      <c r="O5">
        <v>0.21</v>
      </c>
    </row>
    <row r="6" spans="1:16" x14ac:dyDescent="0.25">
      <c r="A6" s="3" t="s">
        <v>152</v>
      </c>
      <c r="B6" s="19" t="s">
        <v>153</v>
      </c>
      <c r="C6" s="73" t="s">
        <v>2542</v>
      </c>
      <c r="D6" s="74"/>
      <c r="E6" s="20" t="s">
        <v>102</v>
      </c>
      <c r="F6" s="16"/>
      <c r="G6" s="16"/>
      <c r="H6" s="16"/>
      <c r="I6" s="16"/>
      <c r="J6" s="18"/>
    </row>
    <row r="7" spans="1:16" x14ac:dyDescent="0.25">
      <c r="A7" s="75" t="s">
        <v>154</v>
      </c>
      <c r="B7" s="76" t="s">
        <v>155</v>
      </c>
      <c r="C7" s="77" t="s">
        <v>156</v>
      </c>
      <c r="D7" s="77" t="s">
        <v>157</v>
      </c>
      <c r="E7" s="77" t="s">
        <v>158</v>
      </c>
      <c r="F7" s="77" t="s">
        <v>159</v>
      </c>
      <c r="G7" s="77" t="s">
        <v>160</v>
      </c>
      <c r="H7" s="77" t="s">
        <v>161</v>
      </c>
      <c r="I7" s="77"/>
      <c r="J7" s="78" t="s">
        <v>162</v>
      </c>
    </row>
    <row r="8" spans="1:16" x14ac:dyDescent="0.25">
      <c r="A8" s="75"/>
      <c r="B8" s="76"/>
      <c r="C8" s="77"/>
      <c r="D8" s="77"/>
      <c r="E8" s="77"/>
      <c r="F8" s="77"/>
      <c r="G8" s="77"/>
      <c r="H8" s="6" t="s">
        <v>163</v>
      </c>
      <c r="I8" s="6" t="s">
        <v>164</v>
      </c>
      <c r="J8" s="78"/>
    </row>
    <row r="9" spans="1:16" x14ac:dyDescent="0.25">
      <c r="A9" s="25">
        <v>0</v>
      </c>
      <c r="B9" s="23">
        <v>1</v>
      </c>
      <c r="C9" s="26">
        <v>2</v>
      </c>
      <c r="D9" s="6">
        <v>3</v>
      </c>
      <c r="E9" s="26">
        <v>4</v>
      </c>
      <c r="F9" s="6">
        <v>5</v>
      </c>
      <c r="G9" s="6">
        <v>6</v>
      </c>
      <c r="H9" s="6">
        <v>7</v>
      </c>
      <c r="I9" s="26">
        <v>8</v>
      </c>
      <c r="J9" s="24">
        <v>9</v>
      </c>
    </row>
    <row r="10" spans="1:16" x14ac:dyDescent="0.25">
      <c r="A10" s="27" t="s">
        <v>165</v>
      </c>
      <c r="B10" s="28"/>
      <c r="C10" s="29" t="s">
        <v>166</v>
      </c>
      <c r="D10" s="30"/>
      <c r="E10" s="27" t="s">
        <v>167</v>
      </c>
      <c r="F10" s="30"/>
      <c r="G10" s="30"/>
      <c r="H10" s="30"/>
      <c r="I10" s="31">
        <f>SUMIFS(I11:I14,A11:A14,"P")</f>
        <v>0</v>
      </c>
      <c r="J10" s="32"/>
    </row>
    <row r="11" spans="1:16" x14ac:dyDescent="0.25">
      <c r="A11" s="33" t="s">
        <v>168</v>
      </c>
      <c r="B11" s="33">
        <v>1</v>
      </c>
      <c r="C11" s="34" t="s">
        <v>2331</v>
      </c>
      <c r="D11" s="33" t="s">
        <v>170</v>
      </c>
      <c r="E11" s="35" t="s">
        <v>2332</v>
      </c>
      <c r="F11" s="36" t="s">
        <v>172</v>
      </c>
      <c r="G11" s="37">
        <v>1</v>
      </c>
      <c r="H11" s="38">
        <v>0</v>
      </c>
      <c r="I11" s="38">
        <f>ROUND(G11*H11,P4)</f>
        <v>0</v>
      </c>
      <c r="J11" s="33"/>
      <c r="O11" s="39">
        <f>I11*0.21</f>
        <v>0</v>
      </c>
      <c r="P11">
        <v>3</v>
      </c>
    </row>
    <row r="12" spans="1:16" ht="165" x14ac:dyDescent="0.25">
      <c r="A12" s="33" t="s">
        <v>173</v>
      </c>
      <c r="B12" s="40"/>
      <c r="C12" s="41"/>
      <c r="D12" s="41"/>
      <c r="E12" s="35" t="s">
        <v>2445</v>
      </c>
      <c r="F12" s="41"/>
      <c r="G12" s="41"/>
      <c r="H12" s="41"/>
      <c r="I12" s="41"/>
      <c r="J12" s="42"/>
    </row>
    <row r="13" spans="1:16" x14ac:dyDescent="0.25">
      <c r="A13" s="33" t="s">
        <v>175</v>
      </c>
      <c r="B13" s="40"/>
      <c r="C13" s="41"/>
      <c r="D13" s="41"/>
      <c r="E13" s="43" t="s">
        <v>176</v>
      </c>
      <c r="F13" s="41"/>
      <c r="G13" s="41"/>
      <c r="H13" s="41"/>
      <c r="I13" s="41"/>
      <c r="J13" s="42"/>
    </row>
    <row r="14" spans="1:16" ht="30" x14ac:dyDescent="0.25">
      <c r="A14" s="33" t="s">
        <v>177</v>
      </c>
      <c r="B14" s="45"/>
      <c r="C14" s="46"/>
      <c r="D14" s="46"/>
      <c r="E14" s="35" t="s">
        <v>2334</v>
      </c>
      <c r="F14" s="46"/>
      <c r="G14" s="46"/>
      <c r="H14" s="46"/>
      <c r="I14" s="46"/>
      <c r="J14" s="47"/>
    </row>
  </sheetData>
  <mergeCells count="13">
    <mergeCell ref="E7:E8"/>
    <mergeCell ref="F7:F8"/>
    <mergeCell ref="G7:G8"/>
    <mergeCell ref="H7:I7"/>
    <mergeCell ref="J7:J8"/>
    <mergeCell ref="C3:D3"/>
    <mergeCell ref="C4:D4"/>
    <mergeCell ref="C5:D5"/>
    <mergeCell ref="C6:D6"/>
    <mergeCell ref="A7:A8"/>
    <mergeCell ref="B7:B8"/>
    <mergeCell ref="C7:C8"/>
    <mergeCell ref="D7:D8"/>
  </mergeCells>
  <pageMargins left="0.7" right="0.7" top="0.75" bottom="0.75" header="0.3" footer="0.3"/>
  <pageSetup fitToHeight="0"/>
  <headerFooter>
    <oddFooter>&amp;C_x000D_&amp;1#&amp;"Calibri"&amp;10&amp;K000000 Mott MacDonald Restricted</oddFooter>
  </headerFooter>
  <drawing r:id="rId1"/>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000-000000000000}">
  <sheetPr>
    <pageSetUpPr fitToPage="1"/>
  </sheetPr>
  <dimension ref="A1:P14"/>
  <sheetViews>
    <sheetView topLeftCell="B1" workbookViewId="0"/>
  </sheetViews>
  <sheetFormatPr defaultRowHeight="15" x14ac:dyDescent="0.25"/>
  <cols>
    <col min="1" max="1" width="9.140625" hidden="1"/>
    <col min="2" max="2" width="16.140625" customWidth="1"/>
    <col min="3" max="3" width="9.7109375" customWidth="1"/>
    <col min="4" max="4" width="13" customWidth="1"/>
    <col min="5" max="5" width="64.85546875" customWidth="1"/>
    <col min="6" max="6" width="13" customWidth="1"/>
    <col min="7" max="9" width="16.140625" customWidth="1"/>
    <col min="10" max="10" width="14.85546875" bestFit="1" customWidth="1"/>
    <col min="15" max="16" width="9.140625" hidden="1"/>
  </cols>
  <sheetData>
    <row r="1" spans="1:16" x14ac:dyDescent="0.25">
      <c r="A1" s="1" t="s">
        <v>0</v>
      </c>
      <c r="B1" s="11"/>
      <c r="C1" s="12"/>
      <c r="D1" s="12"/>
      <c r="E1" s="13" t="s">
        <v>1</v>
      </c>
      <c r="F1" s="12"/>
      <c r="G1" s="12"/>
      <c r="H1" s="12"/>
      <c r="I1" s="12"/>
      <c r="J1" s="14"/>
      <c r="P1">
        <v>3</v>
      </c>
    </row>
    <row r="2" spans="1:16" ht="20.25" x14ac:dyDescent="0.25">
      <c r="A2" s="1"/>
      <c r="B2" s="15"/>
      <c r="C2" s="16"/>
      <c r="D2" s="16"/>
      <c r="E2" s="17" t="s">
        <v>142</v>
      </c>
      <c r="F2" s="16"/>
      <c r="G2" s="16"/>
      <c r="H2" s="16"/>
      <c r="I2" s="16"/>
      <c r="J2" s="18"/>
    </row>
    <row r="3" spans="1:16" x14ac:dyDescent="0.25">
      <c r="A3" s="3" t="s">
        <v>143</v>
      </c>
      <c r="B3" s="19" t="s">
        <v>144</v>
      </c>
      <c r="C3" s="73" t="s">
        <v>145</v>
      </c>
      <c r="D3" s="74"/>
      <c r="E3" s="20" t="s">
        <v>146</v>
      </c>
      <c r="F3" s="16"/>
      <c r="G3" s="16"/>
      <c r="H3" s="21" t="s">
        <v>2543</v>
      </c>
      <c r="I3" s="22">
        <f>SUMIFS(I10:I14,A10:A14,"SD")</f>
        <v>0</v>
      </c>
      <c r="J3" s="18"/>
      <c r="O3">
        <v>0</v>
      </c>
      <c r="P3">
        <v>2</v>
      </c>
    </row>
    <row r="4" spans="1:16" x14ac:dyDescent="0.25">
      <c r="A4" s="3" t="s">
        <v>148</v>
      </c>
      <c r="B4" s="19" t="s">
        <v>149</v>
      </c>
      <c r="C4" s="73" t="s">
        <v>11</v>
      </c>
      <c r="D4" s="74"/>
      <c r="E4" s="20" t="s">
        <v>12</v>
      </c>
      <c r="F4" s="16"/>
      <c r="G4" s="16"/>
      <c r="H4" s="16"/>
      <c r="I4" s="16"/>
      <c r="J4" s="18"/>
      <c r="O4">
        <v>0.15</v>
      </c>
      <c r="P4">
        <v>2</v>
      </c>
    </row>
    <row r="5" spans="1:16" x14ac:dyDescent="0.25">
      <c r="A5" s="3" t="s">
        <v>150</v>
      </c>
      <c r="B5" s="19" t="s">
        <v>149</v>
      </c>
      <c r="C5" s="73" t="s">
        <v>2444</v>
      </c>
      <c r="D5" s="74"/>
      <c r="E5" s="20" t="s">
        <v>74</v>
      </c>
      <c r="F5" s="16"/>
      <c r="G5" s="16"/>
      <c r="H5" s="16"/>
      <c r="I5" s="16"/>
      <c r="J5" s="18"/>
      <c r="O5">
        <v>0.21</v>
      </c>
    </row>
    <row r="6" spans="1:16" x14ac:dyDescent="0.25">
      <c r="A6" s="3" t="s">
        <v>152</v>
      </c>
      <c r="B6" s="19" t="s">
        <v>153</v>
      </c>
      <c r="C6" s="73" t="s">
        <v>2543</v>
      </c>
      <c r="D6" s="74"/>
      <c r="E6" s="20" t="s">
        <v>104</v>
      </c>
      <c r="F6" s="16"/>
      <c r="G6" s="16"/>
      <c r="H6" s="16"/>
      <c r="I6" s="16"/>
      <c r="J6" s="18"/>
    </row>
    <row r="7" spans="1:16" x14ac:dyDescent="0.25">
      <c r="A7" s="75" t="s">
        <v>154</v>
      </c>
      <c r="B7" s="76" t="s">
        <v>155</v>
      </c>
      <c r="C7" s="77" t="s">
        <v>156</v>
      </c>
      <c r="D7" s="77" t="s">
        <v>157</v>
      </c>
      <c r="E7" s="77" t="s">
        <v>158</v>
      </c>
      <c r="F7" s="77" t="s">
        <v>159</v>
      </c>
      <c r="G7" s="77" t="s">
        <v>160</v>
      </c>
      <c r="H7" s="77" t="s">
        <v>161</v>
      </c>
      <c r="I7" s="77"/>
      <c r="J7" s="78" t="s">
        <v>162</v>
      </c>
    </row>
    <row r="8" spans="1:16" x14ac:dyDescent="0.25">
      <c r="A8" s="75"/>
      <c r="B8" s="76"/>
      <c r="C8" s="77"/>
      <c r="D8" s="77"/>
      <c r="E8" s="77"/>
      <c r="F8" s="77"/>
      <c r="G8" s="77"/>
      <c r="H8" s="6" t="s">
        <v>163</v>
      </c>
      <c r="I8" s="6" t="s">
        <v>164</v>
      </c>
      <c r="J8" s="78"/>
    </row>
    <row r="9" spans="1:16" x14ac:dyDescent="0.25">
      <c r="A9" s="25">
        <v>0</v>
      </c>
      <c r="B9" s="23">
        <v>1</v>
      </c>
      <c r="C9" s="26">
        <v>2</v>
      </c>
      <c r="D9" s="6">
        <v>3</v>
      </c>
      <c r="E9" s="26">
        <v>4</v>
      </c>
      <c r="F9" s="6">
        <v>5</v>
      </c>
      <c r="G9" s="6">
        <v>6</v>
      </c>
      <c r="H9" s="6">
        <v>7</v>
      </c>
      <c r="I9" s="26">
        <v>8</v>
      </c>
      <c r="J9" s="24">
        <v>9</v>
      </c>
    </row>
    <row r="10" spans="1:16" x14ac:dyDescent="0.25">
      <c r="A10" s="27" t="s">
        <v>165</v>
      </c>
      <c r="B10" s="28"/>
      <c r="C10" s="29" t="s">
        <v>166</v>
      </c>
      <c r="D10" s="30"/>
      <c r="E10" s="27" t="s">
        <v>167</v>
      </c>
      <c r="F10" s="30"/>
      <c r="G10" s="30"/>
      <c r="H10" s="30"/>
      <c r="I10" s="31">
        <f>SUMIFS(I11:I14,A11:A14,"P")</f>
        <v>0</v>
      </c>
      <c r="J10" s="32"/>
    </row>
    <row r="11" spans="1:16" x14ac:dyDescent="0.25">
      <c r="A11" s="33" t="s">
        <v>168</v>
      </c>
      <c r="B11" s="33">
        <v>1</v>
      </c>
      <c r="C11" s="34" t="s">
        <v>2331</v>
      </c>
      <c r="D11" s="33" t="s">
        <v>170</v>
      </c>
      <c r="E11" s="35" t="s">
        <v>2332</v>
      </c>
      <c r="F11" s="36" t="s">
        <v>172</v>
      </c>
      <c r="G11" s="37">
        <v>1</v>
      </c>
      <c r="H11" s="38">
        <v>0</v>
      </c>
      <c r="I11" s="38">
        <f>ROUND(G11*H11,P4)</f>
        <v>0</v>
      </c>
      <c r="J11" s="33"/>
      <c r="O11" s="39">
        <f>I11*0.21</f>
        <v>0</v>
      </c>
      <c r="P11">
        <v>3</v>
      </c>
    </row>
    <row r="12" spans="1:16" ht="165" x14ac:dyDescent="0.25">
      <c r="A12" s="33" t="s">
        <v>173</v>
      </c>
      <c r="B12" s="40"/>
      <c r="C12" s="41"/>
      <c r="D12" s="41"/>
      <c r="E12" s="35" t="s">
        <v>2445</v>
      </c>
      <c r="F12" s="41"/>
      <c r="G12" s="41"/>
      <c r="H12" s="41"/>
      <c r="I12" s="41"/>
      <c r="J12" s="42"/>
    </row>
    <row r="13" spans="1:16" x14ac:dyDescent="0.25">
      <c r="A13" s="33" t="s">
        <v>175</v>
      </c>
      <c r="B13" s="40"/>
      <c r="C13" s="41"/>
      <c r="D13" s="41"/>
      <c r="E13" s="43" t="s">
        <v>176</v>
      </c>
      <c r="F13" s="41"/>
      <c r="G13" s="41"/>
      <c r="H13" s="41"/>
      <c r="I13" s="41"/>
      <c r="J13" s="42"/>
    </row>
    <row r="14" spans="1:16" ht="30" x14ac:dyDescent="0.25">
      <c r="A14" s="33" t="s">
        <v>177</v>
      </c>
      <c r="B14" s="45"/>
      <c r="C14" s="46"/>
      <c r="D14" s="46"/>
      <c r="E14" s="35" t="s">
        <v>2334</v>
      </c>
      <c r="F14" s="46"/>
      <c r="G14" s="46"/>
      <c r="H14" s="46"/>
      <c r="I14" s="46"/>
      <c r="J14" s="47"/>
    </row>
  </sheetData>
  <mergeCells count="13">
    <mergeCell ref="E7:E8"/>
    <mergeCell ref="F7:F8"/>
    <mergeCell ref="G7:G8"/>
    <mergeCell ref="H7:I7"/>
    <mergeCell ref="J7:J8"/>
    <mergeCell ref="C3:D3"/>
    <mergeCell ref="C4:D4"/>
    <mergeCell ref="C5:D5"/>
    <mergeCell ref="C6:D6"/>
    <mergeCell ref="A7:A8"/>
    <mergeCell ref="B7:B8"/>
    <mergeCell ref="C7:C8"/>
    <mergeCell ref="D7:D8"/>
  </mergeCells>
  <pageMargins left="0.7" right="0.7" top="0.75" bottom="0.75" header="0.3" footer="0.3"/>
  <pageSetup fitToHeight="0"/>
  <headerFooter>
    <oddFooter>&amp;C_x000D_&amp;1#&amp;"Calibri"&amp;10&amp;K000000 Mott MacDonald Restricted</oddFooter>
  </headerFooter>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P61"/>
  <sheetViews>
    <sheetView topLeftCell="B1" workbookViewId="0"/>
  </sheetViews>
  <sheetFormatPr defaultRowHeight="15" x14ac:dyDescent="0.25"/>
  <cols>
    <col min="1" max="1" width="9.140625" hidden="1"/>
    <col min="2" max="2" width="16.140625" customWidth="1"/>
    <col min="3" max="3" width="9.7109375" customWidth="1"/>
    <col min="4" max="4" width="13" customWidth="1"/>
    <col min="5" max="5" width="64.85546875" customWidth="1"/>
    <col min="6" max="6" width="13" customWidth="1"/>
    <col min="7" max="9" width="16.140625" customWidth="1"/>
    <col min="10" max="10" width="14.85546875" bestFit="1" customWidth="1"/>
    <col min="15" max="16" width="9.140625" hidden="1"/>
  </cols>
  <sheetData>
    <row r="1" spans="1:16" x14ac:dyDescent="0.25">
      <c r="A1" s="1" t="s">
        <v>0</v>
      </c>
      <c r="B1" s="11"/>
      <c r="C1" s="12"/>
      <c r="D1" s="12"/>
      <c r="E1" s="13" t="s">
        <v>1</v>
      </c>
      <c r="F1" s="12"/>
      <c r="G1" s="12"/>
      <c r="H1" s="12"/>
      <c r="I1" s="12"/>
      <c r="J1" s="14"/>
      <c r="P1">
        <v>3</v>
      </c>
    </row>
    <row r="2" spans="1:16" ht="20.25" x14ac:dyDescent="0.25">
      <c r="A2" s="1"/>
      <c r="B2" s="15"/>
      <c r="C2" s="16"/>
      <c r="D2" s="16"/>
      <c r="E2" s="17" t="s">
        <v>142</v>
      </c>
      <c r="F2" s="16"/>
      <c r="G2" s="16"/>
      <c r="H2" s="16"/>
      <c r="I2" s="16"/>
      <c r="J2" s="18"/>
    </row>
    <row r="3" spans="1:16" x14ac:dyDescent="0.25">
      <c r="A3" s="3" t="s">
        <v>143</v>
      </c>
      <c r="B3" s="19" t="s">
        <v>144</v>
      </c>
      <c r="C3" s="73" t="s">
        <v>145</v>
      </c>
      <c r="D3" s="74"/>
      <c r="E3" s="20" t="s">
        <v>146</v>
      </c>
      <c r="F3" s="16"/>
      <c r="G3" s="16"/>
      <c r="H3" s="21" t="s">
        <v>292</v>
      </c>
      <c r="I3" s="22">
        <f>SUMIFS(I11:I61,A11:A61,"SD")</f>
        <v>0</v>
      </c>
      <c r="J3" s="18"/>
      <c r="O3">
        <v>0</v>
      </c>
      <c r="P3">
        <v>2</v>
      </c>
    </row>
    <row r="4" spans="1:16" x14ac:dyDescent="0.25">
      <c r="A4" s="3" t="s">
        <v>148</v>
      </c>
      <c r="B4" s="19" t="s">
        <v>149</v>
      </c>
      <c r="C4" s="73" t="s">
        <v>123</v>
      </c>
      <c r="D4" s="74"/>
      <c r="E4" s="20" t="s">
        <v>124</v>
      </c>
      <c r="F4" s="16"/>
      <c r="G4" s="16"/>
      <c r="H4" s="16"/>
      <c r="I4" s="16"/>
      <c r="J4" s="18"/>
      <c r="O4">
        <v>0.15</v>
      </c>
      <c r="P4">
        <v>2</v>
      </c>
    </row>
    <row r="5" spans="1:16" x14ac:dyDescent="0.25">
      <c r="A5" s="3" t="s">
        <v>150</v>
      </c>
      <c r="B5" s="19" t="s">
        <v>149</v>
      </c>
      <c r="C5" s="73" t="s">
        <v>293</v>
      </c>
      <c r="D5" s="74"/>
      <c r="E5" s="20" t="s">
        <v>125</v>
      </c>
      <c r="F5" s="16"/>
      <c r="G5" s="16"/>
      <c r="H5" s="16"/>
      <c r="I5" s="16"/>
      <c r="J5" s="18"/>
      <c r="O5">
        <v>0.21</v>
      </c>
    </row>
    <row r="6" spans="1:16" x14ac:dyDescent="0.25">
      <c r="A6" s="3" t="s">
        <v>152</v>
      </c>
      <c r="B6" s="19" t="s">
        <v>149</v>
      </c>
      <c r="C6" s="73" t="s">
        <v>294</v>
      </c>
      <c r="D6" s="74"/>
      <c r="E6" s="20" t="s">
        <v>26</v>
      </c>
      <c r="F6" s="16"/>
      <c r="G6" s="16"/>
      <c r="H6" s="16"/>
      <c r="I6" s="16"/>
      <c r="J6" s="18"/>
    </row>
    <row r="7" spans="1:16" x14ac:dyDescent="0.25">
      <c r="A7" s="3" t="s">
        <v>295</v>
      </c>
      <c r="B7" s="19" t="s">
        <v>153</v>
      </c>
      <c r="C7" s="73" t="s">
        <v>292</v>
      </c>
      <c r="D7" s="74"/>
      <c r="E7" s="20" t="s">
        <v>127</v>
      </c>
      <c r="F7" s="16"/>
      <c r="G7" s="16"/>
      <c r="H7" s="16"/>
      <c r="I7" s="16"/>
      <c r="J7" s="18"/>
    </row>
    <row r="8" spans="1:16" x14ac:dyDescent="0.25">
      <c r="A8" s="75" t="s">
        <v>154</v>
      </c>
      <c r="B8" s="76" t="s">
        <v>155</v>
      </c>
      <c r="C8" s="77" t="s">
        <v>156</v>
      </c>
      <c r="D8" s="77" t="s">
        <v>157</v>
      </c>
      <c r="E8" s="77" t="s">
        <v>158</v>
      </c>
      <c r="F8" s="77" t="s">
        <v>159</v>
      </c>
      <c r="G8" s="77" t="s">
        <v>160</v>
      </c>
      <c r="H8" s="77" t="s">
        <v>161</v>
      </c>
      <c r="I8" s="77"/>
      <c r="J8" s="78" t="s">
        <v>162</v>
      </c>
    </row>
    <row r="9" spans="1:16" x14ac:dyDescent="0.25">
      <c r="A9" s="75"/>
      <c r="B9" s="76"/>
      <c r="C9" s="77"/>
      <c r="D9" s="77"/>
      <c r="E9" s="77"/>
      <c r="F9" s="77"/>
      <c r="G9" s="77"/>
      <c r="H9" s="6" t="s">
        <v>163</v>
      </c>
      <c r="I9" s="6" t="s">
        <v>164</v>
      </c>
      <c r="J9" s="78"/>
    </row>
    <row r="10" spans="1:16" x14ac:dyDescent="0.25">
      <c r="A10" s="25">
        <v>0</v>
      </c>
      <c r="B10" s="23">
        <v>1</v>
      </c>
      <c r="C10" s="26">
        <v>2</v>
      </c>
      <c r="D10" s="6">
        <v>3</v>
      </c>
      <c r="E10" s="26">
        <v>4</v>
      </c>
      <c r="F10" s="6">
        <v>5</v>
      </c>
      <c r="G10" s="6">
        <v>6</v>
      </c>
      <c r="H10" s="6">
        <v>7</v>
      </c>
      <c r="I10" s="26">
        <v>8</v>
      </c>
      <c r="J10" s="24">
        <v>9</v>
      </c>
    </row>
    <row r="11" spans="1:16" x14ac:dyDescent="0.25">
      <c r="A11" s="27" t="s">
        <v>165</v>
      </c>
      <c r="B11" s="28"/>
      <c r="C11" s="29" t="s">
        <v>166</v>
      </c>
      <c r="D11" s="30"/>
      <c r="E11" s="27" t="s">
        <v>167</v>
      </c>
      <c r="F11" s="30"/>
      <c r="G11" s="30"/>
      <c r="H11" s="30"/>
      <c r="I11" s="31">
        <f>SUMIFS(I12:I15,A12:A15,"P")</f>
        <v>0</v>
      </c>
      <c r="J11" s="32"/>
    </row>
    <row r="12" spans="1:16" ht="30" x14ac:dyDescent="0.25">
      <c r="A12" s="33" t="s">
        <v>168</v>
      </c>
      <c r="B12" s="33">
        <v>1</v>
      </c>
      <c r="C12" s="34" t="s">
        <v>296</v>
      </c>
      <c r="D12" s="33" t="s">
        <v>170</v>
      </c>
      <c r="E12" s="35" t="s">
        <v>297</v>
      </c>
      <c r="F12" s="36" t="s">
        <v>298</v>
      </c>
      <c r="G12" s="37">
        <v>7.0979999999999999</v>
      </c>
      <c r="H12" s="38">
        <v>0</v>
      </c>
      <c r="I12" s="38">
        <f>ROUND(G12*H12,P4)</f>
        <v>0</v>
      </c>
      <c r="J12" s="33"/>
      <c r="O12" s="39">
        <f>I12*0.21</f>
        <v>0</v>
      </c>
      <c r="P12">
        <v>3</v>
      </c>
    </row>
    <row r="13" spans="1:16" ht="210" x14ac:dyDescent="0.25">
      <c r="A13" s="33" t="s">
        <v>173</v>
      </c>
      <c r="B13" s="40"/>
      <c r="C13" s="41"/>
      <c r="D13" s="41"/>
      <c r="E13" s="35" t="s">
        <v>299</v>
      </c>
      <c r="F13" s="41"/>
      <c r="G13" s="41"/>
      <c r="H13" s="41"/>
      <c r="I13" s="41"/>
      <c r="J13" s="42"/>
    </row>
    <row r="14" spans="1:16" x14ac:dyDescent="0.25">
      <c r="A14" s="33" t="s">
        <v>175</v>
      </c>
      <c r="B14" s="40"/>
      <c r="C14" s="41"/>
      <c r="D14" s="41"/>
      <c r="E14" s="43" t="s">
        <v>300</v>
      </c>
      <c r="F14" s="41"/>
      <c r="G14" s="41"/>
      <c r="H14" s="41"/>
      <c r="I14" s="41"/>
      <c r="J14" s="42"/>
    </row>
    <row r="15" spans="1:16" ht="75" x14ac:dyDescent="0.25">
      <c r="A15" s="33" t="s">
        <v>177</v>
      </c>
      <c r="B15" s="40"/>
      <c r="C15" s="41"/>
      <c r="D15" s="41"/>
      <c r="E15" s="35" t="s">
        <v>301</v>
      </c>
      <c r="F15" s="41"/>
      <c r="G15" s="41"/>
      <c r="H15" s="41"/>
      <c r="I15" s="41"/>
      <c r="J15" s="42"/>
    </row>
    <row r="16" spans="1:16" x14ac:dyDescent="0.25">
      <c r="A16" s="27" t="s">
        <v>165</v>
      </c>
      <c r="B16" s="28"/>
      <c r="C16" s="29" t="s">
        <v>11</v>
      </c>
      <c r="D16" s="30"/>
      <c r="E16" s="27" t="s">
        <v>239</v>
      </c>
      <c r="F16" s="30"/>
      <c r="G16" s="30"/>
      <c r="H16" s="30"/>
      <c r="I16" s="31">
        <f>SUMIFS(I17:I24,A17:A24,"P")</f>
        <v>0</v>
      </c>
      <c r="J16" s="32"/>
    </row>
    <row r="17" spans="1:16" x14ac:dyDescent="0.25">
      <c r="A17" s="33" t="s">
        <v>168</v>
      </c>
      <c r="B17" s="33">
        <v>2</v>
      </c>
      <c r="C17" s="34" t="s">
        <v>302</v>
      </c>
      <c r="D17" s="33" t="s">
        <v>170</v>
      </c>
      <c r="E17" s="35" t="s">
        <v>303</v>
      </c>
      <c r="F17" s="36" t="s">
        <v>242</v>
      </c>
      <c r="G17" s="37">
        <v>2.0630000000000002</v>
      </c>
      <c r="H17" s="38">
        <v>0</v>
      </c>
      <c r="I17" s="38">
        <f>ROUND(G17*H17,P4)</f>
        <v>0</v>
      </c>
      <c r="J17" s="33"/>
      <c r="O17" s="39">
        <f>I17*0.21</f>
        <v>0</v>
      </c>
      <c r="P17">
        <v>3</v>
      </c>
    </row>
    <row r="18" spans="1:16" ht="45" x14ac:dyDescent="0.25">
      <c r="A18" s="33" t="s">
        <v>173</v>
      </c>
      <c r="B18" s="40"/>
      <c r="C18" s="41"/>
      <c r="D18" s="41"/>
      <c r="E18" s="35" t="s">
        <v>304</v>
      </c>
      <c r="F18" s="41"/>
      <c r="G18" s="41"/>
      <c r="H18" s="41"/>
      <c r="I18" s="41"/>
      <c r="J18" s="42"/>
    </row>
    <row r="19" spans="1:16" x14ac:dyDescent="0.25">
      <c r="A19" s="33" t="s">
        <v>175</v>
      </c>
      <c r="B19" s="40"/>
      <c r="C19" s="41"/>
      <c r="D19" s="41"/>
      <c r="E19" s="43" t="s">
        <v>305</v>
      </c>
      <c r="F19" s="41"/>
      <c r="G19" s="41"/>
      <c r="H19" s="41"/>
      <c r="I19" s="41"/>
      <c r="J19" s="42"/>
    </row>
    <row r="20" spans="1:16" ht="409.5" x14ac:dyDescent="0.25">
      <c r="A20" s="33" t="s">
        <v>177</v>
      </c>
      <c r="B20" s="40"/>
      <c r="C20" s="41"/>
      <c r="D20" s="41"/>
      <c r="E20" s="35" t="s">
        <v>306</v>
      </c>
      <c r="F20" s="41"/>
      <c r="G20" s="41"/>
      <c r="H20" s="41"/>
      <c r="I20" s="41"/>
      <c r="J20" s="42"/>
    </row>
    <row r="21" spans="1:16" x14ac:dyDescent="0.25">
      <c r="A21" s="33" t="s">
        <v>168</v>
      </c>
      <c r="B21" s="33">
        <v>3</v>
      </c>
      <c r="C21" s="34" t="s">
        <v>307</v>
      </c>
      <c r="D21" s="33" t="s">
        <v>181</v>
      </c>
      <c r="E21" s="35" t="s">
        <v>308</v>
      </c>
      <c r="F21" s="36" t="s">
        <v>250</v>
      </c>
      <c r="G21" s="37">
        <v>200</v>
      </c>
      <c r="H21" s="38">
        <v>0</v>
      </c>
      <c r="I21" s="38">
        <f>ROUND(G21*H21,P4)</f>
        <v>0</v>
      </c>
      <c r="J21" s="33"/>
      <c r="O21" s="39">
        <f>I21*0.21</f>
        <v>0</v>
      </c>
      <c r="P21">
        <v>3</v>
      </c>
    </row>
    <row r="22" spans="1:16" x14ac:dyDescent="0.25">
      <c r="A22" s="33" t="s">
        <v>173</v>
      </c>
      <c r="B22" s="40"/>
      <c r="C22" s="41"/>
      <c r="D22" s="41"/>
      <c r="E22" s="44" t="s">
        <v>181</v>
      </c>
      <c r="F22" s="41"/>
      <c r="G22" s="41"/>
      <c r="H22" s="41"/>
      <c r="I22" s="41"/>
      <c r="J22" s="42"/>
    </row>
    <row r="23" spans="1:16" x14ac:dyDescent="0.25">
      <c r="A23" s="33" t="s">
        <v>175</v>
      </c>
      <c r="B23" s="40"/>
      <c r="C23" s="41"/>
      <c r="D23" s="41"/>
      <c r="E23" s="43" t="s">
        <v>309</v>
      </c>
      <c r="F23" s="41"/>
      <c r="G23" s="41"/>
      <c r="H23" s="41"/>
      <c r="I23" s="41"/>
      <c r="J23" s="42"/>
    </row>
    <row r="24" spans="1:16" ht="60" x14ac:dyDescent="0.25">
      <c r="A24" s="33" t="s">
        <v>177</v>
      </c>
      <c r="B24" s="40"/>
      <c r="C24" s="41"/>
      <c r="D24" s="41"/>
      <c r="E24" s="35" t="s">
        <v>310</v>
      </c>
      <c r="F24" s="41"/>
      <c r="G24" s="41"/>
      <c r="H24" s="41"/>
      <c r="I24" s="41"/>
      <c r="J24" s="42"/>
    </row>
    <row r="25" spans="1:16" x14ac:dyDescent="0.25">
      <c r="A25" s="27" t="s">
        <v>165</v>
      </c>
      <c r="B25" s="28"/>
      <c r="C25" s="29" t="s">
        <v>123</v>
      </c>
      <c r="D25" s="30"/>
      <c r="E25" s="27" t="s">
        <v>311</v>
      </c>
      <c r="F25" s="30"/>
      <c r="G25" s="30"/>
      <c r="H25" s="30"/>
      <c r="I25" s="31">
        <f>SUMIFS(I26:I37,A26:A37,"P")</f>
        <v>0</v>
      </c>
      <c r="J25" s="32"/>
    </row>
    <row r="26" spans="1:16" x14ac:dyDescent="0.25">
      <c r="A26" s="33" t="s">
        <v>168</v>
      </c>
      <c r="B26" s="33">
        <v>4</v>
      </c>
      <c r="C26" s="34" t="s">
        <v>312</v>
      </c>
      <c r="D26" s="33" t="s">
        <v>170</v>
      </c>
      <c r="E26" s="35" t="s">
        <v>313</v>
      </c>
      <c r="F26" s="36" t="s">
        <v>274</v>
      </c>
      <c r="G26" s="37">
        <v>2.75</v>
      </c>
      <c r="H26" s="38">
        <v>0</v>
      </c>
      <c r="I26" s="38">
        <f>ROUND(G26*H26,P4)</f>
        <v>0</v>
      </c>
      <c r="J26" s="33"/>
      <c r="O26" s="39">
        <f>I26*0.21</f>
        <v>0</v>
      </c>
      <c r="P26">
        <v>3</v>
      </c>
    </row>
    <row r="27" spans="1:16" ht="45" x14ac:dyDescent="0.25">
      <c r="A27" s="33" t="s">
        <v>173</v>
      </c>
      <c r="B27" s="40"/>
      <c r="C27" s="41"/>
      <c r="D27" s="41"/>
      <c r="E27" s="35" t="s">
        <v>314</v>
      </c>
      <c r="F27" s="41"/>
      <c r="G27" s="41"/>
      <c r="H27" s="41"/>
      <c r="I27" s="41"/>
      <c r="J27" s="42"/>
    </row>
    <row r="28" spans="1:16" x14ac:dyDescent="0.25">
      <c r="A28" s="33" t="s">
        <v>175</v>
      </c>
      <c r="B28" s="40"/>
      <c r="C28" s="41"/>
      <c r="D28" s="41"/>
      <c r="E28" s="43" t="s">
        <v>315</v>
      </c>
      <c r="F28" s="41"/>
      <c r="G28" s="41"/>
      <c r="H28" s="41"/>
      <c r="I28" s="41"/>
      <c r="J28" s="42"/>
    </row>
    <row r="29" spans="1:16" ht="165" x14ac:dyDescent="0.25">
      <c r="A29" s="33" t="s">
        <v>177</v>
      </c>
      <c r="B29" s="40"/>
      <c r="C29" s="41"/>
      <c r="D29" s="41"/>
      <c r="E29" s="35" t="s">
        <v>316</v>
      </c>
      <c r="F29" s="41"/>
      <c r="G29" s="41"/>
      <c r="H29" s="41"/>
      <c r="I29" s="41"/>
      <c r="J29" s="42"/>
    </row>
    <row r="30" spans="1:16" x14ac:dyDescent="0.25">
      <c r="A30" s="33" t="s">
        <v>168</v>
      </c>
      <c r="B30" s="33">
        <v>5</v>
      </c>
      <c r="C30" s="34" t="s">
        <v>317</v>
      </c>
      <c r="D30" s="33" t="s">
        <v>181</v>
      </c>
      <c r="E30" s="35" t="s">
        <v>318</v>
      </c>
      <c r="F30" s="36" t="s">
        <v>242</v>
      </c>
      <c r="G30" s="37">
        <v>1.7</v>
      </c>
      <c r="H30" s="38">
        <v>0</v>
      </c>
      <c r="I30" s="38">
        <f>ROUND(G30*H30,P4)</f>
        <v>0</v>
      </c>
      <c r="J30" s="33"/>
      <c r="O30" s="39">
        <f>I30*0.21</f>
        <v>0</v>
      </c>
      <c r="P30">
        <v>3</v>
      </c>
    </row>
    <row r="31" spans="1:16" ht="30" x14ac:dyDescent="0.25">
      <c r="A31" s="33" t="s">
        <v>173</v>
      </c>
      <c r="B31" s="40"/>
      <c r="C31" s="41"/>
      <c r="D31" s="41"/>
      <c r="E31" s="35" t="s">
        <v>319</v>
      </c>
      <c r="F31" s="41"/>
      <c r="G31" s="41"/>
      <c r="H31" s="41"/>
      <c r="I31" s="41"/>
      <c r="J31" s="42"/>
    </row>
    <row r="32" spans="1:16" x14ac:dyDescent="0.25">
      <c r="A32" s="33" t="s">
        <v>175</v>
      </c>
      <c r="B32" s="40"/>
      <c r="C32" s="41"/>
      <c r="D32" s="41"/>
      <c r="E32" s="43" t="s">
        <v>320</v>
      </c>
      <c r="F32" s="41"/>
      <c r="G32" s="41"/>
      <c r="H32" s="41"/>
      <c r="I32" s="41"/>
      <c r="J32" s="42"/>
    </row>
    <row r="33" spans="1:16" ht="409.5" x14ac:dyDescent="0.25">
      <c r="A33" s="33" t="s">
        <v>177</v>
      </c>
      <c r="B33" s="40"/>
      <c r="C33" s="41"/>
      <c r="D33" s="41"/>
      <c r="E33" s="35" t="s">
        <v>321</v>
      </c>
      <c r="F33" s="41"/>
      <c r="G33" s="41"/>
      <c r="H33" s="41"/>
      <c r="I33" s="41"/>
      <c r="J33" s="42"/>
    </row>
    <row r="34" spans="1:16" x14ac:dyDescent="0.25">
      <c r="A34" s="33" t="s">
        <v>168</v>
      </c>
      <c r="B34" s="33">
        <v>6</v>
      </c>
      <c r="C34" s="34" t="s">
        <v>322</v>
      </c>
      <c r="D34" s="33" t="s">
        <v>181</v>
      </c>
      <c r="E34" s="35" t="s">
        <v>323</v>
      </c>
      <c r="F34" s="36" t="s">
        <v>250</v>
      </c>
      <c r="G34" s="37">
        <v>10</v>
      </c>
      <c r="H34" s="38">
        <v>0</v>
      </c>
      <c r="I34" s="38">
        <f>ROUND(G34*H34,P4)</f>
        <v>0</v>
      </c>
      <c r="J34" s="33"/>
      <c r="O34" s="39">
        <f>I34*0.21</f>
        <v>0</v>
      </c>
      <c r="P34">
        <v>3</v>
      </c>
    </row>
    <row r="35" spans="1:16" ht="60" x14ac:dyDescent="0.25">
      <c r="A35" s="33" t="s">
        <v>173</v>
      </c>
      <c r="B35" s="40"/>
      <c r="C35" s="41"/>
      <c r="D35" s="41"/>
      <c r="E35" s="35" t="s">
        <v>324</v>
      </c>
      <c r="F35" s="41"/>
      <c r="G35" s="41"/>
      <c r="H35" s="41"/>
      <c r="I35" s="41"/>
      <c r="J35" s="42"/>
    </row>
    <row r="36" spans="1:16" x14ac:dyDescent="0.25">
      <c r="A36" s="33" t="s">
        <v>175</v>
      </c>
      <c r="B36" s="40"/>
      <c r="C36" s="41"/>
      <c r="D36" s="41"/>
      <c r="E36" s="43" t="s">
        <v>325</v>
      </c>
      <c r="F36" s="41"/>
      <c r="G36" s="41"/>
      <c r="H36" s="41"/>
      <c r="I36" s="41"/>
      <c r="J36" s="42"/>
    </row>
    <row r="37" spans="1:16" ht="180" x14ac:dyDescent="0.25">
      <c r="A37" s="33" t="s">
        <v>177</v>
      </c>
      <c r="B37" s="40"/>
      <c r="C37" s="41"/>
      <c r="D37" s="41"/>
      <c r="E37" s="35" t="s">
        <v>326</v>
      </c>
      <c r="F37" s="41"/>
      <c r="G37" s="41"/>
      <c r="H37" s="41"/>
      <c r="I37" s="41"/>
      <c r="J37" s="42"/>
    </row>
    <row r="38" spans="1:16" x14ac:dyDescent="0.25">
      <c r="A38" s="27" t="s">
        <v>165</v>
      </c>
      <c r="B38" s="28"/>
      <c r="C38" s="29" t="s">
        <v>327</v>
      </c>
      <c r="D38" s="30"/>
      <c r="E38" s="27" t="s">
        <v>328</v>
      </c>
      <c r="F38" s="30"/>
      <c r="G38" s="30"/>
      <c r="H38" s="30"/>
      <c r="I38" s="31">
        <f>SUMIFS(I39:I46,A39:A46,"P")</f>
        <v>0</v>
      </c>
      <c r="J38" s="32"/>
    </row>
    <row r="39" spans="1:16" x14ac:dyDescent="0.25">
      <c r="A39" s="33" t="s">
        <v>168</v>
      </c>
      <c r="B39" s="33">
        <v>7</v>
      </c>
      <c r="C39" s="34" t="s">
        <v>329</v>
      </c>
      <c r="D39" s="33" t="s">
        <v>181</v>
      </c>
      <c r="E39" s="35" t="s">
        <v>330</v>
      </c>
      <c r="F39" s="36" t="s">
        <v>331</v>
      </c>
      <c r="G39" s="37">
        <v>5</v>
      </c>
      <c r="H39" s="38">
        <v>0</v>
      </c>
      <c r="I39" s="38">
        <f>ROUND(G39*H39,P4)</f>
        <v>0</v>
      </c>
      <c r="J39" s="33"/>
      <c r="O39" s="39">
        <f>I39*0.21</f>
        <v>0</v>
      </c>
      <c r="P39">
        <v>3</v>
      </c>
    </row>
    <row r="40" spans="1:16" x14ac:dyDescent="0.25">
      <c r="A40" s="33" t="s">
        <v>173</v>
      </c>
      <c r="B40" s="40"/>
      <c r="C40" s="41"/>
      <c r="D40" s="41"/>
      <c r="E40" s="35" t="s">
        <v>332</v>
      </c>
      <c r="F40" s="41"/>
      <c r="G40" s="41"/>
      <c r="H40" s="41"/>
      <c r="I40" s="41"/>
      <c r="J40" s="42"/>
    </row>
    <row r="41" spans="1:16" x14ac:dyDescent="0.25">
      <c r="A41" s="33" t="s">
        <v>175</v>
      </c>
      <c r="B41" s="40"/>
      <c r="C41" s="41"/>
      <c r="D41" s="41"/>
      <c r="E41" s="43" t="s">
        <v>333</v>
      </c>
      <c r="F41" s="41"/>
      <c r="G41" s="41"/>
      <c r="H41" s="41"/>
      <c r="I41" s="41"/>
      <c r="J41" s="42"/>
    </row>
    <row r="42" spans="1:16" ht="90" x14ac:dyDescent="0.25">
      <c r="A42" s="33" t="s">
        <v>177</v>
      </c>
      <c r="B42" s="40"/>
      <c r="C42" s="41"/>
      <c r="D42" s="41"/>
      <c r="E42" s="35" t="s">
        <v>334</v>
      </c>
      <c r="F42" s="41"/>
      <c r="G42" s="41"/>
      <c r="H42" s="41"/>
      <c r="I42" s="41"/>
      <c r="J42" s="42"/>
    </row>
    <row r="43" spans="1:16" x14ac:dyDescent="0.25">
      <c r="A43" s="33" t="s">
        <v>168</v>
      </c>
      <c r="B43" s="33">
        <v>8</v>
      </c>
      <c r="C43" s="34" t="s">
        <v>335</v>
      </c>
      <c r="D43" s="33" t="s">
        <v>181</v>
      </c>
      <c r="E43" s="35" t="s">
        <v>336</v>
      </c>
      <c r="F43" s="36" t="s">
        <v>331</v>
      </c>
      <c r="G43" s="37">
        <v>3</v>
      </c>
      <c r="H43" s="38">
        <v>0</v>
      </c>
      <c r="I43" s="38">
        <f>ROUND(G43*H43,P4)</f>
        <v>0</v>
      </c>
      <c r="J43" s="33"/>
      <c r="O43" s="39">
        <f>I43*0.21</f>
        <v>0</v>
      </c>
      <c r="P43">
        <v>3</v>
      </c>
    </row>
    <row r="44" spans="1:16" x14ac:dyDescent="0.25">
      <c r="A44" s="33" t="s">
        <v>173</v>
      </c>
      <c r="B44" s="40"/>
      <c r="C44" s="41"/>
      <c r="D44" s="41"/>
      <c r="E44" s="35" t="s">
        <v>337</v>
      </c>
      <c r="F44" s="41"/>
      <c r="G44" s="41"/>
      <c r="H44" s="41"/>
      <c r="I44" s="41"/>
      <c r="J44" s="42"/>
    </row>
    <row r="45" spans="1:16" x14ac:dyDescent="0.25">
      <c r="A45" s="33" t="s">
        <v>175</v>
      </c>
      <c r="B45" s="40"/>
      <c r="C45" s="41"/>
      <c r="D45" s="41"/>
      <c r="E45" s="43" t="s">
        <v>338</v>
      </c>
      <c r="F45" s="41"/>
      <c r="G45" s="41"/>
      <c r="H45" s="41"/>
      <c r="I45" s="41"/>
      <c r="J45" s="42"/>
    </row>
    <row r="46" spans="1:16" ht="90" x14ac:dyDescent="0.25">
      <c r="A46" s="33" t="s">
        <v>177</v>
      </c>
      <c r="B46" s="40"/>
      <c r="C46" s="41"/>
      <c r="D46" s="41"/>
      <c r="E46" s="35" t="s">
        <v>339</v>
      </c>
      <c r="F46" s="41"/>
      <c r="G46" s="41"/>
      <c r="H46" s="41"/>
      <c r="I46" s="41"/>
      <c r="J46" s="42"/>
    </row>
    <row r="47" spans="1:16" x14ac:dyDescent="0.25">
      <c r="A47" s="27" t="s">
        <v>165</v>
      </c>
      <c r="B47" s="28"/>
      <c r="C47" s="29" t="s">
        <v>340</v>
      </c>
      <c r="D47" s="30"/>
      <c r="E47" s="27" t="s">
        <v>341</v>
      </c>
      <c r="F47" s="30"/>
      <c r="G47" s="30"/>
      <c r="H47" s="30"/>
      <c r="I47" s="31">
        <f>SUMIFS(I48:I51,A48:A51,"P")</f>
        <v>0</v>
      </c>
      <c r="J47" s="32"/>
    </row>
    <row r="48" spans="1:16" x14ac:dyDescent="0.25">
      <c r="A48" s="33" t="s">
        <v>168</v>
      </c>
      <c r="B48" s="33">
        <v>9</v>
      </c>
      <c r="C48" s="34" t="s">
        <v>342</v>
      </c>
      <c r="D48" s="33" t="s">
        <v>181</v>
      </c>
      <c r="E48" s="35" t="s">
        <v>343</v>
      </c>
      <c r="F48" s="36" t="s">
        <v>242</v>
      </c>
      <c r="G48" s="37">
        <v>1.62</v>
      </c>
      <c r="H48" s="38">
        <v>0</v>
      </c>
      <c r="I48" s="38">
        <f>ROUND(G48*H48,P4)</f>
        <v>0</v>
      </c>
      <c r="J48" s="33"/>
      <c r="O48" s="39">
        <f>I48*0.21</f>
        <v>0</v>
      </c>
      <c r="P48">
        <v>3</v>
      </c>
    </row>
    <row r="49" spans="1:16" x14ac:dyDescent="0.25">
      <c r="A49" s="33" t="s">
        <v>173</v>
      </c>
      <c r="B49" s="40"/>
      <c r="C49" s="41"/>
      <c r="D49" s="41"/>
      <c r="E49" s="35" t="s">
        <v>344</v>
      </c>
      <c r="F49" s="41"/>
      <c r="G49" s="41"/>
      <c r="H49" s="41"/>
      <c r="I49" s="41"/>
      <c r="J49" s="42"/>
    </row>
    <row r="50" spans="1:16" x14ac:dyDescent="0.25">
      <c r="A50" s="33" t="s">
        <v>175</v>
      </c>
      <c r="B50" s="40"/>
      <c r="C50" s="41"/>
      <c r="D50" s="41"/>
      <c r="E50" s="43" t="s">
        <v>345</v>
      </c>
      <c r="F50" s="41"/>
      <c r="G50" s="41"/>
      <c r="H50" s="41"/>
      <c r="I50" s="41"/>
      <c r="J50" s="42"/>
    </row>
    <row r="51" spans="1:16" ht="105" x14ac:dyDescent="0.25">
      <c r="A51" s="33" t="s">
        <v>177</v>
      </c>
      <c r="B51" s="40"/>
      <c r="C51" s="41"/>
      <c r="D51" s="41"/>
      <c r="E51" s="35" t="s">
        <v>346</v>
      </c>
      <c r="F51" s="41"/>
      <c r="G51" s="41"/>
      <c r="H51" s="41"/>
      <c r="I51" s="41"/>
      <c r="J51" s="42"/>
    </row>
    <row r="52" spans="1:16" x14ac:dyDescent="0.25">
      <c r="A52" s="27" t="s">
        <v>165</v>
      </c>
      <c r="B52" s="28"/>
      <c r="C52" s="29" t="s">
        <v>347</v>
      </c>
      <c r="D52" s="30"/>
      <c r="E52" s="27" t="s">
        <v>348</v>
      </c>
      <c r="F52" s="30"/>
      <c r="G52" s="30"/>
      <c r="H52" s="30"/>
      <c r="I52" s="31">
        <f>SUMIFS(I53:I56,A53:A56,"P")</f>
        <v>0</v>
      </c>
      <c r="J52" s="32"/>
    </row>
    <row r="53" spans="1:16" x14ac:dyDescent="0.25">
      <c r="A53" s="33" t="s">
        <v>168</v>
      </c>
      <c r="B53" s="33">
        <v>10</v>
      </c>
      <c r="C53" s="34" t="s">
        <v>349</v>
      </c>
      <c r="D53" s="33" t="s">
        <v>181</v>
      </c>
      <c r="E53" s="35" t="s">
        <v>350</v>
      </c>
      <c r="F53" s="36" t="s">
        <v>250</v>
      </c>
      <c r="G53" s="37">
        <v>18</v>
      </c>
      <c r="H53" s="38">
        <v>0</v>
      </c>
      <c r="I53" s="38">
        <f>ROUND(G53*H53,P4)</f>
        <v>0</v>
      </c>
      <c r="J53" s="33"/>
      <c r="O53" s="39">
        <f>I53*0.21</f>
        <v>0</v>
      </c>
      <c r="P53">
        <v>3</v>
      </c>
    </row>
    <row r="54" spans="1:16" ht="30" x14ac:dyDescent="0.25">
      <c r="A54" s="33" t="s">
        <v>173</v>
      </c>
      <c r="B54" s="40"/>
      <c r="C54" s="41"/>
      <c r="D54" s="41"/>
      <c r="E54" s="35" t="s">
        <v>351</v>
      </c>
      <c r="F54" s="41"/>
      <c r="G54" s="41"/>
      <c r="H54" s="41"/>
      <c r="I54" s="41"/>
      <c r="J54" s="42"/>
    </row>
    <row r="55" spans="1:16" x14ac:dyDescent="0.25">
      <c r="A55" s="33" t="s">
        <v>175</v>
      </c>
      <c r="B55" s="40"/>
      <c r="C55" s="41"/>
      <c r="D55" s="41"/>
      <c r="E55" s="43" t="s">
        <v>352</v>
      </c>
      <c r="F55" s="41"/>
      <c r="G55" s="41"/>
      <c r="H55" s="41"/>
      <c r="I55" s="41"/>
      <c r="J55" s="42"/>
    </row>
    <row r="56" spans="1:16" ht="165" x14ac:dyDescent="0.25">
      <c r="A56" s="33" t="s">
        <v>177</v>
      </c>
      <c r="B56" s="40"/>
      <c r="C56" s="41"/>
      <c r="D56" s="41"/>
      <c r="E56" s="35" t="s">
        <v>353</v>
      </c>
      <c r="F56" s="41"/>
      <c r="G56" s="41"/>
      <c r="H56" s="41"/>
      <c r="I56" s="41"/>
      <c r="J56" s="42"/>
    </row>
    <row r="57" spans="1:16" x14ac:dyDescent="0.25">
      <c r="A57" s="27" t="s">
        <v>165</v>
      </c>
      <c r="B57" s="28"/>
      <c r="C57" s="29" t="s">
        <v>278</v>
      </c>
      <c r="D57" s="30"/>
      <c r="E57" s="27" t="s">
        <v>279</v>
      </c>
      <c r="F57" s="30"/>
      <c r="G57" s="30"/>
      <c r="H57" s="30"/>
      <c r="I57" s="31">
        <f>SUMIFS(I58:I61,A58:A61,"P")</f>
        <v>0</v>
      </c>
      <c r="J57" s="32"/>
    </row>
    <row r="58" spans="1:16" x14ac:dyDescent="0.25">
      <c r="A58" s="33" t="s">
        <v>168</v>
      </c>
      <c r="B58" s="33">
        <v>11</v>
      </c>
      <c r="C58" s="34" t="s">
        <v>354</v>
      </c>
      <c r="D58" s="33" t="s">
        <v>170</v>
      </c>
      <c r="E58" s="35" t="s">
        <v>355</v>
      </c>
      <c r="F58" s="36" t="s">
        <v>274</v>
      </c>
      <c r="G58" s="37">
        <v>12</v>
      </c>
      <c r="H58" s="38">
        <v>0</v>
      </c>
      <c r="I58" s="38">
        <f>ROUND(G58*H58,P4)</f>
        <v>0</v>
      </c>
      <c r="J58" s="33"/>
      <c r="O58" s="39">
        <f>I58*0.21</f>
        <v>0</v>
      </c>
      <c r="P58">
        <v>3</v>
      </c>
    </row>
    <row r="59" spans="1:16" ht="45" x14ac:dyDescent="0.25">
      <c r="A59" s="33" t="s">
        <v>173</v>
      </c>
      <c r="B59" s="40"/>
      <c r="C59" s="41"/>
      <c r="D59" s="41"/>
      <c r="E59" s="35" t="s">
        <v>356</v>
      </c>
      <c r="F59" s="41"/>
      <c r="G59" s="41"/>
      <c r="H59" s="41"/>
      <c r="I59" s="41"/>
      <c r="J59" s="42"/>
    </row>
    <row r="60" spans="1:16" x14ac:dyDescent="0.25">
      <c r="A60" s="33" t="s">
        <v>175</v>
      </c>
      <c r="B60" s="40"/>
      <c r="C60" s="41"/>
      <c r="D60" s="41"/>
      <c r="E60" s="43" t="s">
        <v>224</v>
      </c>
      <c r="F60" s="41"/>
      <c r="G60" s="41"/>
      <c r="H60" s="41"/>
      <c r="I60" s="41"/>
      <c r="J60" s="42"/>
    </row>
    <row r="61" spans="1:16" ht="150" x14ac:dyDescent="0.25">
      <c r="A61" s="33" t="s">
        <v>177</v>
      </c>
      <c r="B61" s="45"/>
      <c r="C61" s="46"/>
      <c r="D61" s="46"/>
      <c r="E61" s="35" t="s">
        <v>357</v>
      </c>
      <c r="F61" s="46"/>
      <c r="G61" s="46"/>
      <c r="H61" s="46"/>
      <c r="I61" s="46"/>
      <c r="J61" s="47"/>
    </row>
  </sheetData>
  <mergeCells count="14">
    <mergeCell ref="F8:F9"/>
    <mergeCell ref="G8:G9"/>
    <mergeCell ref="H8:I8"/>
    <mergeCell ref="J8:J9"/>
    <mergeCell ref="A8:A9"/>
    <mergeCell ref="B8:B9"/>
    <mergeCell ref="C8:C9"/>
    <mergeCell ref="D8:D9"/>
    <mergeCell ref="E8:E9"/>
    <mergeCell ref="C3:D3"/>
    <mergeCell ref="C4:D4"/>
    <mergeCell ref="C5:D5"/>
    <mergeCell ref="C6:D6"/>
    <mergeCell ref="C7:D7"/>
  </mergeCells>
  <pageMargins left="0.7" right="0.7" top="0.75" bottom="0.75" header="0.3" footer="0.3"/>
  <pageSetup fitToHeight="0"/>
  <headerFooter>
    <oddFooter>&amp;C_x000D_&amp;1#&amp;"Calibri"&amp;10&amp;K000000 Mott MacDonald Restricted</oddFooter>
  </headerFooter>
  <drawing r:id="rId1"/>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100-000000000000}">
  <sheetPr>
    <pageSetUpPr fitToPage="1"/>
  </sheetPr>
  <dimension ref="A1:P14"/>
  <sheetViews>
    <sheetView topLeftCell="B1" workbookViewId="0"/>
  </sheetViews>
  <sheetFormatPr defaultRowHeight="15" x14ac:dyDescent="0.25"/>
  <cols>
    <col min="1" max="1" width="9.140625" hidden="1"/>
    <col min="2" max="2" width="16.140625" customWidth="1"/>
    <col min="3" max="3" width="9.7109375" customWidth="1"/>
    <col min="4" max="4" width="13" customWidth="1"/>
    <col min="5" max="5" width="64.85546875" customWidth="1"/>
    <col min="6" max="6" width="13" customWidth="1"/>
    <col min="7" max="9" width="16.140625" customWidth="1"/>
    <col min="10" max="10" width="14.85546875" bestFit="1" customWidth="1"/>
    <col min="15" max="16" width="9.140625" hidden="1"/>
  </cols>
  <sheetData>
    <row r="1" spans="1:16" x14ac:dyDescent="0.25">
      <c r="A1" s="1" t="s">
        <v>0</v>
      </c>
      <c r="B1" s="11"/>
      <c r="C1" s="12"/>
      <c r="D1" s="12"/>
      <c r="E1" s="13" t="s">
        <v>1</v>
      </c>
      <c r="F1" s="12"/>
      <c r="G1" s="12"/>
      <c r="H1" s="12"/>
      <c r="I1" s="12"/>
      <c r="J1" s="14"/>
      <c r="P1">
        <v>3</v>
      </c>
    </row>
    <row r="2" spans="1:16" ht="20.25" x14ac:dyDescent="0.25">
      <c r="A2" s="1"/>
      <c r="B2" s="15"/>
      <c r="C2" s="16"/>
      <c r="D2" s="16"/>
      <c r="E2" s="17" t="s">
        <v>142</v>
      </c>
      <c r="F2" s="16"/>
      <c r="G2" s="16"/>
      <c r="H2" s="16"/>
      <c r="I2" s="16"/>
      <c r="J2" s="18"/>
    </row>
    <row r="3" spans="1:16" x14ac:dyDescent="0.25">
      <c r="A3" s="3" t="s">
        <v>143</v>
      </c>
      <c r="B3" s="19" t="s">
        <v>144</v>
      </c>
      <c r="C3" s="73" t="s">
        <v>145</v>
      </c>
      <c r="D3" s="74"/>
      <c r="E3" s="20" t="s">
        <v>146</v>
      </c>
      <c r="F3" s="16"/>
      <c r="G3" s="16"/>
      <c r="H3" s="21" t="s">
        <v>2544</v>
      </c>
      <c r="I3" s="22">
        <f>SUMIFS(I10:I14,A10:A14,"SD")</f>
        <v>0</v>
      </c>
      <c r="J3" s="18"/>
      <c r="O3">
        <v>0</v>
      </c>
      <c r="P3">
        <v>2</v>
      </c>
    </row>
    <row r="4" spans="1:16" x14ac:dyDescent="0.25">
      <c r="A4" s="3" t="s">
        <v>148</v>
      </c>
      <c r="B4" s="19" t="s">
        <v>149</v>
      </c>
      <c r="C4" s="73" t="s">
        <v>11</v>
      </c>
      <c r="D4" s="74"/>
      <c r="E4" s="20" t="s">
        <v>12</v>
      </c>
      <c r="F4" s="16"/>
      <c r="G4" s="16"/>
      <c r="H4" s="16"/>
      <c r="I4" s="16"/>
      <c r="J4" s="18"/>
      <c r="O4">
        <v>0.15</v>
      </c>
      <c r="P4">
        <v>2</v>
      </c>
    </row>
    <row r="5" spans="1:16" x14ac:dyDescent="0.25">
      <c r="A5" s="3" t="s">
        <v>150</v>
      </c>
      <c r="B5" s="19" t="s">
        <v>149</v>
      </c>
      <c r="C5" s="73" t="s">
        <v>2444</v>
      </c>
      <c r="D5" s="74"/>
      <c r="E5" s="20" t="s">
        <v>74</v>
      </c>
      <c r="F5" s="16"/>
      <c r="G5" s="16"/>
      <c r="H5" s="16"/>
      <c r="I5" s="16"/>
      <c r="J5" s="18"/>
      <c r="O5">
        <v>0.21</v>
      </c>
    </row>
    <row r="6" spans="1:16" x14ac:dyDescent="0.25">
      <c r="A6" s="3" t="s">
        <v>152</v>
      </c>
      <c r="B6" s="19" t="s">
        <v>153</v>
      </c>
      <c r="C6" s="73" t="s">
        <v>2544</v>
      </c>
      <c r="D6" s="74"/>
      <c r="E6" s="20" t="s">
        <v>106</v>
      </c>
      <c r="F6" s="16"/>
      <c r="G6" s="16"/>
      <c r="H6" s="16"/>
      <c r="I6" s="16"/>
      <c r="J6" s="18"/>
    </row>
    <row r="7" spans="1:16" x14ac:dyDescent="0.25">
      <c r="A7" s="75" t="s">
        <v>154</v>
      </c>
      <c r="B7" s="76" t="s">
        <v>155</v>
      </c>
      <c r="C7" s="77" t="s">
        <v>156</v>
      </c>
      <c r="D7" s="77" t="s">
        <v>157</v>
      </c>
      <c r="E7" s="77" t="s">
        <v>158</v>
      </c>
      <c r="F7" s="77" t="s">
        <v>159</v>
      </c>
      <c r="G7" s="77" t="s">
        <v>160</v>
      </c>
      <c r="H7" s="77" t="s">
        <v>161</v>
      </c>
      <c r="I7" s="77"/>
      <c r="J7" s="78" t="s">
        <v>162</v>
      </c>
    </row>
    <row r="8" spans="1:16" x14ac:dyDescent="0.25">
      <c r="A8" s="75"/>
      <c r="B8" s="76"/>
      <c r="C8" s="77"/>
      <c r="D8" s="77"/>
      <c r="E8" s="77"/>
      <c r="F8" s="77"/>
      <c r="G8" s="77"/>
      <c r="H8" s="6" t="s">
        <v>163</v>
      </c>
      <c r="I8" s="6" t="s">
        <v>164</v>
      </c>
      <c r="J8" s="78"/>
    </row>
    <row r="9" spans="1:16" x14ac:dyDescent="0.25">
      <c r="A9" s="25">
        <v>0</v>
      </c>
      <c r="B9" s="23">
        <v>1</v>
      </c>
      <c r="C9" s="26">
        <v>2</v>
      </c>
      <c r="D9" s="6">
        <v>3</v>
      </c>
      <c r="E9" s="26">
        <v>4</v>
      </c>
      <c r="F9" s="6">
        <v>5</v>
      </c>
      <c r="G9" s="6">
        <v>6</v>
      </c>
      <c r="H9" s="6">
        <v>7</v>
      </c>
      <c r="I9" s="26">
        <v>8</v>
      </c>
      <c r="J9" s="24">
        <v>9</v>
      </c>
    </row>
    <row r="10" spans="1:16" x14ac:dyDescent="0.25">
      <c r="A10" s="27" t="s">
        <v>165</v>
      </c>
      <c r="B10" s="28"/>
      <c r="C10" s="29" t="s">
        <v>166</v>
      </c>
      <c r="D10" s="30"/>
      <c r="E10" s="27" t="s">
        <v>167</v>
      </c>
      <c r="F10" s="30"/>
      <c r="G10" s="30"/>
      <c r="H10" s="30"/>
      <c r="I10" s="31">
        <f>SUMIFS(I11:I14,A11:A14,"P")</f>
        <v>0</v>
      </c>
      <c r="J10" s="32"/>
    </row>
    <row r="11" spans="1:16" x14ac:dyDescent="0.25">
      <c r="A11" s="33" t="s">
        <v>168</v>
      </c>
      <c r="B11" s="33">
        <v>1</v>
      </c>
      <c r="C11" s="34" t="s">
        <v>2331</v>
      </c>
      <c r="D11" s="33" t="s">
        <v>170</v>
      </c>
      <c r="E11" s="35" t="s">
        <v>2332</v>
      </c>
      <c r="F11" s="36" t="s">
        <v>172</v>
      </c>
      <c r="G11" s="37">
        <v>1</v>
      </c>
      <c r="H11" s="38">
        <v>0</v>
      </c>
      <c r="I11" s="38">
        <f>ROUND(G11*H11,P4)</f>
        <v>0</v>
      </c>
      <c r="J11" s="33"/>
      <c r="O11" s="39">
        <f>I11*0.21</f>
        <v>0</v>
      </c>
      <c r="P11">
        <v>3</v>
      </c>
    </row>
    <row r="12" spans="1:16" ht="165" x14ac:dyDescent="0.25">
      <c r="A12" s="33" t="s">
        <v>173</v>
      </c>
      <c r="B12" s="40"/>
      <c r="C12" s="41"/>
      <c r="D12" s="41"/>
      <c r="E12" s="35" t="s">
        <v>2445</v>
      </c>
      <c r="F12" s="41"/>
      <c r="G12" s="41"/>
      <c r="H12" s="41"/>
      <c r="I12" s="41"/>
      <c r="J12" s="42"/>
    </row>
    <row r="13" spans="1:16" x14ac:dyDescent="0.25">
      <c r="A13" s="33" t="s">
        <v>175</v>
      </c>
      <c r="B13" s="40"/>
      <c r="C13" s="41"/>
      <c r="D13" s="41"/>
      <c r="E13" s="43" t="s">
        <v>176</v>
      </c>
      <c r="F13" s="41"/>
      <c r="G13" s="41"/>
      <c r="H13" s="41"/>
      <c r="I13" s="41"/>
      <c r="J13" s="42"/>
    </row>
    <row r="14" spans="1:16" ht="30" x14ac:dyDescent="0.25">
      <c r="A14" s="33" t="s">
        <v>177</v>
      </c>
      <c r="B14" s="45"/>
      <c r="C14" s="46"/>
      <c r="D14" s="46"/>
      <c r="E14" s="35" t="s">
        <v>2334</v>
      </c>
      <c r="F14" s="46"/>
      <c r="G14" s="46"/>
      <c r="H14" s="46"/>
      <c r="I14" s="46"/>
      <c r="J14" s="47"/>
    </row>
  </sheetData>
  <mergeCells count="13">
    <mergeCell ref="E7:E8"/>
    <mergeCell ref="F7:F8"/>
    <mergeCell ref="G7:G8"/>
    <mergeCell ref="H7:I7"/>
    <mergeCell ref="J7:J8"/>
    <mergeCell ref="C3:D3"/>
    <mergeCell ref="C4:D4"/>
    <mergeCell ref="C5:D5"/>
    <mergeCell ref="C6:D6"/>
    <mergeCell ref="A7:A8"/>
    <mergeCell ref="B7:B8"/>
    <mergeCell ref="C7:C8"/>
    <mergeCell ref="D7:D8"/>
  </mergeCells>
  <pageMargins left="0.7" right="0.7" top="0.75" bottom="0.75" header="0.3" footer="0.3"/>
  <pageSetup fitToHeight="0"/>
  <headerFooter>
    <oddFooter>&amp;C_x000D_&amp;1#&amp;"Calibri"&amp;10&amp;K000000 Mott MacDonald Restricted</oddFooter>
  </headerFooter>
  <drawing r:id="rId1"/>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200-000000000000}">
  <sheetPr>
    <pageSetUpPr fitToPage="1"/>
  </sheetPr>
  <dimension ref="A1:P14"/>
  <sheetViews>
    <sheetView topLeftCell="B1" workbookViewId="0"/>
  </sheetViews>
  <sheetFormatPr defaultRowHeight="15" x14ac:dyDescent="0.25"/>
  <cols>
    <col min="1" max="1" width="9.140625" hidden="1"/>
    <col min="2" max="2" width="16.140625" customWidth="1"/>
    <col min="3" max="3" width="9.7109375" customWidth="1"/>
    <col min="4" max="4" width="13" customWidth="1"/>
    <col min="5" max="5" width="64.85546875" customWidth="1"/>
    <col min="6" max="6" width="13" customWidth="1"/>
    <col min="7" max="9" width="16.140625" customWidth="1"/>
    <col min="10" max="10" width="14.85546875" bestFit="1" customWidth="1"/>
    <col min="15" max="16" width="9.140625" hidden="1"/>
  </cols>
  <sheetData>
    <row r="1" spans="1:16" x14ac:dyDescent="0.25">
      <c r="A1" s="1" t="s">
        <v>0</v>
      </c>
      <c r="B1" s="11"/>
      <c r="C1" s="12"/>
      <c r="D1" s="12"/>
      <c r="E1" s="13" t="s">
        <v>1</v>
      </c>
      <c r="F1" s="12"/>
      <c r="G1" s="12"/>
      <c r="H1" s="12"/>
      <c r="I1" s="12"/>
      <c r="J1" s="14"/>
      <c r="P1">
        <v>3</v>
      </c>
    </row>
    <row r="2" spans="1:16" ht="20.25" x14ac:dyDescent="0.25">
      <c r="A2" s="1"/>
      <c r="B2" s="15"/>
      <c r="C2" s="16"/>
      <c r="D2" s="16"/>
      <c r="E2" s="17" t="s">
        <v>142</v>
      </c>
      <c r="F2" s="16"/>
      <c r="G2" s="16"/>
      <c r="H2" s="16"/>
      <c r="I2" s="16"/>
      <c r="J2" s="18"/>
    </row>
    <row r="3" spans="1:16" x14ac:dyDescent="0.25">
      <c r="A3" s="3" t="s">
        <v>143</v>
      </c>
      <c r="B3" s="19" t="s">
        <v>144</v>
      </c>
      <c r="C3" s="73" t="s">
        <v>145</v>
      </c>
      <c r="D3" s="74"/>
      <c r="E3" s="20" t="s">
        <v>146</v>
      </c>
      <c r="F3" s="16"/>
      <c r="G3" s="16"/>
      <c r="H3" s="21" t="s">
        <v>2545</v>
      </c>
      <c r="I3" s="22">
        <f>SUMIFS(I10:I14,A10:A14,"SD")</f>
        <v>0</v>
      </c>
      <c r="J3" s="18"/>
      <c r="O3">
        <v>0</v>
      </c>
      <c r="P3">
        <v>2</v>
      </c>
    </row>
    <row r="4" spans="1:16" x14ac:dyDescent="0.25">
      <c r="A4" s="3" t="s">
        <v>148</v>
      </c>
      <c r="B4" s="19" t="s">
        <v>149</v>
      </c>
      <c r="C4" s="73" t="s">
        <v>11</v>
      </c>
      <c r="D4" s="74"/>
      <c r="E4" s="20" t="s">
        <v>12</v>
      </c>
      <c r="F4" s="16"/>
      <c r="G4" s="16"/>
      <c r="H4" s="16"/>
      <c r="I4" s="16"/>
      <c r="J4" s="18"/>
      <c r="O4">
        <v>0.15</v>
      </c>
      <c r="P4">
        <v>2</v>
      </c>
    </row>
    <row r="5" spans="1:16" x14ac:dyDescent="0.25">
      <c r="A5" s="3" t="s">
        <v>150</v>
      </c>
      <c r="B5" s="19" t="s">
        <v>149</v>
      </c>
      <c r="C5" s="73" t="s">
        <v>2444</v>
      </c>
      <c r="D5" s="74"/>
      <c r="E5" s="20" t="s">
        <v>74</v>
      </c>
      <c r="F5" s="16"/>
      <c r="G5" s="16"/>
      <c r="H5" s="16"/>
      <c r="I5" s="16"/>
      <c r="J5" s="18"/>
      <c r="O5">
        <v>0.21</v>
      </c>
    </row>
    <row r="6" spans="1:16" x14ac:dyDescent="0.25">
      <c r="A6" s="3" t="s">
        <v>152</v>
      </c>
      <c r="B6" s="19" t="s">
        <v>153</v>
      </c>
      <c r="C6" s="73" t="s">
        <v>2545</v>
      </c>
      <c r="D6" s="74"/>
      <c r="E6" s="20" t="s">
        <v>108</v>
      </c>
      <c r="F6" s="16"/>
      <c r="G6" s="16"/>
      <c r="H6" s="16"/>
      <c r="I6" s="16"/>
      <c r="J6" s="18"/>
    </row>
    <row r="7" spans="1:16" x14ac:dyDescent="0.25">
      <c r="A7" s="75" t="s">
        <v>154</v>
      </c>
      <c r="B7" s="76" t="s">
        <v>155</v>
      </c>
      <c r="C7" s="77" t="s">
        <v>156</v>
      </c>
      <c r="D7" s="77" t="s">
        <v>157</v>
      </c>
      <c r="E7" s="77" t="s">
        <v>158</v>
      </c>
      <c r="F7" s="77" t="s">
        <v>159</v>
      </c>
      <c r="G7" s="77" t="s">
        <v>160</v>
      </c>
      <c r="H7" s="77" t="s">
        <v>161</v>
      </c>
      <c r="I7" s="77"/>
      <c r="J7" s="78" t="s">
        <v>162</v>
      </c>
    </row>
    <row r="8" spans="1:16" x14ac:dyDescent="0.25">
      <c r="A8" s="75"/>
      <c r="B8" s="76"/>
      <c r="C8" s="77"/>
      <c r="D8" s="77"/>
      <c r="E8" s="77"/>
      <c r="F8" s="77"/>
      <c r="G8" s="77"/>
      <c r="H8" s="6" t="s">
        <v>163</v>
      </c>
      <c r="I8" s="6" t="s">
        <v>164</v>
      </c>
      <c r="J8" s="78"/>
    </row>
    <row r="9" spans="1:16" x14ac:dyDescent="0.25">
      <c r="A9" s="25">
        <v>0</v>
      </c>
      <c r="B9" s="23">
        <v>1</v>
      </c>
      <c r="C9" s="26">
        <v>2</v>
      </c>
      <c r="D9" s="6">
        <v>3</v>
      </c>
      <c r="E9" s="26">
        <v>4</v>
      </c>
      <c r="F9" s="6">
        <v>5</v>
      </c>
      <c r="G9" s="6">
        <v>6</v>
      </c>
      <c r="H9" s="6">
        <v>7</v>
      </c>
      <c r="I9" s="26">
        <v>8</v>
      </c>
      <c r="J9" s="24">
        <v>9</v>
      </c>
    </row>
    <row r="10" spans="1:16" x14ac:dyDescent="0.25">
      <c r="A10" s="27" t="s">
        <v>165</v>
      </c>
      <c r="B10" s="28"/>
      <c r="C10" s="29" t="s">
        <v>166</v>
      </c>
      <c r="D10" s="30"/>
      <c r="E10" s="27" t="s">
        <v>167</v>
      </c>
      <c r="F10" s="30"/>
      <c r="G10" s="30"/>
      <c r="H10" s="30"/>
      <c r="I10" s="31">
        <f>SUMIFS(I11:I14,A11:A14,"P")</f>
        <v>0</v>
      </c>
      <c r="J10" s="32"/>
    </row>
    <row r="11" spans="1:16" x14ac:dyDescent="0.25">
      <c r="A11" s="33" t="s">
        <v>168</v>
      </c>
      <c r="B11" s="33">
        <v>1</v>
      </c>
      <c r="C11" s="34" t="s">
        <v>2331</v>
      </c>
      <c r="D11" s="33" t="s">
        <v>170</v>
      </c>
      <c r="E11" s="35" t="s">
        <v>2332</v>
      </c>
      <c r="F11" s="36" t="s">
        <v>172</v>
      </c>
      <c r="G11" s="37">
        <v>1</v>
      </c>
      <c r="H11" s="38">
        <v>0</v>
      </c>
      <c r="I11" s="38">
        <f>ROUND(G11*H11,P4)</f>
        <v>0</v>
      </c>
      <c r="J11" s="33"/>
      <c r="O11" s="39">
        <f>I11*0.21</f>
        <v>0</v>
      </c>
      <c r="P11">
        <v>3</v>
      </c>
    </row>
    <row r="12" spans="1:16" ht="165" x14ac:dyDescent="0.25">
      <c r="A12" s="33" t="s">
        <v>173</v>
      </c>
      <c r="B12" s="40"/>
      <c r="C12" s="41"/>
      <c r="D12" s="41"/>
      <c r="E12" s="35" t="s">
        <v>2445</v>
      </c>
      <c r="F12" s="41"/>
      <c r="G12" s="41"/>
      <c r="H12" s="41"/>
      <c r="I12" s="41"/>
      <c r="J12" s="42"/>
    </row>
    <row r="13" spans="1:16" x14ac:dyDescent="0.25">
      <c r="A13" s="33" t="s">
        <v>175</v>
      </c>
      <c r="B13" s="40"/>
      <c r="C13" s="41"/>
      <c r="D13" s="41"/>
      <c r="E13" s="43" t="s">
        <v>176</v>
      </c>
      <c r="F13" s="41"/>
      <c r="G13" s="41"/>
      <c r="H13" s="41"/>
      <c r="I13" s="41"/>
      <c r="J13" s="42"/>
    </row>
    <row r="14" spans="1:16" ht="30" x14ac:dyDescent="0.25">
      <c r="A14" s="33" t="s">
        <v>177</v>
      </c>
      <c r="B14" s="45"/>
      <c r="C14" s="46"/>
      <c r="D14" s="46"/>
      <c r="E14" s="35" t="s">
        <v>2334</v>
      </c>
      <c r="F14" s="46"/>
      <c r="G14" s="46"/>
      <c r="H14" s="46"/>
      <c r="I14" s="46"/>
      <c r="J14" s="47"/>
    </row>
  </sheetData>
  <mergeCells count="13">
    <mergeCell ref="E7:E8"/>
    <mergeCell ref="F7:F8"/>
    <mergeCell ref="G7:G8"/>
    <mergeCell ref="H7:I7"/>
    <mergeCell ref="J7:J8"/>
    <mergeCell ref="C3:D3"/>
    <mergeCell ref="C4:D4"/>
    <mergeCell ref="C5:D5"/>
    <mergeCell ref="C6:D6"/>
    <mergeCell ref="A7:A8"/>
    <mergeCell ref="B7:B8"/>
    <mergeCell ref="C7:C8"/>
    <mergeCell ref="D7:D8"/>
  </mergeCells>
  <pageMargins left="0.7" right="0.7" top="0.75" bottom="0.75" header="0.3" footer="0.3"/>
  <pageSetup fitToHeight="0"/>
  <headerFooter>
    <oddFooter>&amp;C_x000D_&amp;1#&amp;"Calibri"&amp;10&amp;K000000 Mott MacDonald Restricted</oddFooter>
  </headerFooter>
  <drawing r:id="rId1"/>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300-000000000000}">
  <sheetPr>
    <pageSetUpPr fitToPage="1"/>
  </sheetPr>
  <dimension ref="A1:P14"/>
  <sheetViews>
    <sheetView topLeftCell="B1" workbookViewId="0"/>
  </sheetViews>
  <sheetFormatPr defaultRowHeight="15" x14ac:dyDescent="0.25"/>
  <cols>
    <col min="1" max="1" width="9.140625" hidden="1"/>
    <col min="2" max="2" width="16.140625" customWidth="1"/>
    <col min="3" max="3" width="9.7109375" customWidth="1"/>
    <col min="4" max="4" width="13" customWidth="1"/>
    <col min="5" max="5" width="64.85546875" customWidth="1"/>
    <col min="6" max="6" width="13" customWidth="1"/>
    <col min="7" max="9" width="16.140625" customWidth="1"/>
    <col min="10" max="10" width="14.85546875" bestFit="1" customWidth="1"/>
    <col min="15" max="16" width="9.140625" hidden="1"/>
  </cols>
  <sheetData>
    <row r="1" spans="1:16" x14ac:dyDescent="0.25">
      <c r="A1" s="1" t="s">
        <v>0</v>
      </c>
      <c r="B1" s="11"/>
      <c r="C1" s="12"/>
      <c r="D1" s="12"/>
      <c r="E1" s="13" t="s">
        <v>1</v>
      </c>
      <c r="F1" s="12"/>
      <c r="G1" s="12"/>
      <c r="H1" s="12"/>
      <c r="I1" s="12"/>
      <c r="J1" s="14"/>
      <c r="P1">
        <v>3</v>
      </c>
    </row>
    <row r="2" spans="1:16" ht="20.25" x14ac:dyDescent="0.25">
      <c r="A2" s="1"/>
      <c r="B2" s="15"/>
      <c r="C2" s="16"/>
      <c r="D2" s="16"/>
      <c r="E2" s="17" t="s">
        <v>142</v>
      </c>
      <c r="F2" s="16"/>
      <c r="G2" s="16"/>
      <c r="H2" s="16"/>
      <c r="I2" s="16"/>
      <c r="J2" s="18"/>
    </row>
    <row r="3" spans="1:16" x14ac:dyDescent="0.25">
      <c r="A3" s="3" t="s">
        <v>143</v>
      </c>
      <c r="B3" s="19" t="s">
        <v>144</v>
      </c>
      <c r="C3" s="73" t="s">
        <v>145</v>
      </c>
      <c r="D3" s="74"/>
      <c r="E3" s="20" t="s">
        <v>146</v>
      </c>
      <c r="F3" s="16"/>
      <c r="G3" s="16"/>
      <c r="H3" s="21" t="s">
        <v>2546</v>
      </c>
      <c r="I3" s="22">
        <f>SUMIFS(I10:I14,A10:A14,"SD")</f>
        <v>0</v>
      </c>
      <c r="J3" s="18"/>
      <c r="O3">
        <v>0</v>
      </c>
      <c r="P3">
        <v>2</v>
      </c>
    </row>
    <row r="4" spans="1:16" x14ac:dyDescent="0.25">
      <c r="A4" s="3" t="s">
        <v>148</v>
      </c>
      <c r="B4" s="19" t="s">
        <v>149</v>
      </c>
      <c r="C4" s="73" t="s">
        <v>11</v>
      </c>
      <c r="D4" s="74"/>
      <c r="E4" s="20" t="s">
        <v>12</v>
      </c>
      <c r="F4" s="16"/>
      <c r="G4" s="16"/>
      <c r="H4" s="16"/>
      <c r="I4" s="16"/>
      <c r="J4" s="18"/>
      <c r="O4">
        <v>0.15</v>
      </c>
      <c r="P4">
        <v>2</v>
      </c>
    </row>
    <row r="5" spans="1:16" x14ac:dyDescent="0.25">
      <c r="A5" s="3" t="s">
        <v>150</v>
      </c>
      <c r="B5" s="19" t="s">
        <v>149</v>
      </c>
      <c r="C5" s="73" t="s">
        <v>2547</v>
      </c>
      <c r="D5" s="74"/>
      <c r="E5" s="20" t="s">
        <v>110</v>
      </c>
      <c r="F5" s="16"/>
      <c r="G5" s="16"/>
      <c r="H5" s="16"/>
      <c r="I5" s="16"/>
      <c r="J5" s="18"/>
      <c r="O5">
        <v>0.21</v>
      </c>
    </row>
    <row r="6" spans="1:16" x14ac:dyDescent="0.25">
      <c r="A6" s="3" t="s">
        <v>152</v>
      </c>
      <c r="B6" s="19" t="s">
        <v>153</v>
      </c>
      <c r="C6" s="73" t="s">
        <v>2546</v>
      </c>
      <c r="D6" s="74"/>
      <c r="E6" s="20" t="s">
        <v>112</v>
      </c>
      <c r="F6" s="16"/>
      <c r="G6" s="16"/>
      <c r="H6" s="16"/>
      <c r="I6" s="16"/>
      <c r="J6" s="18"/>
    </row>
    <row r="7" spans="1:16" x14ac:dyDescent="0.25">
      <c r="A7" s="75" t="s">
        <v>154</v>
      </c>
      <c r="B7" s="76" t="s">
        <v>155</v>
      </c>
      <c r="C7" s="77" t="s">
        <v>156</v>
      </c>
      <c r="D7" s="77" t="s">
        <v>157</v>
      </c>
      <c r="E7" s="77" t="s">
        <v>158</v>
      </c>
      <c r="F7" s="77" t="s">
        <v>159</v>
      </c>
      <c r="G7" s="77" t="s">
        <v>160</v>
      </c>
      <c r="H7" s="77" t="s">
        <v>161</v>
      </c>
      <c r="I7" s="77"/>
      <c r="J7" s="78" t="s">
        <v>162</v>
      </c>
    </row>
    <row r="8" spans="1:16" x14ac:dyDescent="0.25">
      <c r="A8" s="75"/>
      <c r="B8" s="76"/>
      <c r="C8" s="77"/>
      <c r="D8" s="77"/>
      <c r="E8" s="77"/>
      <c r="F8" s="77"/>
      <c r="G8" s="77"/>
      <c r="H8" s="6" t="s">
        <v>163</v>
      </c>
      <c r="I8" s="6" t="s">
        <v>164</v>
      </c>
      <c r="J8" s="78"/>
    </row>
    <row r="9" spans="1:16" x14ac:dyDescent="0.25">
      <c r="A9" s="25">
        <v>0</v>
      </c>
      <c r="B9" s="23">
        <v>1</v>
      </c>
      <c r="C9" s="26">
        <v>2</v>
      </c>
      <c r="D9" s="6">
        <v>3</v>
      </c>
      <c r="E9" s="26">
        <v>4</v>
      </c>
      <c r="F9" s="6">
        <v>5</v>
      </c>
      <c r="G9" s="6">
        <v>6</v>
      </c>
      <c r="H9" s="6">
        <v>7</v>
      </c>
      <c r="I9" s="26">
        <v>8</v>
      </c>
      <c r="J9" s="24">
        <v>9</v>
      </c>
    </row>
    <row r="10" spans="1:16" x14ac:dyDescent="0.25">
      <c r="A10" s="27" t="s">
        <v>165</v>
      </c>
      <c r="B10" s="28"/>
      <c r="C10" s="29" t="s">
        <v>166</v>
      </c>
      <c r="D10" s="30"/>
      <c r="E10" s="27" t="s">
        <v>167</v>
      </c>
      <c r="F10" s="30"/>
      <c r="G10" s="30"/>
      <c r="H10" s="30"/>
      <c r="I10" s="31">
        <f>SUMIFS(I11:I14,A11:A14,"P")</f>
        <v>0</v>
      </c>
      <c r="J10" s="32"/>
    </row>
    <row r="11" spans="1:16" x14ac:dyDescent="0.25">
      <c r="A11" s="33" t="s">
        <v>168</v>
      </c>
      <c r="B11" s="33">
        <v>1</v>
      </c>
      <c r="C11" s="34" t="s">
        <v>2331</v>
      </c>
      <c r="D11" s="33" t="s">
        <v>170</v>
      </c>
      <c r="E11" s="35" t="s">
        <v>2332</v>
      </c>
      <c r="F11" s="36" t="s">
        <v>172</v>
      </c>
      <c r="G11" s="37">
        <v>1</v>
      </c>
      <c r="H11" s="38">
        <v>0</v>
      </c>
      <c r="I11" s="38">
        <f>ROUND(G11*H11,P4)</f>
        <v>0</v>
      </c>
      <c r="J11" s="33"/>
      <c r="O11" s="39">
        <f>I11*0.21</f>
        <v>0</v>
      </c>
      <c r="P11">
        <v>3</v>
      </c>
    </row>
    <row r="12" spans="1:16" ht="165" x14ac:dyDescent="0.25">
      <c r="A12" s="33" t="s">
        <v>173</v>
      </c>
      <c r="B12" s="40"/>
      <c r="C12" s="41"/>
      <c r="D12" s="41"/>
      <c r="E12" s="35" t="s">
        <v>2548</v>
      </c>
      <c r="F12" s="41"/>
      <c r="G12" s="41"/>
      <c r="H12" s="41"/>
      <c r="I12" s="41"/>
      <c r="J12" s="42"/>
    </row>
    <row r="13" spans="1:16" ht="30" x14ac:dyDescent="0.25">
      <c r="A13" s="33" t="s">
        <v>175</v>
      </c>
      <c r="B13" s="40"/>
      <c r="C13" s="41"/>
      <c r="D13" s="41"/>
      <c r="E13" s="43" t="s">
        <v>2549</v>
      </c>
      <c r="F13" s="41"/>
      <c r="G13" s="41"/>
      <c r="H13" s="41"/>
      <c r="I13" s="41"/>
      <c r="J13" s="42"/>
    </row>
    <row r="14" spans="1:16" ht="30" x14ac:dyDescent="0.25">
      <c r="A14" s="33" t="s">
        <v>177</v>
      </c>
      <c r="B14" s="45"/>
      <c r="C14" s="46"/>
      <c r="D14" s="46"/>
      <c r="E14" s="35" t="s">
        <v>2334</v>
      </c>
      <c r="F14" s="46"/>
      <c r="G14" s="46"/>
      <c r="H14" s="46"/>
      <c r="I14" s="46"/>
      <c r="J14" s="47"/>
    </row>
  </sheetData>
  <mergeCells count="13">
    <mergeCell ref="E7:E8"/>
    <mergeCell ref="F7:F8"/>
    <mergeCell ref="G7:G8"/>
    <mergeCell ref="H7:I7"/>
    <mergeCell ref="J7:J8"/>
    <mergeCell ref="C3:D3"/>
    <mergeCell ref="C4:D4"/>
    <mergeCell ref="C5:D5"/>
    <mergeCell ref="C6:D6"/>
    <mergeCell ref="A7:A8"/>
    <mergeCell ref="B7:B8"/>
    <mergeCell ref="C7:C8"/>
    <mergeCell ref="D7:D8"/>
  </mergeCells>
  <pageMargins left="0.7" right="0.7" top="0.75" bottom="0.75" header="0.3" footer="0.3"/>
  <pageSetup fitToHeight="0"/>
  <headerFooter>
    <oddFooter>&amp;C_x000D_&amp;1#&amp;"Calibri"&amp;10&amp;K000000 Mott MacDonald Restricted</oddFooter>
  </headerFooter>
  <drawing r:id="rId1"/>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400-000000000000}">
  <sheetPr>
    <pageSetUpPr fitToPage="1"/>
  </sheetPr>
  <dimension ref="A1:P14"/>
  <sheetViews>
    <sheetView topLeftCell="B1" workbookViewId="0"/>
  </sheetViews>
  <sheetFormatPr defaultRowHeight="15" x14ac:dyDescent="0.25"/>
  <cols>
    <col min="1" max="1" width="9.140625" hidden="1"/>
    <col min="2" max="2" width="16.140625" customWidth="1"/>
    <col min="3" max="3" width="9.7109375" customWidth="1"/>
    <col min="4" max="4" width="13" customWidth="1"/>
    <col min="5" max="5" width="64.85546875" customWidth="1"/>
    <col min="6" max="6" width="13" customWidth="1"/>
    <col min="7" max="9" width="16.140625" customWidth="1"/>
    <col min="10" max="10" width="14.85546875" bestFit="1" customWidth="1"/>
    <col min="15" max="16" width="9.140625" hidden="1"/>
  </cols>
  <sheetData>
    <row r="1" spans="1:16" x14ac:dyDescent="0.25">
      <c r="A1" s="1" t="s">
        <v>0</v>
      </c>
      <c r="B1" s="11"/>
      <c r="C1" s="12"/>
      <c r="D1" s="12"/>
      <c r="E1" s="13" t="s">
        <v>1</v>
      </c>
      <c r="F1" s="12"/>
      <c r="G1" s="12"/>
      <c r="H1" s="12"/>
      <c r="I1" s="12"/>
      <c r="J1" s="14"/>
      <c r="P1">
        <v>3</v>
      </c>
    </row>
    <row r="2" spans="1:16" ht="20.25" x14ac:dyDescent="0.25">
      <c r="A2" s="1"/>
      <c r="B2" s="15"/>
      <c r="C2" s="16"/>
      <c r="D2" s="16"/>
      <c r="E2" s="17" t="s">
        <v>142</v>
      </c>
      <c r="F2" s="16"/>
      <c r="G2" s="16"/>
      <c r="H2" s="16"/>
      <c r="I2" s="16"/>
      <c r="J2" s="18"/>
    </row>
    <row r="3" spans="1:16" x14ac:dyDescent="0.25">
      <c r="A3" s="3" t="s">
        <v>143</v>
      </c>
      <c r="B3" s="19" t="s">
        <v>144</v>
      </c>
      <c r="C3" s="73" t="s">
        <v>145</v>
      </c>
      <c r="D3" s="74"/>
      <c r="E3" s="20" t="s">
        <v>146</v>
      </c>
      <c r="F3" s="16"/>
      <c r="G3" s="16"/>
      <c r="H3" s="21" t="s">
        <v>2550</v>
      </c>
      <c r="I3" s="22">
        <f>SUMIFS(I10:I14,A10:A14,"SD")</f>
        <v>0</v>
      </c>
      <c r="J3" s="18"/>
      <c r="O3">
        <v>0</v>
      </c>
      <c r="P3">
        <v>2</v>
      </c>
    </row>
    <row r="4" spans="1:16" x14ac:dyDescent="0.25">
      <c r="A4" s="3" t="s">
        <v>148</v>
      </c>
      <c r="B4" s="19" t="s">
        <v>149</v>
      </c>
      <c r="C4" s="73" t="s">
        <v>11</v>
      </c>
      <c r="D4" s="74"/>
      <c r="E4" s="20" t="s">
        <v>12</v>
      </c>
      <c r="F4" s="16"/>
      <c r="G4" s="16"/>
      <c r="H4" s="16"/>
      <c r="I4" s="16"/>
      <c r="J4" s="18"/>
      <c r="O4">
        <v>0.15</v>
      </c>
      <c r="P4">
        <v>2</v>
      </c>
    </row>
    <row r="5" spans="1:16" x14ac:dyDescent="0.25">
      <c r="A5" s="3" t="s">
        <v>150</v>
      </c>
      <c r="B5" s="19" t="s">
        <v>149</v>
      </c>
      <c r="C5" s="73" t="s">
        <v>2547</v>
      </c>
      <c r="D5" s="74"/>
      <c r="E5" s="20" t="s">
        <v>110</v>
      </c>
      <c r="F5" s="16"/>
      <c r="G5" s="16"/>
      <c r="H5" s="16"/>
      <c r="I5" s="16"/>
      <c r="J5" s="18"/>
      <c r="O5">
        <v>0.21</v>
      </c>
    </row>
    <row r="6" spans="1:16" x14ac:dyDescent="0.25">
      <c r="A6" s="3" t="s">
        <v>152</v>
      </c>
      <c r="B6" s="19" t="s">
        <v>153</v>
      </c>
      <c r="C6" s="73" t="s">
        <v>2550</v>
      </c>
      <c r="D6" s="74"/>
      <c r="E6" s="20" t="s">
        <v>114</v>
      </c>
      <c r="F6" s="16"/>
      <c r="G6" s="16"/>
      <c r="H6" s="16"/>
      <c r="I6" s="16"/>
      <c r="J6" s="18"/>
    </row>
    <row r="7" spans="1:16" x14ac:dyDescent="0.25">
      <c r="A7" s="75" t="s">
        <v>154</v>
      </c>
      <c r="B7" s="76" t="s">
        <v>155</v>
      </c>
      <c r="C7" s="77" t="s">
        <v>156</v>
      </c>
      <c r="D7" s="77" t="s">
        <v>157</v>
      </c>
      <c r="E7" s="77" t="s">
        <v>158</v>
      </c>
      <c r="F7" s="77" t="s">
        <v>159</v>
      </c>
      <c r="G7" s="77" t="s">
        <v>160</v>
      </c>
      <c r="H7" s="77" t="s">
        <v>161</v>
      </c>
      <c r="I7" s="77"/>
      <c r="J7" s="78" t="s">
        <v>162</v>
      </c>
    </row>
    <row r="8" spans="1:16" x14ac:dyDescent="0.25">
      <c r="A8" s="75"/>
      <c r="B8" s="76"/>
      <c r="C8" s="77"/>
      <c r="D8" s="77"/>
      <c r="E8" s="77"/>
      <c r="F8" s="77"/>
      <c r="G8" s="77"/>
      <c r="H8" s="6" t="s">
        <v>163</v>
      </c>
      <c r="I8" s="6" t="s">
        <v>164</v>
      </c>
      <c r="J8" s="78"/>
    </row>
    <row r="9" spans="1:16" x14ac:dyDescent="0.25">
      <c r="A9" s="25">
        <v>0</v>
      </c>
      <c r="B9" s="23">
        <v>1</v>
      </c>
      <c r="C9" s="26">
        <v>2</v>
      </c>
      <c r="D9" s="6">
        <v>3</v>
      </c>
      <c r="E9" s="26">
        <v>4</v>
      </c>
      <c r="F9" s="6">
        <v>5</v>
      </c>
      <c r="G9" s="6">
        <v>6</v>
      </c>
      <c r="H9" s="6">
        <v>7</v>
      </c>
      <c r="I9" s="26">
        <v>8</v>
      </c>
      <c r="J9" s="24">
        <v>9</v>
      </c>
    </row>
    <row r="10" spans="1:16" x14ac:dyDescent="0.25">
      <c r="A10" s="27" t="s">
        <v>165</v>
      </c>
      <c r="B10" s="28"/>
      <c r="C10" s="29" t="s">
        <v>166</v>
      </c>
      <c r="D10" s="30"/>
      <c r="E10" s="27" t="s">
        <v>167</v>
      </c>
      <c r="F10" s="30"/>
      <c r="G10" s="30"/>
      <c r="H10" s="30"/>
      <c r="I10" s="31">
        <f>SUMIFS(I11:I14,A11:A14,"P")</f>
        <v>0</v>
      </c>
      <c r="J10" s="32"/>
    </row>
    <row r="11" spans="1:16" x14ac:dyDescent="0.25">
      <c r="A11" s="33" t="s">
        <v>168</v>
      </c>
      <c r="B11" s="33">
        <v>1</v>
      </c>
      <c r="C11" s="34" t="s">
        <v>2331</v>
      </c>
      <c r="D11" s="33" t="s">
        <v>170</v>
      </c>
      <c r="E11" s="35" t="s">
        <v>2332</v>
      </c>
      <c r="F11" s="36" t="s">
        <v>172</v>
      </c>
      <c r="G11" s="37">
        <v>1</v>
      </c>
      <c r="H11" s="38">
        <v>0</v>
      </c>
      <c r="I11" s="38">
        <f>ROUND(G11*H11,P4)</f>
        <v>0</v>
      </c>
      <c r="J11" s="33"/>
      <c r="O11" s="39">
        <f>I11*0.21</f>
        <v>0</v>
      </c>
      <c r="P11">
        <v>3</v>
      </c>
    </row>
    <row r="12" spans="1:16" ht="165" x14ac:dyDescent="0.25">
      <c r="A12" s="33" t="s">
        <v>173</v>
      </c>
      <c r="B12" s="40"/>
      <c r="C12" s="41"/>
      <c r="D12" s="41"/>
      <c r="E12" s="35" t="s">
        <v>2548</v>
      </c>
      <c r="F12" s="41"/>
      <c r="G12" s="41"/>
      <c r="H12" s="41"/>
      <c r="I12" s="41"/>
      <c r="J12" s="42"/>
    </row>
    <row r="13" spans="1:16" ht="30" x14ac:dyDescent="0.25">
      <c r="A13" s="33" t="s">
        <v>175</v>
      </c>
      <c r="B13" s="40"/>
      <c r="C13" s="41"/>
      <c r="D13" s="41"/>
      <c r="E13" s="43" t="s">
        <v>2549</v>
      </c>
      <c r="F13" s="41"/>
      <c r="G13" s="41"/>
      <c r="H13" s="41"/>
      <c r="I13" s="41"/>
      <c r="J13" s="42"/>
    </row>
    <row r="14" spans="1:16" ht="30" x14ac:dyDescent="0.25">
      <c r="A14" s="33" t="s">
        <v>177</v>
      </c>
      <c r="B14" s="45"/>
      <c r="C14" s="46"/>
      <c r="D14" s="46"/>
      <c r="E14" s="35" t="s">
        <v>2334</v>
      </c>
      <c r="F14" s="46"/>
      <c r="G14" s="46"/>
      <c r="H14" s="46"/>
      <c r="I14" s="46"/>
      <c r="J14" s="47"/>
    </row>
  </sheetData>
  <mergeCells count="13">
    <mergeCell ref="E7:E8"/>
    <mergeCell ref="F7:F8"/>
    <mergeCell ref="G7:G8"/>
    <mergeCell ref="H7:I7"/>
    <mergeCell ref="J7:J8"/>
    <mergeCell ref="C3:D3"/>
    <mergeCell ref="C4:D4"/>
    <mergeCell ref="C5:D5"/>
    <mergeCell ref="C6:D6"/>
    <mergeCell ref="A7:A8"/>
    <mergeCell ref="B7:B8"/>
    <mergeCell ref="C7:C8"/>
    <mergeCell ref="D7:D8"/>
  </mergeCells>
  <pageMargins left="0.7" right="0.7" top="0.75" bottom="0.75" header="0.3" footer="0.3"/>
  <pageSetup fitToHeight="0"/>
  <headerFooter>
    <oddFooter>&amp;C_x000D_&amp;1#&amp;"Calibri"&amp;10&amp;K000000 Mott MacDonald Restricted</oddFooter>
  </headerFooter>
  <drawing r:id="rId1"/>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500-000000000000}">
  <sheetPr>
    <pageSetUpPr fitToPage="1"/>
  </sheetPr>
  <dimension ref="A1:P81"/>
  <sheetViews>
    <sheetView topLeftCell="B1" workbookViewId="0"/>
  </sheetViews>
  <sheetFormatPr defaultRowHeight="15" x14ac:dyDescent="0.25"/>
  <cols>
    <col min="1" max="1" width="9.140625" hidden="1"/>
    <col min="2" max="2" width="16.140625" customWidth="1"/>
    <col min="3" max="3" width="9.7109375" customWidth="1"/>
    <col min="4" max="4" width="13" customWidth="1"/>
    <col min="5" max="5" width="64.85546875" customWidth="1"/>
    <col min="6" max="6" width="13" customWidth="1"/>
    <col min="7" max="9" width="16.140625" customWidth="1"/>
    <col min="10" max="10" width="14.85546875" bestFit="1" customWidth="1"/>
    <col min="15" max="16" width="9.140625" hidden="1"/>
  </cols>
  <sheetData>
    <row r="1" spans="1:16" x14ac:dyDescent="0.25">
      <c r="A1" s="1" t="s">
        <v>0</v>
      </c>
      <c r="B1" s="11"/>
      <c r="C1" s="12"/>
      <c r="D1" s="12"/>
      <c r="E1" s="13" t="s">
        <v>1</v>
      </c>
      <c r="F1" s="12"/>
      <c r="G1" s="12"/>
      <c r="H1" s="12"/>
      <c r="I1" s="12"/>
      <c r="J1" s="14"/>
      <c r="P1">
        <v>3</v>
      </c>
    </row>
    <row r="2" spans="1:16" ht="20.25" x14ac:dyDescent="0.25">
      <c r="A2" s="1"/>
      <c r="B2" s="15"/>
      <c r="C2" s="16"/>
      <c r="D2" s="16"/>
      <c r="E2" s="17" t="s">
        <v>142</v>
      </c>
      <c r="F2" s="16"/>
      <c r="G2" s="16"/>
      <c r="H2" s="16"/>
      <c r="I2" s="16"/>
      <c r="J2" s="18"/>
    </row>
    <row r="3" spans="1:16" x14ac:dyDescent="0.25">
      <c r="A3" s="3" t="s">
        <v>143</v>
      </c>
      <c r="B3" s="19" t="s">
        <v>144</v>
      </c>
      <c r="C3" s="73" t="s">
        <v>145</v>
      </c>
      <c r="D3" s="74"/>
      <c r="E3" s="20" t="s">
        <v>146</v>
      </c>
      <c r="F3" s="16"/>
      <c r="G3" s="16"/>
      <c r="H3" s="21" t="s">
        <v>2551</v>
      </c>
      <c r="I3" s="22">
        <f>SUMIFS(I10:I81,A10:A81,"SD")</f>
        <v>0</v>
      </c>
      <c r="J3" s="18"/>
      <c r="O3">
        <v>0</v>
      </c>
      <c r="P3">
        <v>2</v>
      </c>
    </row>
    <row r="4" spans="1:16" x14ac:dyDescent="0.25">
      <c r="A4" s="3" t="s">
        <v>148</v>
      </c>
      <c r="B4" s="19" t="s">
        <v>149</v>
      </c>
      <c r="C4" s="73" t="s">
        <v>11</v>
      </c>
      <c r="D4" s="74"/>
      <c r="E4" s="20" t="s">
        <v>12</v>
      </c>
      <c r="F4" s="16"/>
      <c r="G4" s="16"/>
      <c r="H4" s="16"/>
      <c r="I4" s="16"/>
      <c r="J4" s="18"/>
      <c r="O4">
        <v>0.15</v>
      </c>
      <c r="P4">
        <v>2</v>
      </c>
    </row>
    <row r="5" spans="1:16" x14ac:dyDescent="0.25">
      <c r="A5" s="3" t="s">
        <v>150</v>
      </c>
      <c r="B5" s="19" t="s">
        <v>149</v>
      </c>
      <c r="C5" s="73" t="s">
        <v>2547</v>
      </c>
      <c r="D5" s="74"/>
      <c r="E5" s="20" t="s">
        <v>110</v>
      </c>
      <c r="F5" s="16"/>
      <c r="G5" s="16"/>
      <c r="H5" s="16"/>
      <c r="I5" s="16"/>
      <c r="J5" s="18"/>
      <c r="O5">
        <v>0.21</v>
      </c>
    </row>
    <row r="6" spans="1:16" x14ac:dyDescent="0.25">
      <c r="A6" s="3" t="s">
        <v>152</v>
      </c>
      <c r="B6" s="19" t="s">
        <v>153</v>
      </c>
      <c r="C6" s="73" t="s">
        <v>2551</v>
      </c>
      <c r="D6" s="74"/>
      <c r="E6" s="20" t="s">
        <v>116</v>
      </c>
      <c r="F6" s="16"/>
      <c r="G6" s="16"/>
      <c r="H6" s="16"/>
      <c r="I6" s="16"/>
      <c r="J6" s="18"/>
    </row>
    <row r="7" spans="1:16" x14ac:dyDescent="0.25">
      <c r="A7" s="75" t="s">
        <v>154</v>
      </c>
      <c r="B7" s="76" t="s">
        <v>155</v>
      </c>
      <c r="C7" s="77" t="s">
        <v>156</v>
      </c>
      <c r="D7" s="77" t="s">
        <v>157</v>
      </c>
      <c r="E7" s="77" t="s">
        <v>158</v>
      </c>
      <c r="F7" s="77" t="s">
        <v>159</v>
      </c>
      <c r="G7" s="77" t="s">
        <v>160</v>
      </c>
      <c r="H7" s="77" t="s">
        <v>161</v>
      </c>
      <c r="I7" s="77"/>
      <c r="J7" s="78" t="s">
        <v>162</v>
      </c>
    </row>
    <row r="8" spans="1:16" x14ac:dyDescent="0.25">
      <c r="A8" s="75"/>
      <c r="B8" s="76"/>
      <c r="C8" s="77"/>
      <c r="D8" s="77"/>
      <c r="E8" s="77"/>
      <c r="F8" s="77"/>
      <c r="G8" s="77"/>
      <c r="H8" s="6" t="s">
        <v>163</v>
      </c>
      <c r="I8" s="6" t="s">
        <v>164</v>
      </c>
      <c r="J8" s="78"/>
    </row>
    <row r="9" spans="1:16" x14ac:dyDescent="0.25">
      <c r="A9" s="25">
        <v>0</v>
      </c>
      <c r="B9" s="23">
        <v>1</v>
      </c>
      <c r="C9" s="26">
        <v>2</v>
      </c>
      <c r="D9" s="6">
        <v>3</v>
      </c>
      <c r="E9" s="26">
        <v>4</v>
      </c>
      <c r="F9" s="6">
        <v>5</v>
      </c>
      <c r="G9" s="6">
        <v>6</v>
      </c>
      <c r="H9" s="6">
        <v>7</v>
      </c>
      <c r="I9" s="26">
        <v>8</v>
      </c>
      <c r="J9" s="24">
        <v>9</v>
      </c>
    </row>
    <row r="10" spans="1:16" x14ac:dyDescent="0.25">
      <c r="A10" s="27" t="s">
        <v>165</v>
      </c>
      <c r="B10" s="28"/>
      <c r="C10" s="29" t="s">
        <v>166</v>
      </c>
      <c r="D10" s="30"/>
      <c r="E10" s="27" t="s">
        <v>167</v>
      </c>
      <c r="F10" s="30"/>
      <c r="G10" s="30"/>
      <c r="H10" s="30"/>
      <c r="I10" s="31">
        <f>SUMIFS(I11:I22,A11:A22,"P")</f>
        <v>0</v>
      </c>
      <c r="J10" s="32"/>
    </row>
    <row r="11" spans="1:16" ht="30" x14ac:dyDescent="0.25">
      <c r="A11" s="33" t="s">
        <v>168</v>
      </c>
      <c r="B11" s="33">
        <v>1</v>
      </c>
      <c r="C11" s="34" t="s">
        <v>2339</v>
      </c>
      <c r="D11" s="33" t="s">
        <v>170</v>
      </c>
      <c r="E11" s="35" t="s">
        <v>297</v>
      </c>
      <c r="F11" s="36" t="s">
        <v>616</v>
      </c>
      <c r="G11" s="37">
        <v>78.105999999999995</v>
      </c>
      <c r="H11" s="38">
        <v>0</v>
      </c>
      <c r="I11" s="38">
        <f>ROUND(G11*H11,P4)</f>
        <v>0</v>
      </c>
      <c r="J11" s="33"/>
      <c r="O11" s="39">
        <f>I11*0.21</f>
        <v>0</v>
      </c>
      <c r="P11">
        <v>3</v>
      </c>
    </row>
    <row r="12" spans="1:16" ht="300" x14ac:dyDescent="0.25">
      <c r="A12" s="33" t="s">
        <v>173</v>
      </c>
      <c r="B12" s="40"/>
      <c r="C12" s="41"/>
      <c r="D12" s="41"/>
      <c r="E12" s="35" t="s">
        <v>2340</v>
      </c>
      <c r="F12" s="41"/>
      <c r="G12" s="41"/>
      <c r="H12" s="41"/>
      <c r="I12" s="41"/>
      <c r="J12" s="42"/>
    </row>
    <row r="13" spans="1:16" x14ac:dyDescent="0.25">
      <c r="A13" s="33" t="s">
        <v>175</v>
      </c>
      <c r="B13" s="40"/>
      <c r="C13" s="41"/>
      <c r="D13" s="41"/>
      <c r="E13" s="43" t="s">
        <v>2552</v>
      </c>
      <c r="F13" s="41"/>
      <c r="G13" s="41"/>
      <c r="H13" s="41"/>
      <c r="I13" s="41"/>
      <c r="J13" s="42"/>
    </row>
    <row r="14" spans="1:16" ht="105" x14ac:dyDescent="0.25">
      <c r="A14" s="33" t="s">
        <v>177</v>
      </c>
      <c r="B14" s="40"/>
      <c r="C14" s="41"/>
      <c r="D14" s="41"/>
      <c r="E14" s="35" t="s">
        <v>2342</v>
      </c>
      <c r="F14" s="41"/>
      <c r="G14" s="41"/>
      <c r="H14" s="41"/>
      <c r="I14" s="41"/>
      <c r="J14" s="42"/>
    </row>
    <row r="15" spans="1:16" ht="30" x14ac:dyDescent="0.25">
      <c r="A15" s="33" t="s">
        <v>168</v>
      </c>
      <c r="B15" s="33">
        <v>2</v>
      </c>
      <c r="C15" s="34" t="s">
        <v>2343</v>
      </c>
      <c r="D15" s="33" t="s">
        <v>170</v>
      </c>
      <c r="E15" s="35" t="s">
        <v>2344</v>
      </c>
      <c r="F15" s="36" t="s">
        <v>298</v>
      </c>
      <c r="G15" s="37">
        <v>1</v>
      </c>
      <c r="H15" s="38">
        <v>0</v>
      </c>
      <c r="I15" s="38">
        <f>ROUND(G15*H15,P4)</f>
        <v>0</v>
      </c>
      <c r="J15" s="33"/>
      <c r="O15" s="39">
        <f>I15*0.21</f>
        <v>0</v>
      </c>
      <c r="P15">
        <v>3</v>
      </c>
    </row>
    <row r="16" spans="1:16" ht="255" x14ac:dyDescent="0.25">
      <c r="A16" s="33" t="s">
        <v>173</v>
      </c>
      <c r="B16" s="40"/>
      <c r="C16" s="41"/>
      <c r="D16" s="41"/>
      <c r="E16" s="35" t="s">
        <v>2345</v>
      </c>
      <c r="F16" s="41"/>
      <c r="G16" s="41"/>
      <c r="H16" s="41"/>
      <c r="I16" s="41"/>
      <c r="J16" s="42"/>
    </row>
    <row r="17" spans="1:16" x14ac:dyDescent="0.25">
      <c r="A17" s="33" t="s">
        <v>175</v>
      </c>
      <c r="B17" s="40"/>
      <c r="C17" s="41"/>
      <c r="D17" s="41"/>
      <c r="E17" s="43" t="s">
        <v>176</v>
      </c>
      <c r="F17" s="41"/>
      <c r="G17" s="41"/>
      <c r="H17" s="41"/>
      <c r="I17" s="41"/>
      <c r="J17" s="42"/>
    </row>
    <row r="18" spans="1:16" ht="150" x14ac:dyDescent="0.25">
      <c r="A18" s="33" t="s">
        <v>177</v>
      </c>
      <c r="B18" s="40"/>
      <c r="C18" s="41"/>
      <c r="D18" s="41"/>
      <c r="E18" s="35" t="s">
        <v>2346</v>
      </c>
      <c r="F18" s="41"/>
      <c r="G18" s="41"/>
      <c r="H18" s="41"/>
      <c r="I18" s="41"/>
      <c r="J18" s="42"/>
    </row>
    <row r="19" spans="1:16" x14ac:dyDescent="0.25">
      <c r="A19" s="33" t="s">
        <v>168</v>
      </c>
      <c r="B19" s="33">
        <v>3</v>
      </c>
      <c r="C19" s="34" t="s">
        <v>2331</v>
      </c>
      <c r="D19" s="33" t="s">
        <v>170</v>
      </c>
      <c r="E19" s="35" t="s">
        <v>2332</v>
      </c>
      <c r="F19" s="36" t="s">
        <v>172</v>
      </c>
      <c r="G19" s="37">
        <v>1</v>
      </c>
      <c r="H19" s="38">
        <v>0</v>
      </c>
      <c r="I19" s="38">
        <f>ROUND(G19*H19,P4)</f>
        <v>0</v>
      </c>
      <c r="J19" s="33"/>
      <c r="O19" s="39">
        <f>I19*0.21</f>
        <v>0</v>
      </c>
      <c r="P19">
        <v>3</v>
      </c>
    </row>
    <row r="20" spans="1:16" ht="165" x14ac:dyDescent="0.25">
      <c r="A20" s="33" t="s">
        <v>173</v>
      </c>
      <c r="B20" s="40"/>
      <c r="C20" s="41"/>
      <c r="D20" s="41"/>
      <c r="E20" s="35" t="s">
        <v>2336</v>
      </c>
      <c r="F20" s="41"/>
      <c r="G20" s="41"/>
      <c r="H20" s="41"/>
      <c r="I20" s="41"/>
      <c r="J20" s="42"/>
    </row>
    <row r="21" spans="1:16" x14ac:dyDescent="0.25">
      <c r="A21" s="33" t="s">
        <v>175</v>
      </c>
      <c r="B21" s="40"/>
      <c r="C21" s="41"/>
      <c r="D21" s="41"/>
      <c r="E21" s="43" t="s">
        <v>176</v>
      </c>
      <c r="F21" s="41"/>
      <c r="G21" s="41"/>
      <c r="H21" s="41"/>
      <c r="I21" s="41"/>
      <c r="J21" s="42"/>
    </row>
    <row r="22" spans="1:16" ht="30" x14ac:dyDescent="0.25">
      <c r="A22" s="33" t="s">
        <v>177</v>
      </c>
      <c r="B22" s="40"/>
      <c r="C22" s="41"/>
      <c r="D22" s="41"/>
      <c r="E22" s="35" t="s">
        <v>2334</v>
      </c>
      <c r="F22" s="41"/>
      <c r="G22" s="41"/>
      <c r="H22" s="41"/>
      <c r="I22" s="41"/>
      <c r="J22" s="42"/>
    </row>
    <row r="23" spans="1:16" x14ac:dyDescent="0.25">
      <c r="A23" s="27" t="s">
        <v>165</v>
      </c>
      <c r="B23" s="28"/>
      <c r="C23" s="29" t="s">
        <v>11</v>
      </c>
      <c r="D23" s="30"/>
      <c r="E23" s="27" t="s">
        <v>239</v>
      </c>
      <c r="F23" s="30"/>
      <c r="G23" s="30"/>
      <c r="H23" s="30"/>
      <c r="I23" s="31">
        <f>SUMIFS(I24:I43,A24:A43,"P")</f>
        <v>0</v>
      </c>
      <c r="J23" s="32"/>
    </row>
    <row r="24" spans="1:16" x14ac:dyDescent="0.25">
      <c r="A24" s="33" t="s">
        <v>168</v>
      </c>
      <c r="B24" s="33">
        <v>4</v>
      </c>
      <c r="C24" s="34" t="s">
        <v>2553</v>
      </c>
      <c r="D24" s="33" t="s">
        <v>181</v>
      </c>
      <c r="E24" s="35" t="s">
        <v>2554</v>
      </c>
      <c r="F24" s="36" t="s">
        <v>242</v>
      </c>
      <c r="G24" s="37">
        <v>108</v>
      </c>
      <c r="H24" s="38">
        <v>0</v>
      </c>
      <c r="I24" s="38">
        <f>ROUND(G24*H24,P4)</f>
        <v>0</v>
      </c>
      <c r="J24" s="33"/>
      <c r="O24" s="39">
        <f>I24*0.21</f>
        <v>0</v>
      </c>
      <c r="P24">
        <v>3</v>
      </c>
    </row>
    <row r="25" spans="1:16" ht="45" x14ac:dyDescent="0.25">
      <c r="A25" s="33" t="s">
        <v>173</v>
      </c>
      <c r="B25" s="40"/>
      <c r="C25" s="41"/>
      <c r="D25" s="41"/>
      <c r="E25" s="35" t="s">
        <v>2555</v>
      </c>
      <c r="F25" s="41"/>
      <c r="G25" s="41"/>
      <c r="H25" s="41"/>
      <c r="I25" s="41"/>
      <c r="J25" s="42"/>
    </row>
    <row r="26" spans="1:16" x14ac:dyDescent="0.25">
      <c r="A26" s="33" t="s">
        <v>175</v>
      </c>
      <c r="B26" s="40"/>
      <c r="C26" s="41"/>
      <c r="D26" s="41"/>
      <c r="E26" s="43" t="s">
        <v>2556</v>
      </c>
      <c r="F26" s="41"/>
      <c r="G26" s="41"/>
      <c r="H26" s="41"/>
      <c r="I26" s="41"/>
      <c r="J26" s="42"/>
    </row>
    <row r="27" spans="1:16" ht="409.5" x14ac:dyDescent="0.25">
      <c r="A27" s="33" t="s">
        <v>177</v>
      </c>
      <c r="B27" s="40"/>
      <c r="C27" s="41"/>
      <c r="D27" s="41"/>
      <c r="E27" s="35" t="s">
        <v>537</v>
      </c>
      <c r="F27" s="41"/>
      <c r="G27" s="41"/>
      <c r="H27" s="41"/>
      <c r="I27" s="41"/>
      <c r="J27" s="42"/>
    </row>
    <row r="28" spans="1:16" x14ac:dyDescent="0.25">
      <c r="A28" s="33" t="s">
        <v>168</v>
      </c>
      <c r="B28" s="33">
        <v>5</v>
      </c>
      <c r="C28" s="34" t="s">
        <v>302</v>
      </c>
      <c r="D28" s="33" t="s">
        <v>181</v>
      </c>
      <c r="E28" s="35" t="s">
        <v>2356</v>
      </c>
      <c r="F28" s="36" t="s">
        <v>242</v>
      </c>
      <c r="G28" s="37">
        <v>43.2</v>
      </c>
      <c r="H28" s="38">
        <v>0</v>
      </c>
      <c r="I28" s="38">
        <f>ROUND(G28*H28,P4)</f>
        <v>0</v>
      </c>
      <c r="J28" s="33"/>
      <c r="O28" s="39">
        <f>I28*0.21</f>
        <v>0</v>
      </c>
      <c r="P28">
        <v>3</v>
      </c>
    </row>
    <row r="29" spans="1:16" x14ac:dyDescent="0.25">
      <c r="A29" s="33" t="s">
        <v>173</v>
      </c>
      <c r="B29" s="40"/>
      <c r="C29" s="41"/>
      <c r="D29" s="41"/>
      <c r="E29" s="44" t="s">
        <v>181</v>
      </c>
      <c r="F29" s="41"/>
      <c r="G29" s="41"/>
      <c r="H29" s="41"/>
      <c r="I29" s="41"/>
      <c r="J29" s="42"/>
    </row>
    <row r="30" spans="1:16" x14ac:dyDescent="0.25">
      <c r="A30" s="33" t="s">
        <v>175</v>
      </c>
      <c r="B30" s="40"/>
      <c r="C30" s="41"/>
      <c r="D30" s="41"/>
      <c r="E30" s="43" t="s">
        <v>2557</v>
      </c>
      <c r="F30" s="41"/>
      <c r="G30" s="41"/>
      <c r="H30" s="41"/>
      <c r="I30" s="41"/>
      <c r="J30" s="42"/>
    </row>
    <row r="31" spans="1:16" ht="409.5" x14ac:dyDescent="0.25">
      <c r="A31" s="33" t="s">
        <v>177</v>
      </c>
      <c r="B31" s="40"/>
      <c r="C31" s="41"/>
      <c r="D31" s="41"/>
      <c r="E31" s="35" t="s">
        <v>306</v>
      </c>
      <c r="F31" s="41"/>
      <c r="G31" s="41"/>
      <c r="H31" s="41"/>
      <c r="I31" s="41"/>
      <c r="J31" s="42"/>
    </row>
    <row r="32" spans="1:16" x14ac:dyDescent="0.25">
      <c r="A32" s="33" t="s">
        <v>168</v>
      </c>
      <c r="B32" s="33">
        <v>6</v>
      </c>
      <c r="C32" s="34" t="s">
        <v>396</v>
      </c>
      <c r="D32" s="33" t="s">
        <v>181</v>
      </c>
      <c r="E32" s="35" t="s">
        <v>553</v>
      </c>
      <c r="F32" s="36" t="s">
        <v>242</v>
      </c>
      <c r="G32" s="37">
        <v>151.19999999999999</v>
      </c>
      <c r="H32" s="38">
        <v>0</v>
      </c>
      <c r="I32" s="38">
        <f>ROUND(G32*H32,P4)</f>
        <v>0</v>
      </c>
      <c r="J32" s="33"/>
      <c r="O32" s="39">
        <f>I32*0.21</f>
        <v>0</v>
      </c>
      <c r="P32">
        <v>3</v>
      </c>
    </row>
    <row r="33" spans="1:16" x14ac:dyDescent="0.25">
      <c r="A33" s="33" t="s">
        <v>173</v>
      </c>
      <c r="B33" s="40"/>
      <c r="C33" s="41"/>
      <c r="D33" s="41"/>
      <c r="E33" s="44" t="s">
        <v>181</v>
      </c>
      <c r="F33" s="41"/>
      <c r="G33" s="41"/>
      <c r="H33" s="41"/>
      <c r="I33" s="41"/>
      <c r="J33" s="42"/>
    </row>
    <row r="34" spans="1:16" x14ac:dyDescent="0.25">
      <c r="A34" s="33" t="s">
        <v>175</v>
      </c>
      <c r="B34" s="40"/>
      <c r="C34" s="41"/>
      <c r="D34" s="41"/>
      <c r="E34" s="43" t="s">
        <v>2558</v>
      </c>
      <c r="F34" s="41"/>
      <c r="G34" s="41"/>
      <c r="H34" s="41"/>
      <c r="I34" s="41"/>
      <c r="J34" s="42"/>
    </row>
    <row r="35" spans="1:16" ht="285" x14ac:dyDescent="0.25">
      <c r="A35" s="33" t="s">
        <v>177</v>
      </c>
      <c r="B35" s="40"/>
      <c r="C35" s="41"/>
      <c r="D35" s="41"/>
      <c r="E35" s="35" t="s">
        <v>556</v>
      </c>
      <c r="F35" s="41"/>
      <c r="G35" s="41"/>
      <c r="H35" s="41"/>
      <c r="I35" s="41"/>
      <c r="J35" s="42"/>
    </row>
    <row r="36" spans="1:16" x14ac:dyDescent="0.25">
      <c r="A36" s="33" t="s">
        <v>168</v>
      </c>
      <c r="B36" s="33">
        <v>7</v>
      </c>
      <c r="C36" s="34" t="s">
        <v>2358</v>
      </c>
      <c r="D36" s="33" t="s">
        <v>181</v>
      </c>
      <c r="E36" s="35" t="s">
        <v>2359</v>
      </c>
      <c r="F36" s="36" t="s">
        <v>242</v>
      </c>
      <c r="G36" s="37">
        <v>108</v>
      </c>
      <c r="H36" s="38">
        <v>0</v>
      </c>
      <c r="I36" s="38">
        <f>ROUND(G36*H36,P4)</f>
        <v>0</v>
      </c>
      <c r="J36" s="33"/>
      <c r="O36" s="39">
        <f>I36*0.21</f>
        <v>0</v>
      </c>
      <c r="P36">
        <v>3</v>
      </c>
    </row>
    <row r="37" spans="1:16" x14ac:dyDescent="0.25">
      <c r="A37" s="33" t="s">
        <v>173</v>
      </c>
      <c r="B37" s="40"/>
      <c r="C37" s="41"/>
      <c r="D37" s="41"/>
      <c r="E37" s="44" t="s">
        <v>181</v>
      </c>
      <c r="F37" s="41"/>
      <c r="G37" s="41"/>
      <c r="H37" s="41"/>
      <c r="I37" s="41"/>
      <c r="J37" s="42"/>
    </row>
    <row r="38" spans="1:16" x14ac:dyDescent="0.25">
      <c r="A38" s="33" t="s">
        <v>175</v>
      </c>
      <c r="B38" s="40"/>
      <c r="C38" s="41"/>
      <c r="D38" s="41"/>
      <c r="E38" s="43" t="s">
        <v>2556</v>
      </c>
      <c r="F38" s="41"/>
      <c r="G38" s="41"/>
      <c r="H38" s="41"/>
      <c r="I38" s="41"/>
      <c r="J38" s="42"/>
    </row>
    <row r="39" spans="1:16" ht="375" x14ac:dyDescent="0.25">
      <c r="A39" s="33" t="s">
        <v>177</v>
      </c>
      <c r="B39" s="40"/>
      <c r="C39" s="41"/>
      <c r="D39" s="41"/>
      <c r="E39" s="35" t="s">
        <v>2360</v>
      </c>
      <c r="F39" s="41"/>
      <c r="G39" s="41"/>
      <c r="H39" s="41"/>
      <c r="I39" s="41"/>
      <c r="J39" s="42"/>
    </row>
    <row r="40" spans="1:16" x14ac:dyDescent="0.25">
      <c r="A40" s="33" t="s">
        <v>168</v>
      </c>
      <c r="B40" s="33">
        <v>8</v>
      </c>
      <c r="C40" s="34" t="s">
        <v>2267</v>
      </c>
      <c r="D40" s="33" t="s">
        <v>181</v>
      </c>
      <c r="E40" s="35" t="s">
        <v>2268</v>
      </c>
      <c r="F40" s="36" t="s">
        <v>242</v>
      </c>
      <c r="G40" s="37">
        <v>45</v>
      </c>
      <c r="H40" s="38">
        <v>0</v>
      </c>
      <c r="I40" s="38">
        <f>ROUND(G40*H40,P4)</f>
        <v>0</v>
      </c>
      <c r="J40" s="33"/>
      <c r="O40" s="39">
        <f>I40*0.21</f>
        <v>0</v>
      </c>
      <c r="P40">
        <v>3</v>
      </c>
    </row>
    <row r="41" spans="1:16" x14ac:dyDescent="0.25">
      <c r="A41" s="33" t="s">
        <v>173</v>
      </c>
      <c r="B41" s="40"/>
      <c r="C41" s="41"/>
      <c r="D41" s="41"/>
      <c r="E41" s="44" t="s">
        <v>181</v>
      </c>
      <c r="F41" s="41"/>
      <c r="G41" s="41"/>
      <c r="H41" s="41"/>
      <c r="I41" s="41"/>
      <c r="J41" s="42"/>
    </row>
    <row r="42" spans="1:16" x14ac:dyDescent="0.25">
      <c r="A42" s="33" t="s">
        <v>175</v>
      </c>
      <c r="B42" s="40"/>
      <c r="C42" s="41"/>
      <c r="D42" s="41"/>
      <c r="E42" s="43" t="s">
        <v>757</v>
      </c>
      <c r="F42" s="41"/>
      <c r="G42" s="41"/>
      <c r="H42" s="41"/>
      <c r="I42" s="41"/>
      <c r="J42" s="42"/>
    </row>
    <row r="43" spans="1:16" ht="409.5" x14ac:dyDescent="0.25">
      <c r="A43" s="33" t="s">
        <v>177</v>
      </c>
      <c r="B43" s="40"/>
      <c r="C43" s="41"/>
      <c r="D43" s="41"/>
      <c r="E43" s="35" t="s">
        <v>2271</v>
      </c>
      <c r="F43" s="41"/>
      <c r="G43" s="41"/>
      <c r="H43" s="41"/>
      <c r="I43" s="41"/>
      <c r="J43" s="42"/>
    </row>
    <row r="44" spans="1:16" x14ac:dyDescent="0.25">
      <c r="A44" s="27" t="s">
        <v>165</v>
      </c>
      <c r="B44" s="28"/>
      <c r="C44" s="29" t="s">
        <v>674</v>
      </c>
      <c r="D44" s="30"/>
      <c r="E44" s="27" t="s">
        <v>675</v>
      </c>
      <c r="F44" s="30"/>
      <c r="G44" s="30"/>
      <c r="H44" s="30"/>
      <c r="I44" s="31">
        <f>SUMIFS(I45:I76,A45:A76,"P")</f>
        <v>0</v>
      </c>
      <c r="J44" s="32"/>
    </row>
    <row r="45" spans="1:16" ht="30" x14ac:dyDescent="0.25">
      <c r="A45" s="33" t="s">
        <v>168</v>
      </c>
      <c r="B45" s="33">
        <v>9</v>
      </c>
      <c r="C45" s="34" t="s">
        <v>2559</v>
      </c>
      <c r="D45" s="33" t="s">
        <v>181</v>
      </c>
      <c r="E45" s="35" t="s">
        <v>2560</v>
      </c>
      <c r="F45" s="36" t="s">
        <v>274</v>
      </c>
      <c r="G45" s="37">
        <v>22</v>
      </c>
      <c r="H45" s="38">
        <v>0</v>
      </c>
      <c r="I45" s="38">
        <f>ROUND(G45*H45,P4)</f>
        <v>0</v>
      </c>
      <c r="J45" s="33"/>
      <c r="O45" s="39">
        <f>I45*0.21</f>
        <v>0</v>
      </c>
      <c r="P45">
        <v>3</v>
      </c>
    </row>
    <row r="46" spans="1:16" ht="45" x14ac:dyDescent="0.25">
      <c r="A46" s="33" t="s">
        <v>173</v>
      </c>
      <c r="B46" s="40"/>
      <c r="C46" s="41"/>
      <c r="D46" s="41"/>
      <c r="E46" s="35" t="s">
        <v>2561</v>
      </c>
      <c r="F46" s="41"/>
      <c r="G46" s="41"/>
      <c r="H46" s="41"/>
      <c r="I46" s="41"/>
      <c r="J46" s="42"/>
    </row>
    <row r="47" spans="1:16" x14ac:dyDescent="0.25">
      <c r="A47" s="33" t="s">
        <v>175</v>
      </c>
      <c r="B47" s="40"/>
      <c r="C47" s="41"/>
      <c r="D47" s="41"/>
      <c r="E47" s="43" t="s">
        <v>1006</v>
      </c>
      <c r="F47" s="41"/>
      <c r="G47" s="41"/>
      <c r="H47" s="41"/>
      <c r="I47" s="41"/>
      <c r="J47" s="42"/>
    </row>
    <row r="48" spans="1:16" ht="330" x14ac:dyDescent="0.25">
      <c r="A48" s="33" t="s">
        <v>177</v>
      </c>
      <c r="B48" s="40"/>
      <c r="C48" s="41"/>
      <c r="D48" s="41"/>
      <c r="E48" s="35" t="s">
        <v>2295</v>
      </c>
      <c r="F48" s="41"/>
      <c r="G48" s="41"/>
      <c r="H48" s="41"/>
      <c r="I48" s="41"/>
      <c r="J48" s="42"/>
    </row>
    <row r="49" spans="1:16" ht="30" x14ac:dyDescent="0.25">
      <c r="A49" s="33" t="s">
        <v>168</v>
      </c>
      <c r="B49" s="33">
        <v>10</v>
      </c>
      <c r="C49" s="34" t="s">
        <v>2562</v>
      </c>
      <c r="D49" s="33" t="s">
        <v>181</v>
      </c>
      <c r="E49" s="35" t="s">
        <v>2563</v>
      </c>
      <c r="F49" s="36" t="s">
        <v>274</v>
      </c>
      <c r="G49" s="37">
        <v>8</v>
      </c>
      <c r="H49" s="38">
        <v>0</v>
      </c>
      <c r="I49" s="38">
        <f>ROUND(G49*H49,P4)</f>
        <v>0</v>
      </c>
      <c r="J49" s="33"/>
      <c r="O49" s="39">
        <f>I49*0.21</f>
        <v>0</v>
      </c>
      <c r="P49">
        <v>3</v>
      </c>
    </row>
    <row r="50" spans="1:16" x14ac:dyDescent="0.25">
      <c r="A50" s="33" t="s">
        <v>173</v>
      </c>
      <c r="B50" s="40"/>
      <c r="C50" s="41"/>
      <c r="D50" s="41"/>
      <c r="E50" s="44" t="s">
        <v>181</v>
      </c>
      <c r="F50" s="41"/>
      <c r="G50" s="41"/>
      <c r="H50" s="41"/>
      <c r="I50" s="41"/>
      <c r="J50" s="42"/>
    </row>
    <row r="51" spans="1:16" x14ac:dyDescent="0.25">
      <c r="A51" s="33" t="s">
        <v>175</v>
      </c>
      <c r="B51" s="40"/>
      <c r="C51" s="41"/>
      <c r="D51" s="41"/>
      <c r="E51" s="43" t="s">
        <v>687</v>
      </c>
      <c r="F51" s="41"/>
      <c r="G51" s="41"/>
      <c r="H51" s="41"/>
      <c r="I51" s="41"/>
      <c r="J51" s="42"/>
    </row>
    <row r="52" spans="1:16" ht="330" x14ac:dyDescent="0.25">
      <c r="A52" s="33" t="s">
        <v>177</v>
      </c>
      <c r="B52" s="40"/>
      <c r="C52" s="41"/>
      <c r="D52" s="41"/>
      <c r="E52" s="35" t="s">
        <v>2295</v>
      </c>
      <c r="F52" s="41"/>
      <c r="G52" s="41"/>
      <c r="H52" s="41"/>
      <c r="I52" s="41"/>
      <c r="J52" s="42"/>
    </row>
    <row r="53" spans="1:16" x14ac:dyDescent="0.25">
      <c r="A53" s="33" t="s">
        <v>168</v>
      </c>
      <c r="B53" s="33">
        <v>11</v>
      </c>
      <c r="C53" s="34" t="s">
        <v>2564</v>
      </c>
      <c r="D53" s="33" t="s">
        <v>181</v>
      </c>
      <c r="E53" s="35" t="s">
        <v>2565</v>
      </c>
      <c r="F53" s="36" t="s">
        <v>274</v>
      </c>
      <c r="G53" s="37">
        <v>22</v>
      </c>
      <c r="H53" s="38">
        <v>0</v>
      </c>
      <c r="I53" s="38">
        <f>ROUND(G53*H53,P4)</f>
        <v>0</v>
      </c>
      <c r="J53" s="33"/>
      <c r="O53" s="39">
        <f>I53*0.21</f>
        <v>0</v>
      </c>
      <c r="P53">
        <v>3</v>
      </c>
    </row>
    <row r="54" spans="1:16" x14ac:dyDescent="0.25">
      <c r="A54" s="33" t="s">
        <v>173</v>
      </c>
      <c r="B54" s="40"/>
      <c r="C54" s="41"/>
      <c r="D54" s="41"/>
      <c r="E54" s="44" t="s">
        <v>181</v>
      </c>
      <c r="F54" s="41"/>
      <c r="G54" s="41"/>
      <c r="H54" s="41"/>
      <c r="I54" s="41"/>
      <c r="J54" s="42"/>
    </row>
    <row r="55" spans="1:16" x14ac:dyDescent="0.25">
      <c r="A55" s="33" t="s">
        <v>175</v>
      </c>
      <c r="B55" s="40"/>
      <c r="C55" s="41"/>
      <c r="D55" s="41"/>
      <c r="E55" s="43" t="s">
        <v>1006</v>
      </c>
      <c r="F55" s="41"/>
      <c r="G55" s="41"/>
      <c r="H55" s="41"/>
      <c r="I55" s="41"/>
      <c r="J55" s="42"/>
    </row>
    <row r="56" spans="1:16" ht="315" x14ac:dyDescent="0.25">
      <c r="A56" s="33" t="s">
        <v>177</v>
      </c>
      <c r="B56" s="40"/>
      <c r="C56" s="41"/>
      <c r="D56" s="41"/>
      <c r="E56" s="35" t="s">
        <v>2420</v>
      </c>
      <c r="F56" s="41"/>
      <c r="G56" s="41"/>
      <c r="H56" s="41"/>
      <c r="I56" s="41"/>
      <c r="J56" s="42"/>
    </row>
    <row r="57" spans="1:16" x14ac:dyDescent="0.25">
      <c r="A57" s="33" t="s">
        <v>168</v>
      </c>
      <c r="B57" s="33">
        <v>12</v>
      </c>
      <c r="C57" s="34" t="s">
        <v>2566</v>
      </c>
      <c r="D57" s="33" t="s">
        <v>181</v>
      </c>
      <c r="E57" s="35" t="s">
        <v>2567</v>
      </c>
      <c r="F57" s="36" t="s">
        <v>274</v>
      </c>
      <c r="G57" s="37">
        <v>8</v>
      </c>
      <c r="H57" s="38">
        <v>0</v>
      </c>
      <c r="I57" s="38">
        <f>ROUND(G57*H57,P4)</f>
        <v>0</v>
      </c>
      <c r="J57" s="33"/>
      <c r="O57" s="39">
        <f>I57*0.21</f>
        <v>0</v>
      </c>
      <c r="P57">
        <v>3</v>
      </c>
    </row>
    <row r="58" spans="1:16" x14ac:dyDescent="0.25">
      <c r="A58" s="33" t="s">
        <v>173</v>
      </c>
      <c r="B58" s="40"/>
      <c r="C58" s="41"/>
      <c r="D58" s="41"/>
      <c r="E58" s="44" t="s">
        <v>181</v>
      </c>
      <c r="F58" s="41"/>
      <c r="G58" s="41"/>
      <c r="H58" s="41"/>
      <c r="I58" s="41"/>
      <c r="J58" s="42"/>
    </row>
    <row r="59" spans="1:16" x14ac:dyDescent="0.25">
      <c r="A59" s="33" t="s">
        <v>175</v>
      </c>
      <c r="B59" s="40"/>
      <c r="C59" s="41"/>
      <c r="D59" s="41"/>
      <c r="E59" s="43" t="s">
        <v>687</v>
      </c>
      <c r="F59" s="41"/>
      <c r="G59" s="41"/>
      <c r="H59" s="41"/>
      <c r="I59" s="41"/>
      <c r="J59" s="42"/>
    </row>
    <row r="60" spans="1:16" ht="315" x14ac:dyDescent="0.25">
      <c r="A60" s="33" t="s">
        <v>177</v>
      </c>
      <c r="B60" s="40"/>
      <c r="C60" s="41"/>
      <c r="D60" s="41"/>
      <c r="E60" s="35" t="s">
        <v>2420</v>
      </c>
      <c r="F60" s="41"/>
      <c r="G60" s="41"/>
      <c r="H60" s="41"/>
      <c r="I60" s="41"/>
      <c r="J60" s="42"/>
    </row>
    <row r="61" spans="1:16" x14ac:dyDescent="0.25">
      <c r="A61" s="33" t="s">
        <v>168</v>
      </c>
      <c r="B61" s="33">
        <v>13</v>
      </c>
      <c r="C61" s="34" t="s">
        <v>2568</v>
      </c>
      <c r="D61" s="33" t="s">
        <v>181</v>
      </c>
      <c r="E61" s="35" t="s">
        <v>2569</v>
      </c>
      <c r="F61" s="36" t="s">
        <v>274</v>
      </c>
      <c r="G61" s="37">
        <v>30</v>
      </c>
      <c r="H61" s="38">
        <v>0</v>
      </c>
      <c r="I61" s="38">
        <f>ROUND(G61*H61,P4)</f>
        <v>0</v>
      </c>
      <c r="J61" s="33"/>
      <c r="O61" s="39">
        <f>I61*0.21</f>
        <v>0</v>
      </c>
      <c r="P61">
        <v>3</v>
      </c>
    </row>
    <row r="62" spans="1:16" x14ac:dyDescent="0.25">
      <c r="A62" s="33" t="s">
        <v>173</v>
      </c>
      <c r="B62" s="40"/>
      <c r="C62" s="41"/>
      <c r="D62" s="41"/>
      <c r="E62" s="44" t="s">
        <v>181</v>
      </c>
      <c r="F62" s="41"/>
      <c r="G62" s="41"/>
      <c r="H62" s="41"/>
      <c r="I62" s="41"/>
      <c r="J62" s="42"/>
    </row>
    <row r="63" spans="1:16" x14ac:dyDescent="0.25">
      <c r="A63" s="33" t="s">
        <v>175</v>
      </c>
      <c r="B63" s="40"/>
      <c r="C63" s="41"/>
      <c r="D63" s="41"/>
      <c r="E63" s="43" t="s">
        <v>2570</v>
      </c>
      <c r="F63" s="41"/>
      <c r="G63" s="41"/>
      <c r="H63" s="41"/>
      <c r="I63" s="41"/>
      <c r="J63" s="42"/>
    </row>
    <row r="64" spans="1:16" ht="75" x14ac:dyDescent="0.25">
      <c r="A64" s="33" t="s">
        <v>177</v>
      </c>
      <c r="B64" s="40"/>
      <c r="C64" s="41"/>
      <c r="D64" s="41"/>
      <c r="E64" s="35" t="s">
        <v>2571</v>
      </c>
      <c r="F64" s="41"/>
      <c r="G64" s="41"/>
      <c r="H64" s="41"/>
      <c r="I64" s="41"/>
      <c r="J64" s="42"/>
    </row>
    <row r="65" spans="1:16" x14ac:dyDescent="0.25">
      <c r="A65" s="33" t="s">
        <v>168</v>
      </c>
      <c r="B65" s="33">
        <v>14</v>
      </c>
      <c r="C65" s="34" t="s">
        <v>2572</v>
      </c>
      <c r="D65" s="33" t="s">
        <v>181</v>
      </c>
      <c r="E65" s="35" t="s">
        <v>2573</v>
      </c>
      <c r="F65" s="36" t="s">
        <v>274</v>
      </c>
      <c r="G65" s="37">
        <v>150</v>
      </c>
      <c r="H65" s="38">
        <v>0</v>
      </c>
      <c r="I65" s="38">
        <f>ROUND(G65*H65,P4)</f>
        <v>0</v>
      </c>
      <c r="J65" s="33"/>
      <c r="O65" s="39">
        <f>I65*0.21</f>
        <v>0</v>
      </c>
      <c r="P65">
        <v>3</v>
      </c>
    </row>
    <row r="66" spans="1:16" x14ac:dyDescent="0.25">
      <c r="A66" s="33" t="s">
        <v>173</v>
      </c>
      <c r="B66" s="40"/>
      <c r="C66" s="41"/>
      <c r="D66" s="41"/>
      <c r="E66" s="44" t="s">
        <v>181</v>
      </c>
      <c r="F66" s="41"/>
      <c r="G66" s="41"/>
      <c r="H66" s="41"/>
      <c r="I66" s="41"/>
      <c r="J66" s="42"/>
    </row>
    <row r="67" spans="1:16" x14ac:dyDescent="0.25">
      <c r="A67" s="33" t="s">
        <v>175</v>
      </c>
      <c r="B67" s="40"/>
      <c r="C67" s="41"/>
      <c r="D67" s="41"/>
      <c r="E67" s="43" t="s">
        <v>495</v>
      </c>
      <c r="F67" s="41"/>
      <c r="G67" s="41"/>
      <c r="H67" s="41"/>
      <c r="I67" s="41"/>
      <c r="J67" s="42"/>
    </row>
    <row r="68" spans="1:16" ht="105" x14ac:dyDescent="0.25">
      <c r="A68" s="33" t="s">
        <v>177</v>
      </c>
      <c r="B68" s="40"/>
      <c r="C68" s="41"/>
      <c r="D68" s="41"/>
      <c r="E68" s="35" t="s">
        <v>2574</v>
      </c>
      <c r="F68" s="41"/>
      <c r="G68" s="41"/>
      <c r="H68" s="41"/>
      <c r="I68" s="41"/>
      <c r="J68" s="42"/>
    </row>
    <row r="69" spans="1:16" x14ac:dyDescent="0.25">
      <c r="A69" s="33" t="s">
        <v>168</v>
      </c>
      <c r="B69" s="33">
        <v>15</v>
      </c>
      <c r="C69" s="34" t="s">
        <v>2433</v>
      </c>
      <c r="D69" s="33" t="s">
        <v>181</v>
      </c>
      <c r="E69" s="35" t="s">
        <v>2434</v>
      </c>
      <c r="F69" s="36" t="s">
        <v>274</v>
      </c>
      <c r="G69" s="37">
        <v>30</v>
      </c>
      <c r="H69" s="38">
        <v>0</v>
      </c>
      <c r="I69" s="38">
        <f>ROUND(G69*H69,P4)</f>
        <v>0</v>
      </c>
      <c r="J69" s="33"/>
      <c r="O69" s="39">
        <f>I69*0.21</f>
        <v>0</v>
      </c>
      <c r="P69">
        <v>3</v>
      </c>
    </row>
    <row r="70" spans="1:16" x14ac:dyDescent="0.25">
      <c r="A70" s="33" t="s">
        <v>173</v>
      </c>
      <c r="B70" s="40"/>
      <c r="C70" s="41"/>
      <c r="D70" s="41"/>
      <c r="E70" s="35" t="s">
        <v>2575</v>
      </c>
      <c r="F70" s="41"/>
      <c r="G70" s="41"/>
      <c r="H70" s="41"/>
      <c r="I70" s="41"/>
      <c r="J70" s="42"/>
    </row>
    <row r="71" spans="1:16" x14ac:dyDescent="0.25">
      <c r="A71" s="33" t="s">
        <v>175</v>
      </c>
      <c r="B71" s="40"/>
      <c r="C71" s="41"/>
      <c r="D71" s="41"/>
      <c r="E71" s="43" t="s">
        <v>2570</v>
      </c>
      <c r="F71" s="41"/>
      <c r="G71" s="41"/>
      <c r="H71" s="41"/>
      <c r="I71" s="41"/>
      <c r="J71" s="42"/>
    </row>
    <row r="72" spans="1:16" ht="90" x14ac:dyDescent="0.25">
      <c r="A72" s="33" t="s">
        <v>177</v>
      </c>
      <c r="B72" s="40"/>
      <c r="C72" s="41"/>
      <c r="D72" s="41"/>
      <c r="E72" s="35" t="s">
        <v>2432</v>
      </c>
      <c r="F72" s="41"/>
      <c r="G72" s="41"/>
      <c r="H72" s="41"/>
      <c r="I72" s="41"/>
      <c r="J72" s="42"/>
    </row>
    <row r="73" spans="1:16" x14ac:dyDescent="0.25">
      <c r="A73" s="33" t="s">
        <v>168</v>
      </c>
      <c r="B73" s="33">
        <v>16</v>
      </c>
      <c r="C73" s="34" t="s">
        <v>2576</v>
      </c>
      <c r="D73" s="33" t="s">
        <v>181</v>
      </c>
      <c r="E73" s="35" t="s">
        <v>2577</v>
      </c>
      <c r="F73" s="36" t="s">
        <v>190</v>
      </c>
      <c r="G73" s="37">
        <v>4</v>
      </c>
      <c r="H73" s="38">
        <v>0</v>
      </c>
      <c r="I73" s="38">
        <f>ROUND(G73*H73,P4)</f>
        <v>0</v>
      </c>
      <c r="J73" s="33"/>
      <c r="O73" s="39">
        <f>I73*0.21</f>
        <v>0</v>
      </c>
      <c r="P73">
        <v>3</v>
      </c>
    </row>
    <row r="74" spans="1:16" x14ac:dyDescent="0.25">
      <c r="A74" s="33" t="s">
        <v>173</v>
      </c>
      <c r="B74" s="40"/>
      <c r="C74" s="41"/>
      <c r="D74" s="41"/>
      <c r="E74" s="35" t="s">
        <v>2578</v>
      </c>
      <c r="F74" s="41"/>
      <c r="G74" s="41"/>
      <c r="H74" s="41"/>
      <c r="I74" s="41"/>
      <c r="J74" s="42"/>
    </row>
    <row r="75" spans="1:16" x14ac:dyDescent="0.25">
      <c r="A75" s="33" t="s">
        <v>175</v>
      </c>
      <c r="B75" s="40"/>
      <c r="C75" s="41"/>
      <c r="D75" s="41"/>
      <c r="E75" s="43" t="s">
        <v>373</v>
      </c>
      <c r="F75" s="41"/>
      <c r="G75" s="41"/>
      <c r="H75" s="41"/>
      <c r="I75" s="41"/>
      <c r="J75" s="42"/>
    </row>
    <row r="76" spans="1:16" ht="90" x14ac:dyDescent="0.25">
      <c r="A76" s="33" t="s">
        <v>177</v>
      </c>
      <c r="B76" s="40"/>
      <c r="C76" s="41"/>
      <c r="D76" s="41"/>
      <c r="E76" s="35" t="s">
        <v>2579</v>
      </c>
      <c r="F76" s="41"/>
      <c r="G76" s="41"/>
      <c r="H76" s="41"/>
      <c r="I76" s="41"/>
      <c r="J76" s="42"/>
    </row>
    <row r="77" spans="1:16" x14ac:dyDescent="0.25">
      <c r="A77" s="27" t="s">
        <v>165</v>
      </c>
      <c r="B77" s="28"/>
      <c r="C77" s="29" t="s">
        <v>278</v>
      </c>
      <c r="D77" s="30"/>
      <c r="E77" s="27" t="s">
        <v>279</v>
      </c>
      <c r="F77" s="30"/>
      <c r="G77" s="30"/>
      <c r="H77" s="30"/>
      <c r="I77" s="31">
        <f>SUMIFS(I78:I81,A78:A81,"P")</f>
        <v>0</v>
      </c>
      <c r="J77" s="32"/>
    </row>
    <row r="78" spans="1:16" x14ac:dyDescent="0.25">
      <c r="A78" s="33" t="s">
        <v>168</v>
      </c>
      <c r="B78" s="33">
        <v>17</v>
      </c>
      <c r="C78" s="34" t="s">
        <v>2580</v>
      </c>
      <c r="D78" s="33" t="s">
        <v>170</v>
      </c>
      <c r="E78" s="35" t="s">
        <v>2581</v>
      </c>
      <c r="F78" s="36" t="s">
        <v>274</v>
      </c>
      <c r="G78" s="37">
        <v>22</v>
      </c>
      <c r="H78" s="38">
        <v>0</v>
      </c>
      <c r="I78" s="38">
        <f>ROUND(G78*H78,P4)</f>
        <v>0</v>
      </c>
      <c r="J78" s="33"/>
      <c r="O78" s="39">
        <f>I78*0.21</f>
        <v>0</v>
      </c>
      <c r="P78">
        <v>3</v>
      </c>
    </row>
    <row r="79" spans="1:16" ht="135" x14ac:dyDescent="0.25">
      <c r="A79" s="33" t="s">
        <v>173</v>
      </c>
      <c r="B79" s="40"/>
      <c r="C79" s="41"/>
      <c r="D79" s="41"/>
      <c r="E79" s="35" t="s">
        <v>2582</v>
      </c>
      <c r="F79" s="41"/>
      <c r="G79" s="41"/>
      <c r="H79" s="41"/>
      <c r="I79" s="41"/>
      <c r="J79" s="42"/>
    </row>
    <row r="80" spans="1:16" x14ac:dyDescent="0.25">
      <c r="A80" s="33" t="s">
        <v>175</v>
      </c>
      <c r="B80" s="40"/>
      <c r="C80" s="41"/>
      <c r="D80" s="41"/>
      <c r="E80" s="43" t="s">
        <v>1006</v>
      </c>
      <c r="F80" s="41"/>
      <c r="G80" s="41"/>
      <c r="H80" s="41"/>
      <c r="I80" s="41"/>
      <c r="J80" s="42"/>
    </row>
    <row r="81" spans="1:10" ht="90" x14ac:dyDescent="0.25">
      <c r="A81" s="33" t="s">
        <v>177</v>
      </c>
      <c r="B81" s="45"/>
      <c r="C81" s="46"/>
      <c r="D81" s="46"/>
      <c r="E81" s="35" t="s">
        <v>2583</v>
      </c>
      <c r="F81" s="46"/>
      <c r="G81" s="46"/>
      <c r="H81" s="46"/>
      <c r="I81" s="46"/>
      <c r="J81" s="47"/>
    </row>
  </sheetData>
  <mergeCells count="13">
    <mergeCell ref="E7:E8"/>
    <mergeCell ref="F7:F8"/>
    <mergeCell ref="G7:G8"/>
    <mergeCell ref="H7:I7"/>
    <mergeCell ref="J7:J8"/>
    <mergeCell ref="C3:D3"/>
    <mergeCell ref="C4:D4"/>
    <mergeCell ref="C5:D5"/>
    <mergeCell ref="C6:D6"/>
    <mergeCell ref="A7:A8"/>
    <mergeCell ref="B7:B8"/>
    <mergeCell ref="C7:C8"/>
    <mergeCell ref="D7:D8"/>
  </mergeCells>
  <pageMargins left="0.7" right="0.7" top="0.75" bottom="0.75" header="0.3" footer="0.3"/>
  <pageSetup fitToHeight="0"/>
  <headerFooter>
    <oddFooter>&amp;C_x000D_&amp;1#&amp;"Calibri"&amp;10&amp;K000000 Mott MacDonald Restricted</oddFooter>
  </headerFooter>
  <drawing r:id="rId1"/>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600-000000000000}">
  <sheetPr>
    <pageSetUpPr fitToPage="1"/>
  </sheetPr>
  <dimension ref="A1:P77"/>
  <sheetViews>
    <sheetView topLeftCell="B1" workbookViewId="0"/>
  </sheetViews>
  <sheetFormatPr defaultRowHeight="15" x14ac:dyDescent="0.25"/>
  <cols>
    <col min="1" max="1" width="9.140625" hidden="1"/>
    <col min="2" max="2" width="16.140625" customWidth="1"/>
    <col min="3" max="3" width="9.7109375" customWidth="1"/>
    <col min="4" max="4" width="13" customWidth="1"/>
    <col min="5" max="5" width="64.85546875" customWidth="1"/>
    <col min="6" max="6" width="13" customWidth="1"/>
    <col min="7" max="9" width="16.140625" customWidth="1"/>
    <col min="10" max="10" width="14.85546875" bestFit="1" customWidth="1"/>
    <col min="15" max="16" width="9.140625" hidden="1"/>
  </cols>
  <sheetData>
    <row r="1" spans="1:16" x14ac:dyDescent="0.25">
      <c r="A1" s="1" t="s">
        <v>0</v>
      </c>
      <c r="B1" s="11"/>
      <c r="C1" s="12"/>
      <c r="D1" s="12"/>
      <c r="E1" s="13" t="s">
        <v>1</v>
      </c>
      <c r="F1" s="12"/>
      <c r="G1" s="12"/>
      <c r="H1" s="12"/>
      <c r="I1" s="12"/>
      <c r="J1" s="14"/>
      <c r="P1">
        <v>3</v>
      </c>
    </row>
    <row r="2" spans="1:16" ht="20.25" x14ac:dyDescent="0.25">
      <c r="A2" s="1"/>
      <c r="B2" s="15"/>
      <c r="C2" s="16"/>
      <c r="D2" s="16"/>
      <c r="E2" s="17" t="s">
        <v>142</v>
      </c>
      <c r="F2" s="16"/>
      <c r="G2" s="16"/>
      <c r="H2" s="16"/>
      <c r="I2" s="16"/>
      <c r="J2" s="18"/>
    </row>
    <row r="3" spans="1:16" x14ac:dyDescent="0.25">
      <c r="A3" s="3" t="s">
        <v>143</v>
      </c>
      <c r="B3" s="19" t="s">
        <v>144</v>
      </c>
      <c r="C3" s="73" t="s">
        <v>145</v>
      </c>
      <c r="D3" s="74"/>
      <c r="E3" s="20" t="s">
        <v>146</v>
      </c>
      <c r="F3" s="16"/>
      <c r="G3" s="16"/>
      <c r="H3" s="21" t="s">
        <v>2584</v>
      </c>
      <c r="I3" s="22">
        <f>SUMIFS(I10:I77,A10:A77,"SD")</f>
        <v>0</v>
      </c>
      <c r="J3" s="18"/>
      <c r="O3">
        <v>0</v>
      </c>
      <c r="P3">
        <v>2</v>
      </c>
    </row>
    <row r="4" spans="1:16" x14ac:dyDescent="0.25">
      <c r="A4" s="3" t="s">
        <v>148</v>
      </c>
      <c r="B4" s="19" t="s">
        <v>149</v>
      </c>
      <c r="C4" s="73" t="s">
        <v>11</v>
      </c>
      <c r="D4" s="74"/>
      <c r="E4" s="20" t="s">
        <v>12</v>
      </c>
      <c r="F4" s="16"/>
      <c r="G4" s="16"/>
      <c r="H4" s="16"/>
      <c r="I4" s="16"/>
      <c r="J4" s="18"/>
      <c r="O4">
        <v>0.15</v>
      </c>
      <c r="P4">
        <v>2</v>
      </c>
    </row>
    <row r="5" spans="1:16" x14ac:dyDescent="0.25">
      <c r="A5" s="3" t="s">
        <v>150</v>
      </c>
      <c r="B5" s="19" t="s">
        <v>149</v>
      </c>
      <c r="C5" s="73" t="s">
        <v>2547</v>
      </c>
      <c r="D5" s="74"/>
      <c r="E5" s="20" t="s">
        <v>110</v>
      </c>
      <c r="F5" s="16"/>
      <c r="G5" s="16"/>
      <c r="H5" s="16"/>
      <c r="I5" s="16"/>
      <c r="J5" s="18"/>
      <c r="O5">
        <v>0.21</v>
      </c>
    </row>
    <row r="6" spans="1:16" x14ac:dyDescent="0.25">
      <c r="A6" s="3" t="s">
        <v>152</v>
      </c>
      <c r="B6" s="19" t="s">
        <v>153</v>
      </c>
      <c r="C6" s="73" t="s">
        <v>2584</v>
      </c>
      <c r="D6" s="74"/>
      <c r="E6" s="20" t="s">
        <v>118</v>
      </c>
      <c r="F6" s="16"/>
      <c r="G6" s="16"/>
      <c r="H6" s="16"/>
      <c r="I6" s="16"/>
      <c r="J6" s="18"/>
    </row>
    <row r="7" spans="1:16" x14ac:dyDescent="0.25">
      <c r="A7" s="75" t="s">
        <v>154</v>
      </c>
      <c r="B7" s="76" t="s">
        <v>155</v>
      </c>
      <c r="C7" s="77" t="s">
        <v>156</v>
      </c>
      <c r="D7" s="77" t="s">
        <v>157</v>
      </c>
      <c r="E7" s="77" t="s">
        <v>158</v>
      </c>
      <c r="F7" s="77" t="s">
        <v>159</v>
      </c>
      <c r="G7" s="77" t="s">
        <v>160</v>
      </c>
      <c r="H7" s="77" t="s">
        <v>161</v>
      </c>
      <c r="I7" s="77"/>
      <c r="J7" s="78" t="s">
        <v>162</v>
      </c>
    </row>
    <row r="8" spans="1:16" x14ac:dyDescent="0.25">
      <c r="A8" s="75"/>
      <c r="B8" s="76"/>
      <c r="C8" s="77"/>
      <c r="D8" s="77"/>
      <c r="E8" s="77"/>
      <c r="F8" s="77"/>
      <c r="G8" s="77"/>
      <c r="H8" s="6" t="s">
        <v>163</v>
      </c>
      <c r="I8" s="6" t="s">
        <v>164</v>
      </c>
      <c r="J8" s="78"/>
    </row>
    <row r="9" spans="1:16" x14ac:dyDescent="0.25">
      <c r="A9" s="25">
        <v>0</v>
      </c>
      <c r="B9" s="23">
        <v>1</v>
      </c>
      <c r="C9" s="26">
        <v>2</v>
      </c>
      <c r="D9" s="6">
        <v>3</v>
      </c>
      <c r="E9" s="26">
        <v>4</v>
      </c>
      <c r="F9" s="6">
        <v>5</v>
      </c>
      <c r="G9" s="6">
        <v>6</v>
      </c>
      <c r="H9" s="6">
        <v>7</v>
      </c>
      <c r="I9" s="26">
        <v>8</v>
      </c>
      <c r="J9" s="24">
        <v>9</v>
      </c>
    </row>
    <row r="10" spans="1:16" x14ac:dyDescent="0.25">
      <c r="A10" s="27" t="s">
        <v>165</v>
      </c>
      <c r="B10" s="28"/>
      <c r="C10" s="29" t="s">
        <v>166</v>
      </c>
      <c r="D10" s="30"/>
      <c r="E10" s="27" t="s">
        <v>167</v>
      </c>
      <c r="F10" s="30"/>
      <c r="G10" s="30"/>
      <c r="H10" s="30"/>
      <c r="I10" s="31">
        <f>SUMIFS(I11:I22,A11:A22,"P")</f>
        <v>0</v>
      </c>
      <c r="J10" s="32"/>
    </row>
    <row r="11" spans="1:16" ht="30" x14ac:dyDescent="0.25">
      <c r="A11" s="33" t="s">
        <v>168</v>
      </c>
      <c r="B11" s="33">
        <v>1</v>
      </c>
      <c r="C11" s="34" t="s">
        <v>2339</v>
      </c>
      <c r="D11" s="33" t="s">
        <v>170</v>
      </c>
      <c r="E11" s="35" t="s">
        <v>297</v>
      </c>
      <c r="F11" s="36" t="s">
        <v>616</v>
      </c>
      <c r="G11" s="37">
        <v>78.105999999999995</v>
      </c>
      <c r="H11" s="38">
        <v>0</v>
      </c>
      <c r="I11" s="38">
        <f>ROUND(G11*H11,P4)</f>
        <v>0</v>
      </c>
      <c r="J11" s="33"/>
      <c r="O11" s="39">
        <f>I11*0.21</f>
        <v>0</v>
      </c>
      <c r="P11">
        <v>3</v>
      </c>
    </row>
    <row r="12" spans="1:16" ht="300" x14ac:dyDescent="0.25">
      <c r="A12" s="33" t="s">
        <v>173</v>
      </c>
      <c r="B12" s="40"/>
      <c r="C12" s="41"/>
      <c r="D12" s="41"/>
      <c r="E12" s="35" t="s">
        <v>2340</v>
      </c>
      <c r="F12" s="41"/>
      <c r="G12" s="41"/>
      <c r="H12" s="41"/>
      <c r="I12" s="41"/>
      <c r="J12" s="42"/>
    </row>
    <row r="13" spans="1:16" x14ac:dyDescent="0.25">
      <c r="A13" s="33" t="s">
        <v>175</v>
      </c>
      <c r="B13" s="40"/>
      <c r="C13" s="41"/>
      <c r="D13" s="41"/>
      <c r="E13" s="43" t="s">
        <v>2552</v>
      </c>
      <c r="F13" s="41"/>
      <c r="G13" s="41"/>
      <c r="H13" s="41"/>
      <c r="I13" s="41"/>
      <c r="J13" s="42"/>
    </row>
    <row r="14" spans="1:16" ht="105" x14ac:dyDescent="0.25">
      <c r="A14" s="33" t="s">
        <v>177</v>
      </c>
      <c r="B14" s="40"/>
      <c r="C14" s="41"/>
      <c r="D14" s="41"/>
      <c r="E14" s="35" t="s">
        <v>2342</v>
      </c>
      <c r="F14" s="41"/>
      <c r="G14" s="41"/>
      <c r="H14" s="41"/>
      <c r="I14" s="41"/>
      <c r="J14" s="42"/>
    </row>
    <row r="15" spans="1:16" ht="30" x14ac:dyDescent="0.25">
      <c r="A15" s="33" t="s">
        <v>168</v>
      </c>
      <c r="B15" s="33">
        <v>2</v>
      </c>
      <c r="C15" s="34" t="s">
        <v>2343</v>
      </c>
      <c r="D15" s="33" t="s">
        <v>170</v>
      </c>
      <c r="E15" s="35" t="s">
        <v>2344</v>
      </c>
      <c r="F15" s="36" t="s">
        <v>298</v>
      </c>
      <c r="G15" s="37">
        <v>1</v>
      </c>
      <c r="H15" s="38">
        <v>0</v>
      </c>
      <c r="I15" s="38">
        <f>ROUND(G15*H15,P4)</f>
        <v>0</v>
      </c>
      <c r="J15" s="33"/>
      <c r="O15" s="39">
        <f>I15*0.21</f>
        <v>0</v>
      </c>
      <c r="P15">
        <v>3</v>
      </c>
    </row>
    <row r="16" spans="1:16" ht="255" x14ac:dyDescent="0.25">
      <c r="A16" s="33" t="s">
        <v>173</v>
      </c>
      <c r="B16" s="40"/>
      <c r="C16" s="41"/>
      <c r="D16" s="41"/>
      <c r="E16" s="35" t="s">
        <v>2345</v>
      </c>
      <c r="F16" s="41"/>
      <c r="G16" s="41"/>
      <c r="H16" s="41"/>
      <c r="I16" s="41"/>
      <c r="J16" s="42"/>
    </row>
    <row r="17" spans="1:16" x14ac:dyDescent="0.25">
      <c r="A17" s="33" t="s">
        <v>175</v>
      </c>
      <c r="B17" s="40"/>
      <c r="C17" s="41"/>
      <c r="D17" s="41"/>
      <c r="E17" s="43" t="s">
        <v>176</v>
      </c>
      <c r="F17" s="41"/>
      <c r="G17" s="41"/>
      <c r="H17" s="41"/>
      <c r="I17" s="41"/>
      <c r="J17" s="42"/>
    </row>
    <row r="18" spans="1:16" ht="150" x14ac:dyDescent="0.25">
      <c r="A18" s="33" t="s">
        <v>177</v>
      </c>
      <c r="B18" s="40"/>
      <c r="C18" s="41"/>
      <c r="D18" s="41"/>
      <c r="E18" s="35" t="s">
        <v>2346</v>
      </c>
      <c r="F18" s="41"/>
      <c r="G18" s="41"/>
      <c r="H18" s="41"/>
      <c r="I18" s="41"/>
      <c r="J18" s="42"/>
    </row>
    <row r="19" spans="1:16" x14ac:dyDescent="0.25">
      <c r="A19" s="33" t="s">
        <v>168</v>
      </c>
      <c r="B19" s="33">
        <v>3</v>
      </c>
      <c r="C19" s="34" t="s">
        <v>2331</v>
      </c>
      <c r="D19" s="33" t="s">
        <v>170</v>
      </c>
      <c r="E19" s="35" t="s">
        <v>2332</v>
      </c>
      <c r="F19" s="36" t="s">
        <v>172</v>
      </c>
      <c r="G19" s="37">
        <v>1</v>
      </c>
      <c r="H19" s="38">
        <v>0</v>
      </c>
      <c r="I19" s="38">
        <f>ROUND(G19*H19,P4)</f>
        <v>0</v>
      </c>
      <c r="J19" s="33"/>
      <c r="O19" s="39">
        <f>I19*0.21</f>
        <v>0</v>
      </c>
      <c r="P19">
        <v>3</v>
      </c>
    </row>
    <row r="20" spans="1:16" ht="165" x14ac:dyDescent="0.25">
      <c r="A20" s="33" t="s">
        <v>173</v>
      </c>
      <c r="B20" s="40"/>
      <c r="C20" s="41"/>
      <c r="D20" s="41"/>
      <c r="E20" s="35" t="s">
        <v>2336</v>
      </c>
      <c r="F20" s="41"/>
      <c r="G20" s="41"/>
      <c r="H20" s="41"/>
      <c r="I20" s="41"/>
      <c r="J20" s="42"/>
    </row>
    <row r="21" spans="1:16" x14ac:dyDescent="0.25">
      <c r="A21" s="33" t="s">
        <v>175</v>
      </c>
      <c r="B21" s="40"/>
      <c r="C21" s="41"/>
      <c r="D21" s="41"/>
      <c r="E21" s="43" t="s">
        <v>176</v>
      </c>
      <c r="F21" s="41"/>
      <c r="G21" s="41"/>
      <c r="H21" s="41"/>
      <c r="I21" s="41"/>
      <c r="J21" s="42"/>
    </row>
    <row r="22" spans="1:16" ht="30" x14ac:dyDescent="0.25">
      <c r="A22" s="33" t="s">
        <v>177</v>
      </c>
      <c r="B22" s="40"/>
      <c r="C22" s="41"/>
      <c r="D22" s="41"/>
      <c r="E22" s="35" t="s">
        <v>2334</v>
      </c>
      <c r="F22" s="41"/>
      <c r="G22" s="41"/>
      <c r="H22" s="41"/>
      <c r="I22" s="41"/>
      <c r="J22" s="42"/>
    </row>
    <row r="23" spans="1:16" x14ac:dyDescent="0.25">
      <c r="A23" s="27" t="s">
        <v>165</v>
      </c>
      <c r="B23" s="28"/>
      <c r="C23" s="29" t="s">
        <v>11</v>
      </c>
      <c r="D23" s="30"/>
      <c r="E23" s="27" t="s">
        <v>239</v>
      </c>
      <c r="F23" s="30"/>
      <c r="G23" s="30"/>
      <c r="H23" s="30"/>
      <c r="I23" s="31">
        <f>SUMIFS(I24:I43,A24:A43,"P")</f>
        <v>0</v>
      </c>
      <c r="J23" s="32"/>
    </row>
    <row r="24" spans="1:16" x14ac:dyDescent="0.25">
      <c r="A24" s="33" t="s">
        <v>168</v>
      </c>
      <c r="B24" s="33">
        <v>4</v>
      </c>
      <c r="C24" s="34" t="s">
        <v>2553</v>
      </c>
      <c r="D24" s="33" t="s">
        <v>181</v>
      </c>
      <c r="E24" s="35" t="s">
        <v>2554</v>
      </c>
      <c r="F24" s="36" t="s">
        <v>242</v>
      </c>
      <c r="G24" s="37">
        <v>114</v>
      </c>
      <c r="H24" s="38">
        <v>0</v>
      </c>
      <c r="I24" s="38">
        <f>ROUND(G24*H24,P4)</f>
        <v>0</v>
      </c>
      <c r="J24" s="33"/>
      <c r="O24" s="39">
        <f>I24*0.21</f>
        <v>0</v>
      </c>
      <c r="P24">
        <v>3</v>
      </c>
    </row>
    <row r="25" spans="1:16" x14ac:dyDescent="0.25">
      <c r="A25" s="33" t="s">
        <v>173</v>
      </c>
      <c r="B25" s="40"/>
      <c r="C25" s="41"/>
      <c r="D25" s="41"/>
      <c r="E25" s="44" t="s">
        <v>181</v>
      </c>
      <c r="F25" s="41"/>
      <c r="G25" s="41"/>
      <c r="H25" s="41"/>
      <c r="I25" s="41"/>
      <c r="J25" s="42"/>
    </row>
    <row r="26" spans="1:16" x14ac:dyDescent="0.25">
      <c r="A26" s="33" t="s">
        <v>175</v>
      </c>
      <c r="B26" s="40"/>
      <c r="C26" s="41"/>
      <c r="D26" s="41"/>
      <c r="E26" s="43" t="s">
        <v>2585</v>
      </c>
      <c r="F26" s="41"/>
      <c r="G26" s="41"/>
      <c r="H26" s="41"/>
      <c r="I26" s="41"/>
      <c r="J26" s="42"/>
    </row>
    <row r="27" spans="1:16" ht="409.5" x14ac:dyDescent="0.25">
      <c r="A27" s="33" t="s">
        <v>177</v>
      </c>
      <c r="B27" s="40"/>
      <c r="C27" s="41"/>
      <c r="D27" s="41"/>
      <c r="E27" s="35" t="s">
        <v>537</v>
      </c>
      <c r="F27" s="41"/>
      <c r="G27" s="41"/>
      <c r="H27" s="41"/>
      <c r="I27" s="41"/>
      <c r="J27" s="42"/>
    </row>
    <row r="28" spans="1:16" x14ac:dyDescent="0.25">
      <c r="A28" s="33" t="s">
        <v>168</v>
      </c>
      <c r="B28" s="33">
        <v>5</v>
      </c>
      <c r="C28" s="34" t="s">
        <v>302</v>
      </c>
      <c r="D28" s="33" t="s">
        <v>181</v>
      </c>
      <c r="E28" s="35" t="s">
        <v>2356</v>
      </c>
      <c r="F28" s="36" t="s">
        <v>242</v>
      </c>
      <c r="G28" s="37">
        <v>45.6</v>
      </c>
      <c r="H28" s="38">
        <v>0</v>
      </c>
      <c r="I28" s="38">
        <f>ROUND(G28*H28,P4)</f>
        <v>0</v>
      </c>
      <c r="J28" s="33"/>
      <c r="O28" s="39">
        <f>I28*0.21</f>
        <v>0</v>
      </c>
      <c r="P28">
        <v>3</v>
      </c>
    </row>
    <row r="29" spans="1:16" x14ac:dyDescent="0.25">
      <c r="A29" s="33" t="s">
        <v>173</v>
      </c>
      <c r="B29" s="40"/>
      <c r="C29" s="41"/>
      <c r="D29" s="41"/>
      <c r="E29" s="44" t="s">
        <v>181</v>
      </c>
      <c r="F29" s="41"/>
      <c r="G29" s="41"/>
      <c r="H29" s="41"/>
      <c r="I29" s="41"/>
      <c r="J29" s="42"/>
    </row>
    <row r="30" spans="1:16" x14ac:dyDescent="0.25">
      <c r="A30" s="33" t="s">
        <v>175</v>
      </c>
      <c r="B30" s="40"/>
      <c r="C30" s="41"/>
      <c r="D30" s="41"/>
      <c r="E30" s="43" t="s">
        <v>2586</v>
      </c>
      <c r="F30" s="41"/>
      <c r="G30" s="41"/>
      <c r="H30" s="41"/>
      <c r="I30" s="41"/>
      <c r="J30" s="42"/>
    </row>
    <row r="31" spans="1:16" ht="409.5" x14ac:dyDescent="0.25">
      <c r="A31" s="33" t="s">
        <v>177</v>
      </c>
      <c r="B31" s="40"/>
      <c r="C31" s="41"/>
      <c r="D31" s="41"/>
      <c r="E31" s="35" t="s">
        <v>306</v>
      </c>
      <c r="F31" s="41"/>
      <c r="G31" s="41"/>
      <c r="H31" s="41"/>
      <c r="I31" s="41"/>
      <c r="J31" s="42"/>
    </row>
    <row r="32" spans="1:16" x14ac:dyDescent="0.25">
      <c r="A32" s="33" t="s">
        <v>168</v>
      </c>
      <c r="B32" s="33">
        <v>6</v>
      </c>
      <c r="C32" s="34" t="s">
        <v>396</v>
      </c>
      <c r="D32" s="33" t="s">
        <v>181</v>
      </c>
      <c r="E32" s="35" t="s">
        <v>553</v>
      </c>
      <c r="F32" s="36" t="s">
        <v>242</v>
      </c>
      <c r="G32" s="37">
        <v>159.6</v>
      </c>
      <c r="H32" s="38">
        <v>0</v>
      </c>
      <c r="I32" s="38">
        <f>ROUND(G32*H32,P4)</f>
        <v>0</v>
      </c>
      <c r="J32" s="33"/>
      <c r="O32" s="39">
        <f>I32*0.21</f>
        <v>0</v>
      </c>
      <c r="P32">
        <v>3</v>
      </c>
    </row>
    <row r="33" spans="1:16" x14ac:dyDescent="0.25">
      <c r="A33" s="33" t="s">
        <v>173</v>
      </c>
      <c r="B33" s="40"/>
      <c r="C33" s="41"/>
      <c r="D33" s="41"/>
      <c r="E33" s="44" t="s">
        <v>181</v>
      </c>
      <c r="F33" s="41"/>
      <c r="G33" s="41"/>
      <c r="H33" s="41"/>
      <c r="I33" s="41"/>
      <c r="J33" s="42"/>
    </row>
    <row r="34" spans="1:16" x14ac:dyDescent="0.25">
      <c r="A34" s="33" t="s">
        <v>175</v>
      </c>
      <c r="B34" s="40"/>
      <c r="C34" s="41"/>
      <c r="D34" s="41"/>
      <c r="E34" s="43" t="s">
        <v>2587</v>
      </c>
      <c r="F34" s="41"/>
      <c r="G34" s="41"/>
      <c r="H34" s="41"/>
      <c r="I34" s="41"/>
      <c r="J34" s="42"/>
    </row>
    <row r="35" spans="1:16" ht="285" x14ac:dyDescent="0.25">
      <c r="A35" s="33" t="s">
        <v>177</v>
      </c>
      <c r="B35" s="40"/>
      <c r="C35" s="41"/>
      <c r="D35" s="41"/>
      <c r="E35" s="35" t="s">
        <v>556</v>
      </c>
      <c r="F35" s="41"/>
      <c r="G35" s="41"/>
      <c r="H35" s="41"/>
      <c r="I35" s="41"/>
      <c r="J35" s="42"/>
    </row>
    <row r="36" spans="1:16" x14ac:dyDescent="0.25">
      <c r="A36" s="33" t="s">
        <v>168</v>
      </c>
      <c r="B36" s="33">
        <v>7</v>
      </c>
      <c r="C36" s="34" t="s">
        <v>2358</v>
      </c>
      <c r="D36" s="33" t="s">
        <v>181</v>
      </c>
      <c r="E36" s="35" t="s">
        <v>2359</v>
      </c>
      <c r="F36" s="36" t="s">
        <v>242</v>
      </c>
      <c r="G36" s="37">
        <v>114</v>
      </c>
      <c r="H36" s="38">
        <v>0</v>
      </c>
      <c r="I36" s="38">
        <f>ROUND(G36*H36,P4)</f>
        <v>0</v>
      </c>
      <c r="J36" s="33"/>
      <c r="O36" s="39">
        <f>I36*0.21</f>
        <v>0</v>
      </c>
      <c r="P36">
        <v>3</v>
      </c>
    </row>
    <row r="37" spans="1:16" x14ac:dyDescent="0.25">
      <c r="A37" s="33" t="s">
        <v>173</v>
      </c>
      <c r="B37" s="40"/>
      <c r="C37" s="41"/>
      <c r="D37" s="41"/>
      <c r="E37" s="44" t="s">
        <v>181</v>
      </c>
      <c r="F37" s="41"/>
      <c r="G37" s="41"/>
      <c r="H37" s="41"/>
      <c r="I37" s="41"/>
      <c r="J37" s="42"/>
    </row>
    <row r="38" spans="1:16" x14ac:dyDescent="0.25">
      <c r="A38" s="33" t="s">
        <v>175</v>
      </c>
      <c r="B38" s="40"/>
      <c r="C38" s="41"/>
      <c r="D38" s="41"/>
      <c r="E38" s="43" t="s">
        <v>892</v>
      </c>
      <c r="F38" s="41"/>
      <c r="G38" s="41"/>
      <c r="H38" s="41"/>
      <c r="I38" s="41"/>
      <c r="J38" s="42"/>
    </row>
    <row r="39" spans="1:16" ht="375" x14ac:dyDescent="0.25">
      <c r="A39" s="33" t="s">
        <v>177</v>
      </c>
      <c r="B39" s="40"/>
      <c r="C39" s="41"/>
      <c r="D39" s="41"/>
      <c r="E39" s="35" t="s">
        <v>2360</v>
      </c>
      <c r="F39" s="41"/>
      <c r="G39" s="41"/>
      <c r="H39" s="41"/>
      <c r="I39" s="41"/>
      <c r="J39" s="42"/>
    </row>
    <row r="40" spans="1:16" x14ac:dyDescent="0.25">
      <c r="A40" s="33" t="s">
        <v>168</v>
      </c>
      <c r="B40" s="33">
        <v>8</v>
      </c>
      <c r="C40" s="34" t="s">
        <v>2267</v>
      </c>
      <c r="D40" s="33" t="s">
        <v>181</v>
      </c>
      <c r="E40" s="35" t="s">
        <v>2268</v>
      </c>
      <c r="F40" s="36" t="s">
        <v>242</v>
      </c>
      <c r="G40" s="37">
        <v>46</v>
      </c>
      <c r="H40" s="38">
        <v>0</v>
      </c>
      <c r="I40" s="38">
        <f>ROUND(G40*H40,P4)</f>
        <v>0</v>
      </c>
      <c r="J40" s="33"/>
      <c r="O40" s="39">
        <f>I40*0.21</f>
        <v>0</v>
      </c>
      <c r="P40">
        <v>3</v>
      </c>
    </row>
    <row r="41" spans="1:16" x14ac:dyDescent="0.25">
      <c r="A41" s="33" t="s">
        <v>173</v>
      </c>
      <c r="B41" s="40"/>
      <c r="C41" s="41"/>
      <c r="D41" s="41"/>
      <c r="E41" s="44" t="s">
        <v>181</v>
      </c>
      <c r="F41" s="41"/>
      <c r="G41" s="41"/>
      <c r="H41" s="41"/>
      <c r="I41" s="41"/>
      <c r="J41" s="42"/>
    </row>
    <row r="42" spans="1:16" x14ac:dyDescent="0.25">
      <c r="A42" s="33" t="s">
        <v>175</v>
      </c>
      <c r="B42" s="40"/>
      <c r="C42" s="41"/>
      <c r="D42" s="41"/>
      <c r="E42" s="43" t="s">
        <v>2588</v>
      </c>
      <c r="F42" s="41"/>
      <c r="G42" s="41"/>
      <c r="H42" s="41"/>
      <c r="I42" s="41"/>
      <c r="J42" s="42"/>
    </row>
    <row r="43" spans="1:16" ht="409.5" x14ac:dyDescent="0.25">
      <c r="A43" s="33" t="s">
        <v>177</v>
      </c>
      <c r="B43" s="40"/>
      <c r="C43" s="41"/>
      <c r="D43" s="41"/>
      <c r="E43" s="35" t="s">
        <v>2271</v>
      </c>
      <c r="F43" s="41"/>
      <c r="G43" s="41"/>
      <c r="H43" s="41"/>
      <c r="I43" s="41"/>
      <c r="J43" s="42"/>
    </row>
    <row r="44" spans="1:16" x14ac:dyDescent="0.25">
      <c r="A44" s="27" t="s">
        <v>165</v>
      </c>
      <c r="B44" s="28"/>
      <c r="C44" s="29" t="s">
        <v>674</v>
      </c>
      <c r="D44" s="30"/>
      <c r="E44" s="27" t="s">
        <v>675</v>
      </c>
      <c r="F44" s="30"/>
      <c r="G44" s="30"/>
      <c r="H44" s="30"/>
      <c r="I44" s="31">
        <f>SUMIFS(I45:I72,A45:A72,"P")</f>
        <v>0</v>
      </c>
      <c r="J44" s="32"/>
    </row>
    <row r="45" spans="1:16" ht="30" x14ac:dyDescent="0.25">
      <c r="A45" s="33" t="s">
        <v>168</v>
      </c>
      <c r="B45" s="33">
        <v>9</v>
      </c>
      <c r="C45" s="34" t="s">
        <v>2559</v>
      </c>
      <c r="D45" s="33" t="s">
        <v>181</v>
      </c>
      <c r="E45" s="35" t="s">
        <v>2560</v>
      </c>
      <c r="F45" s="36" t="s">
        <v>274</v>
      </c>
      <c r="G45" s="37">
        <v>28</v>
      </c>
      <c r="H45" s="38">
        <v>0</v>
      </c>
      <c r="I45" s="38">
        <f>ROUND(G45*H45,P4)</f>
        <v>0</v>
      </c>
      <c r="J45" s="33"/>
      <c r="O45" s="39">
        <f>I45*0.21</f>
        <v>0</v>
      </c>
      <c r="P45">
        <v>3</v>
      </c>
    </row>
    <row r="46" spans="1:16" ht="45" x14ac:dyDescent="0.25">
      <c r="A46" s="33" t="s">
        <v>173</v>
      </c>
      <c r="B46" s="40"/>
      <c r="C46" s="41"/>
      <c r="D46" s="41"/>
      <c r="E46" s="35" t="s">
        <v>2589</v>
      </c>
      <c r="F46" s="41"/>
      <c r="G46" s="41"/>
      <c r="H46" s="41"/>
      <c r="I46" s="41"/>
      <c r="J46" s="42"/>
    </row>
    <row r="47" spans="1:16" x14ac:dyDescent="0.25">
      <c r="A47" s="33" t="s">
        <v>175</v>
      </c>
      <c r="B47" s="40"/>
      <c r="C47" s="41"/>
      <c r="D47" s="41"/>
      <c r="E47" s="43" t="s">
        <v>2471</v>
      </c>
      <c r="F47" s="41"/>
      <c r="G47" s="41"/>
      <c r="H47" s="41"/>
      <c r="I47" s="41"/>
      <c r="J47" s="42"/>
    </row>
    <row r="48" spans="1:16" ht="330" x14ac:dyDescent="0.25">
      <c r="A48" s="33" t="s">
        <v>177</v>
      </c>
      <c r="B48" s="40"/>
      <c r="C48" s="41"/>
      <c r="D48" s="41"/>
      <c r="E48" s="35" t="s">
        <v>2295</v>
      </c>
      <c r="F48" s="41"/>
      <c r="G48" s="41"/>
      <c r="H48" s="41"/>
      <c r="I48" s="41"/>
      <c r="J48" s="42"/>
    </row>
    <row r="49" spans="1:16" ht="30" x14ac:dyDescent="0.25">
      <c r="A49" s="33" t="s">
        <v>168</v>
      </c>
      <c r="B49" s="33">
        <v>10</v>
      </c>
      <c r="C49" s="34" t="s">
        <v>2562</v>
      </c>
      <c r="D49" s="33" t="s">
        <v>181</v>
      </c>
      <c r="E49" s="35" t="s">
        <v>2563</v>
      </c>
      <c r="F49" s="36" t="s">
        <v>274</v>
      </c>
      <c r="G49" s="37">
        <v>10</v>
      </c>
      <c r="H49" s="38">
        <v>0</v>
      </c>
      <c r="I49" s="38">
        <f>ROUND(G49*H49,P4)</f>
        <v>0</v>
      </c>
      <c r="J49" s="33"/>
      <c r="O49" s="39">
        <f>I49*0.21</f>
        <v>0</v>
      </c>
      <c r="P49">
        <v>3</v>
      </c>
    </row>
    <row r="50" spans="1:16" x14ac:dyDescent="0.25">
      <c r="A50" s="33" t="s">
        <v>173</v>
      </c>
      <c r="B50" s="40"/>
      <c r="C50" s="41"/>
      <c r="D50" s="41"/>
      <c r="E50" s="44" t="s">
        <v>181</v>
      </c>
      <c r="F50" s="41"/>
      <c r="G50" s="41"/>
      <c r="H50" s="41"/>
      <c r="I50" s="41"/>
      <c r="J50" s="42"/>
    </row>
    <row r="51" spans="1:16" x14ac:dyDescent="0.25">
      <c r="A51" s="33" t="s">
        <v>175</v>
      </c>
      <c r="B51" s="40"/>
      <c r="C51" s="41"/>
      <c r="D51" s="41"/>
      <c r="E51" s="43" t="s">
        <v>325</v>
      </c>
      <c r="F51" s="41"/>
      <c r="G51" s="41"/>
      <c r="H51" s="41"/>
      <c r="I51" s="41"/>
      <c r="J51" s="42"/>
    </row>
    <row r="52" spans="1:16" ht="330" x14ac:dyDescent="0.25">
      <c r="A52" s="33" t="s">
        <v>177</v>
      </c>
      <c r="B52" s="40"/>
      <c r="C52" s="41"/>
      <c r="D52" s="41"/>
      <c r="E52" s="35" t="s">
        <v>2295</v>
      </c>
      <c r="F52" s="41"/>
      <c r="G52" s="41"/>
      <c r="H52" s="41"/>
      <c r="I52" s="41"/>
      <c r="J52" s="42"/>
    </row>
    <row r="53" spans="1:16" x14ac:dyDescent="0.25">
      <c r="A53" s="33" t="s">
        <v>168</v>
      </c>
      <c r="B53" s="33">
        <v>11</v>
      </c>
      <c r="C53" s="34" t="s">
        <v>2590</v>
      </c>
      <c r="D53" s="33" t="s">
        <v>181</v>
      </c>
      <c r="E53" s="35" t="s">
        <v>2591</v>
      </c>
      <c r="F53" s="36" t="s">
        <v>274</v>
      </c>
      <c r="G53" s="37">
        <v>38</v>
      </c>
      <c r="H53" s="38">
        <v>0</v>
      </c>
      <c r="I53" s="38">
        <f>ROUND(G53*H53,P4)</f>
        <v>0</v>
      </c>
      <c r="J53" s="33"/>
      <c r="O53" s="39">
        <f>I53*0.21</f>
        <v>0</v>
      </c>
      <c r="P53">
        <v>3</v>
      </c>
    </row>
    <row r="54" spans="1:16" x14ac:dyDescent="0.25">
      <c r="A54" s="33" t="s">
        <v>173</v>
      </c>
      <c r="B54" s="40"/>
      <c r="C54" s="41"/>
      <c r="D54" s="41"/>
      <c r="E54" s="44" t="s">
        <v>181</v>
      </c>
      <c r="F54" s="41"/>
      <c r="G54" s="41"/>
      <c r="H54" s="41"/>
      <c r="I54" s="41"/>
      <c r="J54" s="42"/>
    </row>
    <row r="55" spans="1:16" x14ac:dyDescent="0.25">
      <c r="A55" s="33" t="s">
        <v>175</v>
      </c>
      <c r="B55" s="40"/>
      <c r="C55" s="41"/>
      <c r="D55" s="41"/>
      <c r="E55" s="43" t="s">
        <v>2592</v>
      </c>
      <c r="F55" s="41"/>
      <c r="G55" s="41"/>
      <c r="H55" s="41"/>
      <c r="I55" s="41"/>
      <c r="J55" s="42"/>
    </row>
    <row r="56" spans="1:16" ht="315" x14ac:dyDescent="0.25">
      <c r="A56" s="33" t="s">
        <v>177</v>
      </c>
      <c r="B56" s="40"/>
      <c r="C56" s="41"/>
      <c r="D56" s="41"/>
      <c r="E56" s="35" t="s">
        <v>2420</v>
      </c>
      <c r="F56" s="41"/>
      <c r="G56" s="41"/>
      <c r="H56" s="41"/>
      <c r="I56" s="41"/>
      <c r="J56" s="42"/>
    </row>
    <row r="57" spans="1:16" x14ac:dyDescent="0.25">
      <c r="A57" s="33" t="s">
        <v>168</v>
      </c>
      <c r="B57" s="33">
        <v>12</v>
      </c>
      <c r="C57" s="34" t="s">
        <v>2568</v>
      </c>
      <c r="D57" s="33" t="s">
        <v>181</v>
      </c>
      <c r="E57" s="35" t="s">
        <v>2569</v>
      </c>
      <c r="F57" s="36" t="s">
        <v>274</v>
      </c>
      <c r="G57" s="37">
        <v>38</v>
      </c>
      <c r="H57" s="38">
        <v>0</v>
      </c>
      <c r="I57" s="38">
        <f>ROUND(G57*H57,P4)</f>
        <v>0</v>
      </c>
      <c r="J57" s="33"/>
      <c r="O57" s="39">
        <f>I57*0.21</f>
        <v>0</v>
      </c>
      <c r="P57">
        <v>3</v>
      </c>
    </row>
    <row r="58" spans="1:16" x14ac:dyDescent="0.25">
      <c r="A58" s="33" t="s">
        <v>173</v>
      </c>
      <c r="B58" s="40"/>
      <c r="C58" s="41"/>
      <c r="D58" s="41"/>
      <c r="E58" s="44" t="s">
        <v>181</v>
      </c>
      <c r="F58" s="41"/>
      <c r="G58" s="41"/>
      <c r="H58" s="41"/>
      <c r="I58" s="41"/>
      <c r="J58" s="42"/>
    </row>
    <row r="59" spans="1:16" x14ac:dyDescent="0.25">
      <c r="A59" s="33" t="s">
        <v>175</v>
      </c>
      <c r="B59" s="40"/>
      <c r="C59" s="41"/>
      <c r="D59" s="41"/>
      <c r="E59" s="43" t="s">
        <v>2592</v>
      </c>
      <c r="F59" s="41"/>
      <c r="G59" s="41"/>
      <c r="H59" s="41"/>
      <c r="I59" s="41"/>
      <c r="J59" s="42"/>
    </row>
    <row r="60" spans="1:16" ht="75" x14ac:dyDescent="0.25">
      <c r="A60" s="33" t="s">
        <v>177</v>
      </c>
      <c r="B60" s="40"/>
      <c r="C60" s="41"/>
      <c r="D60" s="41"/>
      <c r="E60" s="35" t="s">
        <v>2571</v>
      </c>
      <c r="F60" s="41"/>
      <c r="G60" s="41"/>
      <c r="H60" s="41"/>
      <c r="I60" s="41"/>
      <c r="J60" s="42"/>
    </row>
    <row r="61" spans="1:16" x14ac:dyDescent="0.25">
      <c r="A61" s="33" t="s">
        <v>168</v>
      </c>
      <c r="B61" s="33">
        <v>13</v>
      </c>
      <c r="C61" s="34" t="s">
        <v>2572</v>
      </c>
      <c r="D61" s="33" t="s">
        <v>181</v>
      </c>
      <c r="E61" s="35" t="s">
        <v>2573</v>
      </c>
      <c r="F61" s="36" t="s">
        <v>274</v>
      </c>
      <c r="G61" s="37">
        <v>38</v>
      </c>
      <c r="H61" s="38">
        <v>0</v>
      </c>
      <c r="I61" s="38">
        <f>ROUND(G61*H61,P4)</f>
        <v>0</v>
      </c>
      <c r="J61" s="33"/>
      <c r="O61" s="39">
        <f>I61*0.21</f>
        <v>0</v>
      </c>
      <c r="P61">
        <v>3</v>
      </c>
    </row>
    <row r="62" spans="1:16" x14ac:dyDescent="0.25">
      <c r="A62" s="33" t="s">
        <v>173</v>
      </c>
      <c r="B62" s="40"/>
      <c r="C62" s="41"/>
      <c r="D62" s="41"/>
      <c r="E62" s="44" t="s">
        <v>181</v>
      </c>
      <c r="F62" s="41"/>
      <c r="G62" s="41"/>
      <c r="H62" s="41"/>
      <c r="I62" s="41"/>
      <c r="J62" s="42"/>
    </row>
    <row r="63" spans="1:16" x14ac:dyDescent="0.25">
      <c r="A63" s="33" t="s">
        <v>175</v>
      </c>
      <c r="B63" s="40"/>
      <c r="C63" s="41"/>
      <c r="D63" s="41"/>
      <c r="E63" s="43" t="s">
        <v>2592</v>
      </c>
      <c r="F63" s="41"/>
      <c r="G63" s="41"/>
      <c r="H63" s="41"/>
      <c r="I63" s="41"/>
      <c r="J63" s="42"/>
    </row>
    <row r="64" spans="1:16" ht="105" x14ac:dyDescent="0.25">
      <c r="A64" s="33" t="s">
        <v>177</v>
      </c>
      <c r="B64" s="40"/>
      <c r="C64" s="41"/>
      <c r="D64" s="41"/>
      <c r="E64" s="35" t="s">
        <v>2574</v>
      </c>
      <c r="F64" s="41"/>
      <c r="G64" s="41"/>
      <c r="H64" s="41"/>
      <c r="I64" s="41"/>
      <c r="J64" s="42"/>
    </row>
    <row r="65" spans="1:16" x14ac:dyDescent="0.25">
      <c r="A65" s="33" t="s">
        <v>168</v>
      </c>
      <c r="B65" s="33">
        <v>14</v>
      </c>
      <c r="C65" s="34" t="s">
        <v>2433</v>
      </c>
      <c r="D65" s="33" t="s">
        <v>181</v>
      </c>
      <c r="E65" s="35" t="s">
        <v>2434</v>
      </c>
      <c r="F65" s="36" t="s">
        <v>274</v>
      </c>
      <c r="G65" s="37">
        <v>38</v>
      </c>
      <c r="H65" s="38">
        <v>0</v>
      </c>
      <c r="I65" s="38">
        <f>ROUND(G65*H65,P4)</f>
        <v>0</v>
      </c>
      <c r="J65" s="33"/>
      <c r="O65" s="39">
        <f>I65*0.21</f>
        <v>0</v>
      </c>
      <c r="P65">
        <v>3</v>
      </c>
    </row>
    <row r="66" spans="1:16" x14ac:dyDescent="0.25">
      <c r="A66" s="33" t="s">
        <v>173</v>
      </c>
      <c r="B66" s="40"/>
      <c r="C66" s="41"/>
      <c r="D66" s="41"/>
      <c r="E66" s="35" t="s">
        <v>2575</v>
      </c>
      <c r="F66" s="41"/>
      <c r="G66" s="41"/>
      <c r="H66" s="41"/>
      <c r="I66" s="41"/>
      <c r="J66" s="42"/>
    </row>
    <row r="67" spans="1:16" x14ac:dyDescent="0.25">
      <c r="A67" s="33" t="s">
        <v>175</v>
      </c>
      <c r="B67" s="40"/>
      <c r="C67" s="41"/>
      <c r="D67" s="41"/>
      <c r="E67" s="43" t="s">
        <v>2592</v>
      </c>
      <c r="F67" s="41"/>
      <c r="G67" s="41"/>
      <c r="H67" s="41"/>
      <c r="I67" s="41"/>
      <c r="J67" s="42"/>
    </row>
    <row r="68" spans="1:16" ht="90" x14ac:dyDescent="0.25">
      <c r="A68" s="33" t="s">
        <v>177</v>
      </c>
      <c r="B68" s="40"/>
      <c r="C68" s="41"/>
      <c r="D68" s="41"/>
      <c r="E68" s="35" t="s">
        <v>2432</v>
      </c>
      <c r="F68" s="41"/>
      <c r="G68" s="41"/>
      <c r="H68" s="41"/>
      <c r="I68" s="41"/>
      <c r="J68" s="42"/>
    </row>
    <row r="69" spans="1:16" x14ac:dyDescent="0.25">
      <c r="A69" s="33" t="s">
        <v>168</v>
      </c>
      <c r="B69" s="33">
        <v>15</v>
      </c>
      <c r="C69" s="34" t="s">
        <v>2576</v>
      </c>
      <c r="D69" s="33" t="s">
        <v>181</v>
      </c>
      <c r="E69" s="35" t="s">
        <v>2577</v>
      </c>
      <c r="F69" s="36" t="s">
        <v>190</v>
      </c>
      <c r="G69" s="37">
        <v>4</v>
      </c>
      <c r="H69" s="38">
        <v>0</v>
      </c>
      <c r="I69" s="38">
        <f>ROUND(G69*H69,P4)</f>
        <v>0</v>
      </c>
      <c r="J69" s="33"/>
      <c r="O69" s="39">
        <f>I69*0.21</f>
        <v>0</v>
      </c>
      <c r="P69">
        <v>3</v>
      </c>
    </row>
    <row r="70" spans="1:16" x14ac:dyDescent="0.25">
      <c r="A70" s="33" t="s">
        <v>173</v>
      </c>
      <c r="B70" s="40"/>
      <c r="C70" s="41"/>
      <c r="D70" s="41"/>
      <c r="E70" s="35" t="s">
        <v>2578</v>
      </c>
      <c r="F70" s="41"/>
      <c r="G70" s="41"/>
      <c r="H70" s="41"/>
      <c r="I70" s="41"/>
      <c r="J70" s="42"/>
    </row>
    <row r="71" spans="1:16" x14ac:dyDescent="0.25">
      <c r="A71" s="33" t="s">
        <v>175</v>
      </c>
      <c r="B71" s="40"/>
      <c r="C71" s="41"/>
      <c r="D71" s="41"/>
      <c r="E71" s="43" t="s">
        <v>2593</v>
      </c>
      <c r="F71" s="41"/>
      <c r="G71" s="41"/>
      <c r="H71" s="41"/>
      <c r="I71" s="41"/>
      <c r="J71" s="42"/>
    </row>
    <row r="72" spans="1:16" ht="90" x14ac:dyDescent="0.25">
      <c r="A72" s="33" t="s">
        <v>177</v>
      </c>
      <c r="B72" s="40"/>
      <c r="C72" s="41"/>
      <c r="D72" s="41"/>
      <c r="E72" s="35" t="s">
        <v>2579</v>
      </c>
      <c r="F72" s="41"/>
      <c r="G72" s="41"/>
      <c r="H72" s="41"/>
      <c r="I72" s="41"/>
      <c r="J72" s="42"/>
    </row>
    <row r="73" spans="1:16" x14ac:dyDescent="0.25">
      <c r="A73" s="27" t="s">
        <v>165</v>
      </c>
      <c r="B73" s="28"/>
      <c r="C73" s="29" t="s">
        <v>278</v>
      </c>
      <c r="D73" s="30"/>
      <c r="E73" s="27" t="s">
        <v>279</v>
      </c>
      <c r="F73" s="30"/>
      <c r="G73" s="30"/>
      <c r="H73" s="30"/>
      <c r="I73" s="31">
        <f>SUMIFS(I74:I77,A74:A77,"P")</f>
        <v>0</v>
      </c>
      <c r="J73" s="32"/>
    </row>
    <row r="74" spans="1:16" x14ac:dyDescent="0.25">
      <c r="A74" s="33" t="s">
        <v>168</v>
      </c>
      <c r="B74" s="33">
        <v>16</v>
      </c>
      <c r="C74" s="34" t="s">
        <v>2580</v>
      </c>
      <c r="D74" s="33" t="s">
        <v>170</v>
      </c>
      <c r="E74" s="35" t="s">
        <v>2581</v>
      </c>
      <c r="F74" s="36" t="s">
        <v>274</v>
      </c>
      <c r="G74" s="37">
        <v>22</v>
      </c>
      <c r="H74" s="38">
        <v>0</v>
      </c>
      <c r="I74" s="38">
        <f>ROUND(G74*H74,P4)</f>
        <v>0</v>
      </c>
      <c r="J74" s="33"/>
      <c r="O74" s="39">
        <f>I74*0.21</f>
        <v>0</v>
      </c>
      <c r="P74">
        <v>3</v>
      </c>
    </row>
    <row r="75" spans="1:16" ht="135" x14ac:dyDescent="0.25">
      <c r="A75" s="33" t="s">
        <v>173</v>
      </c>
      <c r="B75" s="40"/>
      <c r="C75" s="41"/>
      <c r="D75" s="41"/>
      <c r="E75" s="35" t="s">
        <v>2594</v>
      </c>
      <c r="F75" s="41"/>
      <c r="G75" s="41"/>
      <c r="H75" s="41"/>
      <c r="I75" s="41"/>
      <c r="J75" s="42"/>
    </row>
    <row r="76" spans="1:16" x14ac:dyDescent="0.25">
      <c r="A76" s="33" t="s">
        <v>175</v>
      </c>
      <c r="B76" s="40"/>
      <c r="C76" s="41"/>
      <c r="D76" s="41"/>
      <c r="E76" s="43" t="s">
        <v>1006</v>
      </c>
      <c r="F76" s="41"/>
      <c r="G76" s="41"/>
      <c r="H76" s="41"/>
      <c r="I76" s="41"/>
      <c r="J76" s="42"/>
    </row>
    <row r="77" spans="1:16" ht="90" x14ac:dyDescent="0.25">
      <c r="A77" s="33" t="s">
        <v>177</v>
      </c>
      <c r="B77" s="45"/>
      <c r="C77" s="46"/>
      <c r="D77" s="46"/>
      <c r="E77" s="35" t="s">
        <v>2583</v>
      </c>
      <c r="F77" s="46"/>
      <c r="G77" s="46"/>
      <c r="H77" s="46"/>
      <c r="I77" s="46"/>
      <c r="J77" s="47"/>
    </row>
  </sheetData>
  <mergeCells count="13">
    <mergeCell ref="E7:E8"/>
    <mergeCell ref="F7:F8"/>
    <mergeCell ref="G7:G8"/>
    <mergeCell ref="H7:I7"/>
    <mergeCell ref="J7:J8"/>
    <mergeCell ref="C3:D3"/>
    <mergeCell ref="C4:D4"/>
    <mergeCell ref="C5:D5"/>
    <mergeCell ref="C6:D6"/>
    <mergeCell ref="A7:A8"/>
    <mergeCell ref="B7:B8"/>
    <mergeCell ref="C7:C8"/>
    <mergeCell ref="D7:D8"/>
  </mergeCells>
  <pageMargins left="0.7" right="0.7" top="0.75" bottom="0.75" header="0.3" footer="0.3"/>
  <pageSetup fitToHeight="0"/>
  <headerFooter>
    <oddFooter>&amp;C_x000D_&amp;1#&amp;"Calibri"&amp;10&amp;K000000 Mott MacDonald Restricted</oddFooter>
  </headerFooter>
  <drawing r:id="rId1"/>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700-000000000000}">
  <sheetPr>
    <pageSetUpPr fitToPage="1"/>
  </sheetPr>
  <dimension ref="A1:P14"/>
  <sheetViews>
    <sheetView topLeftCell="B1" workbookViewId="0"/>
  </sheetViews>
  <sheetFormatPr defaultRowHeight="15" x14ac:dyDescent="0.25"/>
  <cols>
    <col min="1" max="1" width="9.140625" hidden="1"/>
    <col min="2" max="2" width="16.140625" customWidth="1"/>
    <col min="3" max="3" width="9.7109375" customWidth="1"/>
    <col min="4" max="4" width="13" customWidth="1"/>
    <col min="5" max="5" width="64.85546875" customWidth="1"/>
    <col min="6" max="6" width="13" customWidth="1"/>
    <col min="7" max="9" width="16.140625" customWidth="1"/>
    <col min="10" max="10" width="14.85546875" bestFit="1" customWidth="1"/>
    <col min="15" max="16" width="9.140625" hidden="1"/>
  </cols>
  <sheetData>
    <row r="1" spans="1:16" x14ac:dyDescent="0.25">
      <c r="A1" s="1" t="s">
        <v>0</v>
      </c>
      <c r="B1" s="11"/>
      <c r="C1" s="12"/>
      <c r="D1" s="12"/>
      <c r="E1" s="13" t="s">
        <v>1</v>
      </c>
      <c r="F1" s="12"/>
      <c r="G1" s="12"/>
      <c r="H1" s="12"/>
      <c r="I1" s="12"/>
      <c r="J1" s="14"/>
      <c r="P1">
        <v>3</v>
      </c>
    </row>
    <row r="2" spans="1:16" ht="20.25" x14ac:dyDescent="0.25">
      <c r="A2" s="1"/>
      <c r="B2" s="15"/>
      <c r="C2" s="16"/>
      <c r="D2" s="16"/>
      <c r="E2" s="17" t="s">
        <v>142</v>
      </c>
      <c r="F2" s="16"/>
      <c r="G2" s="16"/>
      <c r="H2" s="16"/>
      <c r="I2" s="16"/>
      <c r="J2" s="18"/>
    </row>
    <row r="3" spans="1:16" x14ac:dyDescent="0.25">
      <c r="A3" s="3" t="s">
        <v>143</v>
      </c>
      <c r="B3" s="19" t="s">
        <v>144</v>
      </c>
      <c r="C3" s="73" t="s">
        <v>145</v>
      </c>
      <c r="D3" s="74"/>
      <c r="E3" s="20" t="s">
        <v>146</v>
      </c>
      <c r="F3" s="16"/>
      <c r="G3" s="16"/>
      <c r="H3" s="21" t="s">
        <v>2595</v>
      </c>
      <c r="I3" s="22">
        <f>SUMIFS(I10:I14,A10:A14,"SD")</f>
        <v>0</v>
      </c>
      <c r="J3" s="18"/>
      <c r="O3">
        <v>0</v>
      </c>
      <c r="P3">
        <v>2</v>
      </c>
    </row>
    <row r="4" spans="1:16" x14ac:dyDescent="0.25">
      <c r="A4" s="3" t="s">
        <v>148</v>
      </c>
      <c r="B4" s="19" t="s">
        <v>149</v>
      </c>
      <c r="C4" s="73" t="s">
        <v>11</v>
      </c>
      <c r="D4" s="74"/>
      <c r="E4" s="20" t="s">
        <v>12</v>
      </c>
      <c r="F4" s="16"/>
      <c r="G4" s="16"/>
      <c r="H4" s="16"/>
      <c r="I4" s="16"/>
      <c r="J4" s="18"/>
      <c r="O4">
        <v>0.15</v>
      </c>
      <c r="P4">
        <v>2</v>
      </c>
    </row>
    <row r="5" spans="1:16" x14ac:dyDescent="0.25">
      <c r="A5" s="3" t="s">
        <v>150</v>
      </c>
      <c r="B5" s="19" t="s">
        <v>149</v>
      </c>
      <c r="C5" s="73" t="s">
        <v>2547</v>
      </c>
      <c r="D5" s="74"/>
      <c r="E5" s="20" t="s">
        <v>110</v>
      </c>
      <c r="F5" s="16"/>
      <c r="G5" s="16"/>
      <c r="H5" s="16"/>
      <c r="I5" s="16"/>
      <c r="J5" s="18"/>
      <c r="O5">
        <v>0.21</v>
      </c>
    </row>
    <row r="6" spans="1:16" x14ac:dyDescent="0.25">
      <c r="A6" s="3" t="s">
        <v>152</v>
      </c>
      <c r="B6" s="19" t="s">
        <v>153</v>
      </c>
      <c r="C6" s="73" t="s">
        <v>2595</v>
      </c>
      <c r="D6" s="74"/>
      <c r="E6" s="20" t="s">
        <v>120</v>
      </c>
      <c r="F6" s="16"/>
      <c r="G6" s="16"/>
      <c r="H6" s="16"/>
      <c r="I6" s="16"/>
      <c r="J6" s="18"/>
    </row>
    <row r="7" spans="1:16" x14ac:dyDescent="0.25">
      <c r="A7" s="75" t="s">
        <v>154</v>
      </c>
      <c r="B7" s="76" t="s">
        <v>155</v>
      </c>
      <c r="C7" s="77" t="s">
        <v>156</v>
      </c>
      <c r="D7" s="77" t="s">
        <v>157</v>
      </c>
      <c r="E7" s="77" t="s">
        <v>158</v>
      </c>
      <c r="F7" s="77" t="s">
        <v>159</v>
      </c>
      <c r="G7" s="77" t="s">
        <v>160</v>
      </c>
      <c r="H7" s="77" t="s">
        <v>161</v>
      </c>
      <c r="I7" s="77"/>
      <c r="J7" s="78" t="s">
        <v>162</v>
      </c>
    </row>
    <row r="8" spans="1:16" x14ac:dyDescent="0.25">
      <c r="A8" s="75"/>
      <c r="B8" s="76"/>
      <c r="C8" s="77"/>
      <c r="D8" s="77"/>
      <c r="E8" s="77"/>
      <c r="F8" s="77"/>
      <c r="G8" s="77"/>
      <c r="H8" s="6" t="s">
        <v>163</v>
      </c>
      <c r="I8" s="6" t="s">
        <v>164</v>
      </c>
      <c r="J8" s="78"/>
    </row>
    <row r="9" spans="1:16" x14ac:dyDescent="0.25">
      <c r="A9" s="25">
        <v>0</v>
      </c>
      <c r="B9" s="23">
        <v>1</v>
      </c>
      <c r="C9" s="26">
        <v>2</v>
      </c>
      <c r="D9" s="6">
        <v>3</v>
      </c>
      <c r="E9" s="26">
        <v>4</v>
      </c>
      <c r="F9" s="6">
        <v>5</v>
      </c>
      <c r="G9" s="6">
        <v>6</v>
      </c>
      <c r="H9" s="6">
        <v>7</v>
      </c>
      <c r="I9" s="26">
        <v>8</v>
      </c>
      <c r="J9" s="24">
        <v>9</v>
      </c>
    </row>
    <row r="10" spans="1:16" x14ac:dyDescent="0.25">
      <c r="A10" s="27" t="s">
        <v>165</v>
      </c>
      <c r="B10" s="28"/>
      <c r="C10" s="29" t="s">
        <v>166</v>
      </c>
      <c r="D10" s="30"/>
      <c r="E10" s="27" t="s">
        <v>167</v>
      </c>
      <c r="F10" s="30"/>
      <c r="G10" s="30"/>
      <c r="H10" s="30"/>
      <c r="I10" s="31">
        <f>SUMIFS(I11:I14,A11:A14,"P")</f>
        <v>0</v>
      </c>
      <c r="J10" s="32"/>
    </row>
    <row r="11" spans="1:16" x14ac:dyDescent="0.25">
      <c r="A11" s="33" t="s">
        <v>168</v>
      </c>
      <c r="B11" s="33">
        <v>1</v>
      </c>
      <c r="C11" s="34" t="s">
        <v>2331</v>
      </c>
      <c r="D11" s="33" t="s">
        <v>170</v>
      </c>
      <c r="E11" s="35" t="s">
        <v>2332</v>
      </c>
      <c r="F11" s="36" t="s">
        <v>172</v>
      </c>
      <c r="G11" s="37">
        <v>1</v>
      </c>
      <c r="H11" s="38">
        <v>0</v>
      </c>
      <c r="I11" s="38">
        <f>ROUND(G11*H11,P4)</f>
        <v>0</v>
      </c>
      <c r="J11" s="33"/>
      <c r="O11" s="39">
        <f>I11*0.21</f>
        <v>0</v>
      </c>
      <c r="P11">
        <v>3</v>
      </c>
    </row>
    <row r="12" spans="1:16" ht="165" x14ac:dyDescent="0.25">
      <c r="A12" s="33" t="s">
        <v>173</v>
      </c>
      <c r="B12" s="40"/>
      <c r="C12" s="41"/>
      <c r="D12" s="41"/>
      <c r="E12" s="35" t="s">
        <v>2548</v>
      </c>
      <c r="F12" s="41"/>
      <c r="G12" s="41"/>
      <c r="H12" s="41"/>
      <c r="I12" s="41"/>
      <c r="J12" s="42"/>
    </row>
    <row r="13" spans="1:16" ht="30" x14ac:dyDescent="0.25">
      <c r="A13" s="33" t="s">
        <v>175</v>
      </c>
      <c r="B13" s="40"/>
      <c r="C13" s="41"/>
      <c r="D13" s="41"/>
      <c r="E13" s="43" t="s">
        <v>2549</v>
      </c>
      <c r="F13" s="41"/>
      <c r="G13" s="41"/>
      <c r="H13" s="41"/>
      <c r="I13" s="41"/>
      <c r="J13" s="42"/>
    </row>
    <row r="14" spans="1:16" ht="30" x14ac:dyDescent="0.25">
      <c r="A14" s="33" t="s">
        <v>177</v>
      </c>
      <c r="B14" s="45"/>
      <c r="C14" s="46"/>
      <c r="D14" s="46"/>
      <c r="E14" s="35" t="s">
        <v>2334</v>
      </c>
      <c r="F14" s="46"/>
      <c r="G14" s="46"/>
      <c r="H14" s="46"/>
      <c r="I14" s="46"/>
      <c r="J14" s="47"/>
    </row>
  </sheetData>
  <mergeCells count="13">
    <mergeCell ref="E7:E8"/>
    <mergeCell ref="F7:F8"/>
    <mergeCell ref="G7:G8"/>
    <mergeCell ref="H7:I7"/>
    <mergeCell ref="J7:J8"/>
    <mergeCell ref="C3:D3"/>
    <mergeCell ref="C4:D4"/>
    <mergeCell ref="C5:D5"/>
    <mergeCell ref="C6:D6"/>
    <mergeCell ref="A7:A8"/>
    <mergeCell ref="B7:B8"/>
    <mergeCell ref="C7:C8"/>
    <mergeCell ref="D7:D8"/>
  </mergeCells>
  <pageMargins left="0.7" right="0.7" top="0.75" bottom="0.75" header="0.3" footer="0.3"/>
  <pageSetup fitToHeight="0"/>
  <headerFooter>
    <oddFooter>&amp;C_x000D_&amp;1#&amp;"Calibri"&amp;10&amp;K000000 Mott MacDonald Restricted</oddFooter>
  </headerFooter>
  <drawing r:id="rId1"/>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800-000000000000}">
  <sheetPr>
    <pageSetUpPr fitToPage="1"/>
  </sheetPr>
  <dimension ref="A1:P14"/>
  <sheetViews>
    <sheetView topLeftCell="B1" workbookViewId="0"/>
  </sheetViews>
  <sheetFormatPr defaultRowHeight="15" x14ac:dyDescent="0.25"/>
  <cols>
    <col min="1" max="1" width="9.140625" hidden="1"/>
    <col min="2" max="2" width="16.140625" customWidth="1"/>
    <col min="3" max="3" width="9.7109375" customWidth="1"/>
    <col min="4" max="4" width="13" customWidth="1"/>
    <col min="5" max="5" width="64.85546875" customWidth="1"/>
    <col min="6" max="6" width="13" customWidth="1"/>
    <col min="7" max="9" width="16.140625" customWidth="1"/>
    <col min="10" max="10" width="14.85546875" bestFit="1" customWidth="1"/>
    <col min="15" max="16" width="9.140625" hidden="1"/>
  </cols>
  <sheetData>
    <row r="1" spans="1:16" x14ac:dyDescent="0.25">
      <c r="A1" s="1" t="s">
        <v>0</v>
      </c>
      <c r="B1" s="11"/>
      <c r="C1" s="12"/>
      <c r="D1" s="12"/>
      <c r="E1" s="13" t="s">
        <v>1</v>
      </c>
      <c r="F1" s="12"/>
      <c r="G1" s="12"/>
      <c r="H1" s="12"/>
      <c r="I1" s="12"/>
      <c r="J1" s="14"/>
      <c r="P1">
        <v>3</v>
      </c>
    </row>
    <row r="2" spans="1:16" ht="20.25" x14ac:dyDescent="0.25">
      <c r="A2" s="1"/>
      <c r="B2" s="15"/>
      <c r="C2" s="16"/>
      <c r="D2" s="16"/>
      <c r="E2" s="17" t="s">
        <v>142</v>
      </c>
      <c r="F2" s="16"/>
      <c r="G2" s="16"/>
      <c r="H2" s="16"/>
      <c r="I2" s="16"/>
      <c r="J2" s="18"/>
    </row>
    <row r="3" spans="1:16" x14ac:dyDescent="0.25">
      <c r="A3" s="3" t="s">
        <v>143</v>
      </c>
      <c r="B3" s="19" t="s">
        <v>144</v>
      </c>
      <c r="C3" s="73" t="s">
        <v>145</v>
      </c>
      <c r="D3" s="74"/>
      <c r="E3" s="20" t="s">
        <v>146</v>
      </c>
      <c r="F3" s="16"/>
      <c r="G3" s="16"/>
      <c r="H3" s="21" t="s">
        <v>2596</v>
      </c>
      <c r="I3" s="22">
        <f>SUMIFS(I10:I14,A10:A14,"SD")</f>
        <v>0</v>
      </c>
      <c r="J3" s="18"/>
      <c r="O3">
        <v>0</v>
      </c>
      <c r="P3">
        <v>2</v>
      </c>
    </row>
    <row r="4" spans="1:16" x14ac:dyDescent="0.25">
      <c r="A4" s="3" t="s">
        <v>148</v>
      </c>
      <c r="B4" s="19" t="s">
        <v>149</v>
      </c>
      <c r="C4" s="73" t="s">
        <v>11</v>
      </c>
      <c r="D4" s="74"/>
      <c r="E4" s="20" t="s">
        <v>12</v>
      </c>
      <c r="F4" s="16"/>
      <c r="G4" s="16"/>
      <c r="H4" s="16"/>
      <c r="I4" s="16"/>
      <c r="J4" s="18"/>
      <c r="O4">
        <v>0.15</v>
      </c>
      <c r="P4">
        <v>2</v>
      </c>
    </row>
    <row r="5" spans="1:16" x14ac:dyDescent="0.25">
      <c r="A5" s="3" t="s">
        <v>150</v>
      </c>
      <c r="B5" s="19" t="s">
        <v>149</v>
      </c>
      <c r="C5" s="73" t="s">
        <v>2547</v>
      </c>
      <c r="D5" s="74"/>
      <c r="E5" s="20" t="s">
        <v>110</v>
      </c>
      <c r="F5" s="16"/>
      <c r="G5" s="16"/>
      <c r="H5" s="16"/>
      <c r="I5" s="16"/>
      <c r="J5" s="18"/>
      <c r="O5">
        <v>0.21</v>
      </c>
    </row>
    <row r="6" spans="1:16" x14ac:dyDescent="0.25">
      <c r="A6" s="3" t="s">
        <v>152</v>
      </c>
      <c r="B6" s="19" t="s">
        <v>153</v>
      </c>
      <c r="C6" s="73" t="s">
        <v>2596</v>
      </c>
      <c r="D6" s="74"/>
      <c r="E6" s="20" t="s">
        <v>122</v>
      </c>
      <c r="F6" s="16"/>
      <c r="G6" s="16"/>
      <c r="H6" s="16"/>
      <c r="I6" s="16"/>
      <c r="J6" s="18"/>
    </row>
    <row r="7" spans="1:16" x14ac:dyDescent="0.25">
      <c r="A7" s="75" t="s">
        <v>154</v>
      </c>
      <c r="B7" s="76" t="s">
        <v>155</v>
      </c>
      <c r="C7" s="77" t="s">
        <v>156</v>
      </c>
      <c r="D7" s="77" t="s">
        <v>157</v>
      </c>
      <c r="E7" s="77" t="s">
        <v>158</v>
      </c>
      <c r="F7" s="77" t="s">
        <v>159</v>
      </c>
      <c r="G7" s="77" t="s">
        <v>160</v>
      </c>
      <c r="H7" s="77" t="s">
        <v>161</v>
      </c>
      <c r="I7" s="77"/>
      <c r="J7" s="78" t="s">
        <v>162</v>
      </c>
    </row>
    <row r="8" spans="1:16" x14ac:dyDescent="0.25">
      <c r="A8" s="75"/>
      <c r="B8" s="76"/>
      <c r="C8" s="77"/>
      <c r="D8" s="77"/>
      <c r="E8" s="77"/>
      <c r="F8" s="77"/>
      <c r="G8" s="77"/>
      <c r="H8" s="6" t="s">
        <v>163</v>
      </c>
      <c r="I8" s="6" t="s">
        <v>164</v>
      </c>
      <c r="J8" s="78"/>
    </row>
    <row r="9" spans="1:16" x14ac:dyDescent="0.25">
      <c r="A9" s="25">
        <v>0</v>
      </c>
      <c r="B9" s="23">
        <v>1</v>
      </c>
      <c r="C9" s="26">
        <v>2</v>
      </c>
      <c r="D9" s="6">
        <v>3</v>
      </c>
      <c r="E9" s="26">
        <v>4</v>
      </c>
      <c r="F9" s="6">
        <v>5</v>
      </c>
      <c r="G9" s="6">
        <v>6</v>
      </c>
      <c r="H9" s="6">
        <v>7</v>
      </c>
      <c r="I9" s="26">
        <v>8</v>
      </c>
      <c r="J9" s="24">
        <v>9</v>
      </c>
    </row>
    <row r="10" spans="1:16" x14ac:dyDescent="0.25">
      <c r="A10" s="27" t="s">
        <v>165</v>
      </c>
      <c r="B10" s="28"/>
      <c r="C10" s="29" t="s">
        <v>166</v>
      </c>
      <c r="D10" s="30"/>
      <c r="E10" s="27" t="s">
        <v>167</v>
      </c>
      <c r="F10" s="30"/>
      <c r="G10" s="30"/>
      <c r="H10" s="30"/>
      <c r="I10" s="31">
        <f>SUMIFS(I11:I14,A11:A14,"P")</f>
        <v>0</v>
      </c>
      <c r="J10" s="32"/>
    </row>
    <row r="11" spans="1:16" x14ac:dyDescent="0.25">
      <c r="A11" s="33" t="s">
        <v>168</v>
      </c>
      <c r="B11" s="33">
        <v>1</v>
      </c>
      <c r="C11" s="34" t="s">
        <v>2331</v>
      </c>
      <c r="D11" s="33" t="s">
        <v>170</v>
      </c>
      <c r="E11" s="35" t="s">
        <v>2332</v>
      </c>
      <c r="F11" s="36" t="s">
        <v>172</v>
      </c>
      <c r="G11" s="37">
        <v>1</v>
      </c>
      <c r="H11" s="38">
        <v>0</v>
      </c>
      <c r="I11" s="38">
        <f>ROUND(G11*H11,P4)</f>
        <v>0</v>
      </c>
      <c r="J11" s="33"/>
      <c r="O11" s="39">
        <f>I11*0.21</f>
        <v>0</v>
      </c>
      <c r="P11">
        <v>3</v>
      </c>
    </row>
    <row r="12" spans="1:16" ht="165" x14ac:dyDescent="0.25">
      <c r="A12" s="33" t="s">
        <v>173</v>
      </c>
      <c r="B12" s="40"/>
      <c r="C12" s="41"/>
      <c r="D12" s="41"/>
      <c r="E12" s="35" t="s">
        <v>2548</v>
      </c>
      <c r="F12" s="41"/>
      <c r="G12" s="41"/>
      <c r="H12" s="41"/>
      <c r="I12" s="41"/>
      <c r="J12" s="42"/>
    </row>
    <row r="13" spans="1:16" ht="30" x14ac:dyDescent="0.25">
      <c r="A13" s="33" t="s">
        <v>175</v>
      </c>
      <c r="B13" s="40"/>
      <c r="C13" s="41"/>
      <c r="D13" s="41"/>
      <c r="E13" s="43" t="s">
        <v>2549</v>
      </c>
      <c r="F13" s="41"/>
      <c r="G13" s="41"/>
      <c r="H13" s="41"/>
      <c r="I13" s="41"/>
      <c r="J13" s="42"/>
    </row>
    <row r="14" spans="1:16" ht="30" x14ac:dyDescent="0.25">
      <c r="A14" s="33" t="s">
        <v>177</v>
      </c>
      <c r="B14" s="45"/>
      <c r="C14" s="46"/>
      <c r="D14" s="46"/>
      <c r="E14" s="35" t="s">
        <v>2334</v>
      </c>
      <c r="F14" s="46"/>
      <c r="G14" s="46"/>
      <c r="H14" s="46"/>
      <c r="I14" s="46"/>
      <c r="J14" s="47"/>
    </row>
  </sheetData>
  <mergeCells count="13">
    <mergeCell ref="E7:E8"/>
    <mergeCell ref="F7:F8"/>
    <mergeCell ref="G7:G8"/>
    <mergeCell ref="H7:I7"/>
    <mergeCell ref="J7:J8"/>
    <mergeCell ref="C3:D3"/>
    <mergeCell ref="C4:D4"/>
    <mergeCell ref="C5:D5"/>
    <mergeCell ref="C6:D6"/>
    <mergeCell ref="A7:A8"/>
    <mergeCell ref="B7:B8"/>
    <mergeCell ref="C7:C8"/>
    <mergeCell ref="D7:D8"/>
  </mergeCells>
  <pageMargins left="0.7" right="0.7" top="0.75" bottom="0.75" header="0.3" footer="0.3"/>
  <pageSetup fitToHeight="0"/>
  <headerFooter>
    <oddFooter>&amp;C_x000D_&amp;1#&amp;"Calibri"&amp;10&amp;K000000 Mott MacDonald Restricted</oddFooter>
  </headerFooter>
  <drawing r:id="rId1"/>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900-000000000000}">
  <dimension ref="A1:D51"/>
  <sheetViews>
    <sheetView showGridLines="0" topLeftCell="B1" workbookViewId="0"/>
  </sheetViews>
  <sheetFormatPr defaultRowHeight="15" x14ac:dyDescent="0.25"/>
  <cols>
    <col min="1" max="1" width="9.140625" style="49" hidden="1"/>
    <col min="2" max="2" width="9.7109375" style="49" customWidth="1"/>
    <col min="3" max="3" width="97.140625" style="49" customWidth="1"/>
    <col min="4" max="4" width="22.7109375" style="49" customWidth="1"/>
    <col min="5" max="16384" width="9.140625" style="49"/>
  </cols>
  <sheetData>
    <row r="1" spans="1:4" x14ac:dyDescent="0.25">
      <c r="A1" s="50" t="s">
        <v>0</v>
      </c>
      <c r="B1" s="51"/>
      <c r="C1" s="51" t="s">
        <v>1</v>
      </c>
      <c r="D1" s="51"/>
    </row>
    <row r="2" spans="1:4" x14ac:dyDescent="0.25">
      <c r="A2" s="50"/>
      <c r="B2" s="51"/>
      <c r="C2" s="71" t="s">
        <v>2597</v>
      </c>
      <c r="D2" s="51"/>
    </row>
    <row r="3" spans="1:4" x14ac:dyDescent="0.25">
      <c r="A3" s="51"/>
      <c r="B3" s="51"/>
      <c r="C3" s="79"/>
      <c r="D3" s="51"/>
    </row>
    <row r="4" spans="1:4" x14ac:dyDescent="0.25">
      <c r="A4" s="51"/>
      <c r="B4" s="51"/>
      <c r="C4" s="71" t="s">
        <v>3</v>
      </c>
      <c r="D4" s="79"/>
    </row>
    <row r="5" spans="1:4" x14ac:dyDescent="0.25">
      <c r="A5" s="51"/>
      <c r="B5" s="51"/>
      <c r="C5" s="51"/>
      <c r="D5" s="51"/>
    </row>
    <row r="6" spans="1:4" x14ac:dyDescent="0.25">
      <c r="B6" s="52" t="s">
        <v>2598</v>
      </c>
      <c r="C6" s="52" t="s">
        <v>7</v>
      </c>
      <c r="D6" s="52" t="s">
        <v>2599</v>
      </c>
    </row>
    <row r="7" spans="1:4" ht="25.5" customHeight="1" x14ac:dyDescent="0.25">
      <c r="A7" s="49" t="s">
        <v>2600</v>
      </c>
      <c r="B7" s="53" t="s">
        <v>2601</v>
      </c>
      <c r="C7" s="54" t="s">
        <v>22</v>
      </c>
      <c r="D7" s="55"/>
    </row>
    <row r="8" spans="1:4" x14ac:dyDescent="0.25">
      <c r="A8" s="49" t="s">
        <v>2602</v>
      </c>
      <c r="B8" s="56" t="s">
        <v>391</v>
      </c>
      <c r="C8" s="57" t="s">
        <v>2603</v>
      </c>
      <c r="D8" s="58">
        <v>174.72</v>
      </c>
    </row>
    <row r="9" spans="1:4" x14ac:dyDescent="0.25">
      <c r="A9" s="59" t="s">
        <v>175</v>
      </c>
      <c r="B9" s="60"/>
      <c r="C9" s="61" t="s">
        <v>2604</v>
      </c>
      <c r="D9" s="62">
        <v>87.22</v>
      </c>
    </row>
    <row r="10" spans="1:4" x14ac:dyDescent="0.25">
      <c r="A10" s="59" t="s">
        <v>175</v>
      </c>
      <c r="B10" s="60"/>
      <c r="C10" s="61" t="s">
        <v>2605</v>
      </c>
      <c r="D10" s="62">
        <v>49.5</v>
      </c>
    </row>
    <row r="11" spans="1:4" x14ac:dyDescent="0.25">
      <c r="A11" s="59" t="s">
        <v>175</v>
      </c>
      <c r="B11" s="60"/>
      <c r="C11" s="61" t="s">
        <v>2606</v>
      </c>
      <c r="D11" s="62">
        <v>38</v>
      </c>
    </row>
    <row r="12" spans="1:4" x14ac:dyDescent="0.25">
      <c r="A12" s="59" t="s">
        <v>175</v>
      </c>
      <c r="B12" s="60"/>
      <c r="C12" s="63" t="s">
        <v>2607</v>
      </c>
      <c r="D12" s="64">
        <v>174.72</v>
      </c>
    </row>
    <row r="13" spans="1:4" x14ac:dyDescent="0.25">
      <c r="A13" s="49" t="s">
        <v>2602</v>
      </c>
      <c r="B13" s="56" t="s">
        <v>406</v>
      </c>
      <c r="C13" s="57" t="s">
        <v>2608</v>
      </c>
      <c r="D13" s="58">
        <v>19.5</v>
      </c>
    </row>
    <row r="14" spans="1:4" x14ac:dyDescent="0.25">
      <c r="A14" s="59" t="s">
        <v>175</v>
      </c>
      <c r="B14" s="60"/>
      <c r="C14" s="63" t="s">
        <v>2609</v>
      </c>
      <c r="D14" s="64">
        <v>19.5</v>
      </c>
    </row>
    <row r="15" spans="1:4" x14ac:dyDescent="0.25">
      <c r="A15" s="49" t="s">
        <v>2602</v>
      </c>
      <c r="B15" s="56" t="s">
        <v>411</v>
      </c>
      <c r="C15" s="57" t="s">
        <v>2610</v>
      </c>
      <c r="D15" s="58">
        <v>1.1140000000000001</v>
      </c>
    </row>
    <row r="16" spans="1:4" x14ac:dyDescent="0.25">
      <c r="A16" s="59" t="s">
        <v>175</v>
      </c>
      <c r="B16" s="60"/>
      <c r="C16" s="63" t="s">
        <v>2611</v>
      </c>
      <c r="D16" s="64">
        <v>1.1140000000000001</v>
      </c>
    </row>
    <row r="17" spans="1:4" x14ac:dyDescent="0.25">
      <c r="A17" s="49" t="s">
        <v>2602</v>
      </c>
      <c r="B17" s="56" t="s">
        <v>415</v>
      </c>
      <c r="C17" s="57" t="s">
        <v>2612</v>
      </c>
      <c r="D17" s="58">
        <v>20.399999999999999</v>
      </c>
    </row>
    <row r="18" spans="1:4" x14ac:dyDescent="0.25">
      <c r="A18" s="59" t="s">
        <v>175</v>
      </c>
      <c r="B18" s="60"/>
      <c r="C18" s="61" t="s">
        <v>2613</v>
      </c>
      <c r="D18" s="62">
        <v>1.26</v>
      </c>
    </row>
    <row r="19" spans="1:4" x14ac:dyDescent="0.25">
      <c r="A19" s="59" t="s">
        <v>175</v>
      </c>
      <c r="B19" s="60"/>
      <c r="C19" s="61" t="s">
        <v>2614</v>
      </c>
      <c r="D19" s="62">
        <v>14.04</v>
      </c>
    </row>
    <row r="20" spans="1:4" x14ac:dyDescent="0.25">
      <c r="A20" s="59" t="s">
        <v>175</v>
      </c>
      <c r="B20" s="60"/>
      <c r="C20" s="61" t="s">
        <v>2615</v>
      </c>
      <c r="D20" s="62">
        <v>5.0999999999999996</v>
      </c>
    </row>
    <row r="21" spans="1:4" x14ac:dyDescent="0.25">
      <c r="A21" s="59" t="s">
        <v>175</v>
      </c>
      <c r="B21" s="60"/>
      <c r="C21" s="63" t="s">
        <v>2607</v>
      </c>
      <c r="D21" s="64">
        <v>20.399999999999999</v>
      </c>
    </row>
    <row r="22" spans="1:4" x14ac:dyDescent="0.25">
      <c r="A22" s="49" t="s">
        <v>2602</v>
      </c>
      <c r="B22" s="56" t="s">
        <v>419</v>
      </c>
      <c r="C22" s="57" t="s">
        <v>2616</v>
      </c>
      <c r="D22" s="58">
        <v>5.5</v>
      </c>
    </row>
    <row r="23" spans="1:4" x14ac:dyDescent="0.25">
      <c r="A23" s="59" t="s">
        <v>175</v>
      </c>
      <c r="B23" s="60"/>
      <c r="C23" s="63" t="s">
        <v>2617</v>
      </c>
      <c r="D23" s="64">
        <v>5.5</v>
      </c>
    </row>
    <row r="24" spans="1:4" x14ac:dyDescent="0.25">
      <c r="A24" s="49" t="s">
        <v>2602</v>
      </c>
      <c r="B24" s="56" t="s">
        <v>424</v>
      </c>
      <c r="C24" s="57" t="s">
        <v>2618</v>
      </c>
      <c r="D24" s="58">
        <v>2.75</v>
      </c>
    </row>
    <row r="25" spans="1:4" x14ac:dyDescent="0.25">
      <c r="A25" s="59" t="s">
        <v>175</v>
      </c>
      <c r="B25" s="60"/>
      <c r="C25" s="63" t="s">
        <v>2619</v>
      </c>
      <c r="D25" s="64">
        <v>2.75</v>
      </c>
    </row>
    <row r="26" spans="1:4" x14ac:dyDescent="0.25">
      <c r="A26" s="49" t="s">
        <v>2602</v>
      </c>
      <c r="B26" s="56" t="s">
        <v>428</v>
      </c>
      <c r="C26" s="57" t="s">
        <v>2620</v>
      </c>
      <c r="D26" s="58">
        <v>43.8</v>
      </c>
    </row>
    <row r="27" spans="1:4" x14ac:dyDescent="0.25">
      <c r="A27" s="59" t="s">
        <v>175</v>
      </c>
      <c r="B27" s="60"/>
      <c r="C27" s="61" t="s">
        <v>2621</v>
      </c>
      <c r="D27" s="62">
        <v>15</v>
      </c>
    </row>
    <row r="28" spans="1:4" x14ac:dyDescent="0.25">
      <c r="A28" s="59" t="s">
        <v>175</v>
      </c>
      <c r="B28" s="60"/>
      <c r="C28" s="61" t="s">
        <v>2622</v>
      </c>
      <c r="D28" s="62">
        <v>28.8</v>
      </c>
    </row>
    <row r="29" spans="1:4" x14ac:dyDescent="0.25">
      <c r="A29" s="59" t="s">
        <v>175</v>
      </c>
      <c r="B29" s="60"/>
      <c r="C29" s="61" t="s">
        <v>2607</v>
      </c>
      <c r="D29" s="62">
        <v>43.8</v>
      </c>
    </row>
    <row r="30" spans="1:4" ht="25.5" customHeight="1" x14ac:dyDescent="0.25">
      <c r="A30" s="49" t="s">
        <v>2600</v>
      </c>
      <c r="B30" s="53" t="s">
        <v>2623</v>
      </c>
      <c r="C30" s="65" t="s">
        <v>24</v>
      </c>
      <c r="D30" s="66"/>
    </row>
    <row r="31" spans="1:4" x14ac:dyDescent="0.25">
      <c r="A31" s="49" t="s">
        <v>2602</v>
      </c>
      <c r="B31" s="56" t="s">
        <v>391</v>
      </c>
      <c r="C31" s="57"/>
      <c r="D31" s="58">
        <v>282.60000000000002</v>
      </c>
    </row>
    <row r="32" spans="1:4" x14ac:dyDescent="0.25">
      <c r="A32" s="59" t="s">
        <v>175</v>
      </c>
      <c r="B32" s="60"/>
      <c r="C32" s="61" t="s">
        <v>2624</v>
      </c>
      <c r="D32" s="62">
        <v>191.1</v>
      </c>
    </row>
    <row r="33" spans="1:4" x14ac:dyDescent="0.25">
      <c r="A33" s="59" t="s">
        <v>175</v>
      </c>
      <c r="B33" s="60"/>
      <c r="C33" s="61" t="s">
        <v>2625</v>
      </c>
      <c r="D33" s="62">
        <v>71.5</v>
      </c>
    </row>
    <row r="34" spans="1:4" x14ac:dyDescent="0.25">
      <c r="A34" s="59" t="s">
        <v>175</v>
      </c>
      <c r="B34" s="60"/>
      <c r="C34" s="61" t="s">
        <v>2626</v>
      </c>
      <c r="D34" s="62">
        <v>20</v>
      </c>
    </row>
    <row r="35" spans="1:4" x14ac:dyDescent="0.25">
      <c r="A35" s="59" t="s">
        <v>175</v>
      </c>
      <c r="B35" s="60"/>
      <c r="C35" s="63" t="s">
        <v>2607</v>
      </c>
      <c r="D35" s="64">
        <v>282.60000000000002</v>
      </c>
    </row>
    <row r="36" spans="1:4" x14ac:dyDescent="0.25">
      <c r="A36" s="49" t="s">
        <v>2602</v>
      </c>
      <c r="B36" s="56" t="s">
        <v>406</v>
      </c>
      <c r="C36" s="57"/>
      <c r="D36" s="58">
        <v>48.26</v>
      </c>
    </row>
    <row r="37" spans="1:4" x14ac:dyDescent="0.25">
      <c r="A37" s="59" t="s">
        <v>175</v>
      </c>
      <c r="B37" s="60"/>
      <c r="C37" s="61" t="s">
        <v>2627</v>
      </c>
      <c r="D37" s="62">
        <v>35.28</v>
      </c>
    </row>
    <row r="38" spans="1:4" x14ac:dyDescent="0.25">
      <c r="A38" s="59" t="s">
        <v>175</v>
      </c>
      <c r="B38" s="60"/>
      <c r="C38" s="61" t="s">
        <v>2628</v>
      </c>
      <c r="D38" s="62">
        <v>12.98</v>
      </c>
    </row>
    <row r="39" spans="1:4" x14ac:dyDescent="0.25">
      <c r="A39" s="59" t="s">
        <v>175</v>
      </c>
      <c r="B39" s="60"/>
      <c r="C39" s="63" t="s">
        <v>2607</v>
      </c>
      <c r="D39" s="64">
        <v>48.26</v>
      </c>
    </row>
    <row r="40" spans="1:4" x14ac:dyDescent="0.25">
      <c r="A40" s="49" t="s">
        <v>2602</v>
      </c>
      <c r="B40" s="56" t="s">
        <v>415</v>
      </c>
      <c r="C40" s="57"/>
      <c r="D40" s="58">
        <v>0.59899999999999998</v>
      </c>
    </row>
    <row r="41" spans="1:4" x14ac:dyDescent="0.25">
      <c r="A41" s="59" t="s">
        <v>175</v>
      </c>
      <c r="B41" s="60"/>
      <c r="C41" s="63" t="s">
        <v>2629</v>
      </c>
      <c r="D41" s="64">
        <v>0.59899999999999998</v>
      </c>
    </row>
    <row r="42" spans="1:4" x14ac:dyDescent="0.25">
      <c r="A42" s="49" t="s">
        <v>2602</v>
      </c>
      <c r="B42" s="56" t="s">
        <v>428</v>
      </c>
      <c r="C42" s="57"/>
      <c r="D42" s="58">
        <v>70.56</v>
      </c>
    </row>
    <row r="43" spans="1:4" x14ac:dyDescent="0.25">
      <c r="A43" s="59" t="s">
        <v>175</v>
      </c>
      <c r="B43" s="60"/>
      <c r="C43" s="63" t="s">
        <v>2630</v>
      </c>
      <c r="D43" s="64">
        <v>70.56</v>
      </c>
    </row>
    <row r="44" spans="1:4" x14ac:dyDescent="0.25">
      <c r="A44" s="49" t="s">
        <v>2631</v>
      </c>
      <c r="B44" s="67" t="s">
        <v>424</v>
      </c>
      <c r="C44" s="57"/>
      <c r="D44" s="58">
        <v>0</v>
      </c>
    </row>
    <row r="45" spans="1:4" x14ac:dyDescent="0.25">
      <c r="A45" s="59" t="s">
        <v>175</v>
      </c>
      <c r="B45" s="60"/>
      <c r="C45" s="63" t="s">
        <v>181</v>
      </c>
      <c r="D45" s="64"/>
    </row>
    <row r="46" spans="1:4" x14ac:dyDescent="0.25">
      <c r="A46" s="49" t="s">
        <v>2602</v>
      </c>
      <c r="B46" s="56" t="s">
        <v>411</v>
      </c>
      <c r="C46" s="57"/>
      <c r="D46" s="58">
        <v>2.145</v>
      </c>
    </row>
    <row r="47" spans="1:4" x14ac:dyDescent="0.25">
      <c r="A47" s="59" t="s">
        <v>175</v>
      </c>
      <c r="B47" s="60"/>
      <c r="C47" s="63" t="s">
        <v>2632</v>
      </c>
      <c r="D47" s="64">
        <v>2.145</v>
      </c>
    </row>
    <row r="48" spans="1:4" x14ac:dyDescent="0.25">
      <c r="A48" s="49" t="s">
        <v>2631</v>
      </c>
      <c r="B48" s="67" t="s">
        <v>419</v>
      </c>
      <c r="C48" s="57"/>
      <c r="D48" s="58">
        <v>0</v>
      </c>
    </row>
    <row r="49" spans="1:4" x14ac:dyDescent="0.25">
      <c r="A49" s="59" t="s">
        <v>175</v>
      </c>
      <c r="B49" s="60"/>
      <c r="C49" s="63" t="s">
        <v>181</v>
      </c>
      <c r="D49" s="64"/>
    </row>
    <row r="50" spans="1:4" x14ac:dyDescent="0.25">
      <c r="A50" s="49" t="s">
        <v>2602</v>
      </c>
      <c r="B50" s="56" t="s">
        <v>444</v>
      </c>
      <c r="C50" s="57" t="s">
        <v>2633</v>
      </c>
      <c r="D50" s="58">
        <v>11</v>
      </c>
    </row>
    <row r="51" spans="1:4" x14ac:dyDescent="0.25">
      <c r="A51" s="59" t="s">
        <v>175</v>
      </c>
      <c r="B51" s="68"/>
      <c r="C51" s="69" t="s">
        <v>2634</v>
      </c>
      <c r="D51" s="70">
        <v>11</v>
      </c>
    </row>
  </sheetData>
  <mergeCells count="2">
    <mergeCell ref="C2:C3"/>
    <mergeCell ref="C4:D4"/>
  </mergeCells>
  <hyperlinks>
    <hyperlink ref="B7" location="'1Řada 000SO 004'!C6" display="1Řada 000SO 004" xr:uid="{00000000-0004-0000-3900-000000000000}"/>
    <hyperlink ref="B8" location="'1Řada 000SO 004'!E16" display="13173" xr:uid="{00000000-0004-0000-3900-000001000000}"/>
    <hyperlink ref="B13" location="'1Řada 000SO 004'!E12" display="96613" xr:uid="{00000000-0004-0000-3900-000002000000}"/>
    <hyperlink ref="B15" location="'1Řada 000SO 004'!E12" display="96615" xr:uid="{00000000-0004-0000-3900-000003000000}"/>
    <hyperlink ref="B17" location="'1Řada 000SO 004'!E12" display="96616" xr:uid="{00000000-0004-0000-3900-000004000000}"/>
    <hyperlink ref="B22" location="'1Řada 000SO 004'!E12" display="966358" xr:uid="{00000000-0004-0000-3900-000005000000}"/>
    <hyperlink ref="B24" location="'1Řada 000SO 004'!E12" display="96636" xr:uid="{00000000-0004-0000-3900-000006000000}"/>
    <hyperlink ref="B26" location="'1Řada 000SO 004'!E21" display="97817" xr:uid="{00000000-0004-0000-3900-000007000000}"/>
    <hyperlink ref="B30" location="'1Řada 000SO 005'!C6" display="1Řada 000SO 005" xr:uid="{00000000-0004-0000-3900-000008000000}"/>
    <hyperlink ref="B31" location="'1Řada 000SO 005'!E16" display="13173" xr:uid="{00000000-0004-0000-3900-000009000000}"/>
    <hyperlink ref="B36" location="'1Řada 000SO 005'!E12" display="96613" xr:uid="{00000000-0004-0000-3900-00000A000000}"/>
    <hyperlink ref="B40" location="'1Řada 000SO 005'!E12" display="96616" xr:uid="{00000000-0004-0000-3900-00000B000000}"/>
    <hyperlink ref="B42" location="'1Řada 000SO 005'!E21" display="97817" xr:uid="{00000000-0004-0000-3900-00000C000000}"/>
    <hyperlink ref="B46" location="'1Řada 000SO 005'!E12" display="96615" xr:uid="{00000000-0004-0000-3900-00000D000000}"/>
    <hyperlink ref="B50" location="'1Řada 000SO 005'!E12" display="966371" xr:uid="{00000000-0004-0000-3900-00000E000000}"/>
  </hyperlinks>
  <pageMargins left="0.7" right="0.7" top="0.75" bottom="0.75" header="0.3" footer="0.3"/>
  <headerFooter>
    <oddFooter>&amp;C_x000D_&amp;1#&amp;"Calibri"&amp;10&amp;K000000 Mott MacDonald Restricted</oddFooter>
  </headerFooter>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P69"/>
  <sheetViews>
    <sheetView topLeftCell="B1" workbookViewId="0"/>
  </sheetViews>
  <sheetFormatPr defaultRowHeight="15" x14ac:dyDescent="0.25"/>
  <cols>
    <col min="1" max="1" width="9.140625" hidden="1"/>
    <col min="2" max="2" width="16.140625" customWidth="1"/>
    <col min="3" max="3" width="9.7109375" customWidth="1"/>
    <col min="4" max="4" width="13" customWidth="1"/>
    <col min="5" max="5" width="64.85546875" customWidth="1"/>
    <col min="6" max="6" width="13" customWidth="1"/>
    <col min="7" max="9" width="16.140625" customWidth="1"/>
    <col min="10" max="10" width="14.85546875" bestFit="1" customWidth="1"/>
    <col min="15" max="16" width="9.140625" hidden="1"/>
  </cols>
  <sheetData>
    <row r="1" spans="1:16" x14ac:dyDescent="0.25">
      <c r="A1" s="1" t="s">
        <v>0</v>
      </c>
      <c r="B1" s="11"/>
      <c r="C1" s="12"/>
      <c r="D1" s="12"/>
      <c r="E1" s="13" t="s">
        <v>1</v>
      </c>
      <c r="F1" s="12"/>
      <c r="G1" s="12"/>
      <c r="H1" s="12"/>
      <c r="I1" s="12"/>
      <c r="J1" s="14"/>
      <c r="P1">
        <v>3</v>
      </c>
    </row>
    <row r="2" spans="1:16" ht="20.25" x14ac:dyDescent="0.25">
      <c r="A2" s="1"/>
      <c r="B2" s="15"/>
      <c r="C2" s="16"/>
      <c r="D2" s="16"/>
      <c r="E2" s="17" t="s">
        <v>142</v>
      </c>
      <c r="F2" s="16"/>
      <c r="G2" s="16"/>
      <c r="H2" s="16"/>
      <c r="I2" s="16"/>
      <c r="J2" s="18"/>
    </row>
    <row r="3" spans="1:16" x14ac:dyDescent="0.25">
      <c r="A3" s="3" t="s">
        <v>143</v>
      </c>
      <c r="B3" s="19" t="s">
        <v>144</v>
      </c>
      <c r="C3" s="73" t="s">
        <v>145</v>
      </c>
      <c r="D3" s="74"/>
      <c r="E3" s="20" t="s">
        <v>146</v>
      </c>
      <c r="F3" s="16"/>
      <c r="G3" s="16"/>
      <c r="H3" s="21" t="s">
        <v>358</v>
      </c>
      <c r="I3" s="22">
        <f>SUMIFS(I11:I69,A11:A69,"SD")</f>
        <v>0</v>
      </c>
      <c r="J3" s="18"/>
      <c r="O3">
        <v>0</v>
      </c>
      <c r="P3">
        <v>2</v>
      </c>
    </row>
    <row r="4" spans="1:16" x14ac:dyDescent="0.25">
      <c r="A4" s="3" t="s">
        <v>148</v>
      </c>
      <c r="B4" s="19" t="s">
        <v>149</v>
      </c>
      <c r="C4" s="73" t="s">
        <v>123</v>
      </c>
      <c r="D4" s="74"/>
      <c r="E4" s="20" t="s">
        <v>124</v>
      </c>
      <c r="F4" s="16"/>
      <c r="G4" s="16"/>
      <c r="H4" s="16"/>
      <c r="I4" s="16"/>
      <c r="J4" s="18"/>
      <c r="O4">
        <v>0.15</v>
      </c>
      <c r="P4">
        <v>2</v>
      </c>
    </row>
    <row r="5" spans="1:16" x14ac:dyDescent="0.25">
      <c r="A5" s="3" t="s">
        <v>150</v>
      </c>
      <c r="B5" s="19" t="s">
        <v>149</v>
      </c>
      <c r="C5" s="73" t="s">
        <v>293</v>
      </c>
      <c r="D5" s="74"/>
      <c r="E5" s="20" t="s">
        <v>125</v>
      </c>
      <c r="F5" s="16"/>
      <c r="G5" s="16"/>
      <c r="H5" s="16"/>
      <c r="I5" s="16"/>
      <c r="J5" s="18"/>
      <c r="O5">
        <v>0.21</v>
      </c>
    </row>
    <row r="6" spans="1:16" x14ac:dyDescent="0.25">
      <c r="A6" s="3" t="s">
        <v>152</v>
      </c>
      <c r="B6" s="19" t="s">
        <v>149</v>
      </c>
      <c r="C6" s="73" t="s">
        <v>294</v>
      </c>
      <c r="D6" s="74"/>
      <c r="E6" s="20" t="s">
        <v>26</v>
      </c>
      <c r="F6" s="16"/>
      <c r="G6" s="16"/>
      <c r="H6" s="16"/>
      <c r="I6" s="16"/>
      <c r="J6" s="18"/>
    </row>
    <row r="7" spans="1:16" ht="30" x14ac:dyDescent="0.25">
      <c r="A7" s="3" t="s">
        <v>295</v>
      </c>
      <c r="B7" s="19" t="s">
        <v>153</v>
      </c>
      <c r="C7" s="73" t="s">
        <v>358</v>
      </c>
      <c r="D7" s="74"/>
      <c r="E7" s="20" t="s">
        <v>129</v>
      </c>
      <c r="F7" s="16"/>
      <c r="G7" s="16"/>
      <c r="H7" s="16"/>
      <c r="I7" s="16"/>
      <c r="J7" s="18"/>
    </row>
    <row r="8" spans="1:16" x14ac:dyDescent="0.25">
      <c r="A8" s="75" t="s">
        <v>154</v>
      </c>
      <c r="B8" s="76" t="s">
        <v>155</v>
      </c>
      <c r="C8" s="77" t="s">
        <v>156</v>
      </c>
      <c r="D8" s="77" t="s">
        <v>157</v>
      </c>
      <c r="E8" s="77" t="s">
        <v>158</v>
      </c>
      <c r="F8" s="77" t="s">
        <v>159</v>
      </c>
      <c r="G8" s="77" t="s">
        <v>160</v>
      </c>
      <c r="H8" s="77" t="s">
        <v>161</v>
      </c>
      <c r="I8" s="77"/>
      <c r="J8" s="78" t="s">
        <v>162</v>
      </c>
    </row>
    <row r="9" spans="1:16" x14ac:dyDescent="0.25">
      <c r="A9" s="75"/>
      <c r="B9" s="76"/>
      <c r="C9" s="77"/>
      <c r="D9" s="77"/>
      <c r="E9" s="77"/>
      <c r="F9" s="77"/>
      <c r="G9" s="77"/>
      <c r="H9" s="6" t="s">
        <v>163</v>
      </c>
      <c r="I9" s="6" t="s">
        <v>164</v>
      </c>
      <c r="J9" s="78"/>
    </row>
    <row r="10" spans="1:16" x14ac:dyDescent="0.25">
      <c r="A10" s="25">
        <v>0</v>
      </c>
      <c r="B10" s="23">
        <v>1</v>
      </c>
      <c r="C10" s="26">
        <v>2</v>
      </c>
      <c r="D10" s="6">
        <v>3</v>
      </c>
      <c r="E10" s="26">
        <v>4</v>
      </c>
      <c r="F10" s="6">
        <v>5</v>
      </c>
      <c r="G10" s="6">
        <v>6</v>
      </c>
      <c r="H10" s="6">
        <v>7</v>
      </c>
      <c r="I10" s="26">
        <v>8</v>
      </c>
      <c r="J10" s="24">
        <v>9</v>
      </c>
    </row>
    <row r="11" spans="1:16" x14ac:dyDescent="0.25">
      <c r="A11" s="27" t="s">
        <v>165</v>
      </c>
      <c r="B11" s="28"/>
      <c r="C11" s="29" t="s">
        <v>166</v>
      </c>
      <c r="D11" s="30"/>
      <c r="E11" s="27" t="s">
        <v>167</v>
      </c>
      <c r="F11" s="30"/>
      <c r="G11" s="30"/>
      <c r="H11" s="30"/>
      <c r="I11" s="31">
        <f>SUMIFS(I12:I15,A12:A15,"P")</f>
        <v>0</v>
      </c>
      <c r="J11" s="32"/>
    </row>
    <row r="12" spans="1:16" ht="30" x14ac:dyDescent="0.25">
      <c r="A12" s="33" t="s">
        <v>168</v>
      </c>
      <c r="B12" s="33">
        <v>1</v>
      </c>
      <c r="C12" s="34" t="s">
        <v>296</v>
      </c>
      <c r="D12" s="33" t="s">
        <v>170</v>
      </c>
      <c r="E12" s="35" t="s">
        <v>297</v>
      </c>
      <c r="F12" s="36" t="s">
        <v>298</v>
      </c>
      <c r="G12" s="37">
        <v>7.665</v>
      </c>
      <c r="H12" s="38">
        <v>0</v>
      </c>
      <c r="I12" s="38">
        <f>ROUND(G12*H12,P4)</f>
        <v>0</v>
      </c>
      <c r="J12" s="33"/>
      <c r="O12" s="39">
        <f>I12*0.21</f>
        <v>0</v>
      </c>
      <c r="P12">
        <v>3</v>
      </c>
    </row>
    <row r="13" spans="1:16" ht="210" x14ac:dyDescent="0.25">
      <c r="A13" s="33" t="s">
        <v>173</v>
      </c>
      <c r="B13" s="40"/>
      <c r="C13" s="41"/>
      <c r="D13" s="41"/>
      <c r="E13" s="35" t="s">
        <v>299</v>
      </c>
      <c r="F13" s="41"/>
      <c r="G13" s="41"/>
      <c r="H13" s="41"/>
      <c r="I13" s="41"/>
      <c r="J13" s="42"/>
    </row>
    <row r="14" spans="1:16" x14ac:dyDescent="0.25">
      <c r="A14" s="33" t="s">
        <v>175</v>
      </c>
      <c r="B14" s="40"/>
      <c r="C14" s="41"/>
      <c r="D14" s="41"/>
      <c r="E14" s="43" t="s">
        <v>359</v>
      </c>
      <c r="F14" s="41"/>
      <c r="G14" s="41"/>
      <c r="H14" s="41"/>
      <c r="I14" s="41"/>
      <c r="J14" s="42"/>
    </row>
    <row r="15" spans="1:16" ht="75" x14ac:dyDescent="0.25">
      <c r="A15" s="33" t="s">
        <v>177</v>
      </c>
      <c r="B15" s="40"/>
      <c r="C15" s="41"/>
      <c r="D15" s="41"/>
      <c r="E15" s="35" t="s">
        <v>301</v>
      </c>
      <c r="F15" s="41"/>
      <c r="G15" s="41"/>
      <c r="H15" s="41"/>
      <c r="I15" s="41"/>
      <c r="J15" s="42"/>
    </row>
    <row r="16" spans="1:16" x14ac:dyDescent="0.25">
      <c r="A16" s="27" t="s">
        <v>165</v>
      </c>
      <c r="B16" s="28"/>
      <c r="C16" s="29" t="s">
        <v>11</v>
      </c>
      <c r="D16" s="30"/>
      <c r="E16" s="27" t="s">
        <v>239</v>
      </c>
      <c r="F16" s="30"/>
      <c r="G16" s="30"/>
      <c r="H16" s="30"/>
      <c r="I16" s="31">
        <f>SUMIFS(I17:I24,A17:A24,"P")</f>
        <v>0</v>
      </c>
      <c r="J16" s="32"/>
    </row>
    <row r="17" spans="1:16" x14ac:dyDescent="0.25">
      <c r="A17" s="33" t="s">
        <v>168</v>
      </c>
      <c r="B17" s="33">
        <v>2</v>
      </c>
      <c r="C17" s="34" t="s">
        <v>302</v>
      </c>
      <c r="D17" s="33" t="s">
        <v>170</v>
      </c>
      <c r="E17" s="35" t="s">
        <v>303</v>
      </c>
      <c r="F17" s="36" t="s">
        <v>242</v>
      </c>
      <c r="G17" s="37">
        <v>2.15</v>
      </c>
      <c r="H17" s="38">
        <v>0</v>
      </c>
      <c r="I17" s="38">
        <f>ROUND(G17*H17,P4)</f>
        <v>0</v>
      </c>
      <c r="J17" s="33"/>
      <c r="O17" s="39">
        <f>I17*0.21</f>
        <v>0</v>
      </c>
      <c r="P17">
        <v>3</v>
      </c>
    </row>
    <row r="18" spans="1:16" ht="45" x14ac:dyDescent="0.25">
      <c r="A18" s="33" t="s">
        <v>173</v>
      </c>
      <c r="B18" s="40"/>
      <c r="C18" s="41"/>
      <c r="D18" s="41"/>
      <c r="E18" s="35" t="s">
        <v>360</v>
      </c>
      <c r="F18" s="41"/>
      <c r="G18" s="41"/>
      <c r="H18" s="41"/>
      <c r="I18" s="41"/>
      <c r="J18" s="42"/>
    </row>
    <row r="19" spans="1:16" x14ac:dyDescent="0.25">
      <c r="A19" s="33" t="s">
        <v>175</v>
      </c>
      <c r="B19" s="40"/>
      <c r="C19" s="41"/>
      <c r="D19" s="41"/>
      <c r="E19" s="43" t="s">
        <v>361</v>
      </c>
      <c r="F19" s="41"/>
      <c r="G19" s="41"/>
      <c r="H19" s="41"/>
      <c r="I19" s="41"/>
      <c r="J19" s="42"/>
    </row>
    <row r="20" spans="1:16" ht="409.5" x14ac:dyDescent="0.25">
      <c r="A20" s="33" t="s">
        <v>177</v>
      </c>
      <c r="B20" s="40"/>
      <c r="C20" s="41"/>
      <c r="D20" s="41"/>
      <c r="E20" s="35" t="s">
        <v>306</v>
      </c>
      <c r="F20" s="41"/>
      <c r="G20" s="41"/>
      <c r="H20" s="41"/>
      <c r="I20" s="41"/>
      <c r="J20" s="42"/>
    </row>
    <row r="21" spans="1:16" x14ac:dyDescent="0.25">
      <c r="A21" s="33" t="s">
        <v>168</v>
      </c>
      <c r="B21" s="33">
        <v>3</v>
      </c>
      <c r="C21" s="34" t="s">
        <v>307</v>
      </c>
      <c r="D21" s="33" t="s">
        <v>181</v>
      </c>
      <c r="E21" s="35" t="s">
        <v>308</v>
      </c>
      <c r="F21" s="36" t="s">
        <v>250</v>
      </c>
      <c r="G21" s="37">
        <v>200</v>
      </c>
      <c r="H21" s="38">
        <v>0</v>
      </c>
      <c r="I21" s="38">
        <f>ROUND(G21*H21,P4)</f>
        <v>0</v>
      </c>
      <c r="J21" s="33"/>
      <c r="O21" s="39">
        <f>I21*0.21</f>
        <v>0</v>
      </c>
      <c r="P21">
        <v>3</v>
      </c>
    </row>
    <row r="22" spans="1:16" x14ac:dyDescent="0.25">
      <c r="A22" s="33" t="s">
        <v>173</v>
      </c>
      <c r="B22" s="40"/>
      <c r="C22" s="41"/>
      <c r="D22" s="41"/>
      <c r="E22" s="44" t="s">
        <v>181</v>
      </c>
      <c r="F22" s="41"/>
      <c r="G22" s="41"/>
      <c r="H22" s="41"/>
      <c r="I22" s="41"/>
      <c r="J22" s="42"/>
    </row>
    <row r="23" spans="1:16" x14ac:dyDescent="0.25">
      <c r="A23" s="33" t="s">
        <v>175</v>
      </c>
      <c r="B23" s="40"/>
      <c r="C23" s="41"/>
      <c r="D23" s="41"/>
      <c r="E23" s="43" t="s">
        <v>309</v>
      </c>
      <c r="F23" s="41"/>
      <c r="G23" s="41"/>
      <c r="H23" s="41"/>
      <c r="I23" s="41"/>
      <c r="J23" s="42"/>
    </row>
    <row r="24" spans="1:16" ht="60" x14ac:dyDescent="0.25">
      <c r="A24" s="33" t="s">
        <v>177</v>
      </c>
      <c r="B24" s="40"/>
      <c r="C24" s="41"/>
      <c r="D24" s="41"/>
      <c r="E24" s="35" t="s">
        <v>310</v>
      </c>
      <c r="F24" s="41"/>
      <c r="G24" s="41"/>
      <c r="H24" s="41"/>
      <c r="I24" s="41"/>
      <c r="J24" s="42"/>
    </row>
    <row r="25" spans="1:16" x14ac:dyDescent="0.25">
      <c r="A25" s="27" t="s">
        <v>165</v>
      </c>
      <c r="B25" s="28"/>
      <c r="C25" s="29" t="s">
        <v>123</v>
      </c>
      <c r="D25" s="30"/>
      <c r="E25" s="27" t="s">
        <v>311</v>
      </c>
      <c r="F25" s="30"/>
      <c r="G25" s="30"/>
      <c r="H25" s="30"/>
      <c r="I25" s="31">
        <f>SUMIFS(I26:I37,A26:A37,"P")</f>
        <v>0</v>
      </c>
      <c r="J25" s="32"/>
    </row>
    <row r="26" spans="1:16" x14ac:dyDescent="0.25">
      <c r="A26" s="33" t="s">
        <v>168</v>
      </c>
      <c r="B26" s="33">
        <v>4</v>
      </c>
      <c r="C26" s="34" t="s">
        <v>312</v>
      </c>
      <c r="D26" s="33" t="s">
        <v>170</v>
      </c>
      <c r="E26" s="35" t="s">
        <v>313</v>
      </c>
      <c r="F26" s="36" t="s">
        <v>274</v>
      </c>
      <c r="G26" s="37">
        <v>2.75</v>
      </c>
      <c r="H26" s="38">
        <v>0</v>
      </c>
      <c r="I26" s="38">
        <f>ROUND(G26*H26,P4)</f>
        <v>0</v>
      </c>
      <c r="J26" s="33"/>
      <c r="O26" s="39">
        <f>I26*0.21</f>
        <v>0</v>
      </c>
      <c r="P26">
        <v>3</v>
      </c>
    </row>
    <row r="27" spans="1:16" ht="45" x14ac:dyDescent="0.25">
      <c r="A27" s="33" t="s">
        <v>173</v>
      </c>
      <c r="B27" s="40"/>
      <c r="C27" s="41"/>
      <c r="D27" s="41"/>
      <c r="E27" s="35" t="s">
        <v>362</v>
      </c>
      <c r="F27" s="41"/>
      <c r="G27" s="41"/>
      <c r="H27" s="41"/>
      <c r="I27" s="41"/>
      <c r="J27" s="42"/>
    </row>
    <row r="28" spans="1:16" x14ac:dyDescent="0.25">
      <c r="A28" s="33" t="s">
        <v>175</v>
      </c>
      <c r="B28" s="40"/>
      <c r="C28" s="41"/>
      <c r="D28" s="41"/>
      <c r="E28" s="43" t="s">
        <v>315</v>
      </c>
      <c r="F28" s="41"/>
      <c r="G28" s="41"/>
      <c r="H28" s="41"/>
      <c r="I28" s="41"/>
      <c r="J28" s="42"/>
    </row>
    <row r="29" spans="1:16" ht="165" x14ac:dyDescent="0.25">
      <c r="A29" s="33" t="s">
        <v>177</v>
      </c>
      <c r="B29" s="40"/>
      <c r="C29" s="41"/>
      <c r="D29" s="41"/>
      <c r="E29" s="35" t="s">
        <v>316</v>
      </c>
      <c r="F29" s="41"/>
      <c r="G29" s="41"/>
      <c r="H29" s="41"/>
      <c r="I29" s="41"/>
      <c r="J29" s="42"/>
    </row>
    <row r="30" spans="1:16" x14ac:dyDescent="0.25">
      <c r="A30" s="33" t="s">
        <v>168</v>
      </c>
      <c r="B30" s="33">
        <v>5</v>
      </c>
      <c r="C30" s="34" t="s">
        <v>317</v>
      </c>
      <c r="D30" s="33" t="s">
        <v>181</v>
      </c>
      <c r="E30" s="35" t="s">
        <v>318</v>
      </c>
      <c r="F30" s="36" t="s">
        <v>242</v>
      </c>
      <c r="G30" s="37">
        <v>1.9</v>
      </c>
      <c r="H30" s="38">
        <v>0</v>
      </c>
      <c r="I30" s="38">
        <f>ROUND(G30*H30,P4)</f>
        <v>0</v>
      </c>
      <c r="J30" s="33"/>
      <c r="O30" s="39">
        <f>I30*0.21</f>
        <v>0</v>
      </c>
      <c r="P30">
        <v>3</v>
      </c>
    </row>
    <row r="31" spans="1:16" ht="30" x14ac:dyDescent="0.25">
      <c r="A31" s="33" t="s">
        <v>173</v>
      </c>
      <c r="B31" s="40"/>
      <c r="C31" s="41"/>
      <c r="D31" s="41"/>
      <c r="E31" s="35" t="s">
        <v>363</v>
      </c>
      <c r="F31" s="41"/>
      <c r="G31" s="41"/>
      <c r="H31" s="41"/>
      <c r="I31" s="41"/>
      <c r="J31" s="42"/>
    </row>
    <row r="32" spans="1:16" x14ac:dyDescent="0.25">
      <c r="A32" s="33" t="s">
        <v>175</v>
      </c>
      <c r="B32" s="40"/>
      <c r="C32" s="41"/>
      <c r="D32" s="41"/>
      <c r="E32" s="43" t="s">
        <v>364</v>
      </c>
      <c r="F32" s="41"/>
      <c r="G32" s="41"/>
      <c r="H32" s="41"/>
      <c r="I32" s="41"/>
      <c r="J32" s="42"/>
    </row>
    <row r="33" spans="1:16" ht="409.5" x14ac:dyDescent="0.25">
      <c r="A33" s="33" t="s">
        <v>177</v>
      </c>
      <c r="B33" s="40"/>
      <c r="C33" s="41"/>
      <c r="D33" s="41"/>
      <c r="E33" s="35" t="s">
        <v>321</v>
      </c>
      <c r="F33" s="41"/>
      <c r="G33" s="41"/>
      <c r="H33" s="41"/>
      <c r="I33" s="41"/>
      <c r="J33" s="42"/>
    </row>
    <row r="34" spans="1:16" x14ac:dyDescent="0.25">
      <c r="A34" s="33" t="s">
        <v>168</v>
      </c>
      <c r="B34" s="33">
        <v>6</v>
      </c>
      <c r="C34" s="34" t="s">
        <v>322</v>
      </c>
      <c r="D34" s="33" t="s">
        <v>181</v>
      </c>
      <c r="E34" s="35" t="s">
        <v>323</v>
      </c>
      <c r="F34" s="36" t="s">
        <v>250</v>
      </c>
      <c r="G34" s="37">
        <v>10</v>
      </c>
      <c r="H34" s="38">
        <v>0</v>
      </c>
      <c r="I34" s="38">
        <f>ROUND(G34*H34,P4)</f>
        <v>0</v>
      </c>
      <c r="J34" s="33"/>
      <c r="O34" s="39">
        <f>I34*0.21</f>
        <v>0</v>
      </c>
      <c r="P34">
        <v>3</v>
      </c>
    </row>
    <row r="35" spans="1:16" ht="60" x14ac:dyDescent="0.25">
      <c r="A35" s="33" t="s">
        <v>173</v>
      </c>
      <c r="B35" s="40"/>
      <c r="C35" s="41"/>
      <c r="D35" s="41"/>
      <c r="E35" s="35" t="s">
        <v>365</v>
      </c>
      <c r="F35" s="41"/>
      <c r="G35" s="41"/>
      <c r="H35" s="41"/>
      <c r="I35" s="41"/>
      <c r="J35" s="42"/>
    </row>
    <row r="36" spans="1:16" x14ac:dyDescent="0.25">
      <c r="A36" s="33" t="s">
        <v>175</v>
      </c>
      <c r="B36" s="40"/>
      <c r="C36" s="41"/>
      <c r="D36" s="41"/>
      <c r="E36" s="43" t="s">
        <v>325</v>
      </c>
      <c r="F36" s="41"/>
      <c r="G36" s="41"/>
      <c r="H36" s="41"/>
      <c r="I36" s="41"/>
      <c r="J36" s="42"/>
    </row>
    <row r="37" spans="1:16" ht="180" x14ac:dyDescent="0.25">
      <c r="A37" s="33" t="s">
        <v>177</v>
      </c>
      <c r="B37" s="40"/>
      <c r="C37" s="41"/>
      <c r="D37" s="41"/>
      <c r="E37" s="35" t="s">
        <v>326</v>
      </c>
      <c r="F37" s="41"/>
      <c r="G37" s="41"/>
      <c r="H37" s="41"/>
      <c r="I37" s="41"/>
      <c r="J37" s="42"/>
    </row>
    <row r="38" spans="1:16" x14ac:dyDescent="0.25">
      <c r="A38" s="27" t="s">
        <v>165</v>
      </c>
      <c r="B38" s="28"/>
      <c r="C38" s="29" t="s">
        <v>327</v>
      </c>
      <c r="D38" s="30"/>
      <c r="E38" s="27" t="s">
        <v>328</v>
      </c>
      <c r="F38" s="30"/>
      <c r="G38" s="30"/>
      <c r="H38" s="30"/>
      <c r="I38" s="31">
        <f>SUMIFS(I39:I46,A39:A46,"P")</f>
        <v>0</v>
      </c>
      <c r="J38" s="32"/>
    </row>
    <row r="39" spans="1:16" x14ac:dyDescent="0.25">
      <c r="A39" s="33" t="s">
        <v>168</v>
      </c>
      <c r="B39" s="33">
        <v>7</v>
      </c>
      <c r="C39" s="34" t="s">
        <v>329</v>
      </c>
      <c r="D39" s="33" t="s">
        <v>181</v>
      </c>
      <c r="E39" s="35" t="s">
        <v>330</v>
      </c>
      <c r="F39" s="36" t="s">
        <v>331</v>
      </c>
      <c r="G39" s="37">
        <v>5</v>
      </c>
      <c r="H39" s="38">
        <v>0</v>
      </c>
      <c r="I39" s="38">
        <f>ROUND(G39*H39,P4)</f>
        <v>0</v>
      </c>
      <c r="J39" s="33"/>
      <c r="O39" s="39">
        <f>I39*0.21</f>
        <v>0</v>
      </c>
      <c r="P39">
        <v>3</v>
      </c>
    </row>
    <row r="40" spans="1:16" x14ac:dyDescent="0.25">
      <c r="A40" s="33" t="s">
        <v>173</v>
      </c>
      <c r="B40" s="40"/>
      <c r="C40" s="41"/>
      <c r="D40" s="41"/>
      <c r="E40" s="35" t="s">
        <v>332</v>
      </c>
      <c r="F40" s="41"/>
      <c r="G40" s="41"/>
      <c r="H40" s="41"/>
      <c r="I40" s="41"/>
      <c r="J40" s="42"/>
    </row>
    <row r="41" spans="1:16" x14ac:dyDescent="0.25">
      <c r="A41" s="33" t="s">
        <v>175</v>
      </c>
      <c r="B41" s="40"/>
      <c r="C41" s="41"/>
      <c r="D41" s="41"/>
      <c r="E41" s="43" t="s">
        <v>333</v>
      </c>
      <c r="F41" s="41"/>
      <c r="G41" s="41"/>
      <c r="H41" s="41"/>
      <c r="I41" s="41"/>
      <c r="J41" s="42"/>
    </row>
    <row r="42" spans="1:16" ht="90" x14ac:dyDescent="0.25">
      <c r="A42" s="33" t="s">
        <v>177</v>
      </c>
      <c r="B42" s="40"/>
      <c r="C42" s="41"/>
      <c r="D42" s="41"/>
      <c r="E42" s="35" t="s">
        <v>334</v>
      </c>
      <c r="F42" s="41"/>
      <c r="G42" s="41"/>
      <c r="H42" s="41"/>
      <c r="I42" s="41"/>
      <c r="J42" s="42"/>
    </row>
    <row r="43" spans="1:16" x14ac:dyDescent="0.25">
      <c r="A43" s="33" t="s">
        <v>168</v>
      </c>
      <c r="B43" s="33">
        <v>8</v>
      </c>
      <c r="C43" s="34" t="s">
        <v>335</v>
      </c>
      <c r="D43" s="33" t="s">
        <v>181</v>
      </c>
      <c r="E43" s="35" t="s">
        <v>336</v>
      </c>
      <c r="F43" s="36" t="s">
        <v>331</v>
      </c>
      <c r="G43" s="37">
        <v>4</v>
      </c>
      <c r="H43" s="38">
        <v>0</v>
      </c>
      <c r="I43" s="38">
        <f>ROUND(G43*H43,P4)</f>
        <v>0</v>
      </c>
      <c r="J43" s="33"/>
      <c r="O43" s="39">
        <f>I43*0.21</f>
        <v>0</v>
      </c>
      <c r="P43">
        <v>3</v>
      </c>
    </row>
    <row r="44" spans="1:16" x14ac:dyDescent="0.25">
      <c r="A44" s="33" t="s">
        <v>173</v>
      </c>
      <c r="B44" s="40"/>
      <c r="C44" s="41"/>
      <c r="D44" s="41"/>
      <c r="E44" s="35" t="s">
        <v>366</v>
      </c>
      <c r="F44" s="41"/>
      <c r="G44" s="41"/>
      <c r="H44" s="41"/>
      <c r="I44" s="41"/>
      <c r="J44" s="42"/>
    </row>
    <row r="45" spans="1:16" x14ac:dyDescent="0.25">
      <c r="A45" s="33" t="s">
        <v>175</v>
      </c>
      <c r="B45" s="40"/>
      <c r="C45" s="41"/>
      <c r="D45" s="41"/>
      <c r="E45" s="43" t="s">
        <v>367</v>
      </c>
      <c r="F45" s="41"/>
      <c r="G45" s="41"/>
      <c r="H45" s="41"/>
      <c r="I45" s="41"/>
      <c r="J45" s="42"/>
    </row>
    <row r="46" spans="1:16" ht="90" x14ac:dyDescent="0.25">
      <c r="A46" s="33" t="s">
        <v>177</v>
      </c>
      <c r="B46" s="40"/>
      <c r="C46" s="41"/>
      <c r="D46" s="41"/>
      <c r="E46" s="35" t="s">
        <v>339</v>
      </c>
      <c r="F46" s="41"/>
      <c r="G46" s="41"/>
      <c r="H46" s="41"/>
      <c r="I46" s="41"/>
      <c r="J46" s="42"/>
    </row>
    <row r="47" spans="1:16" x14ac:dyDescent="0.25">
      <c r="A47" s="27" t="s">
        <v>165</v>
      </c>
      <c r="B47" s="28"/>
      <c r="C47" s="29" t="s">
        <v>340</v>
      </c>
      <c r="D47" s="30"/>
      <c r="E47" s="27" t="s">
        <v>341</v>
      </c>
      <c r="F47" s="30"/>
      <c r="G47" s="30"/>
      <c r="H47" s="30"/>
      <c r="I47" s="31">
        <f>SUMIFS(I48:I51,A48:A51,"P")</f>
        <v>0</v>
      </c>
      <c r="J47" s="32"/>
    </row>
    <row r="48" spans="1:16" x14ac:dyDescent="0.25">
      <c r="A48" s="33" t="s">
        <v>168</v>
      </c>
      <c r="B48" s="33">
        <v>9</v>
      </c>
      <c r="C48" s="34" t="s">
        <v>342</v>
      </c>
      <c r="D48" s="33" t="s">
        <v>181</v>
      </c>
      <c r="E48" s="35" t="s">
        <v>343</v>
      </c>
      <c r="F48" s="36" t="s">
        <v>242</v>
      </c>
      <c r="G48" s="37">
        <v>1.62</v>
      </c>
      <c r="H48" s="38">
        <v>0</v>
      </c>
      <c r="I48" s="38">
        <f>ROUND(G48*H48,P4)</f>
        <v>0</v>
      </c>
      <c r="J48" s="33"/>
      <c r="O48" s="39">
        <f>I48*0.21</f>
        <v>0</v>
      </c>
      <c r="P48">
        <v>3</v>
      </c>
    </row>
    <row r="49" spans="1:16" x14ac:dyDescent="0.25">
      <c r="A49" s="33" t="s">
        <v>173</v>
      </c>
      <c r="B49" s="40"/>
      <c r="C49" s="41"/>
      <c r="D49" s="41"/>
      <c r="E49" s="35" t="s">
        <v>344</v>
      </c>
      <c r="F49" s="41"/>
      <c r="G49" s="41"/>
      <c r="H49" s="41"/>
      <c r="I49" s="41"/>
      <c r="J49" s="42"/>
    </row>
    <row r="50" spans="1:16" x14ac:dyDescent="0.25">
      <c r="A50" s="33" t="s">
        <v>175</v>
      </c>
      <c r="B50" s="40"/>
      <c r="C50" s="41"/>
      <c r="D50" s="41"/>
      <c r="E50" s="43" t="s">
        <v>345</v>
      </c>
      <c r="F50" s="41"/>
      <c r="G50" s="41"/>
      <c r="H50" s="41"/>
      <c r="I50" s="41"/>
      <c r="J50" s="42"/>
    </row>
    <row r="51" spans="1:16" ht="105" x14ac:dyDescent="0.25">
      <c r="A51" s="33" t="s">
        <v>177</v>
      </c>
      <c r="B51" s="40"/>
      <c r="C51" s="41"/>
      <c r="D51" s="41"/>
      <c r="E51" s="35" t="s">
        <v>346</v>
      </c>
      <c r="F51" s="41"/>
      <c r="G51" s="41"/>
      <c r="H51" s="41"/>
      <c r="I51" s="41"/>
      <c r="J51" s="42"/>
    </row>
    <row r="52" spans="1:16" x14ac:dyDescent="0.25">
      <c r="A52" s="27" t="s">
        <v>165</v>
      </c>
      <c r="B52" s="28"/>
      <c r="C52" s="29" t="s">
        <v>347</v>
      </c>
      <c r="D52" s="30"/>
      <c r="E52" s="27" t="s">
        <v>348</v>
      </c>
      <c r="F52" s="30"/>
      <c r="G52" s="30"/>
      <c r="H52" s="30"/>
      <c r="I52" s="31">
        <f>SUMIFS(I53:I60,A53:A60,"P")</f>
        <v>0</v>
      </c>
      <c r="J52" s="32"/>
    </row>
    <row r="53" spans="1:16" x14ac:dyDescent="0.25">
      <c r="A53" s="33" t="s">
        <v>168</v>
      </c>
      <c r="B53" s="33">
        <v>10</v>
      </c>
      <c r="C53" s="34" t="s">
        <v>349</v>
      </c>
      <c r="D53" s="33" t="s">
        <v>181</v>
      </c>
      <c r="E53" s="35" t="s">
        <v>350</v>
      </c>
      <c r="F53" s="36" t="s">
        <v>250</v>
      </c>
      <c r="G53" s="37">
        <v>22</v>
      </c>
      <c r="H53" s="38">
        <v>0</v>
      </c>
      <c r="I53" s="38">
        <f>ROUND(G53*H53,P4)</f>
        <v>0</v>
      </c>
      <c r="J53" s="33"/>
      <c r="O53" s="39">
        <f>I53*0.21</f>
        <v>0</v>
      </c>
      <c r="P53">
        <v>3</v>
      </c>
    </row>
    <row r="54" spans="1:16" ht="60" x14ac:dyDescent="0.25">
      <c r="A54" s="33" t="s">
        <v>173</v>
      </c>
      <c r="B54" s="40"/>
      <c r="C54" s="41"/>
      <c r="D54" s="41"/>
      <c r="E54" s="35" t="s">
        <v>368</v>
      </c>
      <c r="F54" s="41"/>
      <c r="G54" s="41"/>
      <c r="H54" s="41"/>
      <c r="I54" s="41"/>
      <c r="J54" s="42"/>
    </row>
    <row r="55" spans="1:16" x14ac:dyDescent="0.25">
      <c r="A55" s="33" t="s">
        <v>175</v>
      </c>
      <c r="B55" s="40"/>
      <c r="C55" s="41"/>
      <c r="D55" s="41"/>
      <c r="E55" s="43" t="s">
        <v>369</v>
      </c>
      <c r="F55" s="41"/>
      <c r="G55" s="41"/>
      <c r="H55" s="41"/>
      <c r="I55" s="41"/>
      <c r="J55" s="42"/>
    </row>
    <row r="56" spans="1:16" ht="165" x14ac:dyDescent="0.25">
      <c r="A56" s="33" t="s">
        <v>177</v>
      </c>
      <c r="B56" s="40"/>
      <c r="C56" s="41"/>
      <c r="D56" s="41"/>
      <c r="E56" s="35" t="s">
        <v>353</v>
      </c>
      <c r="F56" s="41"/>
      <c r="G56" s="41"/>
      <c r="H56" s="41"/>
      <c r="I56" s="41"/>
      <c r="J56" s="42"/>
    </row>
    <row r="57" spans="1:16" x14ac:dyDescent="0.25">
      <c r="A57" s="33" t="s">
        <v>168</v>
      </c>
      <c r="B57" s="33">
        <v>11</v>
      </c>
      <c r="C57" s="34" t="s">
        <v>370</v>
      </c>
      <c r="D57" s="33" t="s">
        <v>181</v>
      </c>
      <c r="E57" s="35" t="s">
        <v>371</v>
      </c>
      <c r="F57" s="36" t="s">
        <v>250</v>
      </c>
      <c r="G57" s="37">
        <v>4</v>
      </c>
      <c r="H57" s="38">
        <v>0</v>
      </c>
      <c r="I57" s="38">
        <f>ROUND(G57*H57,P4)</f>
        <v>0</v>
      </c>
      <c r="J57" s="33"/>
      <c r="O57" s="39">
        <f>I57*0.21</f>
        <v>0</v>
      </c>
      <c r="P57">
        <v>3</v>
      </c>
    </row>
    <row r="58" spans="1:16" x14ac:dyDescent="0.25">
      <c r="A58" s="33" t="s">
        <v>173</v>
      </c>
      <c r="B58" s="40"/>
      <c r="C58" s="41"/>
      <c r="D58" s="41"/>
      <c r="E58" s="35" t="s">
        <v>372</v>
      </c>
      <c r="F58" s="41"/>
      <c r="G58" s="41"/>
      <c r="H58" s="41"/>
      <c r="I58" s="41"/>
      <c r="J58" s="42"/>
    </row>
    <row r="59" spans="1:16" x14ac:dyDescent="0.25">
      <c r="A59" s="33" t="s">
        <v>175</v>
      </c>
      <c r="B59" s="40"/>
      <c r="C59" s="41"/>
      <c r="D59" s="41"/>
      <c r="E59" s="43" t="s">
        <v>373</v>
      </c>
      <c r="F59" s="41"/>
      <c r="G59" s="41"/>
      <c r="H59" s="41"/>
      <c r="I59" s="41"/>
      <c r="J59" s="42"/>
    </row>
    <row r="60" spans="1:16" ht="180" x14ac:dyDescent="0.25">
      <c r="A60" s="33" t="s">
        <v>177</v>
      </c>
      <c r="B60" s="40"/>
      <c r="C60" s="41"/>
      <c r="D60" s="41"/>
      <c r="E60" s="35" t="s">
        <v>374</v>
      </c>
      <c r="F60" s="41"/>
      <c r="G60" s="41"/>
      <c r="H60" s="41"/>
      <c r="I60" s="41"/>
      <c r="J60" s="42"/>
    </row>
    <row r="61" spans="1:16" x14ac:dyDescent="0.25">
      <c r="A61" s="27" t="s">
        <v>165</v>
      </c>
      <c r="B61" s="28"/>
      <c r="C61" s="29" t="s">
        <v>278</v>
      </c>
      <c r="D61" s="30"/>
      <c r="E61" s="27" t="s">
        <v>279</v>
      </c>
      <c r="F61" s="30"/>
      <c r="G61" s="30"/>
      <c r="H61" s="30"/>
      <c r="I61" s="31">
        <f>SUMIFS(I62:I69,A62:A69,"P")</f>
        <v>0</v>
      </c>
      <c r="J61" s="32"/>
    </row>
    <row r="62" spans="1:16" x14ac:dyDescent="0.25">
      <c r="A62" s="33" t="s">
        <v>168</v>
      </c>
      <c r="B62" s="33">
        <v>12</v>
      </c>
      <c r="C62" s="34" t="s">
        <v>354</v>
      </c>
      <c r="D62" s="33" t="s">
        <v>170</v>
      </c>
      <c r="E62" s="35" t="s">
        <v>355</v>
      </c>
      <c r="F62" s="36" t="s">
        <v>274</v>
      </c>
      <c r="G62" s="37">
        <v>12</v>
      </c>
      <c r="H62" s="38">
        <v>0</v>
      </c>
      <c r="I62" s="38">
        <f>ROUND(G62*H62,P4)</f>
        <v>0</v>
      </c>
      <c r="J62" s="33"/>
      <c r="O62" s="39">
        <f>I62*0.21</f>
        <v>0</v>
      </c>
      <c r="P62">
        <v>3</v>
      </c>
    </row>
    <row r="63" spans="1:16" ht="45" x14ac:dyDescent="0.25">
      <c r="A63" s="33" t="s">
        <v>173</v>
      </c>
      <c r="B63" s="40"/>
      <c r="C63" s="41"/>
      <c r="D63" s="41"/>
      <c r="E63" s="35" t="s">
        <v>375</v>
      </c>
      <c r="F63" s="41"/>
      <c r="G63" s="41"/>
      <c r="H63" s="41"/>
      <c r="I63" s="41"/>
      <c r="J63" s="42"/>
    </row>
    <row r="64" spans="1:16" x14ac:dyDescent="0.25">
      <c r="A64" s="33" t="s">
        <v>175</v>
      </c>
      <c r="B64" s="40"/>
      <c r="C64" s="41"/>
      <c r="D64" s="41"/>
      <c r="E64" s="43" t="s">
        <v>224</v>
      </c>
      <c r="F64" s="41"/>
      <c r="G64" s="41"/>
      <c r="H64" s="41"/>
      <c r="I64" s="41"/>
      <c r="J64" s="42"/>
    </row>
    <row r="65" spans="1:16" ht="150" x14ac:dyDescent="0.25">
      <c r="A65" s="33" t="s">
        <v>177</v>
      </c>
      <c r="B65" s="40"/>
      <c r="C65" s="41"/>
      <c r="D65" s="41"/>
      <c r="E65" s="35" t="s">
        <v>357</v>
      </c>
      <c r="F65" s="41"/>
      <c r="G65" s="41"/>
      <c r="H65" s="41"/>
      <c r="I65" s="41"/>
      <c r="J65" s="42"/>
    </row>
    <row r="66" spans="1:16" x14ac:dyDescent="0.25">
      <c r="A66" s="33" t="s">
        <v>168</v>
      </c>
      <c r="B66" s="33">
        <v>13</v>
      </c>
      <c r="C66" s="34" t="s">
        <v>376</v>
      </c>
      <c r="D66" s="33" t="s">
        <v>170</v>
      </c>
      <c r="E66" s="35" t="s">
        <v>377</v>
      </c>
      <c r="F66" s="36" t="s">
        <v>172</v>
      </c>
      <c r="G66" s="37">
        <v>1</v>
      </c>
      <c r="H66" s="38">
        <v>0</v>
      </c>
      <c r="I66" s="38">
        <f>ROUND(G66*H66,P4)</f>
        <v>0</v>
      </c>
      <c r="J66" s="33"/>
      <c r="O66" s="39">
        <f>I66*0.21</f>
        <v>0</v>
      </c>
      <c r="P66">
        <v>3</v>
      </c>
    </row>
    <row r="67" spans="1:16" ht="30" x14ac:dyDescent="0.25">
      <c r="A67" s="33" t="s">
        <v>173</v>
      </c>
      <c r="B67" s="40"/>
      <c r="C67" s="41"/>
      <c r="D67" s="41"/>
      <c r="E67" s="35" t="s">
        <v>378</v>
      </c>
      <c r="F67" s="41"/>
      <c r="G67" s="41"/>
      <c r="H67" s="41"/>
      <c r="I67" s="41"/>
      <c r="J67" s="42"/>
    </row>
    <row r="68" spans="1:16" x14ac:dyDescent="0.25">
      <c r="A68" s="33" t="s">
        <v>175</v>
      </c>
      <c r="B68" s="40"/>
      <c r="C68" s="41"/>
      <c r="D68" s="41"/>
      <c r="E68" s="43" t="s">
        <v>176</v>
      </c>
      <c r="F68" s="41"/>
      <c r="G68" s="41"/>
      <c r="H68" s="41"/>
      <c r="I68" s="41"/>
      <c r="J68" s="42"/>
    </row>
    <row r="69" spans="1:16" ht="225" x14ac:dyDescent="0.25">
      <c r="A69" s="33" t="s">
        <v>177</v>
      </c>
      <c r="B69" s="45"/>
      <c r="C69" s="46"/>
      <c r="D69" s="46"/>
      <c r="E69" s="35" t="s">
        <v>379</v>
      </c>
      <c r="F69" s="46"/>
      <c r="G69" s="46"/>
      <c r="H69" s="46"/>
      <c r="I69" s="46"/>
      <c r="J69" s="47"/>
    </row>
  </sheetData>
  <mergeCells count="14">
    <mergeCell ref="F8:F9"/>
    <mergeCell ref="G8:G9"/>
    <mergeCell ref="H8:I8"/>
    <mergeCell ref="J8:J9"/>
    <mergeCell ref="A8:A9"/>
    <mergeCell ref="B8:B9"/>
    <mergeCell ref="C8:C9"/>
    <mergeCell ref="D8:D9"/>
    <mergeCell ref="E8:E9"/>
    <mergeCell ref="C3:D3"/>
    <mergeCell ref="C4:D4"/>
    <mergeCell ref="C5:D5"/>
    <mergeCell ref="C6:D6"/>
    <mergeCell ref="C7:D7"/>
  </mergeCells>
  <pageMargins left="0.7" right="0.7" top="0.75" bottom="0.75" header="0.3" footer="0.3"/>
  <pageSetup fitToHeight="0"/>
  <headerFooter>
    <oddFooter>&amp;C_x000D_&amp;1#&amp;"Calibri"&amp;10&amp;K000000 Mott MacDonald Restricted</oddFooter>
  </headerFooter>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P60"/>
  <sheetViews>
    <sheetView topLeftCell="B1" workbookViewId="0"/>
  </sheetViews>
  <sheetFormatPr defaultRowHeight="15" x14ac:dyDescent="0.25"/>
  <cols>
    <col min="1" max="1" width="9.140625" hidden="1"/>
    <col min="2" max="2" width="16.140625" customWidth="1"/>
    <col min="3" max="3" width="9.7109375" customWidth="1"/>
    <col min="4" max="4" width="13" customWidth="1"/>
    <col min="5" max="5" width="64.85546875" customWidth="1"/>
    <col min="6" max="6" width="13" customWidth="1"/>
    <col min="7" max="9" width="16.140625" customWidth="1"/>
    <col min="10" max="10" width="14.85546875" bestFit="1" customWidth="1"/>
    <col min="15" max="16" width="9.140625" hidden="1"/>
  </cols>
  <sheetData>
    <row r="1" spans="1:16" x14ac:dyDescent="0.25">
      <c r="A1" s="1" t="s">
        <v>0</v>
      </c>
      <c r="B1" s="11"/>
      <c r="C1" s="12"/>
      <c r="D1" s="12"/>
      <c r="E1" s="13" t="s">
        <v>1</v>
      </c>
      <c r="F1" s="12"/>
      <c r="G1" s="12"/>
      <c r="H1" s="12"/>
      <c r="I1" s="12"/>
      <c r="J1" s="14"/>
      <c r="P1">
        <v>3</v>
      </c>
    </row>
    <row r="2" spans="1:16" ht="20.25" x14ac:dyDescent="0.25">
      <c r="A2" s="1"/>
      <c r="B2" s="15"/>
      <c r="C2" s="16"/>
      <c r="D2" s="16"/>
      <c r="E2" s="17" t="s">
        <v>142</v>
      </c>
      <c r="F2" s="16"/>
      <c r="G2" s="16"/>
      <c r="H2" s="16"/>
      <c r="I2" s="16"/>
      <c r="J2" s="18"/>
    </row>
    <row r="3" spans="1:16" x14ac:dyDescent="0.25">
      <c r="A3" s="3" t="s">
        <v>143</v>
      </c>
      <c r="B3" s="19" t="s">
        <v>144</v>
      </c>
      <c r="C3" s="73" t="s">
        <v>145</v>
      </c>
      <c r="D3" s="74"/>
      <c r="E3" s="20" t="s">
        <v>146</v>
      </c>
      <c r="F3" s="16"/>
      <c r="G3" s="16"/>
      <c r="H3" s="21" t="s">
        <v>380</v>
      </c>
      <c r="I3" s="22">
        <f>SUMIFS(I10:I60,A10:A60,"SD")</f>
        <v>0</v>
      </c>
      <c r="J3" s="18"/>
      <c r="O3">
        <v>0</v>
      </c>
      <c r="P3">
        <v>2</v>
      </c>
    </row>
    <row r="4" spans="1:16" x14ac:dyDescent="0.25">
      <c r="A4" s="3" t="s">
        <v>148</v>
      </c>
      <c r="B4" s="19" t="s">
        <v>149</v>
      </c>
      <c r="C4" s="73" t="s">
        <v>11</v>
      </c>
      <c r="D4" s="74"/>
      <c r="E4" s="20" t="s">
        <v>12</v>
      </c>
      <c r="F4" s="16"/>
      <c r="G4" s="16"/>
      <c r="H4" s="16"/>
      <c r="I4" s="16"/>
      <c r="J4" s="18"/>
      <c r="O4">
        <v>0.15</v>
      </c>
      <c r="P4">
        <v>2</v>
      </c>
    </row>
    <row r="5" spans="1:16" x14ac:dyDescent="0.25">
      <c r="A5" s="3" t="s">
        <v>150</v>
      </c>
      <c r="B5" s="19" t="s">
        <v>149</v>
      </c>
      <c r="C5" s="73" t="s">
        <v>293</v>
      </c>
      <c r="D5" s="74"/>
      <c r="E5" s="20" t="s">
        <v>20</v>
      </c>
      <c r="F5" s="16"/>
      <c r="G5" s="16"/>
      <c r="H5" s="16"/>
      <c r="I5" s="16"/>
      <c r="J5" s="18"/>
      <c r="O5">
        <v>0.21</v>
      </c>
    </row>
    <row r="6" spans="1:16" x14ac:dyDescent="0.25">
      <c r="A6" s="3" t="s">
        <v>152</v>
      </c>
      <c r="B6" s="19" t="s">
        <v>153</v>
      </c>
      <c r="C6" s="73" t="s">
        <v>380</v>
      </c>
      <c r="D6" s="74"/>
      <c r="E6" s="20" t="s">
        <v>22</v>
      </c>
      <c r="F6" s="16"/>
      <c r="G6" s="16"/>
      <c r="H6" s="16"/>
      <c r="I6" s="16"/>
      <c r="J6" s="18"/>
    </row>
    <row r="7" spans="1:16" x14ac:dyDescent="0.25">
      <c r="A7" s="75" t="s">
        <v>154</v>
      </c>
      <c r="B7" s="76" t="s">
        <v>155</v>
      </c>
      <c r="C7" s="77" t="s">
        <v>156</v>
      </c>
      <c r="D7" s="77" t="s">
        <v>157</v>
      </c>
      <c r="E7" s="77" t="s">
        <v>158</v>
      </c>
      <c r="F7" s="77" t="s">
        <v>159</v>
      </c>
      <c r="G7" s="77" t="s">
        <v>160</v>
      </c>
      <c r="H7" s="77" t="s">
        <v>161</v>
      </c>
      <c r="I7" s="77"/>
      <c r="J7" s="78" t="s">
        <v>162</v>
      </c>
    </row>
    <row r="8" spans="1:16" x14ac:dyDescent="0.25">
      <c r="A8" s="75"/>
      <c r="B8" s="76"/>
      <c r="C8" s="77"/>
      <c r="D8" s="77"/>
      <c r="E8" s="77"/>
      <c r="F8" s="77"/>
      <c r="G8" s="77"/>
      <c r="H8" s="6" t="s">
        <v>163</v>
      </c>
      <c r="I8" s="6" t="s">
        <v>164</v>
      </c>
      <c r="J8" s="78"/>
    </row>
    <row r="9" spans="1:16" x14ac:dyDescent="0.25">
      <c r="A9" s="25">
        <v>0</v>
      </c>
      <c r="B9" s="23">
        <v>1</v>
      </c>
      <c r="C9" s="26">
        <v>2</v>
      </c>
      <c r="D9" s="6">
        <v>3</v>
      </c>
      <c r="E9" s="26">
        <v>4</v>
      </c>
      <c r="F9" s="6">
        <v>5</v>
      </c>
      <c r="G9" s="6">
        <v>6</v>
      </c>
      <c r="H9" s="6">
        <v>7</v>
      </c>
      <c r="I9" s="26">
        <v>8</v>
      </c>
      <c r="J9" s="24">
        <v>9</v>
      </c>
    </row>
    <row r="10" spans="1:16" x14ac:dyDescent="0.25">
      <c r="A10" s="27" t="s">
        <v>165</v>
      </c>
      <c r="B10" s="28"/>
      <c r="C10" s="29" t="s">
        <v>166</v>
      </c>
      <c r="D10" s="30"/>
      <c r="E10" s="27" t="s">
        <v>167</v>
      </c>
      <c r="F10" s="30"/>
      <c r="G10" s="30"/>
      <c r="H10" s="30"/>
      <c r="I10" s="31">
        <f>SUMIFS(I11:I22,A11:A22,"P")</f>
        <v>0</v>
      </c>
      <c r="J10" s="32"/>
    </row>
    <row r="11" spans="1:16" ht="30" x14ac:dyDescent="0.25">
      <c r="A11" s="33" t="s">
        <v>168</v>
      </c>
      <c r="B11" s="33">
        <v>1</v>
      </c>
      <c r="C11" s="34" t="s">
        <v>296</v>
      </c>
      <c r="D11" s="33" t="s">
        <v>196</v>
      </c>
      <c r="E11" s="35" t="s">
        <v>297</v>
      </c>
      <c r="F11" s="36" t="s">
        <v>298</v>
      </c>
      <c r="G11" s="37">
        <v>129.06</v>
      </c>
      <c r="H11" s="38">
        <v>0</v>
      </c>
      <c r="I11" s="38">
        <f>ROUND(G11*H11,P4)</f>
        <v>0</v>
      </c>
      <c r="J11" s="33"/>
      <c r="O11" s="39">
        <f>I11*0.21</f>
        <v>0</v>
      </c>
      <c r="P11">
        <v>3</v>
      </c>
    </row>
    <row r="12" spans="1:16" ht="240" x14ac:dyDescent="0.25">
      <c r="A12" s="33" t="s">
        <v>173</v>
      </c>
      <c r="B12" s="40"/>
      <c r="C12" s="41"/>
      <c r="D12" s="41"/>
      <c r="E12" s="35" t="s">
        <v>381</v>
      </c>
      <c r="F12" s="41"/>
      <c r="G12" s="41"/>
      <c r="H12" s="41"/>
      <c r="I12" s="41"/>
      <c r="J12" s="42"/>
    </row>
    <row r="13" spans="1:16" x14ac:dyDescent="0.25">
      <c r="A13" s="33" t="s">
        <v>175</v>
      </c>
      <c r="B13" s="40"/>
      <c r="C13" s="41"/>
      <c r="D13" s="41"/>
      <c r="E13" s="43" t="s">
        <v>382</v>
      </c>
      <c r="F13" s="41"/>
      <c r="G13" s="41"/>
      <c r="H13" s="41"/>
      <c r="I13" s="41"/>
      <c r="J13" s="42"/>
    </row>
    <row r="14" spans="1:16" ht="75" x14ac:dyDescent="0.25">
      <c r="A14" s="33" t="s">
        <v>177</v>
      </c>
      <c r="B14" s="40"/>
      <c r="C14" s="41"/>
      <c r="D14" s="41"/>
      <c r="E14" s="35" t="s">
        <v>383</v>
      </c>
      <c r="F14" s="41"/>
      <c r="G14" s="41"/>
      <c r="H14" s="41"/>
      <c r="I14" s="41"/>
      <c r="J14" s="42"/>
    </row>
    <row r="15" spans="1:16" ht="30" x14ac:dyDescent="0.25">
      <c r="A15" s="33" t="s">
        <v>168</v>
      </c>
      <c r="B15" s="33">
        <v>2</v>
      </c>
      <c r="C15" s="34" t="s">
        <v>296</v>
      </c>
      <c r="D15" s="33" t="s">
        <v>199</v>
      </c>
      <c r="E15" s="35" t="s">
        <v>297</v>
      </c>
      <c r="F15" s="36" t="s">
        <v>298</v>
      </c>
      <c r="G15" s="37">
        <v>366.91199999999998</v>
      </c>
      <c r="H15" s="38">
        <v>0</v>
      </c>
      <c r="I15" s="38">
        <f>ROUND(G15*H15,P4)</f>
        <v>0</v>
      </c>
      <c r="J15" s="33"/>
      <c r="O15" s="39">
        <f>I15*0.21</f>
        <v>0</v>
      </c>
      <c r="P15">
        <v>3</v>
      </c>
    </row>
    <row r="16" spans="1:16" ht="210" x14ac:dyDescent="0.25">
      <c r="A16" s="33" t="s">
        <v>173</v>
      </c>
      <c r="B16" s="40"/>
      <c r="C16" s="41"/>
      <c r="D16" s="41"/>
      <c r="E16" s="35" t="s">
        <v>384</v>
      </c>
      <c r="F16" s="41"/>
      <c r="G16" s="41"/>
      <c r="H16" s="41"/>
      <c r="I16" s="41"/>
      <c r="J16" s="42"/>
    </row>
    <row r="17" spans="1:16" x14ac:dyDescent="0.25">
      <c r="A17" s="33" t="s">
        <v>175</v>
      </c>
      <c r="B17" s="40"/>
      <c r="C17" s="41"/>
      <c r="D17" s="41"/>
      <c r="E17" s="43" t="s">
        <v>385</v>
      </c>
      <c r="F17" s="41"/>
      <c r="G17" s="41"/>
      <c r="H17" s="41"/>
      <c r="I17" s="41"/>
      <c r="J17" s="42"/>
    </row>
    <row r="18" spans="1:16" ht="75" x14ac:dyDescent="0.25">
      <c r="A18" s="33" t="s">
        <v>177</v>
      </c>
      <c r="B18" s="40"/>
      <c r="C18" s="41"/>
      <c r="D18" s="41"/>
      <c r="E18" s="35" t="s">
        <v>301</v>
      </c>
      <c r="F18" s="41"/>
      <c r="G18" s="41"/>
      <c r="H18" s="41"/>
      <c r="I18" s="41"/>
      <c r="J18" s="42"/>
    </row>
    <row r="19" spans="1:16" x14ac:dyDescent="0.25">
      <c r="A19" s="33" t="s">
        <v>168</v>
      </c>
      <c r="B19" s="33">
        <v>3</v>
      </c>
      <c r="C19" s="34" t="s">
        <v>386</v>
      </c>
      <c r="D19" s="33" t="s">
        <v>181</v>
      </c>
      <c r="E19" s="35" t="s">
        <v>387</v>
      </c>
      <c r="F19" s="36" t="s">
        <v>242</v>
      </c>
      <c r="G19" s="37">
        <v>0.438</v>
      </c>
      <c r="H19" s="38">
        <v>0</v>
      </c>
      <c r="I19" s="38">
        <f>ROUND(G19*H19,P4)</f>
        <v>0</v>
      </c>
      <c r="J19" s="33"/>
      <c r="O19" s="39">
        <f>I19*0.21</f>
        <v>0</v>
      </c>
      <c r="P19">
        <v>3</v>
      </c>
    </row>
    <row r="20" spans="1:16" x14ac:dyDescent="0.25">
      <c r="A20" s="33" t="s">
        <v>173</v>
      </c>
      <c r="B20" s="40"/>
      <c r="C20" s="41"/>
      <c r="D20" s="41"/>
      <c r="E20" s="35" t="s">
        <v>388</v>
      </c>
      <c r="F20" s="41"/>
      <c r="G20" s="41"/>
      <c r="H20" s="41"/>
      <c r="I20" s="41"/>
      <c r="J20" s="42"/>
    </row>
    <row r="21" spans="1:16" x14ac:dyDescent="0.25">
      <c r="A21" s="33" t="s">
        <v>175</v>
      </c>
      <c r="B21" s="40"/>
      <c r="C21" s="41"/>
      <c r="D21" s="41"/>
      <c r="E21" s="43" t="s">
        <v>389</v>
      </c>
      <c r="F21" s="41"/>
      <c r="G21" s="41"/>
      <c r="H21" s="41"/>
      <c r="I21" s="41"/>
      <c r="J21" s="42"/>
    </row>
    <row r="22" spans="1:16" ht="30" x14ac:dyDescent="0.25">
      <c r="A22" s="33" t="s">
        <v>177</v>
      </c>
      <c r="B22" s="40"/>
      <c r="C22" s="41"/>
      <c r="D22" s="41"/>
      <c r="E22" s="35" t="s">
        <v>390</v>
      </c>
      <c r="F22" s="41"/>
      <c r="G22" s="41"/>
      <c r="H22" s="41"/>
      <c r="I22" s="41"/>
      <c r="J22" s="42"/>
    </row>
    <row r="23" spans="1:16" x14ac:dyDescent="0.25">
      <c r="A23" s="27" t="s">
        <v>165</v>
      </c>
      <c r="B23" s="28"/>
      <c r="C23" s="29" t="s">
        <v>11</v>
      </c>
      <c r="D23" s="30"/>
      <c r="E23" s="27" t="s">
        <v>239</v>
      </c>
      <c r="F23" s="30"/>
      <c r="G23" s="30"/>
      <c r="H23" s="30"/>
      <c r="I23" s="31">
        <f>SUMIFS(I24:I31,A24:A31,"P")</f>
        <v>0</v>
      </c>
      <c r="J23" s="32"/>
    </row>
    <row r="24" spans="1:16" x14ac:dyDescent="0.25">
      <c r="A24" s="33" t="s">
        <v>168</v>
      </c>
      <c r="B24" s="33">
        <v>4</v>
      </c>
      <c r="C24" s="34" t="s">
        <v>391</v>
      </c>
      <c r="D24" s="33" t="s">
        <v>181</v>
      </c>
      <c r="E24" s="35" t="s">
        <v>392</v>
      </c>
      <c r="F24" s="36" t="s">
        <v>242</v>
      </c>
      <c r="G24" s="37">
        <v>174.72</v>
      </c>
      <c r="H24" s="38">
        <v>0</v>
      </c>
      <c r="I24" s="38">
        <f>ROUND(G24*H24,P4)</f>
        <v>0</v>
      </c>
      <c r="J24" s="33"/>
      <c r="O24" s="39">
        <f>I24*0.21</f>
        <v>0</v>
      </c>
      <c r="P24">
        <v>3</v>
      </c>
    </row>
    <row r="25" spans="1:16" x14ac:dyDescent="0.25">
      <c r="A25" s="33" t="s">
        <v>173</v>
      </c>
      <c r="B25" s="40"/>
      <c r="C25" s="41"/>
      <c r="D25" s="41"/>
      <c r="E25" s="35" t="s">
        <v>393</v>
      </c>
      <c r="F25" s="41"/>
      <c r="G25" s="41"/>
      <c r="H25" s="41"/>
      <c r="I25" s="41"/>
      <c r="J25" s="42"/>
    </row>
    <row r="26" spans="1:16" ht="60" x14ac:dyDescent="0.25">
      <c r="A26" s="33" t="s">
        <v>175</v>
      </c>
      <c r="B26" s="40"/>
      <c r="C26" s="41"/>
      <c r="D26" s="41"/>
      <c r="E26" s="43" t="s">
        <v>394</v>
      </c>
      <c r="F26" s="41"/>
      <c r="G26" s="41"/>
      <c r="H26" s="41"/>
      <c r="I26" s="41"/>
      <c r="J26" s="42"/>
    </row>
    <row r="27" spans="1:16" ht="409.5" x14ac:dyDescent="0.25">
      <c r="A27" s="33" t="s">
        <v>177</v>
      </c>
      <c r="B27" s="40"/>
      <c r="C27" s="41"/>
      <c r="D27" s="41"/>
      <c r="E27" s="35" t="s">
        <v>395</v>
      </c>
      <c r="F27" s="41"/>
      <c r="G27" s="41"/>
      <c r="H27" s="41"/>
      <c r="I27" s="41"/>
      <c r="J27" s="42"/>
    </row>
    <row r="28" spans="1:16" x14ac:dyDescent="0.25">
      <c r="A28" s="33" t="s">
        <v>168</v>
      </c>
      <c r="B28" s="33">
        <v>5</v>
      </c>
      <c r="C28" s="34" t="s">
        <v>396</v>
      </c>
      <c r="D28" s="33" t="s">
        <v>181</v>
      </c>
      <c r="E28" s="35" t="s">
        <v>397</v>
      </c>
      <c r="F28" s="36" t="s">
        <v>242</v>
      </c>
      <c r="G28" s="37">
        <v>174.72</v>
      </c>
      <c r="H28" s="38">
        <v>0</v>
      </c>
      <c r="I28" s="38">
        <f>ROUND(G28*H28,P4)</f>
        <v>0</v>
      </c>
      <c r="J28" s="33"/>
      <c r="O28" s="39">
        <f>I28*0.21</f>
        <v>0</v>
      </c>
      <c r="P28">
        <v>3</v>
      </c>
    </row>
    <row r="29" spans="1:16" x14ac:dyDescent="0.25">
      <c r="A29" s="33" t="s">
        <v>173</v>
      </c>
      <c r="B29" s="40"/>
      <c r="C29" s="41"/>
      <c r="D29" s="41"/>
      <c r="E29" s="35" t="s">
        <v>398</v>
      </c>
      <c r="F29" s="41"/>
      <c r="G29" s="41"/>
      <c r="H29" s="41"/>
      <c r="I29" s="41"/>
      <c r="J29" s="42"/>
    </row>
    <row r="30" spans="1:16" x14ac:dyDescent="0.25">
      <c r="A30" s="33" t="s">
        <v>175</v>
      </c>
      <c r="B30" s="40"/>
      <c r="C30" s="41"/>
      <c r="D30" s="41"/>
      <c r="E30" s="43" t="s">
        <v>399</v>
      </c>
      <c r="F30" s="41"/>
      <c r="G30" s="41"/>
      <c r="H30" s="41"/>
      <c r="I30" s="41"/>
      <c r="J30" s="42"/>
    </row>
    <row r="31" spans="1:16" ht="255" x14ac:dyDescent="0.25">
      <c r="A31" s="33" t="s">
        <v>177</v>
      </c>
      <c r="B31" s="40"/>
      <c r="C31" s="41"/>
      <c r="D31" s="41"/>
      <c r="E31" s="35" t="s">
        <v>400</v>
      </c>
      <c r="F31" s="41"/>
      <c r="G31" s="41"/>
      <c r="H31" s="41"/>
      <c r="I31" s="41"/>
      <c r="J31" s="42"/>
    </row>
    <row r="32" spans="1:16" x14ac:dyDescent="0.25">
      <c r="A32" s="27" t="s">
        <v>165</v>
      </c>
      <c r="B32" s="28"/>
      <c r="C32" s="29" t="s">
        <v>278</v>
      </c>
      <c r="D32" s="30"/>
      <c r="E32" s="27" t="s">
        <v>279</v>
      </c>
      <c r="F32" s="30"/>
      <c r="G32" s="30"/>
      <c r="H32" s="30"/>
      <c r="I32" s="31">
        <f>SUMIFS(I33:I60,A33:A60,"P")</f>
        <v>0</v>
      </c>
      <c r="J32" s="32"/>
    </row>
    <row r="33" spans="1:16" x14ac:dyDescent="0.25">
      <c r="A33" s="33" t="s">
        <v>168</v>
      </c>
      <c r="B33" s="33">
        <v>6</v>
      </c>
      <c r="C33" s="34" t="s">
        <v>401</v>
      </c>
      <c r="D33" s="33" t="s">
        <v>181</v>
      </c>
      <c r="E33" s="35" t="s">
        <v>402</v>
      </c>
      <c r="F33" s="36" t="s">
        <v>274</v>
      </c>
      <c r="G33" s="37">
        <v>7.1</v>
      </c>
      <c r="H33" s="38">
        <v>0</v>
      </c>
      <c r="I33" s="38">
        <f>ROUND(G33*H33,P4)</f>
        <v>0</v>
      </c>
      <c r="J33" s="33"/>
      <c r="O33" s="39">
        <f>I33*0.21</f>
        <v>0</v>
      </c>
      <c r="P33">
        <v>3</v>
      </c>
    </row>
    <row r="34" spans="1:16" x14ac:dyDescent="0.25">
      <c r="A34" s="33" t="s">
        <v>173</v>
      </c>
      <c r="B34" s="40"/>
      <c r="C34" s="41"/>
      <c r="D34" s="41"/>
      <c r="E34" s="35" t="s">
        <v>403</v>
      </c>
      <c r="F34" s="41"/>
      <c r="G34" s="41"/>
      <c r="H34" s="41"/>
      <c r="I34" s="41"/>
      <c r="J34" s="42"/>
    </row>
    <row r="35" spans="1:16" x14ac:dyDescent="0.25">
      <c r="A35" s="33" t="s">
        <v>175</v>
      </c>
      <c r="B35" s="40"/>
      <c r="C35" s="41"/>
      <c r="D35" s="41"/>
      <c r="E35" s="43" t="s">
        <v>404</v>
      </c>
      <c r="F35" s="41"/>
      <c r="G35" s="41"/>
      <c r="H35" s="41"/>
      <c r="I35" s="41"/>
      <c r="J35" s="42"/>
    </row>
    <row r="36" spans="1:16" ht="45" x14ac:dyDescent="0.25">
      <c r="A36" s="33" t="s">
        <v>177</v>
      </c>
      <c r="B36" s="40"/>
      <c r="C36" s="41"/>
      <c r="D36" s="41"/>
      <c r="E36" s="35" t="s">
        <v>405</v>
      </c>
      <c r="F36" s="41"/>
      <c r="G36" s="41"/>
      <c r="H36" s="41"/>
      <c r="I36" s="41"/>
      <c r="J36" s="42"/>
    </row>
    <row r="37" spans="1:16" x14ac:dyDescent="0.25">
      <c r="A37" s="33" t="s">
        <v>168</v>
      </c>
      <c r="B37" s="33">
        <v>7</v>
      </c>
      <c r="C37" s="34" t="s">
        <v>406</v>
      </c>
      <c r="D37" s="33" t="s">
        <v>181</v>
      </c>
      <c r="E37" s="35" t="s">
        <v>407</v>
      </c>
      <c r="F37" s="36" t="s">
        <v>242</v>
      </c>
      <c r="G37" s="37">
        <v>19.5</v>
      </c>
      <c r="H37" s="38">
        <v>0</v>
      </c>
      <c r="I37" s="38">
        <f>ROUND(G37*H37,P4)</f>
        <v>0</v>
      </c>
      <c r="J37" s="33"/>
      <c r="O37" s="39">
        <f>I37*0.21</f>
        <v>0</v>
      </c>
      <c r="P37">
        <v>3</v>
      </c>
    </row>
    <row r="38" spans="1:16" x14ac:dyDescent="0.25">
      <c r="A38" s="33" t="s">
        <v>173</v>
      </c>
      <c r="B38" s="40"/>
      <c r="C38" s="41"/>
      <c r="D38" s="41"/>
      <c r="E38" s="35" t="s">
        <v>408</v>
      </c>
      <c r="F38" s="41"/>
      <c r="G38" s="41"/>
      <c r="H38" s="41"/>
      <c r="I38" s="41"/>
      <c r="J38" s="42"/>
    </row>
    <row r="39" spans="1:16" x14ac:dyDescent="0.25">
      <c r="A39" s="33" t="s">
        <v>175</v>
      </c>
      <c r="B39" s="40"/>
      <c r="C39" s="41"/>
      <c r="D39" s="41"/>
      <c r="E39" s="43" t="s">
        <v>409</v>
      </c>
      <c r="F39" s="41"/>
      <c r="G39" s="41"/>
      <c r="H39" s="41"/>
      <c r="I39" s="41"/>
      <c r="J39" s="42"/>
    </row>
    <row r="40" spans="1:16" ht="150" x14ac:dyDescent="0.25">
      <c r="A40" s="33" t="s">
        <v>177</v>
      </c>
      <c r="B40" s="40"/>
      <c r="C40" s="41"/>
      <c r="D40" s="41"/>
      <c r="E40" s="35" t="s">
        <v>410</v>
      </c>
      <c r="F40" s="41"/>
      <c r="G40" s="41"/>
      <c r="H40" s="41"/>
      <c r="I40" s="41"/>
      <c r="J40" s="42"/>
    </row>
    <row r="41" spans="1:16" x14ac:dyDescent="0.25">
      <c r="A41" s="33" t="s">
        <v>168</v>
      </c>
      <c r="B41" s="33">
        <v>8</v>
      </c>
      <c r="C41" s="34" t="s">
        <v>411</v>
      </c>
      <c r="D41" s="33" t="s">
        <v>181</v>
      </c>
      <c r="E41" s="35" t="s">
        <v>412</v>
      </c>
      <c r="F41" s="36" t="s">
        <v>242</v>
      </c>
      <c r="G41" s="37">
        <v>1.1140000000000001</v>
      </c>
      <c r="H41" s="38">
        <v>0</v>
      </c>
      <c r="I41" s="38">
        <f>ROUND(G41*H41,P4)</f>
        <v>0</v>
      </c>
      <c r="J41" s="33"/>
      <c r="O41" s="39">
        <f>I41*0.21</f>
        <v>0</v>
      </c>
      <c r="P41">
        <v>3</v>
      </c>
    </row>
    <row r="42" spans="1:16" x14ac:dyDescent="0.25">
      <c r="A42" s="33" t="s">
        <v>173</v>
      </c>
      <c r="B42" s="40"/>
      <c r="C42" s="41"/>
      <c r="D42" s="41"/>
      <c r="E42" s="35" t="s">
        <v>413</v>
      </c>
      <c r="F42" s="41"/>
      <c r="G42" s="41"/>
      <c r="H42" s="41"/>
      <c r="I42" s="41"/>
      <c r="J42" s="42"/>
    </row>
    <row r="43" spans="1:16" x14ac:dyDescent="0.25">
      <c r="A43" s="33" t="s">
        <v>175</v>
      </c>
      <c r="B43" s="40"/>
      <c r="C43" s="41"/>
      <c r="D43" s="41"/>
      <c r="E43" s="43" t="s">
        <v>414</v>
      </c>
      <c r="F43" s="41"/>
      <c r="G43" s="41"/>
      <c r="H43" s="41"/>
      <c r="I43" s="41"/>
      <c r="J43" s="42"/>
    </row>
    <row r="44" spans="1:16" ht="150" x14ac:dyDescent="0.25">
      <c r="A44" s="33" t="s">
        <v>177</v>
      </c>
      <c r="B44" s="40"/>
      <c r="C44" s="41"/>
      <c r="D44" s="41"/>
      <c r="E44" s="35" t="s">
        <v>410</v>
      </c>
      <c r="F44" s="41"/>
      <c r="G44" s="41"/>
      <c r="H44" s="41"/>
      <c r="I44" s="41"/>
      <c r="J44" s="42"/>
    </row>
    <row r="45" spans="1:16" x14ac:dyDescent="0.25">
      <c r="A45" s="33" t="s">
        <v>168</v>
      </c>
      <c r="B45" s="33">
        <v>9</v>
      </c>
      <c r="C45" s="34" t="s">
        <v>415</v>
      </c>
      <c r="D45" s="33" t="s">
        <v>181</v>
      </c>
      <c r="E45" s="35" t="s">
        <v>416</v>
      </c>
      <c r="F45" s="36" t="s">
        <v>242</v>
      </c>
      <c r="G45" s="37">
        <v>20.399999999999999</v>
      </c>
      <c r="H45" s="38">
        <v>0</v>
      </c>
      <c r="I45" s="38">
        <f>ROUND(G45*H45,P4)</f>
        <v>0</v>
      </c>
      <c r="J45" s="33"/>
      <c r="O45" s="39">
        <f>I45*0.21</f>
        <v>0</v>
      </c>
      <c r="P45">
        <v>3</v>
      </c>
    </row>
    <row r="46" spans="1:16" x14ac:dyDescent="0.25">
      <c r="A46" s="33" t="s">
        <v>173</v>
      </c>
      <c r="B46" s="40"/>
      <c r="C46" s="41"/>
      <c r="D46" s="41"/>
      <c r="E46" s="35" t="s">
        <v>417</v>
      </c>
      <c r="F46" s="41"/>
      <c r="G46" s="41"/>
      <c r="H46" s="41"/>
      <c r="I46" s="41"/>
      <c r="J46" s="42"/>
    </row>
    <row r="47" spans="1:16" ht="60" x14ac:dyDescent="0.25">
      <c r="A47" s="33" t="s">
        <v>175</v>
      </c>
      <c r="B47" s="40"/>
      <c r="C47" s="41"/>
      <c r="D47" s="41"/>
      <c r="E47" s="43" t="s">
        <v>418</v>
      </c>
      <c r="F47" s="41"/>
      <c r="G47" s="41"/>
      <c r="H47" s="41"/>
      <c r="I47" s="41"/>
      <c r="J47" s="42"/>
    </row>
    <row r="48" spans="1:16" ht="150" x14ac:dyDescent="0.25">
      <c r="A48" s="33" t="s">
        <v>177</v>
      </c>
      <c r="B48" s="40"/>
      <c r="C48" s="41"/>
      <c r="D48" s="41"/>
      <c r="E48" s="35" t="s">
        <v>410</v>
      </c>
      <c r="F48" s="41"/>
      <c r="G48" s="41"/>
      <c r="H48" s="41"/>
      <c r="I48" s="41"/>
      <c r="J48" s="42"/>
    </row>
    <row r="49" spans="1:16" x14ac:dyDescent="0.25">
      <c r="A49" s="33" t="s">
        <v>168</v>
      </c>
      <c r="B49" s="33">
        <v>10</v>
      </c>
      <c r="C49" s="34" t="s">
        <v>419</v>
      </c>
      <c r="D49" s="33" t="s">
        <v>181</v>
      </c>
      <c r="E49" s="35" t="s">
        <v>420</v>
      </c>
      <c r="F49" s="36" t="s">
        <v>274</v>
      </c>
      <c r="G49" s="37">
        <v>5.5</v>
      </c>
      <c r="H49" s="38">
        <v>0</v>
      </c>
      <c r="I49" s="38">
        <f>ROUND(G49*H49,P4)</f>
        <v>0</v>
      </c>
      <c r="J49" s="33"/>
      <c r="O49" s="39">
        <f>I49*0.21</f>
        <v>0</v>
      </c>
      <c r="P49">
        <v>3</v>
      </c>
    </row>
    <row r="50" spans="1:16" ht="30" x14ac:dyDescent="0.25">
      <c r="A50" s="33" t="s">
        <v>173</v>
      </c>
      <c r="B50" s="40"/>
      <c r="C50" s="41"/>
      <c r="D50" s="41"/>
      <c r="E50" s="35" t="s">
        <v>421</v>
      </c>
      <c r="F50" s="41"/>
      <c r="G50" s="41"/>
      <c r="H50" s="41"/>
      <c r="I50" s="41"/>
      <c r="J50" s="42"/>
    </row>
    <row r="51" spans="1:16" x14ac:dyDescent="0.25">
      <c r="A51" s="33" t="s">
        <v>175</v>
      </c>
      <c r="B51" s="40"/>
      <c r="C51" s="41"/>
      <c r="D51" s="41"/>
      <c r="E51" s="43" t="s">
        <v>422</v>
      </c>
      <c r="F51" s="41"/>
      <c r="G51" s="41"/>
      <c r="H51" s="41"/>
      <c r="I51" s="41"/>
      <c r="J51" s="42"/>
    </row>
    <row r="52" spans="1:16" ht="180" x14ac:dyDescent="0.25">
      <c r="A52" s="33" t="s">
        <v>177</v>
      </c>
      <c r="B52" s="40"/>
      <c r="C52" s="41"/>
      <c r="D52" s="41"/>
      <c r="E52" s="35" t="s">
        <v>423</v>
      </c>
      <c r="F52" s="41"/>
      <c r="G52" s="41"/>
      <c r="H52" s="41"/>
      <c r="I52" s="41"/>
      <c r="J52" s="42"/>
    </row>
    <row r="53" spans="1:16" x14ac:dyDescent="0.25">
      <c r="A53" s="33" t="s">
        <v>168</v>
      </c>
      <c r="B53" s="33">
        <v>11</v>
      </c>
      <c r="C53" s="34" t="s">
        <v>424</v>
      </c>
      <c r="D53" s="33" t="s">
        <v>181</v>
      </c>
      <c r="E53" s="35" t="s">
        <v>425</v>
      </c>
      <c r="F53" s="36" t="s">
        <v>274</v>
      </c>
      <c r="G53" s="37">
        <v>2.75</v>
      </c>
      <c r="H53" s="38">
        <v>0</v>
      </c>
      <c r="I53" s="38">
        <f>ROUND(G53*H53,P4)</f>
        <v>0</v>
      </c>
      <c r="J53" s="33"/>
      <c r="O53" s="39">
        <f>I53*0.21</f>
        <v>0</v>
      </c>
      <c r="P53">
        <v>3</v>
      </c>
    </row>
    <row r="54" spans="1:16" ht="30" x14ac:dyDescent="0.25">
      <c r="A54" s="33" t="s">
        <v>173</v>
      </c>
      <c r="B54" s="40"/>
      <c r="C54" s="41"/>
      <c r="D54" s="41"/>
      <c r="E54" s="35" t="s">
        <v>426</v>
      </c>
      <c r="F54" s="41"/>
      <c r="G54" s="41"/>
      <c r="H54" s="41"/>
      <c r="I54" s="41"/>
      <c r="J54" s="42"/>
    </row>
    <row r="55" spans="1:16" x14ac:dyDescent="0.25">
      <c r="A55" s="33" t="s">
        <v>175</v>
      </c>
      <c r="B55" s="40"/>
      <c r="C55" s="41"/>
      <c r="D55" s="41"/>
      <c r="E55" s="43" t="s">
        <v>427</v>
      </c>
      <c r="F55" s="41"/>
      <c r="G55" s="41"/>
      <c r="H55" s="41"/>
      <c r="I55" s="41"/>
      <c r="J55" s="42"/>
    </row>
    <row r="56" spans="1:16" ht="180" x14ac:dyDescent="0.25">
      <c r="A56" s="33" t="s">
        <v>177</v>
      </c>
      <c r="B56" s="40"/>
      <c r="C56" s="41"/>
      <c r="D56" s="41"/>
      <c r="E56" s="35" t="s">
        <v>423</v>
      </c>
      <c r="F56" s="41"/>
      <c r="G56" s="41"/>
      <c r="H56" s="41"/>
      <c r="I56" s="41"/>
      <c r="J56" s="42"/>
    </row>
    <row r="57" spans="1:16" x14ac:dyDescent="0.25">
      <c r="A57" s="33" t="s">
        <v>168</v>
      </c>
      <c r="B57" s="33">
        <v>12</v>
      </c>
      <c r="C57" s="34" t="s">
        <v>428</v>
      </c>
      <c r="D57" s="33" t="s">
        <v>181</v>
      </c>
      <c r="E57" s="35" t="s">
        <v>429</v>
      </c>
      <c r="F57" s="36" t="s">
        <v>250</v>
      </c>
      <c r="G57" s="37">
        <v>43.8</v>
      </c>
      <c r="H57" s="38">
        <v>0</v>
      </c>
      <c r="I57" s="38">
        <f>ROUND(G57*H57,P4)</f>
        <v>0</v>
      </c>
      <c r="J57" s="33"/>
      <c r="O57" s="39">
        <f>I57*0.21</f>
        <v>0</v>
      </c>
      <c r="P57">
        <v>3</v>
      </c>
    </row>
    <row r="58" spans="1:16" x14ac:dyDescent="0.25">
      <c r="A58" s="33" t="s">
        <v>173</v>
      </c>
      <c r="B58" s="40"/>
      <c r="C58" s="41"/>
      <c r="D58" s="41"/>
      <c r="E58" s="35" t="s">
        <v>430</v>
      </c>
      <c r="F58" s="41"/>
      <c r="G58" s="41"/>
      <c r="H58" s="41"/>
      <c r="I58" s="41"/>
      <c r="J58" s="42"/>
    </row>
    <row r="59" spans="1:16" ht="45" x14ac:dyDescent="0.25">
      <c r="A59" s="33" t="s">
        <v>175</v>
      </c>
      <c r="B59" s="40"/>
      <c r="C59" s="41"/>
      <c r="D59" s="41"/>
      <c r="E59" s="43" t="s">
        <v>431</v>
      </c>
      <c r="F59" s="41"/>
      <c r="G59" s="41"/>
      <c r="H59" s="41"/>
      <c r="I59" s="41"/>
      <c r="J59" s="42"/>
    </row>
    <row r="60" spans="1:16" ht="165" x14ac:dyDescent="0.25">
      <c r="A60" s="33" t="s">
        <v>177</v>
      </c>
      <c r="B60" s="45"/>
      <c r="C60" s="46"/>
      <c r="D60" s="46"/>
      <c r="E60" s="35" t="s">
        <v>432</v>
      </c>
      <c r="F60" s="46"/>
      <c r="G60" s="46"/>
      <c r="H60" s="46"/>
      <c r="I60" s="46"/>
      <c r="J60" s="47"/>
    </row>
  </sheetData>
  <mergeCells count="13">
    <mergeCell ref="E7:E8"/>
    <mergeCell ref="F7:F8"/>
    <mergeCell ref="G7:G8"/>
    <mergeCell ref="H7:I7"/>
    <mergeCell ref="J7:J8"/>
    <mergeCell ref="C3:D3"/>
    <mergeCell ref="C4:D4"/>
    <mergeCell ref="C5:D5"/>
    <mergeCell ref="C6:D6"/>
    <mergeCell ref="A7:A8"/>
    <mergeCell ref="B7:B8"/>
    <mergeCell ref="C7:C8"/>
    <mergeCell ref="D7:D8"/>
  </mergeCells>
  <pageMargins left="0.7" right="0.7" top="0.75" bottom="0.75" header="0.3" footer="0.3"/>
  <pageSetup fitToHeight="0"/>
  <headerFooter>
    <oddFooter>&amp;C_x000D_&amp;1#&amp;"Calibri"&amp;10&amp;K000000 Mott MacDonald Restricted</oddFooter>
  </headerFooter>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P56"/>
  <sheetViews>
    <sheetView topLeftCell="B1" workbookViewId="0"/>
  </sheetViews>
  <sheetFormatPr defaultRowHeight="15" x14ac:dyDescent="0.25"/>
  <cols>
    <col min="1" max="1" width="9.140625" hidden="1"/>
    <col min="2" max="2" width="16.140625" customWidth="1"/>
    <col min="3" max="3" width="9.7109375" customWidth="1"/>
    <col min="4" max="4" width="13" customWidth="1"/>
    <col min="5" max="5" width="64.85546875" customWidth="1"/>
    <col min="6" max="6" width="13" customWidth="1"/>
    <col min="7" max="9" width="16.140625" customWidth="1"/>
    <col min="10" max="10" width="14.85546875" bestFit="1" customWidth="1"/>
    <col min="15" max="16" width="9.140625" hidden="1"/>
  </cols>
  <sheetData>
    <row r="1" spans="1:16" x14ac:dyDescent="0.25">
      <c r="A1" s="1" t="s">
        <v>0</v>
      </c>
      <c r="B1" s="11"/>
      <c r="C1" s="12"/>
      <c r="D1" s="12"/>
      <c r="E1" s="13" t="s">
        <v>1</v>
      </c>
      <c r="F1" s="12"/>
      <c r="G1" s="12"/>
      <c r="H1" s="12"/>
      <c r="I1" s="12"/>
      <c r="J1" s="14"/>
      <c r="P1">
        <v>3</v>
      </c>
    </row>
    <row r="2" spans="1:16" ht="20.25" x14ac:dyDescent="0.25">
      <c r="A2" s="1"/>
      <c r="B2" s="15"/>
      <c r="C2" s="16"/>
      <c r="D2" s="16"/>
      <c r="E2" s="17" t="s">
        <v>142</v>
      </c>
      <c r="F2" s="16"/>
      <c r="G2" s="16"/>
      <c r="H2" s="16"/>
      <c r="I2" s="16"/>
      <c r="J2" s="18"/>
    </row>
    <row r="3" spans="1:16" x14ac:dyDescent="0.25">
      <c r="A3" s="3" t="s">
        <v>143</v>
      </c>
      <c r="B3" s="19" t="s">
        <v>144</v>
      </c>
      <c r="C3" s="73" t="s">
        <v>145</v>
      </c>
      <c r="D3" s="74"/>
      <c r="E3" s="20" t="s">
        <v>146</v>
      </c>
      <c r="F3" s="16"/>
      <c r="G3" s="16"/>
      <c r="H3" s="21" t="s">
        <v>433</v>
      </c>
      <c r="I3" s="22">
        <f>SUMIFS(I10:I56,A10:A56,"SD")</f>
        <v>0</v>
      </c>
      <c r="J3" s="18"/>
      <c r="O3">
        <v>0</v>
      </c>
      <c r="P3">
        <v>2</v>
      </c>
    </row>
    <row r="4" spans="1:16" x14ac:dyDescent="0.25">
      <c r="A4" s="3" t="s">
        <v>148</v>
      </c>
      <c r="B4" s="19" t="s">
        <v>149</v>
      </c>
      <c r="C4" s="73" t="s">
        <v>11</v>
      </c>
      <c r="D4" s="74"/>
      <c r="E4" s="20" t="s">
        <v>12</v>
      </c>
      <c r="F4" s="16"/>
      <c r="G4" s="16"/>
      <c r="H4" s="16"/>
      <c r="I4" s="16"/>
      <c r="J4" s="18"/>
      <c r="O4">
        <v>0.15</v>
      </c>
      <c r="P4">
        <v>2</v>
      </c>
    </row>
    <row r="5" spans="1:16" x14ac:dyDescent="0.25">
      <c r="A5" s="3" t="s">
        <v>150</v>
      </c>
      <c r="B5" s="19" t="s">
        <v>149</v>
      </c>
      <c r="C5" s="73" t="s">
        <v>293</v>
      </c>
      <c r="D5" s="74"/>
      <c r="E5" s="20" t="s">
        <v>20</v>
      </c>
      <c r="F5" s="16"/>
      <c r="G5" s="16"/>
      <c r="H5" s="16"/>
      <c r="I5" s="16"/>
      <c r="J5" s="18"/>
      <c r="O5">
        <v>0.21</v>
      </c>
    </row>
    <row r="6" spans="1:16" x14ac:dyDescent="0.25">
      <c r="A6" s="3" t="s">
        <v>152</v>
      </c>
      <c r="B6" s="19" t="s">
        <v>153</v>
      </c>
      <c r="C6" s="73" t="s">
        <v>433</v>
      </c>
      <c r="D6" s="74"/>
      <c r="E6" s="20" t="s">
        <v>24</v>
      </c>
      <c r="F6" s="16"/>
      <c r="G6" s="16"/>
      <c r="H6" s="16"/>
      <c r="I6" s="16"/>
      <c r="J6" s="18"/>
    </row>
    <row r="7" spans="1:16" x14ac:dyDescent="0.25">
      <c r="A7" s="75" t="s">
        <v>154</v>
      </c>
      <c r="B7" s="76" t="s">
        <v>155</v>
      </c>
      <c r="C7" s="77" t="s">
        <v>156</v>
      </c>
      <c r="D7" s="77" t="s">
        <v>157</v>
      </c>
      <c r="E7" s="77" t="s">
        <v>158</v>
      </c>
      <c r="F7" s="77" t="s">
        <v>159</v>
      </c>
      <c r="G7" s="77" t="s">
        <v>160</v>
      </c>
      <c r="H7" s="77" t="s">
        <v>161</v>
      </c>
      <c r="I7" s="77"/>
      <c r="J7" s="78" t="s">
        <v>162</v>
      </c>
    </row>
    <row r="8" spans="1:16" x14ac:dyDescent="0.25">
      <c r="A8" s="75"/>
      <c r="B8" s="76"/>
      <c r="C8" s="77"/>
      <c r="D8" s="77"/>
      <c r="E8" s="77"/>
      <c r="F8" s="77"/>
      <c r="G8" s="77"/>
      <c r="H8" s="6" t="s">
        <v>163</v>
      </c>
      <c r="I8" s="6" t="s">
        <v>164</v>
      </c>
      <c r="J8" s="78"/>
    </row>
    <row r="9" spans="1:16" x14ac:dyDescent="0.25">
      <c r="A9" s="25">
        <v>0</v>
      </c>
      <c r="B9" s="23">
        <v>1</v>
      </c>
      <c r="C9" s="26">
        <v>2</v>
      </c>
      <c r="D9" s="6">
        <v>3</v>
      </c>
      <c r="E9" s="26">
        <v>4</v>
      </c>
      <c r="F9" s="6">
        <v>5</v>
      </c>
      <c r="G9" s="6">
        <v>6</v>
      </c>
      <c r="H9" s="6">
        <v>7</v>
      </c>
      <c r="I9" s="26">
        <v>8</v>
      </c>
      <c r="J9" s="24">
        <v>9</v>
      </c>
    </row>
    <row r="10" spans="1:16" x14ac:dyDescent="0.25">
      <c r="A10" s="27" t="s">
        <v>165</v>
      </c>
      <c r="B10" s="28"/>
      <c r="C10" s="29" t="s">
        <v>166</v>
      </c>
      <c r="D10" s="30"/>
      <c r="E10" s="27" t="s">
        <v>167</v>
      </c>
      <c r="F10" s="30"/>
      <c r="G10" s="30"/>
      <c r="H10" s="30"/>
      <c r="I10" s="31">
        <f>SUMIFS(I11:I22,A11:A22,"P")</f>
        <v>0</v>
      </c>
      <c r="J10" s="32"/>
    </row>
    <row r="11" spans="1:16" ht="30" x14ac:dyDescent="0.25">
      <c r="A11" s="33" t="s">
        <v>168</v>
      </c>
      <c r="B11" s="33">
        <v>1</v>
      </c>
      <c r="C11" s="34" t="s">
        <v>296</v>
      </c>
      <c r="D11" s="33" t="s">
        <v>196</v>
      </c>
      <c r="E11" s="35" t="s">
        <v>297</v>
      </c>
      <c r="F11" s="36" t="s">
        <v>298</v>
      </c>
      <c r="G11" s="37">
        <v>151.506</v>
      </c>
      <c r="H11" s="38">
        <v>0</v>
      </c>
      <c r="I11" s="38">
        <f>ROUND(G11*H11,P4)</f>
        <v>0</v>
      </c>
      <c r="J11" s="33"/>
      <c r="O11" s="39">
        <f>I11*0.21</f>
        <v>0</v>
      </c>
      <c r="P11">
        <v>3</v>
      </c>
    </row>
    <row r="12" spans="1:16" ht="240" x14ac:dyDescent="0.25">
      <c r="A12" s="33" t="s">
        <v>173</v>
      </c>
      <c r="B12" s="40"/>
      <c r="C12" s="41"/>
      <c r="D12" s="41"/>
      <c r="E12" s="35" t="s">
        <v>434</v>
      </c>
      <c r="F12" s="41"/>
      <c r="G12" s="41"/>
      <c r="H12" s="41"/>
      <c r="I12" s="41"/>
      <c r="J12" s="42"/>
    </row>
    <row r="13" spans="1:16" x14ac:dyDescent="0.25">
      <c r="A13" s="33" t="s">
        <v>175</v>
      </c>
      <c r="B13" s="40"/>
      <c r="C13" s="41"/>
      <c r="D13" s="41"/>
      <c r="E13" s="43" t="s">
        <v>435</v>
      </c>
      <c r="F13" s="41"/>
      <c r="G13" s="41"/>
      <c r="H13" s="41"/>
      <c r="I13" s="41"/>
      <c r="J13" s="42"/>
    </row>
    <row r="14" spans="1:16" ht="75" x14ac:dyDescent="0.25">
      <c r="A14" s="33" t="s">
        <v>177</v>
      </c>
      <c r="B14" s="40"/>
      <c r="C14" s="41"/>
      <c r="D14" s="41"/>
      <c r="E14" s="35" t="s">
        <v>383</v>
      </c>
      <c r="F14" s="41"/>
      <c r="G14" s="41"/>
      <c r="H14" s="41"/>
      <c r="I14" s="41"/>
      <c r="J14" s="42"/>
    </row>
    <row r="15" spans="1:16" ht="30" x14ac:dyDescent="0.25">
      <c r="A15" s="33" t="s">
        <v>168</v>
      </c>
      <c r="B15" s="33">
        <v>2</v>
      </c>
      <c r="C15" s="34" t="s">
        <v>296</v>
      </c>
      <c r="D15" s="33" t="s">
        <v>199</v>
      </c>
      <c r="E15" s="35" t="s">
        <v>297</v>
      </c>
      <c r="F15" s="36" t="s">
        <v>298</v>
      </c>
      <c r="G15" s="37">
        <v>593.46</v>
      </c>
      <c r="H15" s="38">
        <v>0</v>
      </c>
      <c r="I15" s="38">
        <f>ROUND(G15*H15,P4)</f>
        <v>0</v>
      </c>
      <c r="J15" s="33"/>
      <c r="O15" s="39">
        <f>I15*0.21</f>
        <v>0</v>
      </c>
      <c r="P15">
        <v>3</v>
      </c>
    </row>
    <row r="16" spans="1:16" ht="210" x14ac:dyDescent="0.25">
      <c r="A16" s="33" t="s">
        <v>173</v>
      </c>
      <c r="B16" s="40"/>
      <c r="C16" s="41"/>
      <c r="D16" s="41"/>
      <c r="E16" s="35" t="s">
        <v>384</v>
      </c>
      <c r="F16" s="41"/>
      <c r="G16" s="41"/>
      <c r="H16" s="41"/>
      <c r="I16" s="41"/>
      <c r="J16" s="42"/>
    </row>
    <row r="17" spans="1:16" x14ac:dyDescent="0.25">
      <c r="A17" s="33" t="s">
        <v>175</v>
      </c>
      <c r="B17" s="40"/>
      <c r="C17" s="41"/>
      <c r="D17" s="41"/>
      <c r="E17" s="43" t="s">
        <v>436</v>
      </c>
      <c r="F17" s="41"/>
      <c r="G17" s="41"/>
      <c r="H17" s="41"/>
      <c r="I17" s="41"/>
      <c r="J17" s="42"/>
    </row>
    <row r="18" spans="1:16" ht="75" x14ac:dyDescent="0.25">
      <c r="A18" s="33" t="s">
        <v>177</v>
      </c>
      <c r="B18" s="40"/>
      <c r="C18" s="41"/>
      <c r="D18" s="41"/>
      <c r="E18" s="35" t="s">
        <v>301</v>
      </c>
      <c r="F18" s="41"/>
      <c r="G18" s="41"/>
      <c r="H18" s="41"/>
      <c r="I18" s="41"/>
      <c r="J18" s="42"/>
    </row>
    <row r="19" spans="1:16" x14ac:dyDescent="0.25">
      <c r="A19" s="33" t="s">
        <v>168</v>
      </c>
      <c r="B19" s="33">
        <v>3</v>
      </c>
      <c r="C19" s="34" t="s">
        <v>386</v>
      </c>
      <c r="D19" s="33" t="s">
        <v>181</v>
      </c>
      <c r="E19" s="35" t="s">
        <v>387</v>
      </c>
      <c r="F19" s="36" t="s">
        <v>242</v>
      </c>
      <c r="G19" s="37">
        <v>0.70599999999999996</v>
      </c>
      <c r="H19" s="38">
        <v>0</v>
      </c>
      <c r="I19" s="38">
        <f>ROUND(G19*H19,P4)</f>
        <v>0</v>
      </c>
      <c r="J19" s="33"/>
      <c r="O19" s="39">
        <f>I19*0.21</f>
        <v>0</v>
      </c>
      <c r="P19">
        <v>3</v>
      </c>
    </row>
    <row r="20" spans="1:16" x14ac:dyDescent="0.25">
      <c r="A20" s="33" t="s">
        <v>173</v>
      </c>
      <c r="B20" s="40"/>
      <c r="C20" s="41"/>
      <c r="D20" s="41"/>
      <c r="E20" s="35" t="s">
        <v>388</v>
      </c>
      <c r="F20" s="41"/>
      <c r="G20" s="41"/>
      <c r="H20" s="41"/>
      <c r="I20" s="41"/>
      <c r="J20" s="42"/>
    </row>
    <row r="21" spans="1:16" x14ac:dyDescent="0.25">
      <c r="A21" s="33" t="s">
        <v>175</v>
      </c>
      <c r="B21" s="40"/>
      <c r="C21" s="41"/>
      <c r="D21" s="41"/>
      <c r="E21" s="43" t="s">
        <v>437</v>
      </c>
      <c r="F21" s="41"/>
      <c r="G21" s="41"/>
      <c r="H21" s="41"/>
      <c r="I21" s="41"/>
      <c r="J21" s="42"/>
    </row>
    <row r="22" spans="1:16" ht="30" x14ac:dyDescent="0.25">
      <c r="A22" s="33" t="s">
        <v>177</v>
      </c>
      <c r="B22" s="40"/>
      <c r="C22" s="41"/>
      <c r="D22" s="41"/>
      <c r="E22" s="35" t="s">
        <v>390</v>
      </c>
      <c r="F22" s="41"/>
      <c r="G22" s="41"/>
      <c r="H22" s="41"/>
      <c r="I22" s="41"/>
      <c r="J22" s="42"/>
    </row>
    <row r="23" spans="1:16" x14ac:dyDescent="0.25">
      <c r="A23" s="27" t="s">
        <v>165</v>
      </c>
      <c r="B23" s="28"/>
      <c r="C23" s="29" t="s">
        <v>11</v>
      </c>
      <c r="D23" s="30"/>
      <c r="E23" s="27" t="s">
        <v>239</v>
      </c>
      <c r="F23" s="30"/>
      <c r="G23" s="30"/>
      <c r="H23" s="30"/>
      <c r="I23" s="31">
        <f>SUMIFS(I24:I31,A24:A31,"P")</f>
        <v>0</v>
      </c>
      <c r="J23" s="32"/>
    </row>
    <row r="24" spans="1:16" x14ac:dyDescent="0.25">
      <c r="A24" s="33" t="s">
        <v>168</v>
      </c>
      <c r="B24" s="33">
        <v>4</v>
      </c>
      <c r="C24" s="34" t="s">
        <v>391</v>
      </c>
      <c r="D24" s="33" t="s">
        <v>181</v>
      </c>
      <c r="E24" s="35" t="s">
        <v>392</v>
      </c>
      <c r="F24" s="36" t="s">
        <v>242</v>
      </c>
      <c r="G24" s="37">
        <v>282.60000000000002</v>
      </c>
      <c r="H24" s="38">
        <v>0</v>
      </c>
      <c r="I24" s="38">
        <f>ROUND(G24*H24,P4)</f>
        <v>0</v>
      </c>
      <c r="J24" s="33"/>
      <c r="O24" s="39">
        <f>I24*0.21</f>
        <v>0</v>
      </c>
      <c r="P24">
        <v>3</v>
      </c>
    </row>
    <row r="25" spans="1:16" x14ac:dyDescent="0.25">
      <c r="A25" s="33" t="s">
        <v>173</v>
      </c>
      <c r="B25" s="40"/>
      <c r="C25" s="41"/>
      <c r="D25" s="41"/>
      <c r="E25" s="35" t="s">
        <v>393</v>
      </c>
      <c r="F25" s="41"/>
      <c r="G25" s="41"/>
      <c r="H25" s="41"/>
      <c r="I25" s="41"/>
      <c r="J25" s="42"/>
    </row>
    <row r="26" spans="1:16" ht="60" x14ac:dyDescent="0.25">
      <c r="A26" s="33" t="s">
        <v>175</v>
      </c>
      <c r="B26" s="40"/>
      <c r="C26" s="41"/>
      <c r="D26" s="41"/>
      <c r="E26" s="43" t="s">
        <v>438</v>
      </c>
      <c r="F26" s="41"/>
      <c r="G26" s="41"/>
      <c r="H26" s="41"/>
      <c r="I26" s="41"/>
      <c r="J26" s="42"/>
    </row>
    <row r="27" spans="1:16" ht="409.5" x14ac:dyDescent="0.25">
      <c r="A27" s="33" t="s">
        <v>177</v>
      </c>
      <c r="B27" s="40"/>
      <c r="C27" s="41"/>
      <c r="D27" s="41"/>
      <c r="E27" s="35" t="s">
        <v>395</v>
      </c>
      <c r="F27" s="41"/>
      <c r="G27" s="41"/>
      <c r="H27" s="41"/>
      <c r="I27" s="41"/>
      <c r="J27" s="42"/>
    </row>
    <row r="28" spans="1:16" x14ac:dyDescent="0.25">
      <c r="A28" s="33" t="s">
        <v>168</v>
      </c>
      <c r="B28" s="33">
        <v>5</v>
      </c>
      <c r="C28" s="34" t="s">
        <v>396</v>
      </c>
      <c r="D28" s="33" t="s">
        <v>181</v>
      </c>
      <c r="E28" s="35" t="s">
        <v>397</v>
      </c>
      <c r="F28" s="36" t="s">
        <v>242</v>
      </c>
      <c r="G28" s="37">
        <v>282.60000000000002</v>
      </c>
      <c r="H28" s="38">
        <v>0</v>
      </c>
      <c r="I28" s="38">
        <f>ROUND(G28*H28,P4)</f>
        <v>0</v>
      </c>
      <c r="J28" s="33"/>
      <c r="O28" s="39">
        <f>I28*0.21</f>
        <v>0</v>
      </c>
      <c r="P28">
        <v>3</v>
      </c>
    </row>
    <row r="29" spans="1:16" x14ac:dyDescent="0.25">
      <c r="A29" s="33" t="s">
        <v>173</v>
      </c>
      <c r="B29" s="40"/>
      <c r="C29" s="41"/>
      <c r="D29" s="41"/>
      <c r="E29" s="35" t="s">
        <v>398</v>
      </c>
      <c r="F29" s="41"/>
      <c r="G29" s="41"/>
      <c r="H29" s="41"/>
      <c r="I29" s="41"/>
      <c r="J29" s="42"/>
    </row>
    <row r="30" spans="1:16" x14ac:dyDescent="0.25">
      <c r="A30" s="33" t="s">
        <v>175</v>
      </c>
      <c r="B30" s="40"/>
      <c r="C30" s="41"/>
      <c r="D30" s="41"/>
      <c r="E30" s="43" t="s">
        <v>439</v>
      </c>
      <c r="F30" s="41"/>
      <c r="G30" s="41"/>
      <c r="H30" s="41"/>
      <c r="I30" s="41"/>
      <c r="J30" s="42"/>
    </row>
    <row r="31" spans="1:16" ht="255" x14ac:dyDescent="0.25">
      <c r="A31" s="33" t="s">
        <v>177</v>
      </c>
      <c r="B31" s="40"/>
      <c r="C31" s="41"/>
      <c r="D31" s="41"/>
      <c r="E31" s="35" t="s">
        <v>400</v>
      </c>
      <c r="F31" s="41"/>
      <c r="G31" s="41"/>
      <c r="H31" s="41"/>
      <c r="I31" s="41"/>
      <c r="J31" s="42"/>
    </row>
    <row r="32" spans="1:16" x14ac:dyDescent="0.25">
      <c r="A32" s="27" t="s">
        <v>165</v>
      </c>
      <c r="B32" s="28"/>
      <c r="C32" s="29" t="s">
        <v>278</v>
      </c>
      <c r="D32" s="30"/>
      <c r="E32" s="27" t="s">
        <v>279</v>
      </c>
      <c r="F32" s="30"/>
      <c r="G32" s="30"/>
      <c r="H32" s="30"/>
      <c r="I32" s="31">
        <f>SUMIFS(I33:I56,A33:A56,"P")</f>
        <v>0</v>
      </c>
      <c r="J32" s="32"/>
    </row>
    <row r="33" spans="1:16" x14ac:dyDescent="0.25">
      <c r="A33" s="33" t="s">
        <v>168</v>
      </c>
      <c r="B33" s="33">
        <v>6</v>
      </c>
      <c r="C33" s="34" t="s">
        <v>401</v>
      </c>
      <c r="D33" s="33" t="s">
        <v>181</v>
      </c>
      <c r="E33" s="35" t="s">
        <v>402</v>
      </c>
      <c r="F33" s="36" t="s">
        <v>274</v>
      </c>
      <c r="G33" s="37">
        <v>4.8499999999999996</v>
      </c>
      <c r="H33" s="38">
        <v>0</v>
      </c>
      <c r="I33" s="38">
        <f>ROUND(G33*H33,P4)</f>
        <v>0</v>
      </c>
      <c r="J33" s="33"/>
      <c r="O33" s="39">
        <f>I33*0.21</f>
        <v>0</v>
      </c>
      <c r="P33">
        <v>3</v>
      </c>
    </row>
    <row r="34" spans="1:16" x14ac:dyDescent="0.25">
      <c r="A34" s="33" t="s">
        <v>173</v>
      </c>
      <c r="B34" s="40"/>
      <c r="C34" s="41"/>
      <c r="D34" s="41"/>
      <c r="E34" s="35" t="s">
        <v>403</v>
      </c>
      <c r="F34" s="41"/>
      <c r="G34" s="41"/>
      <c r="H34" s="41"/>
      <c r="I34" s="41"/>
      <c r="J34" s="42"/>
    </row>
    <row r="35" spans="1:16" x14ac:dyDescent="0.25">
      <c r="A35" s="33" t="s">
        <v>175</v>
      </c>
      <c r="B35" s="40"/>
      <c r="C35" s="41"/>
      <c r="D35" s="41"/>
      <c r="E35" s="43" t="s">
        <v>440</v>
      </c>
      <c r="F35" s="41"/>
      <c r="G35" s="41"/>
      <c r="H35" s="41"/>
      <c r="I35" s="41"/>
      <c r="J35" s="42"/>
    </row>
    <row r="36" spans="1:16" ht="45" x14ac:dyDescent="0.25">
      <c r="A36" s="33" t="s">
        <v>177</v>
      </c>
      <c r="B36" s="40"/>
      <c r="C36" s="41"/>
      <c r="D36" s="41"/>
      <c r="E36" s="35" t="s">
        <v>405</v>
      </c>
      <c r="F36" s="41"/>
      <c r="G36" s="41"/>
      <c r="H36" s="41"/>
      <c r="I36" s="41"/>
      <c r="J36" s="42"/>
    </row>
    <row r="37" spans="1:16" x14ac:dyDescent="0.25">
      <c r="A37" s="33" t="s">
        <v>168</v>
      </c>
      <c r="B37" s="33">
        <v>7</v>
      </c>
      <c r="C37" s="34" t="s">
        <v>406</v>
      </c>
      <c r="D37" s="33" t="s">
        <v>181</v>
      </c>
      <c r="E37" s="35" t="s">
        <v>407</v>
      </c>
      <c r="F37" s="36" t="s">
        <v>242</v>
      </c>
      <c r="G37" s="37">
        <v>48.26</v>
      </c>
      <c r="H37" s="38">
        <v>0</v>
      </c>
      <c r="I37" s="38">
        <f>ROUND(G37*H37,P4)</f>
        <v>0</v>
      </c>
      <c r="J37" s="33"/>
      <c r="O37" s="39">
        <f>I37*0.21</f>
        <v>0</v>
      </c>
      <c r="P37">
        <v>3</v>
      </c>
    </row>
    <row r="38" spans="1:16" x14ac:dyDescent="0.25">
      <c r="A38" s="33" t="s">
        <v>173</v>
      </c>
      <c r="B38" s="40"/>
      <c r="C38" s="41"/>
      <c r="D38" s="41"/>
      <c r="E38" s="35" t="s">
        <v>408</v>
      </c>
      <c r="F38" s="41"/>
      <c r="G38" s="41"/>
      <c r="H38" s="41"/>
      <c r="I38" s="41"/>
      <c r="J38" s="42"/>
    </row>
    <row r="39" spans="1:16" ht="45" x14ac:dyDescent="0.25">
      <c r="A39" s="33" t="s">
        <v>175</v>
      </c>
      <c r="B39" s="40"/>
      <c r="C39" s="41"/>
      <c r="D39" s="41"/>
      <c r="E39" s="43" t="s">
        <v>441</v>
      </c>
      <c r="F39" s="41"/>
      <c r="G39" s="41"/>
      <c r="H39" s="41"/>
      <c r="I39" s="41"/>
      <c r="J39" s="42"/>
    </row>
    <row r="40" spans="1:16" ht="150" x14ac:dyDescent="0.25">
      <c r="A40" s="33" t="s">
        <v>177</v>
      </c>
      <c r="B40" s="40"/>
      <c r="C40" s="41"/>
      <c r="D40" s="41"/>
      <c r="E40" s="35" t="s">
        <v>410</v>
      </c>
      <c r="F40" s="41"/>
      <c r="G40" s="41"/>
      <c r="H40" s="41"/>
      <c r="I40" s="41"/>
      <c r="J40" s="42"/>
    </row>
    <row r="41" spans="1:16" x14ac:dyDescent="0.25">
      <c r="A41" s="33" t="s">
        <v>168</v>
      </c>
      <c r="B41" s="33">
        <v>8</v>
      </c>
      <c r="C41" s="34" t="s">
        <v>411</v>
      </c>
      <c r="D41" s="33" t="s">
        <v>181</v>
      </c>
      <c r="E41" s="35" t="s">
        <v>412</v>
      </c>
      <c r="F41" s="36" t="s">
        <v>242</v>
      </c>
      <c r="G41" s="37">
        <v>2.145</v>
      </c>
      <c r="H41" s="38">
        <v>0</v>
      </c>
      <c r="I41" s="38">
        <f>ROUND(G41*H41,P4)</f>
        <v>0</v>
      </c>
      <c r="J41" s="33"/>
      <c r="O41" s="39">
        <f>I41*0.21</f>
        <v>0</v>
      </c>
      <c r="P41">
        <v>3</v>
      </c>
    </row>
    <row r="42" spans="1:16" x14ac:dyDescent="0.25">
      <c r="A42" s="33" t="s">
        <v>173</v>
      </c>
      <c r="B42" s="40"/>
      <c r="C42" s="41"/>
      <c r="D42" s="41"/>
      <c r="E42" s="35" t="s">
        <v>413</v>
      </c>
      <c r="F42" s="41"/>
      <c r="G42" s="41"/>
      <c r="H42" s="41"/>
      <c r="I42" s="41"/>
      <c r="J42" s="42"/>
    </row>
    <row r="43" spans="1:16" x14ac:dyDescent="0.25">
      <c r="A43" s="33" t="s">
        <v>175</v>
      </c>
      <c r="B43" s="40"/>
      <c r="C43" s="41"/>
      <c r="D43" s="41"/>
      <c r="E43" s="43" t="s">
        <v>442</v>
      </c>
      <c r="F43" s="41"/>
      <c r="G43" s="41"/>
      <c r="H43" s="41"/>
      <c r="I43" s="41"/>
      <c r="J43" s="42"/>
    </row>
    <row r="44" spans="1:16" ht="150" x14ac:dyDescent="0.25">
      <c r="A44" s="33" t="s">
        <v>177</v>
      </c>
      <c r="B44" s="40"/>
      <c r="C44" s="41"/>
      <c r="D44" s="41"/>
      <c r="E44" s="35" t="s">
        <v>410</v>
      </c>
      <c r="F44" s="41"/>
      <c r="G44" s="41"/>
      <c r="H44" s="41"/>
      <c r="I44" s="41"/>
      <c r="J44" s="42"/>
    </row>
    <row r="45" spans="1:16" x14ac:dyDescent="0.25">
      <c r="A45" s="33" t="s">
        <v>168</v>
      </c>
      <c r="B45" s="33">
        <v>9</v>
      </c>
      <c r="C45" s="34" t="s">
        <v>415</v>
      </c>
      <c r="D45" s="33" t="s">
        <v>181</v>
      </c>
      <c r="E45" s="35" t="s">
        <v>416</v>
      </c>
      <c r="F45" s="36" t="s">
        <v>242</v>
      </c>
      <c r="G45" s="37">
        <v>0.59899999999999998</v>
      </c>
      <c r="H45" s="38">
        <v>0</v>
      </c>
      <c r="I45" s="38">
        <f>ROUND(G45*H45,P4)</f>
        <v>0</v>
      </c>
      <c r="J45" s="33"/>
      <c r="O45" s="39">
        <f>I45*0.21</f>
        <v>0</v>
      </c>
      <c r="P45">
        <v>3</v>
      </c>
    </row>
    <row r="46" spans="1:16" x14ac:dyDescent="0.25">
      <c r="A46" s="33" t="s">
        <v>173</v>
      </c>
      <c r="B46" s="40"/>
      <c r="C46" s="41"/>
      <c r="D46" s="41"/>
      <c r="E46" s="35" t="s">
        <v>417</v>
      </c>
      <c r="F46" s="41"/>
      <c r="G46" s="41"/>
      <c r="H46" s="41"/>
      <c r="I46" s="41"/>
      <c r="J46" s="42"/>
    </row>
    <row r="47" spans="1:16" x14ac:dyDescent="0.25">
      <c r="A47" s="33" t="s">
        <v>175</v>
      </c>
      <c r="B47" s="40"/>
      <c r="C47" s="41"/>
      <c r="D47" s="41"/>
      <c r="E47" s="43" t="s">
        <v>443</v>
      </c>
      <c r="F47" s="41"/>
      <c r="G47" s="41"/>
      <c r="H47" s="41"/>
      <c r="I47" s="41"/>
      <c r="J47" s="42"/>
    </row>
    <row r="48" spans="1:16" ht="150" x14ac:dyDescent="0.25">
      <c r="A48" s="33" t="s">
        <v>177</v>
      </c>
      <c r="B48" s="40"/>
      <c r="C48" s="41"/>
      <c r="D48" s="41"/>
      <c r="E48" s="35" t="s">
        <v>410</v>
      </c>
      <c r="F48" s="41"/>
      <c r="G48" s="41"/>
      <c r="H48" s="41"/>
      <c r="I48" s="41"/>
      <c r="J48" s="42"/>
    </row>
    <row r="49" spans="1:16" x14ac:dyDescent="0.25">
      <c r="A49" s="33" t="s">
        <v>168</v>
      </c>
      <c r="B49" s="33">
        <v>10</v>
      </c>
      <c r="C49" s="34" t="s">
        <v>444</v>
      </c>
      <c r="D49" s="33" t="s">
        <v>181</v>
      </c>
      <c r="E49" s="35" t="s">
        <v>445</v>
      </c>
      <c r="F49" s="36" t="s">
        <v>274</v>
      </c>
      <c r="G49" s="37">
        <v>11</v>
      </c>
      <c r="H49" s="38">
        <v>0</v>
      </c>
      <c r="I49" s="38">
        <f>ROUND(G49*H49,P4)</f>
        <v>0</v>
      </c>
      <c r="J49" s="33"/>
      <c r="O49" s="39">
        <f>I49*0.21</f>
        <v>0</v>
      </c>
      <c r="P49">
        <v>3</v>
      </c>
    </row>
    <row r="50" spans="1:16" ht="45" x14ac:dyDescent="0.25">
      <c r="A50" s="33" t="s">
        <v>173</v>
      </c>
      <c r="B50" s="40"/>
      <c r="C50" s="41"/>
      <c r="D50" s="41"/>
      <c r="E50" s="35" t="s">
        <v>446</v>
      </c>
      <c r="F50" s="41"/>
      <c r="G50" s="41"/>
      <c r="H50" s="41"/>
      <c r="I50" s="41"/>
      <c r="J50" s="42"/>
    </row>
    <row r="51" spans="1:16" x14ac:dyDescent="0.25">
      <c r="A51" s="33" t="s">
        <v>175</v>
      </c>
      <c r="B51" s="40"/>
      <c r="C51" s="41"/>
      <c r="D51" s="41"/>
      <c r="E51" s="43" t="s">
        <v>447</v>
      </c>
      <c r="F51" s="41"/>
      <c r="G51" s="41"/>
      <c r="H51" s="41"/>
      <c r="I51" s="41"/>
      <c r="J51" s="42"/>
    </row>
    <row r="52" spans="1:16" ht="180" x14ac:dyDescent="0.25">
      <c r="A52" s="33" t="s">
        <v>177</v>
      </c>
      <c r="B52" s="40"/>
      <c r="C52" s="41"/>
      <c r="D52" s="41"/>
      <c r="E52" s="35" t="s">
        <v>423</v>
      </c>
      <c r="F52" s="41"/>
      <c r="G52" s="41"/>
      <c r="H52" s="41"/>
      <c r="I52" s="41"/>
      <c r="J52" s="42"/>
    </row>
    <row r="53" spans="1:16" x14ac:dyDescent="0.25">
      <c r="A53" s="33" t="s">
        <v>168</v>
      </c>
      <c r="B53" s="33">
        <v>11</v>
      </c>
      <c r="C53" s="34" t="s">
        <v>428</v>
      </c>
      <c r="D53" s="33" t="s">
        <v>181</v>
      </c>
      <c r="E53" s="35" t="s">
        <v>429</v>
      </c>
      <c r="F53" s="36" t="s">
        <v>250</v>
      </c>
      <c r="G53" s="37">
        <v>70.56</v>
      </c>
      <c r="H53" s="38">
        <v>0</v>
      </c>
      <c r="I53" s="38">
        <f>ROUND(G53*H53,P4)</f>
        <v>0</v>
      </c>
      <c r="J53" s="33"/>
      <c r="O53" s="39">
        <f>I53*0.21</f>
        <v>0</v>
      </c>
      <c r="P53">
        <v>3</v>
      </c>
    </row>
    <row r="54" spans="1:16" x14ac:dyDescent="0.25">
      <c r="A54" s="33" t="s">
        <v>173</v>
      </c>
      <c r="B54" s="40"/>
      <c r="C54" s="41"/>
      <c r="D54" s="41"/>
      <c r="E54" s="35" t="s">
        <v>430</v>
      </c>
      <c r="F54" s="41"/>
      <c r="G54" s="41"/>
      <c r="H54" s="41"/>
      <c r="I54" s="41"/>
      <c r="J54" s="42"/>
    </row>
    <row r="55" spans="1:16" x14ac:dyDescent="0.25">
      <c r="A55" s="33" t="s">
        <v>175</v>
      </c>
      <c r="B55" s="40"/>
      <c r="C55" s="41"/>
      <c r="D55" s="41"/>
      <c r="E55" s="43" t="s">
        <v>448</v>
      </c>
      <c r="F55" s="41"/>
      <c r="G55" s="41"/>
      <c r="H55" s="41"/>
      <c r="I55" s="41"/>
      <c r="J55" s="42"/>
    </row>
    <row r="56" spans="1:16" ht="165" x14ac:dyDescent="0.25">
      <c r="A56" s="33" t="s">
        <v>177</v>
      </c>
      <c r="B56" s="45"/>
      <c r="C56" s="46"/>
      <c r="D56" s="46"/>
      <c r="E56" s="35" t="s">
        <v>432</v>
      </c>
      <c r="F56" s="46"/>
      <c r="G56" s="46"/>
      <c r="H56" s="46"/>
      <c r="I56" s="46"/>
      <c r="J56" s="47"/>
    </row>
  </sheetData>
  <mergeCells count="13">
    <mergeCell ref="E7:E8"/>
    <mergeCell ref="F7:F8"/>
    <mergeCell ref="G7:G8"/>
    <mergeCell ref="H7:I7"/>
    <mergeCell ref="J7:J8"/>
    <mergeCell ref="C3:D3"/>
    <mergeCell ref="C4:D4"/>
    <mergeCell ref="C5:D5"/>
    <mergeCell ref="C6:D6"/>
    <mergeCell ref="A7:A8"/>
    <mergeCell ref="B7:B8"/>
    <mergeCell ref="C7:C8"/>
    <mergeCell ref="D7:D8"/>
  </mergeCells>
  <pageMargins left="0.7" right="0.7" top="0.75" bottom="0.75" header="0.3" footer="0.3"/>
  <pageSetup fitToHeight="0"/>
  <headerFooter>
    <oddFooter>&amp;C_x000D_&amp;1#&amp;"Calibri"&amp;10&amp;K000000 Mott MacDonald Restricted</oddFooter>
  </headerFooter>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P30"/>
  <sheetViews>
    <sheetView topLeftCell="B1" workbookViewId="0"/>
  </sheetViews>
  <sheetFormatPr defaultRowHeight="15" x14ac:dyDescent="0.25"/>
  <cols>
    <col min="1" max="1" width="9.140625" hidden="1"/>
    <col min="2" max="2" width="16.140625" customWidth="1"/>
    <col min="3" max="3" width="9.7109375" customWidth="1"/>
    <col min="4" max="4" width="13" customWidth="1"/>
    <col min="5" max="5" width="64.85546875" customWidth="1"/>
    <col min="6" max="6" width="13" customWidth="1"/>
    <col min="7" max="9" width="16.140625" customWidth="1"/>
    <col min="10" max="10" width="14.85546875" bestFit="1" customWidth="1"/>
    <col min="15" max="16" width="9.140625" hidden="1"/>
  </cols>
  <sheetData>
    <row r="1" spans="1:16" x14ac:dyDescent="0.25">
      <c r="A1" s="1" t="s">
        <v>0</v>
      </c>
      <c r="B1" s="11"/>
      <c r="C1" s="12"/>
      <c r="D1" s="12"/>
      <c r="E1" s="13" t="s">
        <v>1</v>
      </c>
      <c r="F1" s="12"/>
      <c r="G1" s="12"/>
      <c r="H1" s="12"/>
      <c r="I1" s="12"/>
      <c r="J1" s="14"/>
      <c r="P1">
        <v>3</v>
      </c>
    </row>
    <row r="2" spans="1:16" ht="20.25" x14ac:dyDescent="0.25">
      <c r="A2" s="1"/>
      <c r="B2" s="15"/>
      <c r="C2" s="16"/>
      <c r="D2" s="16"/>
      <c r="E2" s="17" t="s">
        <v>142</v>
      </c>
      <c r="F2" s="16"/>
      <c r="G2" s="16"/>
      <c r="H2" s="16"/>
      <c r="I2" s="16"/>
      <c r="J2" s="18"/>
    </row>
    <row r="3" spans="1:16" x14ac:dyDescent="0.25">
      <c r="A3" s="3" t="s">
        <v>143</v>
      </c>
      <c r="B3" s="19" t="s">
        <v>144</v>
      </c>
      <c r="C3" s="73" t="s">
        <v>145</v>
      </c>
      <c r="D3" s="74"/>
      <c r="E3" s="20" t="s">
        <v>146</v>
      </c>
      <c r="F3" s="16"/>
      <c r="G3" s="16"/>
      <c r="H3" s="21" t="s">
        <v>294</v>
      </c>
      <c r="I3" s="22">
        <f>SUMIFS(I10:I30,A10:A30,"SD")</f>
        <v>0</v>
      </c>
      <c r="J3" s="18"/>
      <c r="O3">
        <v>0</v>
      </c>
      <c r="P3">
        <v>2</v>
      </c>
    </row>
    <row r="4" spans="1:16" x14ac:dyDescent="0.25">
      <c r="A4" s="3" t="s">
        <v>148</v>
      </c>
      <c r="B4" s="19" t="s">
        <v>149</v>
      </c>
      <c r="C4" s="73" t="s">
        <v>11</v>
      </c>
      <c r="D4" s="74"/>
      <c r="E4" s="20" t="s">
        <v>12</v>
      </c>
      <c r="F4" s="16"/>
      <c r="G4" s="16"/>
      <c r="H4" s="16"/>
      <c r="I4" s="16"/>
      <c r="J4" s="18"/>
      <c r="O4">
        <v>0.15</v>
      </c>
      <c r="P4">
        <v>2</v>
      </c>
    </row>
    <row r="5" spans="1:16" x14ac:dyDescent="0.25">
      <c r="A5" s="3" t="s">
        <v>150</v>
      </c>
      <c r="B5" s="19" t="s">
        <v>149</v>
      </c>
      <c r="C5" s="73" t="s">
        <v>293</v>
      </c>
      <c r="D5" s="74"/>
      <c r="E5" s="20" t="s">
        <v>20</v>
      </c>
      <c r="F5" s="16"/>
      <c r="G5" s="16"/>
      <c r="H5" s="16"/>
      <c r="I5" s="16"/>
      <c r="J5" s="18"/>
      <c r="O5">
        <v>0.21</v>
      </c>
    </row>
    <row r="6" spans="1:16" x14ac:dyDescent="0.25">
      <c r="A6" s="3" t="s">
        <v>152</v>
      </c>
      <c r="B6" s="19" t="s">
        <v>153</v>
      </c>
      <c r="C6" s="73" t="s">
        <v>294</v>
      </c>
      <c r="D6" s="74"/>
      <c r="E6" s="20" t="s">
        <v>26</v>
      </c>
      <c r="F6" s="16"/>
      <c r="G6" s="16"/>
      <c r="H6" s="16"/>
      <c r="I6" s="16"/>
      <c r="J6" s="18"/>
    </row>
    <row r="7" spans="1:16" x14ac:dyDescent="0.25">
      <c r="A7" s="75" t="s">
        <v>154</v>
      </c>
      <c r="B7" s="76" t="s">
        <v>155</v>
      </c>
      <c r="C7" s="77" t="s">
        <v>156</v>
      </c>
      <c r="D7" s="77" t="s">
        <v>157</v>
      </c>
      <c r="E7" s="77" t="s">
        <v>158</v>
      </c>
      <c r="F7" s="77" t="s">
        <v>159</v>
      </c>
      <c r="G7" s="77" t="s">
        <v>160</v>
      </c>
      <c r="H7" s="77" t="s">
        <v>161</v>
      </c>
      <c r="I7" s="77"/>
      <c r="J7" s="78" t="s">
        <v>162</v>
      </c>
    </row>
    <row r="8" spans="1:16" x14ac:dyDescent="0.25">
      <c r="A8" s="75"/>
      <c r="B8" s="76"/>
      <c r="C8" s="77"/>
      <c r="D8" s="77"/>
      <c r="E8" s="77"/>
      <c r="F8" s="77"/>
      <c r="G8" s="77"/>
      <c r="H8" s="6" t="s">
        <v>163</v>
      </c>
      <c r="I8" s="6" t="s">
        <v>164</v>
      </c>
      <c r="J8" s="78"/>
    </row>
    <row r="9" spans="1:16" x14ac:dyDescent="0.25">
      <c r="A9" s="25">
        <v>0</v>
      </c>
      <c r="B9" s="23">
        <v>1</v>
      </c>
      <c r="C9" s="26">
        <v>2</v>
      </c>
      <c r="D9" s="6">
        <v>3</v>
      </c>
      <c r="E9" s="26">
        <v>4</v>
      </c>
      <c r="F9" s="6">
        <v>5</v>
      </c>
      <c r="G9" s="6">
        <v>6</v>
      </c>
      <c r="H9" s="6">
        <v>7</v>
      </c>
      <c r="I9" s="26">
        <v>8</v>
      </c>
      <c r="J9" s="24">
        <v>9</v>
      </c>
    </row>
    <row r="10" spans="1:16" x14ac:dyDescent="0.25">
      <c r="A10" s="27" t="s">
        <v>165</v>
      </c>
      <c r="B10" s="28"/>
      <c r="C10" s="29" t="s">
        <v>11</v>
      </c>
      <c r="D10" s="30"/>
      <c r="E10" s="27" t="s">
        <v>239</v>
      </c>
      <c r="F10" s="30"/>
      <c r="G10" s="30"/>
      <c r="H10" s="30"/>
      <c r="I10" s="31">
        <f>SUMIFS(I11:I30,A11:A30,"P")</f>
        <v>0</v>
      </c>
      <c r="J10" s="32"/>
    </row>
    <row r="11" spans="1:16" x14ac:dyDescent="0.25">
      <c r="A11" s="33" t="s">
        <v>168</v>
      </c>
      <c r="B11" s="33">
        <v>1</v>
      </c>
      <c r="C11" s="34" t="s">
        <v>449</v>
      </c>
      <c r="D11" s="33" t="s">
        <v>181</v>
      </c>
      <c r="E11" s="35" t="s">
        <v>450</v>
      </c>
      <c r="F11" s="36" t="s">
        <v>250</v>
      </c>
      <c r="G11" s="37">
        <v>500</v>
      </c>
      <c r="H11" s="38">
        <v>0</v>
      </c>
      <c r="I11" s="38">
        <f>ROUND(G11*H11,P4)</f>
        <v>0</v>
      </c>
      <c r="J11" s="33"/>
      <c r="O11" s="39">
        <f>I11*0.21</f>
        <v>0</v>
      </c>
      <c r="P11">
        <v>3</v>
      </c>
    </row>
    <row r="12" spans="1:16" x14ac:dyDescent="0.25">
      <c r="A12" s="33" t="s">
        <v>173</v>
      </c>
      <c r="B12" s="40"/>
      <c r="C12" s="41"/>
      <c r="D12" s="41"/>
      <c r="E12" s="44"/>
      <c r="F12" s="41"/>
      <c r="G12" s="41"/>
      <c r="H12" s="41"/>
      <c r="I12" s="41"/>
      <c r="J12" s="42"/>
    </row>
    <row r="13" spans="1:16" x14ac:dyDescent="0.25">
      <c r="A13" s="33" t="s">
        <v>175</v>
      </c>
      <c r="B13" s="40"/>
      <c r="C13" s="41"/>
      <c r="D13" s="41"/>
      <c r="E13" s="43" t="s">
        <v>451</v>
      </c>
      <c r="F13" s="41"/>
      <c r="G13" s="41"/>
      <c r="H13" s="41"/>
      <c r="I13" s="41"/>
      <c r="J13" s="42"/>
    </row>
    <row r="14" spans="1:16" ht="90" x14ac:dyDescent="0.25">
      <c r="A14" s="33" t="s">
        <v>177</v>
      </c>
      <c r="B14" s="40"/>
      <c r="C14" s="41"/>
      <c r="D14" s="41"/>
      <c r="E14" s="35" t="s">
        <v>452</v>
      </c>
      <c r="F14" s="41"/>
      <c r="G14" s="41"/>
      <c r="H14" s="41"/>
      <c r="I14" s="41"/>
      <c r="J14" s="42"/>
    </row>
    <row r="15" spans="1:16" ht="30" x14ac:dyDescent="0.25">
      <c r="A15" s="33" t="s">
        <v>168</v>
      </c>
      <c r="B15" s="33">
        <v>2</v>
      </c>
      <c r="C15" s="34" t="s">
        <v>453</v>
      </c>
      <c r="D15" s="33" t="s">
        <v>181</v>
      </c>
      <c r="E15" s="35" t="s">
        <v>454</v>
      </c>
      <c r="F15" s="36" t="s">
        <v>190</v>
      </c>
      <c r="G15" s="37">
        <v>1</v>
      </c>
      <c r="H15" s="38">
        <v>0</v>
      </c>
      <c r="I15" s="38">
        <f>ROUND(G15*H15,P4)</f>
        <v>0</v>
      </c>
      <c r="J15" s="33"/>
      <c r="O15" s="39">
        <f>I15*0.21</f>
        <v>0</v>
      </c>
      <c r="P15">
        <v>3</v>
      </c>
    </row>
    <row r="16" spans="1:16" x14ac:dyDescent="0.25">
      <c r="A16" s="33" t="s">
        <v>173</v>
      </c>
      <c r="B16" s="40"/>
      <c r="C16" s="41"/>
      <c r="D16" s="41"/>
      <c r="E16" s="35" t="s">
        <v>455</v>
      </c>
      <c r="F16" s="41"/>
      <c r="G16" s="41"/>
      <c r="H16" s="41"/>
      <c r="I16" s="41"/>
      <c r="J16" s="42"/>
    </row>
    <row r="17" spans="1:16" x14ac:dyDescent="0.25">
      <c r="A17" s="33" t="s">
        <v>175</v>
      </c>
      <c r="B17" s="40"/>
      <c r="C17" s="41"/>
      <c r="D17" s="41"/>
      <c r="E17" s="43" t="s">
        <v>176</v>
      </c>
      <c r="F17" s="41"/>
      <c r="G17" s="41"/>
      <c r="H17" s="41"/>
      <c r="I17" s="41"/>
      <c r="J17" s="42"/>
    </row>
    <row r="18" spans="1:16" ht="225" x14ac:dyDescent="0.25">
      <c r="A18" s="33" t="s">
        <v>177</v>
      </c>
      <c r="B18" s="40"/>
      <c r="C18" s="41"/>
      <c r="D18" s="41"/>
      <c r="E18" s="35" t="s">
        <v>456</v>
      </c>
      <c r="F18" s="41"/>
      <c r="G18" s="41"/>
      <c r="H18" s="41"/>
      <c r="I18" s="41"/>
      <c r="J18" s="42"/>
    </row>
    <row r="19" spans="1:16" x14ac:dyDescent="0.25">
      <c r="A19" s="33" t="s">
        <v>168</v>
      </c>
      <c r="B19" s="33">
        <v>3</v>
      </c>
      <c r="C19" s="34" t="s">
        <v>307</v>
      </c>
      <c r="D19" s="33" t="s">
        <v>181</v>
      </c>
      <c r="E19" s="35" t="s">
        <v>308</v>
      </c>
      <c r="F19" s="36" t="s">
        <v>250</v>
      </c>
      <c r="G19" s="37">
        <v>20</v>
      </c>
      <c r="H19" s="38">
        <v>0</v>
      </c>
      <c r="I19" s="38">
        <f>ROUND(G19*H19,P4)</f>
        <v>0</v>
      </c>
      <c r="J19" s="33"/>
      <c r="O19" s="39">
        <f>I19*0.21</f>
        <v>0</v>
      </c>
      <c r="P19">
        <v>3</v>
      </c>
    </row>
    <row r="20" spans="1:16" x14ac:dyDescent="0.25">
      <c r="A20" s="33" t="s">
        <v>173</v>
      </c>
      <c r="B20" s="40"/>
      <c r="C20" s="41"/>
      <c r="D20" s="41"/>
      <c r="E20" s="35" t="s">
        <v>457</v>
      </c>
      <c r="F20" s="41"/>
      <c r="G20" s="41"/>
      <c r="H20" s="41"/>
      <c r="I20" s="41"/>
      <c r="J20" s="42"/>
    </row>
    <row r="21" spans="1:16" x14ac:dyDescent="0.25">
      <c r="A21" s="33" t="s">
        <v>175</v>
      </c>
      <c r="B21" s="40"/>
      <c r="C21" s="41"/>
      <c r="D21" s="41"/>
      <c r="E21" s="43" t="s">
        <v>458</v>
      </c>
      <c r="F21" s="41"/>
      <c r="G21" s="41"/>
      <c r="H21" s="41"/>
      <c r="I21" s="41"/>
      <c r="J21" s="42"/>
    </row>
    <row r="22" spans="1:16" ht="60" x14ac:dyDescent="0.25">
      <c r="A22" s="33" t="s">
        <v>177</v>
      </c>
      <c r="B22" s="40"/>
      <c r="C22" s="41"/>
      <c r="D22" s="41"/>
      <c r="E22" s="35" t="s">
        <v>310</v>
      </c>
      <c r="F22" s="41"/>
      <c r="G22" s="41"/>
      <c r="H22" s="41"/>
      <c r="I22" s="41"/>
      <c r="J22" s="42"/>
    </row>
    <row r="23" spans="1:16" x14ac:dyDescent="0.25">
      <c r="A23" s="33" t="s">
        <v>168</v>
      </c>
      <c r="B23" s="33">
        <v>4</v>
      </c>
      <c r="C23" s="34" t="s">
        <v>459</v>
      </c>
      <c r="D23" s="33" t="s">
        <v>181</v>
      </c>
      <c r="E23" s="35" t="s">
        <v>460</v>
      </c>
      <c r="F23" s="36" t="s">
        <v>250</v>
      </c>
      <c r="G23" s="37">
        <v>30</v>
      </c>
      <c r="H23" s="38">
        <v>0</v>
      </c>
      <c r="I23" s="38">
        <f>ROUND(G23*H23,P4)</f>
        <v>0</v>
      </c>
      <c r="J23" s="33"/>
      <c r="O23" s="39">
        <f>I23*0.21</f>
        <v>0</v>
      </c>
      <c r="P23">
        <v>3</v>
      </c>
    </row>
    <row r="24" spans="1:16" x14ac:dyDescent="0.25">
      <c r="A24" s="33" t="s">
        <v>173</v>
      </c>
      <c r="B24" s="40"/>
      <c r="C24" s="41"/>
      <c r="D24" s="41"/>
      <c r="E24" s="44" t="s">
        <v>181</v>
      </c>
      <c r="F24" s="41"/>
      <c r="G24" s="41"/>
      <c r="H24" s="41"/>
      <c r="I24" s="41"/>
      <c r="J24" s="42"/>
    </row>
    <row r="25" spans="1:16" x14ac:dyDescent="0.25">
      <c r="A25" s="33" t="s">
        <v>175</v>
      </c>
      <c r="B25" s="40"/>
      <c r="C25" s="41"/>
      <c r="D25" s="41"/>
      <c r="E25" s="43" t="s">
        <v>461</v>
      </c>
      <c r="F25" s="41"/>
      <c r="G25" s="41"/>
      <c r="H25" s="41"/>
      <c r="I25" s="41"/>
      <c r="J25" s="42"/>
    </row>
    <row r="26" spans="1:16" ht="75" x14ac:dyDescent="0.25">
      <c r="A26" s="33" t="s">
        <v>177</v>
      </c>
      <c r="B26" s="40"/>
      <c r="C26" s="41"/>
      <c r="D26" s="41"/>
      <c r="E26" s="35" t="s">
        <v>462</v>
      </c>
      <c r="F26" s="41"/>
      <c r="G26" s="41"/>
      <c r="H26" s="41"/>
      <c r="I26" s="41"/>
      <c r="J26" s="42"/>
    </row>
    <row r="27" spans="1:16" ht="30" x14ac:dyDescent="0.25">
      <c r="A27" s="33" t="s">
        <v>168</v>
      </c>
      <c r="B27" s="33">
        <v>5</v>
      </c>
      <c r="C27" s="34" t="s">
        <v>463</v>
      </c>
      <c r="D27" s="33" t="s">
        <v>181</v>
      </c>
      <c r="E27" s="35" t="s">
        <v>464</v>
      </c>
      <c r="F27" s="36" t="s">
        <v>190</v>
      </c>
      <c r="G27" s="37">
        <v>1</v>
      </c>
      <c r="H27" s="38">
        <v>0</v>
      </c>
      <c r="I27" s="38">
        <f>ROUND(G27*H27,P4)</f>
        <v>0</v>
      </c>
      <c r="J27" s="33"/>
      <c r="O27" s="39">
        <f>I27*0.21</f>
        <v>0</v>
      </c>
      <c r="P27">
        <v>3</v>
      </c>
    </row>
    <row r="28" spans="1:16" ht="30" x14ac:dyDescent="0.25">
      <c r="A28" s="33" t="s">
        <v>173</v>
      </c>
      <c r="B28" s="40"/>
      <c r="C28" s="41"/>
      <c r="D28" s="41"/>
      <c r="E28" s="35" t="s">
        <v>465</v>
      </c>
      <c r="F28" s="41"/>
      <c r="G28" s="41"/>
      <c r="H28" s="41"/>
      <c r="I28" s="41"/>
      <c r="J28" s="42"/>
    </row>
    <row r="29" spans="1:16" x14ac:dyDescent="0.25">
      <c r="A29" s="33" t="s">
        <v>175</v>
      </c>
      <c r="B29" s="40"/>
      <c r="C29" s="41"/>
      <c r="D29" s="41"/>
      <c r="E29" s="43" t="s">
        <v>176</v>
      </c>
      <c r="F29" s="41"/>
      <c r="G29" s="41"/>
      <c r="H29" s="41"/>
      <c r="I29" s="41"/>
      <c r="J29" s="42"/>
    </row>
    <row r="30" spans="1:16" ht="210" x14ac:dyDescent="0.25">
      <c r="A30" s="33" t="s">
        <v>177</v>
      </c>
      <c r="B30" s="45"/>
      <c r="C30" s="46"/>
      <c r="D30" s="46"/>
      <c r="E30" s="35" t="s">
        <v>466</v>
      </c>
      <c r="F30" s="46"/>
      <c r="G30" s="46"/>
      <c r="H30" s="46"/>
      <c r="I30" s="46"/>
      <c r="J30" s="47"/>
    </row>
  </sheetData>
  <mergeCells count="13">
    <mergeCell ref="E7:E8"/>
    <mergeCell ref="F7:F8"/>
    <mergeCell ref="G7:G8"/>
    <mergeCell ref="H7:I7"/>
    <mergeCell ref="J7:J8"/>
    <mergeCell ref="C3:D3"/>
    <mergeCell ref="C4:D4"/>
    <mergeCell ref="C5:D5"/>
    <mergeCell ref="C6:D6"/>
    <mergeCell ref="A7:A8"/>
    <mergeCell ref="B7:B8"/>
    <mergeCell ref="C7:C8"/>
    <mergeCell ref="D7:D8"/>
  </mergeCells>
  <pageMargins left="0.7" right="0.7" top="0.75" bottom="0.75" header="0.3" footer="0.3"/>
  <pageSetup fitToHeight="0"/>
  <headerFooter>
    <oddFooter>&amp;C_x000D_&amp;1#&amp;"Calibri"&amp;10&amp;K000000 Mott MacDonald Restricted</oddFooter>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58</vt:i4>
      </vt:variant>
    </vt:vector>
  </HeadingPairs>
  <TitlesOfParts>
    <vt:vector size="58" baseType="lpstr">
      <vt:lpstr>Rekapitulace</vt:lpstr>
      <vt:lpstr>1001001.1</vt:lpstr>
      <vt:lpstr>2001001.1</vt:lpstr>
      <vt:lpstr>1001001.2</vt:lpstr>
      <vt:lpstr>2Řada 000SO 02001</vt:lpstr>
      <vt:lpstr>2Řada 000SO 02002</vt:lpstr>
      <vt:lpstr>1Řada 000SO 004</vt:lpstr>
      <vt:lpstr>1Řada 000SO 005</vt:lpstr>
      <vt:lpstr>1Řada 000SO 020</vt:lpstr>
      <vt:lpstr>1Řada 100SO 101</vt:lpstr>
      <vt:lpstr>1Řada 100SO 101.1</vt:lpstr>
      <vt:lpstr>2Řada 100SO 101.2</vt:lpstr>
      <vt:lpstr>2Řada 100SO 101.3</vt:lpstr>
      <vt:lpstr>2Řada 100SO 101.4</vt:lpstr>
      <vt:lpstr>1Řada 100SO 102</vt:lpstr>
      <vt:lpstr>1Řada 100SO 103</vt:lpstr>
      <vt:lpstr>1Řada 100SO 104</vt:lpstr>
      <vt:lpstr>1Řada 100SO 105</vt:lpstr>
      <vt:lpstr>1Řada 100SO 106SO 106.1</vt:lpstr>
      <vt:lpstr>2Řada 100SO 106SO 106.2SO 106.2</vt:lpstr>
      <vt:lpstr>2Řada 100SO 106SO 106.2SO 106~1</vt:lpstr>
      <vt:lpstr>1Řada 100SO 107</vt:lpstr>
      <vt:lpstr>1Řada 100SO 161</vt:lpstr>
      <vt:lpstr>1Řada 300SO 331</vt:lpstr>
      <vt:lpstr>1Řada 300SO 334</vt:lpstr>
      <vt:lpstr>1Řada 300SO 335</vt:lpstr>
      <vt:lpstr>1Řada 300SO 335.1</vt:lpstr>
      <vt:lpstr>1Řada 300SO 336</vt:lpstr>
      <vt:lpstr>1Řada 300SO 337</vt:lpstr>
      <vt:lpstr>1Řada 300SO 341</vt:lpstr>
      <vt:lpstr>1Řada 300SO 343</vt:lpstr>
      <vt:lpstr>1Řada 300SO 344</vt:lpstr>
      <vt:lpstr>1Řada 300SO 345</vt:lpstr>
      <vt:lpstr>1Řada 300SO 346</vt:lpstr>
      <vt:lpstr>1Řada 400SO 413</vt:lpstr>
      <vt:lpstr>1Řada 400SO 414</vt:lpstr>
      <vt:lpstr>1Řada 400SO 432</vt:lpstr>
      <vt:lpstr>1Řada 400SO 434</vt:lpstr>
      <vt:lpstr>1Řada 400SO 435</vt:lpstr>
      <vt:lpstr>1Řada 400SO 437</vt:lpstr>
      <vt:lpstr>1Řada 400SO 441</vt:lpstr>
      <vt:lpstr>1Řada 400SO 443</vt:lpstr>
      <vt:lpstr>1Řada 400SO 444</vt:lpstr>
      <vt:lpstr>1Řada 400SO 445</vt:lpstr>
      <vt:lpstr>1Řada 400SO 446</vt:lpstr>
      <vt:lpstr>1Řada 400SO 447</vt:lpstr>
      <vt:lpstr>1Řada 400SO 452</vt:lpstr>
      <vt:lpstr>1Řada 400SO 453</vt:lpstr>
      <vt:lpstr>1Řada 400SO 454</vt:lpstr>
      <vt:lpstr>1Řada 400SO 455</vt:lpstr>
      <vt:lpstr>1Řada 400SO 457</vt:lpstr>
      <vt:lpstr>1Řada 500SO 515</vt:lpstr>
      <vt:lpstr>1Řada 500SO 521</vt:lpstr>
      <vt:lpstr>1Řada 500SO 524</vt:lpstr>
      <vt:lpstr>1Řada 500SO 525</vt:lpstr>
      <vt:lpstr>1Řada 500SO 526</vt:lpstr>
      <vt:lpstr>1Řada 500SO 527</vt:lpstr>
      <vt:lpstr>Seznam figur</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Volodymyr Kots</dc:creator>
  <cp:lastModifiedBy>Volodymyr Kots</cp:lastModifiedBy>
  <cp:lastPrinted>2025-01-16T09:06:27Z</cp:lastPrinted>
  <dcterms:created xsi:type="dcterms:W3CDTF">2025-01-16T09:02:53Z</dcterms:created>
  <dcterms:modified xsi:type="dcterms:W3CDTF">2025-01-16T09:06:55Z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f49efa9f-42fe-4312-9503-c89a219c0830_Enabled">
    <vt:lpwstr>true</vt:lpwstr>
  </property>
  <property fmtid="{D5CDD505-2E9C-101B-9397-08002B2CF9AE}" pid="3" name="MSIP_Label_f49efa9f-42fe-4312-9503-c89a219c0830_SetDate">
    <vt:lpwstr>2025-01-16T09:05:54Z</vt:lpwstr>
  </property>
  <property fmtid="{D5CDD505-2E9C-101B-9397-08002B2CF9AE}" pid="4" name="MSIP_Label_f49efa9f-42fe-4312-9503-c89a219c0830_Method">
    <vt:lpwstr>Standard</vt:lpwstr>
  </property>
  <property fmtid="{D5CDD505-2E9C-101B-9397-08002B2CF9AE}" pid="5" name="MSIP_Label_f49efa9f-42fe-4312-9503-c89a219c0830_Name">
    <vt:lpwstr>MM RESTRICTED</vt:lpwstr>
  </property>
  <property fmtid="{D5CDD505-2E9C-101B-9397-08002B2CF9AE}" pid="6" name="MSIP_Label_f49efa9f-42fe-4312-9503-c89a219c0830_SiteId">
    <vt:lpwstr>a2bed0c4-5957-4f73-b0c2-a811407590fb</vt:lpwstr>
  </property>
  <property fmtid="{D5CDD505-2E9C-101B-9397-08002B2CF9AE}" pid="7" name="MSIP_Label_f49efa9f-42fe-4312-9503-c89a219c0830_ActionId">
    <vt:lpwstr>3a24d7dc-1253-4a74-96ea-0c854a6d8154</vt:lpwstr>
  </property>
  <property fmtid="{D5CDD505-2E9C-101B-9397-08002B2CF9AE}" pid="8" name="MSIP_Label_f49efa9f-42fe-4312-9503-c89a219c0830_ContentBits">
    <vt:lpwstr>2</vt:lpwstr>
  </property>
</Properties>
</file>