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4-25/ŠPZ 24-25/II-273 lesní úsek Chloumek/"/>
    </mc:Choice>
  </mc:AlternateContent>
  <xr:revisionPtr revIDLastSave="181" documentId="8_{7378887A-7AEE-4FE1-B909-1C1015E0A86C}" xr6:coauthVersionLast="47" xr6:coauthVersionMax="47" xr10:uidLastSave="{15B0336E-7557-4ED6-834A-D0211832384C}"/>
  <bookViews>
    <workbookView xWindow="28680" yWindow="-120" windowWidth="29040" windowHeight="175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3" i="1" l="1"/>
  <c r="F24" i="1" l="1"/>
  <c r="F25" i="3"/>
  <c r="I22" i="3"/>
  <c r="F22" i="3"/>
  <c r="H21" i="1"/>
  <c r="F25" i="1"/>
  <c r="F21" i="1"/>
  <c r="F20" i="1"/>
  <c r="F19" i="1"/>
  <c r="F17" i="1"/>
  <c r="F14" i="1"/>
  <c r="F18" i="1"/>
  <c r="F16" i="1"/>
  <c r="F15" i="1"/>
  <c r="F13" i="1"/>
  <c r="F12" i="1"/>
  <c r="F26" i="1" l="1"/>
  <c r="F27" i="1" s="1"/>
  <c r="F28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<sst xmlns="http://schemas.openxmlformats.org/spreadsheetml/2006/main" count="128" uniqueCount="98">
  <si>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</si>
  <si>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</si>
  <si>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</si>
  <si>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</si>
  <si>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</si>
  <si>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</si>
  <si>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</si>
  <si>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</si>
  <si>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</si>
  <si>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</si>
  <si>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</si>
  <si>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</si>
  <si>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</si>
  <si>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</si>
  <si>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</si>
  <si>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</si>
  <si>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</si>
  <si>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</si>
  <si>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</si>
  <si>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</si>
  <si>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</si>
  <si>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</si>
  <si>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</si>
  <si>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</si>
  <si>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</si>
  <si>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</si>
  <si>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</si>
  <si>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</si>
  <si>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</si>
  <si>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</si>
  <si>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</si>
  <si>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</si>
  <si>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</si>
  <si>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</si>
  <si>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</si>
  <si>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</si>
  <si>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</si>
  <si>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</si>
  <si>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</si>
  <si>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</si>
  <si>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</si>
  <si>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</si>
  <si>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</si>
  <si>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</si>
  <si>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</si>
  <si>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</si>
  <si>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</si>
  <si>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</si>
  <si>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</si>
  <si>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</si>
  <si>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</si>
  <si>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</si>
  <si>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</si>
  <si>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</si>
  <si>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</si>
  <si>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</si>
  <si>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</si>
  <si>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</si>
  <si>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</si>
  <si>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</si>
  <si>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</si>
  <si>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</si>
  <si>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</si>
  <si>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</si>
  <si>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</si>
  <si>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</si>
  <si>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</si>
  <si>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</si>
  <si>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</si>
  <si>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</si>
  <si>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</si>
  <si>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</si>
  <si>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</si>
  <si>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</si>
  <si>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</si>
  <si>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</si>
  <si>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</si>
  <si>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</si>
  <si>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</si>
  <si>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</si>
  <si>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</si>
  <si>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</si>
  <si>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</si>
  <si>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</si>
  <si>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</si>
  <si>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směrové sloupky z plast. hmot včetně odrazového pásku</t>
  </si>
  <si>
    <t>VDZ - barvou hladké - dodávka a pokládka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</si>
  <si>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</si>
  <si>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</si>
  <si>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</si>
  <si>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</si>
  <si>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</si>
  <si>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 xml:space="preserve">asfaltový beton pro obrusné vrstvy ACO 11+ tl. 50 mm,  </t>
  </si>
  <si>
    <t xml:space="preserve">Stavba:   II/273 lesní úsek Chloumek </t>
  </si>
  <si>
    <t xml:space="preserve">Objekt:    sil.    II/273            km  2,763  do 3,403  </t>
  </si>
  <si>
    <t>Datum:   20.11.2024</t>
  </si>
  <si>
    <t xml:space="preserve">II/273 lesní úsek Chloumek </t>
  </si>
  <si>
    <t xml:space="preserve">staničení km  2,763 do 3,403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</si>
</sst>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99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center"/>
    </xf>
    <xf numFmtId="4" fontId="10" fillId="0" borderId="19" xfId="0" applyNumberFormat="1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vertical="top"/>
    </xf>
    <xf numFmtId="0" fontId="11" fillId="0" borderId="21" xfId="0" applyFont="1" applyBorder="1" applyAlignment="1" applyProtection="1">
      <alignment vertical="top"/>
    </xf>
    <xf numFmtId="4" fontId="10" fillId="0" borderId="21" xfId="0" applyNumberFormat="1" applyFont="1" applyBorder="1" applyAlignment="1" applyProtection="1">
      <alignment horizontal="right" vertical="top"/>
    </xf>
    <xf numFmtId="4" fontId="11" fillId="0" borderId="18" xfId="0" applyNumberFormat="1" applyFont="1" applyBorder="1" applyAlignment="1" applyProtection="1">
      <alignment vertical="top"/>
    </xf>
    <xf numFmtId="0" fontId="11" fillId="2" borderId="22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2" fontId="10" fillId="6" borderId="4" xfId="0" applyNumberFormat="1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0" fillId="6" borderId="9" xfId="0" applyNumberFormat="1" applyFont="1" applyFill="1" applyBorder="1" applyAlignment="1" applyProtection="1">
      <alignment vertical="top"/>
    </xf>
    <xf numFmtId="0" fontId="29" fillId="0" borderId="0" xfId="0" applyFont="1" applyAlignment="1" applyProtection="1">
      <alignment horizontal="left"/>
    </xf>
    <xf numFmtId="2" fontId="10" fillId="0" borderId="6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center"/>
    </xf>
    <xf numFmtId="39" fontId="10" fillId="4" borderId="9" xfId="0" applyNumberFormat="1" applyFont="1" applyFill="1" applyBorder="1" applyAlignment="1" applyProtection="1">
      <alignment vertical="top"/>
    </xf>
    <xf numFmtId="0" fontId="30" fillId="0" borderId="0" xfId="0" applyFont="1" applyAlignment="1" applyProtection="1">
      <alignment vertical="top"/>
    </xf>
    <xf numFmtId="49" fontId="21" fillId="5" borderId="29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6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6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7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4" xfId="0" applyNumberFormat="1" applyFont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1" fillId="0" borderId="42" xfId="0" applyNumberFormat="1" applyFont="1" applyBorder="1" applyAlignment="1" applyProtection="1">
      <alignment horizontal="center" vertical="center" wrapText="1"/>
    </xf>
    <xf numFmtId="0" fontId="28" fillId="0" borderId="43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0" fontId="28" fillId="0" borderId="38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2" xfId="0" applyNumberFormat="1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9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14" fontId="27" fillId="0" borderId="38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35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8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8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3" xfId="0" applyNumberFormat="1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21" fillId="0" borderId="25" xfId="0" applyFont="1" applyBorder="1" applyAlignment="1" applyProtection="1">
      <alignment horizontal="left" vertical="center"/>
    </xf>
    <xf numFmtId="49" fontId="26" fillId="0" borderId="26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7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8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</xf>
    <xf numFmtId="49" fontId="21" fillId="0" borderId="24" xfId="0" applyNumberFormat="1" applyFont="1" applyBorder="1" applyAlignment="1" applyProtection="1">
      <alignment horizontal="left" vertical="center"/>
    </xf>
    <xf numFmtId="49" fontId="21" fillId="0" borderId="39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404446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J30" sqref="J30"/>
    </sheetView>
  </sheetViews>
  <sheetFormatPr defaultColWidth="13.33203125" defaultRowHeight="12.75" x14ac:dyDescent="0.15"/>
  <cols>
    <col min="1" max="1" width="13.33203125" style="32" customWidth="1"/>
    <col min="2" max="2" width="11.83203125" style="32" customWidth="1"/>
    <col min="3" max="3" width="25.33203125" style="32" customWidth="1"/>
    <col min="4" max="4" width="11.83203125" style="32" customWidth="1"/>
    <col min="5" max="5" width="17.5" style="32" customWidth="1"/>
    <col min="6" max="6" width="26.33203125" style="32" customWidth="1"/>
    <col min="7" max="7" width="13.33203125" style="32" customWidth="1"/>
    <col min="8" max="8" width="13.83203125" style="32" customWidth="1"/>
    <col min="9" max="9" width="26.1640625" style="32" customWidth="1"/>
    <col min="10" max="10" width="13.33203125" style="32"/>
    <col min="11" max="11" width="13.6640625" style="32" bestFit="1" customWidth="1"/>
    <col min="12" max="16384" width="13.33203125" style="32"/>
  </cols>
  <sheetData>
    <row r="1" spans="1:11" ht="28.7" customHeight="1" thickBot="1" x14ac:dyDescent="0.2">
      <c r="A1" s="120" t="s">
        <v>18</v>
      </c>
      <c r="B1" s="121"/>
      <c r="C1" s="121"/>
      <c r="D1" s="121"/>
      <c r="E1" s="121"/>
      <c r="F1" s="121"/>
      <c r="G1" s="121"/>
      <c r="H1" s="121"/>
      <c r="I1" s="121"/>
    </row>
    <row r="2" spans="1:11" ht="12.75" customHeight="1" x14ac:dyDescent="0.15">
      <c r="A2" s="122" t="s">
        <v>19</v>
      </c>
      <c r="B2" s="123"/>
      <c r="C2" s="126" t="s">
        <v>96</v>
      </c>
      <c r="D2" s="127"/>
      <c r="E2" s="130" t="s">
        <v>20</v>
      </c>
      <c r="F2" s="131" t="s">
        <v>74</v>
      </c>
      <c r="G2" s="132"/>
      <c r="H2" s="130" t="s">
        <v>21</v>
      </c>
      <c r="I2" s="137"/>
    </row>
    <row r="3" spans="1:11" x14ac:dyDescent="0.15">
      <c r="A3" s="124"/>
      <c r="B3" s="125"/>
      <c r="C3" s="128"/>
      <c r="D3" s="129"/>
      <c r="E3" s="125"/>
      <c r="F3" s="133"/>
      <c r="G3" s="134"/>
      <c r="H3" s="125"/>
      <c r="I3" s="136"/>
    </row>
    <row r="4" spans="1:11" ht="12.75" customHeight="1" x14ac:dyDescent="0.15">
      <c r="A4" s="138" t="s">
        <v>22</v>
      </c>
      <c r="B4" s="125"/>
      <c r="C4" s="139" t="s">
        <v>79</v>
      </c>
      <c r="D4" s="140"/>
      <c r="E4" s="143" t="s">
        <v>23</v>
      </c>
      <c r="F4" s="143"/>
      <c r="G4" s="125"/>
      <c r="H4" s="143" t="s">
        <v>21</v>
      </c>
      <c r="I4" s="144"/>
    </row>
    <row r="5" spans="1:11" ht="12.75" customHeight="1" x14ac:dyDescent="0.15">
      <c r="A5" s="124"/>
      <c r="B5" s="125"/>
      <c r="C5" s="141"/>
      <c r="D5" s="142"/>
      <c r="E5" s="125"/>
      <c r="F5" s="125"/>
      <c r="G5" s="125"/>
      <c r="H5" s="125"/>
      <c r="I5" s="145"/>
    </row>
    <row r="6" spans="1:11" ht="13.15" customHeight="1" x14ac:dyDescent="0.15">
      <c r="A6" s="138" t="s">
        <v>24</v>
      </c>
      <c r="B6" s="125"/>
      <c r="C6" s="146" t="s">
        <v>97</v>
      </c>
      <c r="D6" s="147"/>
      <c r="E6" s="143" t="s">
        <v>25</v>
      </c>
      <c r="F6" s="150"/>
      <c r="G6" s="151"/>
      <c r="H6" s="143" t="s">
        <v>21</v>
      </c>
      <c r="I6" s="135"/>
    </row>
    <row r="7" spans="1:11" x14ac:dyDescent="0.15">
      <c r="A7" s="124"/>
      <c r="B7" s="125"/>
      <c r="C7" s="148"/>
      <c r="D7" s="149"/>
      <c r="E7" s="125"/>
      <c r="F7" s="151"/>
      <c r="G7" s="151"/>
      <c r="H7" s="125"/>
      <c r="I7" s="136"/>
    </row>
    <row r="8" spans="1:11" x14ac:dyDescent="0.15">
      <c r="A8" s="138" t="s">
        <v>75</v>
      </c>
      <c r="B8" s="125"/>
      <c r="C8" s="153"/>
      <c r="D8" s="154"/>
      <c r="E8" s="143" t="s">
        <v>76</v>
      </c>
      <c r="F8" s="157" t="s">
        <v>89</v>
      </c>
      <c r="G8" s="151"/>
      <c r="H8" s="158" t="s">
        <v>77</v>
      </c>
      <c r="I8" s="160"/>
    </row>
    <row r="9" spans="1:11" x14ac:dyDescent="0.15">
      <c r="A9" s="124"/>
      <c r="B9" s="125"/>
      <c r="C9" s="155"/>
      <c r="D9" s="156"/>
      <c r="E9" s="125"/>
      <c r="F9" s="151"/>
      <c r="G9" s="151"/>
      <c r="H9" s="159"/>
      <c r="I9" s="161"/>
    </row>
    <row r="10" spans="1:11" x14ac:dyDescent="0.15">
      <c r="A10" s="138" t="s">
        <v>78</v>
      </c>
      <c r="B10" s="125"/>
      <c r="C10" s="150"/>
      <c r="D10" s="151"/>
      <c r="E10" s="143" t="s">
        <v>26</v>
      </c>
      <c r="F10" s="162" t="s">
        <v>89</v>
      </c>
      <c r="G10" s="151"/>
      <c r="H10" s="143" t="s">
        <v>27</v>
      </c>
      <c r="I10" s="152"/>
    </row>
    <row r="11" spans="1:11" x14ac:dyDescent="0.15">
      <c r="A11" s="124"/>
      <c r="B11" s="125"/>
      <c r="C11" s="151"/>
      <c r="D11" s="151"/>
      <c r="E11" s="125"/>
      <c r="F11" s="151"/>
      <c r="G11" s="151"/>
      <c r="H11" s="125"/>
      <c r="I11" s="145"/>
    </row>
    <row r="12" spans="1:11" ht="23.45" customHeight="1" thickBot="1" x14ac:dyDescent="0.2">
      <c r="A12" s="163" t="s">
        <v>28</v>
      </c>
      <c r="B12" s="164"/>
      <c r="C12" s="164"/>
      <c r="D12" s="164"/>
      <c r="E12" s="164"/>
      <c r="F12" s="164"/>
      <c r="G12" s="164"/>
      <c r="H12" s="164"/>
      <c r="I12" s="165"/>
    </row>
    <row r="13" spans="1:11" ht="26.45" customHeight="1" x14ac:dyDescent="0.15">
      <c r="A13" s="33" t="s">
        <v>29</v>
      </c>
      <c r="B13" s="166" t="s">
        <v>30</v>
      </c>
      <c r="C13" s="167"/>
      <c r="D13" s="34" t="s">
        <v>31</v>
      </c>
      <c r="E13" s="168" t="s">
        <v>32</v>
      </c>
      <c r="F13" s="169"/>
      <c r="G13" s="34" t="s">
        <v>33</v>
      </c>
      <c r="H13" s="168" t="s">
        <v>34</v>
      </c>
      <c r="I13" s="170"/>
    </row>
    <row r="14" spans="1:11" ht="15.2" customHeight="1" x14ac:dyDescent="0.15">
      <c r="A14" s="35" t="s">
        <v>35</v>
      </c>
      <c r="B14" s="36" t="s">
        <v>36</v>
      </c>
      <c r="C14" s="37">
        <f>SUM(rozpočet!F26)</f>
        <v>0</v>
      </c>
      <c r="D14" s="171" t="s">
        <v>37</v>
      </c>
      <c r="E14" s="172"/>
      <c r="F14" s="37">
        <v>0</v>
      </c>
      <c r="G14" s="173" t="s">
        <v>38</v>
      </c>
      <c r="H14" s="174"/>
      <c r="I14" s="38">
        <v>0</v>
      </c>
    </row>
    <row r="15" spans="1:11" ht="15.2" customHeight="1" x14ac:dyDescent="0.15">
      <c r="A15" s="35"/>
      <c r="B15" s="36" t="s">
        <v>39</v>
      </c>
      <c r="C15" s="37">
        <v>0</v>
      </c>
      <c r="D15" s="171" t="s">
        <v>40</v>
      </c>
      <c r="E15" s="172"/>
      <c r="F15" s="37">
        <v>0</v>
      </c>
      <c r="G15" s="173" t="s">
        <v>41</v>
      </c>
      <c r="H15" s="174"/>
      <c r="I15" s="38">
        <v>0</v>
      </c>
      <c r="K15" s="39"/>
    </row>
    <row r="16" spans="1:11" ht="15.2" customHeight="1" x14ac:dyDescent="0.15">
      <c r="A16" s="35" t="s">
        <v>42</v>
      </c>
      <c r="B16" s="36" t="s">
        <v>36</v>
      </c>
      <c r="C16" s="37">
        <v>0</v>
      </c>
      <c r="D16" s="171" t="s">
        <v>43</v>
      </c>
      <c r="E16" s="172"/>
      <c r="F16" s="37">
        <v>0</v>
      </c>
      <c r="G16" s="173" t="s">
        <v>44</v>
      </c>
      <c r="H16" s="174"/>
      <c r="I16" s="38">
        <v>0</v>
      </c>
    </row>
    <row r="17" spans="1:9" ht="15.2" customHeight="1" x14ac:dyDescent="0.15">
      <c r="A17" s="35"/>
      <c r="B17" s="36" t="s">
        <v>39</v>
      </c>
      <c r="C17" s="37">
        <v>0</v>
      </c>
      <c r="D17" s="171"/>
      <c r="E17" s="172"/>
      <c r="F17" s="40"/>
      <c r="G17" s="173" t="s">
        <v>45</v>
      </c>
      <c r="H17" s="174"/>
      <c r="I17" s="38">
        <v>0</v>
      </c>
    </row>
    <row r="18" spans="1:9" ht="15.2" customHeight="1" x14ac:dyDescent="0.15">
      <c r="A18" s="35" t="s">
        <v>46</v>
      </c>
      <c r="B18" s="36" t="s">
        <v>36</v>
      </c>
      <c r="C18" s="37">
        <v>0</v>
      </c>
      <c r="D18" s="171"/>
      <c r="E18" s="172"/>
      <c r="F18" s="40"/>
      <c r="G18" s="173" t="s">
        <v>47</v>
      </c>
      <c r="H18" s="174"/>
      <c r="I18" s="38">
        <v>0</v>
      </c>
    </row>
    <row r="19" spans="1:9" ht="15.2" customHeight="1" x14ac:dyDescent="0.15">
      <c r="A19" s="35"/>
      <c r="B19" s="36" t="s">
        <v>39</v>
      </c>
      <c r="C19" s="37">
        <v>0</v>
      </c>
      <c r="D19" s="171"/>
      <c r="E19" s="172"/>
      <c r="F19" s="40"/>
      <c r="G19" s="173" t="s">
        <v>48</v>
      </c>
      <c r="H19" s="174"/>
      <c r="I19" s="38">
        <v>0</v>
      </c>
    </row>
    <row r="20" spans="1:9" ht="15.2" customHeight="1" x14ac:dyDescent="0.15">
      <c r="A20" s="175" t="s">
        <v>49</v>
      </c>
      <c r="B20" s="176"/>
      <c r="C20" s="37">
        <v>0</v>
      </c>
      <c r="D20" s="171"/>
      <c r="E20" s="172"/>
      <c r="F20" s="40"/>
      <c r="G20" s="173"/>
      <c r="H20" s="174"/>
      <c r="I20" s="41"/>
    </row>
    <row r="21" spans="1:9" ht="15.2" customHeight="1" x14ac:dyDescent="0.15">
      <c r="A21" s="175" t="s">
        <v>50</v>
      </c>
      <c r="B21" s="176"/>
      <c r="C21" s="37">
        <v>0</v>
      </c>
      <c r="D21" s="171"/>
      <c r="E21" s="172"/>
      <c r="F21" s="40"/>
      <c r="G21" s="173"/>
      <c r="H21" s="174"/>
      <c r="I21" s="41"/>
    </row>
    <row r="22" spans="1:9" ht="16.7" customHeight="1" x14ac:dyDescent="0.15">
      <c r="A22" s="175" t="s">
        <v>51</v>
      </c>
      <c r="B22" s="176"/>
      <c r="C22" s="37">
        <f>SUM(C14:C21)</f>
        <v>0</v>
      </c>
      <c r="D22" s="177" t="s">
        <v>52</v>
      </c>
      <c r="E22" s="178"/>
      <c r="F22" s="37">
        <f>SUM(F14:F21)</f>
        <v>0</v>
      </c>
      <c r="G22" s="179" t="s">
        <v>53</v>
      </c>
      <c r="H22" s="176"/>
      <c r="I22" s="38">
        <f>SUM(I14:I21)</f>
        <v>0</v>
      </c>
    </row>
    <row r="23" spans="1:9" x14ac:dyDescent="0.15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2" customHeight="1" x14ac:dyDescent="0.15">
      <c r="A24" s="189" t="s">
        <v>54</v>
      </c>
      <c r="B24" s="190"/>
      <c r="C24" s="45">
        <v>0</v>
      </c>
      <c r="I24" s="46"/>
    </row>
    <row r="25" spans="1:9" ht="15.2" customHeight="1" x14ac:dyDescent="0.15">
      <c r="A25" s="189" t="s">
        <v>55</v>
      </c>
      <c r="B25" s="190"/>
      <c r="C25" s="45">
        <v>0</v>
      </c>
      <c r="D25" s="191" t="s">
        <v>56</v>
      </c>
      <c r="E25" s="192"/>
      <c r="F25" s="45">
        <f>ROUND(C25*(14/100),2)</f>
        <v>0</v>
      </c>
      <c r="G25" s="193" t="s">
        <v>13</v>
      </c>
      <c r="H25" s="190"/>
      <c r="I25" s="47">
        <f>SUM(C24:C26)</f>
        <v>0</v>
      </c>
    </row>
    <row r="26" spans="1:9" ht="15.2" customHeight="1" x14ac:dyDescent="0.15">
      <c r="A26" s="189" t="s">
        <v>57</v>
      </c>
      <c r="B26" s="190"/>
      <c r="C26" s="45">
        <f>C22+F22+I22</f>
        <v>0</v>
      </c>
      <c r="D26" s="191" t="s">
        <v>6</v>
      </c>
      <c r="E26" s="192"/>
      <c r="F26" s="45">
        <f>ROUND(C26*(21/100),2)</f>
        <v>0</v>
      </c>
      <c r="G26" s="193" t="s">
        <v>58</v>
      </c>
      <c r="H26" s="190"/>
      <c r="I26" s="47">
        <f>SUM(F25:F26)+I25</f>
        <v>0</v>
      </c>
    </row>
    <row r="27" spans="1:9" x14ac:dyDescent="0.15">
      <c r="A27" s="48"/>
      <c r="I27" s="46"/>
    </row>
    <row r="28" spans="1:9" ht="14.45" customHeight="1" x14ac:dyDescent="0.15">
      <c r="A28" s="111"/>
      <c r="B28" s="112"/>
      <c r="C28" s="113"/>
      <c r="D28" s="108"/>
      <c r="E28" s="109"/>
      <c r="F28" s="110"/>
      <c r="G28" s="108" t="s">
        <v>59</v>
      </c>
      <c r="H28" s="194"/>
      <c r="I28" s="195"/>
    </row>
    <row r="29" spans="1:9" ht="14.45" customHeight="1" x14ac:dyDescent="0.15">
      <c r="A29" s="114"/>
      <c r="B29" s="115"/>
      <c r="C29" s="116"/>
      <c r="D29" s="186"/>
      <c r="E29" s="187"/>
      <c r="F29" s="188"/>
      <c r="G29" s="186"/>
      <c r="H29" s="184"/>
      <c r="I29" s="185"/>
    </row>
    <row r="30" spans="1:9" ht="38.25" customHeight="1" x14ac:dyDescent="0.15">
      <c r="A30" s="114"/>
      <c r="B30" s="115"/>
      <c r="C30" s="116"/>
      <c r="D30" s="186"/>
      <c r="E30" s="187"/>
      <c r="F30" s="188"/>
      <c r="G30" s="183"/>
      <c r="H30" s="184"/>
      <c r="I30" s="185"/>
    </row>
    <row r="31" spans="1:9" ht="14.45" customHeight="1" x14ac:dyDescent="0.15">
      <c r="A31" s="114"/>
      <c r="B31" s="115"/>
      <c r="C31" s="116"/>
      <c r="D31" s="186"/>
      <c r="E31" s="187"/>
      <c r="F31" s="188"/>
      <c r="G31" s="186"/>
      <c r="H31" s="184"/>
      <c r="I31" s="185"/>
    </row>
    <row r="32" spans="1:9" ht="14.45" customHeight="1" thickBot="1" x14ac:dyDescent="0.2">
      <c r="A32" s="117"/>
      <c r="B32" s="118"/>
      <c r="C32" s="119"/>
      <c r="D32" s="180"/>
      <c r="E32" s="196"/>
      <c r="F32" s="197"/>
      <c r="G32" s="180"/>
      <c r="H32" s="181"/>
      <c r="I32" s="182"/>
    </row>
    <row r="34" spans="1:5" x14ac:dyDescent="0.15">
      <c r="B34" s="80"/>
      <c r="C34" s="80"/>
      <c r="D34" s="80"/>
      <c r="E34" s="80"/>
    </row>
    <row r="35" spans="1:5" x14ac:dyDescent="0.15">
      <c r="A35" s="81"/>
      <c r="B35" s="80"/>
      <c r="C35" s="80"/>
      <c r="D35" s="80"/>
      <c r="E35" s="80"/>
    </row>
    <row r="36" spans="1:5" x14ac:dyDescent="0.15">
      <c r="A36" s="82"/>
      <c r="B36" s="81"/>
      <c r="C36" s="81"/>
      <c r="D36" s="81"/>
      <c r="E36" s="81"/>
    </row>
    <row r="37" spans="1:5" x14ac:dyDescent="0.15">
      <c r="A37" s="82"/>
      <c r="B37" s="81"/>
      <c r="C37" s="81"/>
      <c r="D37" s="81"/>
      <c r="E37" s="81"/>
    </row>
    <row r="38" spans="1:5" x14ac:dyDescent="0.15">
      <c r="A38" s="82"/>
      <c r="B38" s="81"/>
      <c r="C38" s="81"/>
      <c r="D38" s="81"/>
      <c r="E38" s="81"/>
    </row>
    <row r="39" spans="1:5" x14ac:dyDescent="0.15">
      <c r="A39" s="82"/>
      <c r="B39" s="81"/>
      <c r="C39" s="81"/>
      <c r="D39" s="81"/>
      <c r="E39" s="81"/>
    </row>
    <row r="40" spans="1:5" x14ac:dyDescent="0.15">
      <c r="A40" s="82"/>
      <c r="B40" s="81"/>
      <c r="C40" s="81"/>
      <c r="D40" s="81"/>
      <c r="E40" s="81"/>
    </row>
    <row r="41" spans="1:5" x14ac:dyDescent="0.15">
      <c r="B41" s="80"/>
      <c r="C41" s="80"/>
      <c r="D41" s="80"/>
      <c r="E41" s="80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tabSelected="1" zoomScale="120" zoomScaleNormal="120" workbookViewId="0">
      <selection activeCell="M15" sqref="M15"/>
    </sheetView>
  </sheetViews>
  <sheetFormatPr defaultColWidth="10.5" defaultRowHeight="12" customHeight="1" x14ac:dyDescent="0.15"/>
  <cols>
    <col min="1" max="1" width="16.33203125" style="2" customWidth="1"/>
    <col min="2" max="2" width="110" style="3" customWidth="1"/>
    <col min="3" max="3" width="10.1640625" style="3" customWidth="1"/>
    <col min="4" max="4" width="18.6640625" style="3" customWidth="1"/>
    <col min="5" max="5" width="17.1640625" style="4" customWidth="1"/>
    <col min="6" max="6" width="18" style="5" customWidth="1"/>
    <col min="7" max="7" width="14.33203125" style="59" hidden="1" customWidth="1"/>
    <col min="8" max="8" width="10.5" style="54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98" t="s">
        <v>5</v>
      </c>
      <c r="B1" s="198"/>
      <c r="C1" s="198"/>
      <c r="D1" s="198"/>
      <c r="E1" s="198"/>
      <c r="F1" s="198"/>
      <c r="G1" s="1"/>
    </row>
    <row r="2" spans="1:10" ht="12.75" customHeight="1" x14ac:dyDescent="0.2">
      <c r="A2" s="18" t="s">
        <v>93</v>
      </c>
      <c r="B2" s="6"/>
      <c r="C2" s="19" t="s">
        <v>5</v>
      </c>
      <c r="D2" s="6"/>
      <c r="E2" s="6"/>
      <c r="F2" s="6"/>
      <c r="G2" s="55"/>
    </row>
    <row r="3" spans="1:10" ht="12.75" customHeight="1" x14ac:dyDescent="0.2">
      <c r="A3" s="18" t="s">
        <v>94</v>
      </c>
      <c r="B3" s="6"/>
      <c r="C3" s="6"/>
      <c r="D3" s="6"/>
      <c r="E3" s="13"/>
      <c r="F3" s="6"/>
      <c r="G3" s="55"/>
    </row>
    <row r="4" spans="1:10" ht="13.15" customHeight="1" x14ac:dyDescent="0.2">
      <c r="A4" s="7"/>
      <c r="B4" s="6"/>
      <c r="C4" s="7"/>
      <c r="D4" s="6"/>
      <c r="E4" s="6"/>
      <c r="F4" s="6"/>
      <c r="G4" s="55"/>
    </row>
    <row r="5" spans="1:10" ht="1.5" customHeight="1" x14ac:dyDescent="0.15">
      <c r="A5" s="8"/>
      <c r="B5" s="9"/>
      <c r="C5" s="10"/>
      <c r="D5" s="9"/>
      <c r="E5" s="11"/>
      <c r="F5" s="12"/>
      <c r="G5" s="56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57"/>
    </row>
    <row r="7" spans="1:10" ht="12.75" customHeight="1" x14ac:dyDescent="0.2">
      <c r="A7" s="13" t="s">
        <v>1</v>
      </c>
      <c r="B7" s="13"/>
      <c r="C7" s="16"/>
      <c r="D7" s="13" t="s">
        <v>91</v>
      </c>
      <c r="E7" s="13"/>
      <c r="F7" s="52" t="s">
        <v>5</v>
      </c>
      <c r="G7" s="57" t="s">
        <v>61</v>
      </c>
    </row>
    <row r="8" spans="1:10" ht="12.75" customHeight="1" x14ac:dyDescent="0.2">
      <c r="A8" s="13" t="s">
        <v>90</v>
      </c>
      <c r="B8" s="14"/>
      <c r="C8" s="17"/>
      <c r="D8" s="103" t="s">
        <v>95</v>
      </c>
      <c r="E8" s="83" t="s">
        <v>5</v>
      </c>
      <c r="F8" s="53" t="s">
        <v>5</v>
      </c>
      <c r="G8" s="57" t="s">
        <v>62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8"/>
    </row>
    <row r="10" spans="1:10" ht="24" customHeight="1" thickBot="1" x14ac:dyDescent="0.2"/>
    <row r="11" spans="1:10" s="20" customFormat="1" ht="52.5" customHeight="1" thickBot="1" x14ac:dyDescent="0.2">
      <c r="A11" s="79" t="s">
        <v>73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0" t="s">
        <v>70</v>
      </c>
      <c r="H11" s="61" t="s">
        <v>71</v>
      </c>
      <c r="I11" s="50"/>
      <c r="J11" s="50" t="s">
        <v>63</v>
      </c>
    </row>
    <row r="12" spans="1:10" s="20" customFormat="1" ht="15" x14ac:dyDescent="0.15">
      <c r="A12" s="88" t="s">
        <v>11</v>
      </c>
      <c r="B12" s="89" t="s">
        <v>16</v>
      </c>
      <c r="C12" s="90" t="s">
        <v>12</v>
      </c>
      <c r="D12" s="91">
        <v>1</v>
      </c>
      <c r="E12" s="84"/>
      <c r="F12" s="71">
        <f t="shared" ref="F12:F25" si="0">E12*D12</f>
        <v>0</v>
      </c>
      <c r="G12" s="62"/>
      <c r="H12" s="63"/>
      <c r="I12" s="64"/>
      <c r="J12" s="50"/>
    </row>
    <row r="13" spans="1:10" s="20" customFormat="1" ht="15" x14ac:dyDescent="0.15">
      <c r="A13" s="92">
        <v>113728</v>
      </c>
      <c r="B13" s="93" t="s">
        <v>69</v>
      </c>
      <c r="C13" s="94" t="s">
        <v>64</v>
      </c>
      <c r="D13" s="95">
        <v>238</v>
      </c>
      <c r="E13" s="85"/>
      <c r="F13" s="72">
        <f t="shared" si="0"/>
        <v>0</v>
      </c>
      <c r="G13" s="65" t="s">
        <v>5</v>
      </c>
      <c r="H13" s="66" t="s">
        <v>5</v>
      </c>
      <c r="I13" s="67"/>
      <c r="J13" s="51"/>
    </row>
    <row r="14" spans="1:10" s="20" customFormat="1" ht="15" x14ac:dyDescent="0.15">
      <c r="A14" s="92">
        <v>919111</v>
      </c>
      <c r="B14" s="93" t="s">
        <v>68</v>
      </c>
      <c r="C14" s="94" t="s">
        <v>17</v>
      </c>
      <c r="D14" s="95">
        <v>18</v>
      </c>
      <c r="E14" s="85"/>
      <c r="F14" s="72">
        <f t="shared" si="0"/>
        <v>0</v>
      </c>
      <c r="G14" s="65"/>
      <c r="H14" s="68"/>
      <c r="I14" s="67"/>
      <c r="J14" s="51" t="s">
        <v>5</v>
      </c>
    </row>
    <row r="15" spans="1:10" s="20" customFormat="1" ht="15" x14ac:dyDescent="0.15">
      <c r="A15" s="92">
        <v>93818</v>
      </c>
      <c r="B15" s="93" t="s">
        <v>67</v>
      </c>
      <c r="C15" s="94" t="s">
        <v>2</v>
      </c>
      <c r="D15" s="104">
        <v>7936</v>
      </c>
      <c r="E15" s="85"/>
      <c r="F15" s="72">
        <f t="shared" si="0"/>
        <v>0</v>
      </c>
      <c r="G15" s="65"/>
      <c r="H15" s="68"/>
      <c r="I15" s="67"/>
      <c r="J15" s="51" t="s">
        <v>5</v>
      </c>
    </row>
    <row r="16" spans="1:10" s="20" customFormat="1" ht="15" x14ac:dyDescent="0.15">
      <c r="A16" s="92" t="s">
        <v>72</v>
      </c>
      <c r="B16" s="93" t="s">
        <v>80</v>
      </c>
      <c r="C16" s="94" t="s">
        <v>64</v>
      </c>
      <c r="D16" s="104">
        <v>158.72</v>
      </c>
      <c r="E16" s="85"/>
      <c r="F16" s="72">
        <f t="shared" si="0"/>
        <v>0</v>
      </c>
      <c r="G16" s="65"/>
      <c r="H16" s="68"/>
      <c r="I16" s="67"/>
      <c r="J16" s="51"/>
    </row>
    <row r="17" spans="1:14" s="20" customFormat="1" ht="15" x14ac:dyDescent="0.15">
      <c r="A17" s="92">
        <v>572223</v>
      </c>
      <c r="B17" s="93" t="s">
        <v>66</v>
      </c>
      <c r="C17" s="94" t="s">
        <v>2</v>
      </c>
      <c r="D17" s="104">
        <v>7936</v>
      </c>
      <c r="E17" s="85"/>
      <c r="F17" s="72">
        <f t="shared" si="0"/>
        <v>0</v>
      </c>
      <c r="G17" s="65"/>
      <c r="H17" s="68"/>
      <c r="I17" s="67"/>
      <c r="J17" s="51"/>
    </row>
    <row r="18" spans="1:14" s="49" customFormat="1" ht="15" x14ac:dyDescent="0.15">
      <c r="A18" s="96" t="s">
        <v>65</v>
      </c>
      <c r="B18" s="97" t="s">
        <v>92</v>
      </c>
      <c r="C18" s="94" t="s">
        <v>2</v>
      </c>
      <c r="D18" s="105">
        <v>3968</v>
      </c>
      <c r="E18" s="86"/>
      <c r="F18" s="73">
        <f t="shared" si="0"/>
        <v>0</v>
      </c>
      <c r="G18" s="65"/>
      <c r="H18" s="68"/>
      <c r="I18" s="67"/>
      <c r="J18" s="51"/>
    </row>
    <row r="19" spans="1:14" s="20" customFormat="1" ht="15" x14ac:dyDescent="0.15">
      <c r="A19" s="92">
        <v>113761</v>
      </c>
      <c r="B19" s="93" t="s">
        <v>81</v>
      </c>
      <c r="C19" s="94" t="s">
        <v>4</v>
      </c>
      <c r="D19" s="95">
        <v>18</v>
      </c>
      <c r="E19" s="85"/>
      <c r="F19" s="72">
        <f t="shared" si="0"/>
        <v>0</v>
      </c>
      <c r="G19" s="65"/>
      <c r="H19" s="68"/>
      <c r="I19" s="67"/>
      <c r="J19" s="51" t="s">
        <v>5</v>
      </c>
    </row>
    <row r="20" spans="1:14" s="20" customFormat="1" ht="15" x14ac:dyDescent="0.15">
      <c r="A20" s="92">
        <v>931311</v>
      </c>
      <c r="B20" s="93" t="s">
        <v>82</v>
      </c>
      <c r="C20" s="94" t="s">
        <v>4</v>
      </c>
      <c r="D20" s="95">
        <v>18</v>
      </c>
      <c r="E20" s="85"/>
      <c r="F20" s="72">
        <f t="shared" si="0"/>
        <v>0</v>
      </c>
      <c r="G20" s="65"/>
      <c r="H20" s="68"/>
      <c r="I20" s="67"/>
      <c r="J20" s="51" t="s">
        <v>5</v>
      </c>
    </row>
    <row r="21" spans="1:14" s="20" customFormat="1" ht="15" x14ac:dyDescent="0.15">
      <c r="A21" s="92">
        <v>12922</v>
      </c>
      <c r="B21" s="93" t="s">
        <v>83</v>
      </c>
      <c r="C21" s="94" t="s">
        <v>2</v>
      </c>
      <c r="D21" s="95">
        <v>640</v>
      </c>
      <c r="E21" s="87"/>
      <c r="F21" s="72">
        <f t="shared" si="0"/>
        <v>0</v>
      </c>
      <c r="G21" s="65">
        <v>0.126</v>
      </c>
      <c r="H21" s="66">
        <f>D21*G21</f>
        <v>80.64</v>
      </c>
      <c r="I21" s="67"/>
      <c r="J21" s="51"/>
    </row>
    <row r="22" spans="1:14" s="20" customFormat="1" ht="15" x14ac:dyDescent="0.15">
      <c r="A22" s="92">
        <v>56962</v>
      </c>
      <c r="B22" s="93" t="s">
        <v>84</v>
      </c>
      <c r="C22" s="94" t="s">
        <v>2</v>
      </c>
      <c r="D22" s="95">
        <v>640</v>
      </c>
      <c r="E22" s="87"/>
      <c r="F22" s="72">
        <f t="shared" si="0"/>
        <v>0</v>
      </c>
      <c r="G22" s="65"/>
      <c r="H22" s="68"/>
      <c r="I22" s="67"/>
      <c r="J22" s="51"/>
    </row>
    <row r="23" spans="1:14" s="20" customFormat="1" ht="15" customHeight="1" x14ac:dyDescent="0.15">
      <c r="A23" s="98" t="s">
        <v>87</v>
      </c>
      <c r="B23" s="93" t="s">
        <v>88</v>
      </c>
      <c r="C23" s="94" t="s">
        <v>3</v>
      </c>
      <c r="D23" s="104">
        <v>89.6</v>
      </c>
      <c r="E23" s="87"/>
      <c r="F23" s="72">
        <f t="shared" si="0"/>
        <v>0</v>
      </c>
      <c r="G23" s="65"/>
      <c r="H23" s="68"/>
      <c r="I23" s="67"/>
      <c r="J23" s="51"/>
      <c r="N23" s="107"/>
    </row>
    <row r="24" spans="1:14" s="20" customFormat="1" ht="15.75" customHeight="1" x14ac:dyDescent="0.15">
      <c r="A24" s="92">
        <v>91228</v>
      </c>
      <c r="B24" s="93" t="s">
        <v>85</v>
      </c>
      <c r="C24" s="94" t="s">
        <v>60</v>
      </c>
      <c r="D24" s="95">
        <v>24</v>
      </c>
      <c r="E24" s="85"/>
      <c r="F24" s="72">
        <f t="shared" si="0"/>
        <v>0</v>
      </c>
      <c r="G24" s="65"/>
      <c r="H24" s="68"/>
      <c r="I24" s="67"/>
      <c r="J24" s="51"/>
    </row>
    <row r="25" spans="1:14" s="20" customFormat="1" ht="15.75" thickBot="1" x14ac:dyDescent="0.2">
      <c r="A25" s="99">
        <v>915111</v>
      </c>
      <c r="B25" s="100" t="s">
        <v>86</v>
      </c>
      <c r="C25" s="101" t="s">
        <v>2</v>
      </c>
      <c r="D25" s="102">
        <v>320</v>
      </c>
      <c r="E25" s="106"/>
      <c r="F25" s="74">
        <f t="shared" si="0"/>
        <v>0</v>
      </c>
      <c r="G25" s="62"/>
      <c r="H25" s="63"/>
      <c r="I25" s="64"/>
      <c r="J25" s="50"/>
    </row>
    <row r="26" spans="1:14" s="20" customFormat="1" ht="15" x14ac:dyDescent="0.15">
      <c r="A26" s="75"/>
      <c r="B26" s="76" t="s">
        <v>13</v>
      </c>
      <c r="C26" s="76"/>
      <c r="D26" s="76"/>
      <c r="E26" s="77" t="s">
        <v>5</v>
      </c>
      <c r="F26" s="78">
        <f>SUM(F12:F25)</f>
        <v>0</v>
      </c>
      <c r="G26" s="69"/>
      <c r="H26" s="69"/>
      <c r="I26" s="70"/>
    </row>
    <row r="27" spans="1:14" s="20" customFormat="1" ht="15" x14ac:dyDescent="0.15">
      <c r="A27" s="25"/>
      <c r="B27" s="24" t="s">
        <v>6</v>
      </c>
      <c r="C27" s="24"/>
      <c r="D27" s="24"/>
      <c r="E27" s="26" t="s">
        <v>5</v>
      </c>
      <c r="F27" s="27">
        <f>F26*0.21</f>
        <v>0</v>
      </c>
      <c r="G27" s="69"/>
      <c r="H27" s="69"/>
      <c r="I27" s="70"/>
    </row>
    <row r="28" spans="1:14" s="20" customFormat="1" ht="15.75" thickBot="1" x14ac:dyDescent="0.2">
      <c r="A28" s="28"/>
      <c r="B28" s="29" t="s">
        <v>14</v>
      </c>
      <c r="C28" s="29"/>
      <c r="D28" s="29"/>
      <c r="E28" s="30" t="s">
        <v>5</v>
      </c>
      <c r="F28" s="31">
        <f>F27+F26</f>
        <v>0</v>
      </c>
      <c r="G28" s="69"/>
      <c r="H28" s="69"/>
      <c r="I28" s="70"/>
    </row>
    <row r="29" spans="1:14" ht="24" customHeight="1" x14ac:dyDescent="0.15">
      <c r="G29" s="69"/>
      <c r="H29" s="69"/>
      <c r="I29" s="70"/>
      <c r="J29" s="20"/>
    </row>
    <row r="30" spans="1:14" ht="12" customHeight="1" x14ac:dyDescent="0.15">
      <c r="G30" s="69"/>
      <c r="H30" s="69"/>
      <c r="I30" s="70"/>
      <c r="J30" s="20"/>
    </row>
    <row r="31" spans="1:14" ht="12" customHeight="1" x14ac:dyDescent="0.15">
      <c r="G31" s="69"/>
      <c r="H31" s="69"/>
      <c r="I31" s="70"/>
      <c r="J31" s="20"/>
    </row>
    <row r="32" spans="1:14" ht="12" customHeight="1" x14ac:dyDescent="0.15">
      <c r="G32" s="69"/>
      <c r="H32" s="69"/>
      <c r="I32" s="20"/>
      <c r="J32" s="20"/>
    </row>
    <row r="33" spans="7:10" ht="12" customHeight="1" x14ac:dyDescent="0.15">
      <c r="G33" s="69"/>
      <c r="H33" s="69"/>
      <c r="I33" s="20"/>
      <c r="J33" s="20"/>
    </row>
    <row r="34" spans="7:10" ht="12" customHeight="1" x14ac:dyDescent="0.15">
      <c r="G34" s="69"/>
      <c r="H34" s="69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2024-11-20T06:23:43Z</dcterms:modified>
</cp:coreProperties>
</file>