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95/"/>
    </mc:Choice>
  </mc:AlternateContent>
  <xr:revisionPtr revIDLastSave="0" documentId="8_{F694603E-9D1C-476A-BE50-B041AA25708B}" xr6:coauthVersionLast="47" xr6:coauthVersionMax="47" xr10:uidLastSave="{00000000-0000-0000-0000-000000000000}"/>
  <bookViews>
    <workbookView xWindow="-108" yWindow="-108" windowWidth="23256" windowHeight="12456" activeTab="1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5" i="1"/>
  <c r="H24" i="1"/>
  <c r="H19" i="1" l="1"/>
  <c r="H11" i="1" l="1"/>
  <c r="H12" i="1"/>
  <c r="H13" i="1"/>
  <c r="H14" i="1"/>
  <c r="H15" i="1"/>
  <c r="H16" i="1"/>
  <c r="H17" i="1"/>
  <c r="H18" i="1"/>
  <c r="H23" i="1"/>
  <c r="J22" i="3"/>
  <c r="G22" i="3"/>
  <c r="H10" i="1"/>
  <c r="G25" i="3"/>
  <c r="H26" i="1" l="1"/>
  <c r="H27" i="1" s="1"/>
  <c r="H28" i="1" s="1"/>
  <c r="D14" i="3" l="1"/>
  <c r="D22" i="3" s="1"/>
  <c r="D26" i="3" s="1"/>
  <c r="G26" i="3" s="1"/>
  <c r="J25" i="3" l="1"/>
  <c r="J26" i="3" s="1"/>
</calcChain>
</file>

<file path=xl/sharedStrings.xml><?xml version="1.0" encoding="utf-8"?>
<sst xmlns="http://schemas.openxmlformats.org/spreadsheetml/2006/main" count="141" uniqueCount="112">
  <si>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</si>
  <si>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</si>
  <si>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</si>
  <si>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</si>
  <si>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</si>
  <si>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</si>
  <si>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</si>
  <si>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</si>
  <si>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</si>
  <si>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</si>
  <si>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</si>
  <si>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</si>
  <si>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</si>
  <si>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</si>
  <si>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</si>
  <si>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</si>
  <si>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</si>
  <si>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</si>
  <si>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</si>
  <si>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</si>
  <si>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</si>
  <si>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</si>
  <si>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</si>
  <si>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</si>
  <si>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</si>
  <si>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</si>
  <si>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</si>
  <si>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</si>
  <si>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</si>
  <si>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</si>
  <si>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</si>
  <si>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</si>
  <si>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</si>
  <si>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</si>
  <si>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</si>
  <si>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</si>
  <si>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</si>
  <si>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</si>
  <si>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</si>
  <si>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</si>
  <si>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</si>
  <si>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</si>
  <si>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</si>
  <si>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</si>
  <si>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</si>
  <si>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</si>
  <si>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</si>
  <si>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</si>
  <si>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</si>
  <si>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</si>
  <si>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</si>
  <si>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</si>
  <si>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</si>
  <si>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</si>
  <si>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</si>
  <si>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</si>
  <si>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</si>
  <si>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</si>
  <si>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</si>
  <si>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</si>
  <si>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KPL</t>
  </si>
  <si>
    <t>ŘEZÁNÍ ASFALTOVÉHO KRYTU VOZOVEK TL. DO 50MM</t>
  </si>
  <si>
    <t>M</t>
  </si>
  <si>
    <t>VODOROVNÉ DOPRAVNÍ ZNAČENÍ BARVOU HLADKÉ - DODÁVKA A POKLÁDKA</t>
  </si>
  <si>
    <t>ASFALTOVÝ BETON PRO OBRUSNÉ VRSTVY ACO 11+, tl. 50 mm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</si>
  <si>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</si>
  <si>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</si>
  <si>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</si>
  <si>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</si>
  <si>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VODOROVNÉ DOPRAVNÍ ZNAČENÍ PLASTEM HLADKÉ - DODÁVKA A POKLÁDKA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</si>
  <si>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</si>
  <si>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</si>
  <si>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</si>
  <si>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</si>
  <si>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</si>
  <si>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</si>
  <si>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</si>
  <si>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</si>
  <si>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</si>
  <si>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</si>
  <si>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Ing. Aleš Čermák, Ph.D., MBA, ředitel</t>
  </si>
  <si>
    <t>1680*2postřiky</t>
  </si>
  <si>
    <t>1680*0,05</t>
  </si>
  <si>
    <r>
      <t>1680m</t>
    </r>
    <r>
      <rPr>
        <sz val="10"/>
        <rFont val="Aptos Narrow"/>
        <family val="2"/>
      </rPr>
      <t>²</t>
    </r>
  </si>
  <si>
    <t>III/1207 Bonkovice</t>
  </si>
  <si>
    <t>Oprava vozovky</t>
  </si>
  <si>
    <t>Škody po zimě 2025</t>
  </si>
  <si>
    <t>M3</t>
  </si>
  <si>
    <t>M2</t>
  </si>
  <si>
    <t>Objekt:</t>
  </si>
  <si>
    <t>Poř.č.</t>
  </si>
  <si>
    <t>Kód položky</t>
  </si>
  <si>
    <t>1</t>
  </si>
  <si>
    <t>FRÉZOVÁNÍ ZPEVNĚNÝCH PLOCH ASFALTOVÝCH, ODVOZ DO 20 KM</t>
  </si>
  <si>
    <t>014103.R</t>
  </si>
  <si>
    <t>ULOŽENÍ ODPADU ZE STAVBY NA SKLÁDKU S OPRÁVNĚNÍM K OPĚTOVNÉMU VYUŽITÍ - RECYKLAČNÍ STŘEDISKO</t>
  </si>
  <si>
    <t>T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</si>
  <si>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</si>
  <si>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CMS Sedlec Prčice /  km 0,000 - 0,400  uzl.st. 2224A109-2224A147</t>
  </si>
  <si>
    <t>029113</t>
  </si>
  <si>
    <t>OSTAT POŽADAVKY - GEODETICKÉ ZAMĚŘENÍ - CELKY</t>
  </si>
  <si>
    <t>KUS</t>
  </si>
  <si>
    <t xml:space="preserve">Bonkovice / CMS Sedlec Prčice, uzl.st. 2224A109 - 2224A147  </t>
  </si>
  <si>
    <t>silnice III/1207, km 0,000 - 0,400</t>
  </si>
  <si>
    <t>100m2 *0,05</t>
  </si>
  <si>
    <t>400*2*0,3m</t>
  </si>
  <si>
    <t>240 * 0,1 * 1,5</t>
  </si>
  <si>
    <t>400*2*0,3</t>
  </si>
  <si>
    <t>400*2*0,125</t>
  </si>
  <si>
    <t>DIO V Č.ZAJIŠTĚNÍ, ZAJIŠTĚNÍ A VYTYČENÍ ING. SÍTÍ, ZAJIŠTĚNÍ STANOVENÍ MÍSTNÍ ÚPRAVY NA VDZ</t>
  </si>
  <si>
    <t>ZPEVNĚNÍ KRAJNIC Z RECYKLOVANÉHO MATERIÁLU TL DO 100MM</t>
  </si>
  <si>
    <t>asfaltový recyklát 0-22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</si>
</sst>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sz val="10"/>
      <name val="Aptos Narrow"/>
      <family val="2"/>
    </font>
    <font>
      <b/>
      <sz val="9"/>
      <color rgb="FFFF0000"/>
      <name val="Arial CE"/>
      <charset val="238"/>
    </font>
    <font>
      <b/>
      <sz val="8"/>
      <color rgb="FFFF0000"/>
      <name val="MS Sans Serif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7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9" fillId="0" borderId="0" xfId="0" applyFont="1" applyAlignment="1" applyProtection="1">
      <alignment vertical="center"/>
    </xf>
    <xf numFmtId="49" fontId="12" fillId="2" borderId="2" xfId="0" applyNumberFormat="1" applyFont="1" applyFill="1" applyBorder="1" applyAlignment="1" applyProtection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2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2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0" fontId="18" fillId="0" borderId="0" xfId="0" applyFont="1" applyAlignment="1" applyProtection="1">
      <alignment horizontal="left"/>
    </xf>
    <xf numFmtId="4" fontId="6" fillId="0" borderId="10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7" fillId="0" borderId="19" xfId="0" applyNumberFormat="1" applyFont="1" applyBorder="1" applyAlignment="1" applyProtection="1">
      <alignment vertical="center"/>
    </xf>
    <xf numFmtId="4" fontId="6" fillId="3" borderId="5" xfId="0" applyNumberFormat="1" applyFont="1" applyFill="1" applyBorder="1" applyAlignment="1" applyProtection="1">
      <alignment horizontal="right" vertical="center"/>
    </xf>
    <xf numFmtId="4" fontId="6" fillId="3" borderId="6" xfId="0" applyNumberFormat="1" applyFont="1" applyFill="1" applyBorder="1" applyAlignment="1" applyProtection="1">
      <alignment horizontal="right" vertical="center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2" fontId="9" fillId="4" borderId="5" xfId="0" applyNumberFormat="1" applyFont="1" applyFill="1" applyBorder="1" applyAlignment="1" applyProtection="1">
      <alignment vertical="center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7" fillId="4" borderId="23" xfId="0" applyFont="1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top"/>
    </xf>
    <xf numFmtId="1" fontId="15" fillId="4" borderId="14" xfId="0" applyNumberFormat="1" applyFont="1" applyFill="1" applyBorder="1" applyAlignment="1">
      <alignment horizontal="center" vertical="center"/>
      <protection locked="0"/>
    </xf>
    <xf numFmtId="49" fontId="15" fillId="4" borderId="14" xfId="0" applyNumberFormat="1" applyFont="1" applyFill="1" applyBorder="1" applyAlignment="1">
      <alignment horizontal="center" vertical="center"/>
      <protection locked="0"/>
    </xf>
    <xf numFmtId="0" fontId="15" fillId="4" borderId="3" xfId="0" applyFont="1" applyFill="1" applyBorder="1" applyAlignment="1">
      <alignment horizontal="center" vertical="center"/>
      <protection locked="0"/>
    </xf>
    <xf numFmtId="2" fontId="9" fillId="4" borderId="3" xfId="0" applyNumberFormat="1" applyFont="1" applyFill="1" applyBorder="1" applyAlignment="1" applyProtection="1">
      <alignment vertical="center"/>
    </xf>
    <xf numFmtId="4" fontId="9" fillId="4" borderId="3" xfId="0" applyNumberFormat="1" applyFont="1" applyFill="1" applyBorder="1" applyAlignment="1" applyProtection="1">
      <alignment vertical="center"/>
    </xf>
    <xf numFmtId="4" fontId="9" fillId="4" borderId="18" xfId="0" applyNumberFormat="1" applyFont="1" applyFill="1" applyBorder="1" applyAlignment="1" applyProtection="1">
      <alignment vertical="center"/>
    </xf>
    <xf numFmtId="0" fontId="15" fillId="4" borderId="5" xfId="0" applyFont="1" applyFill="1" applyBorder="1" applyAlignment="1" applyProtection="1">
      <alignment vertical="top"/>
    </xf>
    <xf numFmtId="1" fontId="15" fillId="4" borderId="7" xfId="0" applyNumberFormat="1" applyFont="1" applyFill="1" applyBorder="1" applyAlignment="1">
      <alignment horizontal="center" vertical="center"/>
      <protection locked="0"/>
    </xf>
    <xf numFmtId="165" fontId="15" fillId="4" borderId="7" xfId="0" applyNumberFormat="1" applyFont="1" applyFill="1" applyBorder="1" applyAlignment="1">
      <alignment horizontal="center" vertical="center"/>
      <protection locked="0"/>
    </xf>
    <xf numFmtId="0" fontId="15" fillId="4" borderId="4" xfId="0" applyFont="1" applyFill="1" applyBorder="1" applyAlignment="1">
      <alignment vertical="center"/>
      <protection locked="0"/>
    </xf>
    <xf numFmtId="0" fontId="15" fillId="4" borderId="5" xfId="0" applyFont="1" applyFill="1" applyBorder="1" applyAlignment="1">
      <alignment horizontal="center" vertical="center"/>
      <protection locked="0"/>
    </xf>
    <xf numFmtId="4" fontId="9" fillId="4" borderId="5" xfId="0" applyNumberFormat="1" applyFont="1" applyFill="1" applyBorder="1" applyAlignment="1" applyProtection="1">
      <alignment vertical="center"/>
    </xf>
    <xf numFmtId="4" fontId="15" fillId="4" borderId="5" xfId="0" applyNumberFormat="1" applyFont="1" applyFill="1" applyBorder="1" applyAlignment="1">
      <alignment vertical="center"/>
      <protection locked="0"/>
    </xf>
    <xf numFmtId="4" fontId="9" fillId="4" borderId="6" xfId="0" applyNumberFormat="1" applyFont="1" applyFill="1" applyBorder="1" applyAlignment="1" applyProtection="1">
      <alignment vertical="center"/>
    </xf>
    <xf numFmtId="1" fontId="15" fillId="4" borderId="7" xfId="0" applyNumberFormat="1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vertical="center"/>
    </xf>
    <xf numFmtId="0" fontId="15" fillId="4" borderId="5" xfId="0" applyFont="1" applyFill="1" applyBorder="1" applyAlignment="1" applyProtection="1">
      <alignment horizontal="center" vertical="center"/>
    </xf>
    <xf numFmtId="39" fontId="9" fillId="4" borderId="5" xfId="0" applyNumberFormat="1" applyFont="1" applyFill="1" applyBorder="1" applyAlignment="1" applyProtection="1">
      <alignment vertical="center"/>
    </xf>
    <xf numFmtId="0" fontId="15" fillId="4" borderId="7" xfId="0" applyFont="1" applyFill="1" applyBorder="1" applyAlignment="1">
      <alignment horizontal="center" vertical="center"/>
      <protection locked="0"/>
    </xf>
    <xf numFmtId="0" fontId="15" fillId="4" borderId="4" xfId="0" applyFont="1" applyFill="1" applyBorder="1" applyAlignment="1">
      <alignment vertical="center" wrapText="1"/>
      <protection locked="0"/>
    </xf>
    <xf numFmtId="49" fontId="15" fillId="4" borderId="7" xfId="1" applyNumberFormat="1" applyFont="1" applyFill="1" applyBorder="1" applyAlignment="1" applyProtection="1">
      <alignment horizontal="left" vertical="center" wrapText="1"/>
      <protection locked="0"/>
    </xf>
    <xf numFmtId="0" fontId="17" fillId="4" borderId="4" xfId="1" applyFont="1" applyFill="1" applyBorder="1" applyAlignment="1" applyProtection="1">
      <alignment horizontal="left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15" xfId="0" applyFont="1" applyFill="1" applyBorder="1" applyAlignment="1" applyProtection="1">
      <alignment vertical="top"/>
    </xf>
    <xf numFmtId="49" fontId="15" fillId="4" borderId="41" xfId="0" applyNumberFormat="1" applyFont="1" applyFill="1" applyBorder="1" applyAlignment="1">
      <alignment horizontal="center" vertical="center"/>
      <protection locked="0"/>
    </xf>
    <xf numFmtId="0" fontId="15" fillId="4" borderId="42" xfId="0" applyFont="1" applyFill="1" applyBorder="1" applyAlignment="1">
      <alignment vertical="center"/>
      <protection locked="0"/>
    </xf>
    <xf numFmtId="0" fontId="15" fillId="4" borderId="43" xfId="0" applyFont="1" applyFill="1" applyBorder="1" applyAlignment="1">
      <alignment horizontal="center" vertical="center"/>
      <protection locked="0"/>
    </xf>
    <xf numFmtId="4" fontId="9" fillId="4" borderId="43" xfId="0" applyNumberFormat="1" applyFont="1" applyFill="1" applyBorder="1" applyAlignment="1" applyProtection="1">
      <alignment vertical="center"/>
    </xf>
    <xf numFmtId="4" fontId="15" fillId="4" borderId="43" xfId="0" applyNumberFormat="1" applyFont="1" applyFill="1" applyBorder="1" applyAlignment="1">
      <alignment vertical="center"/>
      <protection locked="0"/>
    </xf>
    <xf numFmtId="4" fontId="9" fillId="4" borderId="19" xfId="0" applyNumberFormat="1" applyFont="1" applyFill="1" applyBorder="1" applyAlignment="1" applyProtection="1">
      <alignment vertical="center"/>
    </xf>
    <xf numFmtId="4" fontId="6" fillId="4" borderId="40" xfId="0" applyNumberFormat="1" applyFont="1" applyFill="1" applyBorder="1" applyAlignment="1" applyProtection="1">
      <alignment vertical="center"/>
    </xf>
    <xf numFmtId="4" fontId="6" fillId="4" borderId="17" xfId="0" applyNumberFormat="1" applyFont="1" applyFill="1" applyBorder="1" applyAlignment="1" applyProtection="1">
      <alignment vertical="center"/>
    </xf>
    <xf numFmtId="0" fontId="7" fillId="4" borderId="20" xfId="0" applyFont="1" applyFill="1" applyBorder="1" applyAlignment="1" applyProtection="1">
      <alignment vertical="center"/>
    </xf>
    <xf numFmtId="0" fontId="7" fillId="4" borderId="16" xfId="0" applyFont="1" applyFill="1" applyBorder="1" applyAlignment="1" applyProtection="1">
      <alignment vertical="center"/>
    </xf>
    <xf numFmtId="4" fontId="6" fillId="4" borderId="16" xfId="0" applyNumberFormat="1" applyFont="1" applyFill="1" applyBorder="1" applyAlignment="1" applyProtection="1">
      <alignment horizontal="right" vertical="center"/>
    </xf>
    <xf numFmtId="4" fontId="7" fillId="4" borderId="18" xfId="0" applyNumberFormat="1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19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0" fontId="15" fillId="0" borderId="5" xfId="0" applyFont="1" applyBorder="1" applyAlignment="1" applyProtection="1">
      <alignment vertical="center"/>
    </xf>
    <xf numFmtId="0" fontId="15" fillId="4" borderId="2" xfId="0" applyFont="1" applyFill="1" applyBorder="1" applyAlignment="1">
      <alignment vertical="center" wrapText="1"/>
      <protection locked="0"/>
    </xf>
    <xf numFmtId="0" fontId="23" fillId="4" borderId="4" xfId="0" applyFont="1" applyFill="1" applyBorder="1" applyAlignment="1" applyProtection="1">
      <alignment vertical="center"/>
    </xf>
    <xf numFmtId="49" fontId="6" fillId="0" borderId="25" xfId="0" applyNumberFormat="1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49" fontId="9" fillId="0" borderId="28" xfId="0" applyNumberFormat="1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49" fontId="6" fillId="0" borderId="31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1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0" xfId="0" applyFont="1" applyBorder="1" applyAlignment="1" applyProtection="1">
      <alignment horizontal="left" vertical="center" shrinkToFit="1"/>
    </xf>
    <xf numFmtId="49" fontId="6" fillId="0" borderId="24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49" fontId="6" fillId="3" borderId="33" xfId="0" applyNumberFormat="1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49" fontId="6" fillId="0" borderId="34" xfId="0" applyNumberFormat="1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left" vertical="center"/>
    </xf>
    <xf numFmtId="49" fontId="14" fillId="2" borderId="4" xfId="0" applyNumberFormat="1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left" vertical="center"/>
    </xf>
    <xf numFmtId="49" fontId="14" fillId="2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49" fontId="9" fillId="4" borderId="5" xfId="0" applyNumberFormat="1" applyFont="1" applyFill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4" borderId="34" xfId="0" applyNumberFormat="1" applyFont="1" applyFill="1" applyBorder="1" applyAlignment="1" applyProtection="1">
      <alignment horizontal="left" vertical="center" wrapText="1"/>
    </xf>
    <xf numFmtId="0" fontId="9" fillId="4" borderId="32" xfId="0" applyFont="1" applyFill="1" applyBorder="1" applyAlignment="1" applyProtection="1">
      <alignment horizontal="left" vertical="center" wrapText="1"/>
    </xf>
    <xf numFmtId="0" fontId="9" fillId="4" borderId="35" xfId="0" applyFont="1" applyFill="1" applyBorder="1" applyAlignment="1" applyProtection="1">
      <alignment horizontal="left" vertical="center" wrapText="1"/>
    </xf>
    <xf numFmtId="0" fontId="9" fillId="4" borderId="20" xfId="0" applyFont="1" applyFill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9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49" fontId="9" fillId="4" borderId="3" xfId="0" applyNumberFormat="1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6" xfId="0" applyNumberFormat="1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35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49" fontId="9" fillId="0" borderId="18" xfId="0" applyNumberFormat="1" applyFont="1" applyBorder="1" applyAlignment="1" applyProtection="1">
      <alignment horizontal="left" vertical="center"/>
    </xf>
    <xf numFmtId="0" fontId="1" fillId="4" borderId="0" xfId="0" applyFont="1" applyFill="1" applyAlignment="1" applyProtection="1">
      <alignment horizontal="center" vertical="center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M36"/>
  <sheetViews>
    <sheetView workbookViewId="0">
      <selection activeCell="B1" sqref="B1:J1"/>
    </sheetView>
  </sheetViews>
  <sheetFormatPr defaultColWidth="13.28515625" defaultRowHeight="13.2" x14ac:dyDescent="0.2"/>
  <cols>
    <col min="1" max="1" width="3.28515625" style="12" customWidth="1"/>
    <col min="2" max="2" width="13.28515625" style="12" customWidth="1"/>
    <col min="3" max="3" width="11.85546875" style="12" customWidth="1"/>
    <col min="4" max="4" width="27.85546875" style="12" customWidth="1"/>
    <col min="5" max="5" width="14.42578125" style="12" customWidth="1"/>
    <col min="6" max="6" width="18.42578125" style="12" customWidth="1"/>
    <col min="7" max="7" width="26.28515625" style="12" customWidth="1"/>
    <col min="8" max="8" width="16" style="12" customWidth="1"/>
    <col min="9" max="9" width="13.85546875" style="12" customWidth="1"/>
    <col min="10" max="10" width="29.42578125" style="12" customWidth="1"/>
    <col min="11" max="11" width="13.28515625" style="12"/>
    <col min="12" max="12" width="13.7109375" style="12" bestFit="1" customWidth="1"/>
    <col min="13" max="16384" width="13.28515625" style="12"/>
  </cols>
  <sheetData>
    <row r="1" spans="2:13" ht="28.65" customHeight="1" thickBot="1" x14ac:dyDescent="0.25">
      <c r="B1" s="157" t="s">
        <v>11</v>
      </c>
      <c r="C1" s="158"/>
      <c r="D1" s="158"/>
      <c r="E1" s="158"/>
      <c r="F1" s="158"/>
      <c r="G1" s="158"/>
      <c r="H1" s="158"/>
      <c r="I1" s="158"/>
      <c r="J1" s="158"/>
    </row>
    <row r="2" spans="2:13" ht="12.75" customHeight="1" x14ac:dyDescent="0.2">
      <c r="B2" s="159" t="s">
        <v>12</v>
      </c>
      <c r="C2" s="160"/>
      <c r="D2" s="162" t="s">
        <v>84</v>
      </c>
      <c r="E2" s="163"/>
      <c r="F2" s="165" t="s">
        <v>13</v>
      </c>
      <c r="G2" s="166" t="s">
        <v>71</v>
      </c>
      <c r="H2" s="167"/>
      <c r="I2" s="165" t="s">
        <v>14</v>
      </c>
      <c r="J2" s="170" t="s">
        <v>72</v>
      </c>
    </row>
    <row r="3" spans="2:13" x14ac:dyDescent="0.2">
      <c r="B3" s="146"/>
      <c r="C3" s="161"/>
      <c r="D3" s="164"/>
      <c r="E3" s="164"/>
      <c r="F3" s="145"/>
      <c r="G3" s="168"/>
      <c r="H3" s="169"/>
      <c r="I3" s="145"/>
      <c r="J3" s="143"/>
    </row>
    <row r="4" spans="2:13" x14ac:dyDescent="0.2">
      <c r="B4" s="144" t="s">
        <v>15</v>
      </c>
      <c r="C4" s="145"/>
      <c r="D4" s="153" t="s">
        <v>85</v>
      </c>
      <c r="E4" s="154"/>
      <c r="F4" s="148" t="s">
        <v>16</v>
      </c>
      <c r="G4" s="152"/>
      <c r="H4" s="149"/>
      <c r="I4" s="148" t="s">
        <v>14</v>
      </c>
      <c r="J4" s="150"/>
    </row>
    <row r="5" spans="2:13" x14ac:dyDescent="0.2">
      <c r="B5" s="146"/>
      <c r="C5" s="145"/>
      <c r="D5" s="155"/>
      <c r="E5" s="156"/>
      <c r="F5" s="145"/>
      <c r="G5" s="149"/>
      <c r="H5" s="149"/>
      <c r="I5" s="145"/>
      <c r="J5" s="143"/>
    </row>
    <row r="6" spans="2:13" ht="13.2" customHeight="1" x14ac:dyDescent="0.2">
      <c r="B6" s="144" t="s">
        <v>17</v>
      </c>
      <c r="C6" s="145"/>
      <c r="D6" s="153" t="s">
        <v>98</v>
      </c>
      <c r="E6" s="154"/>
      <c r="F6" s="148" t="s">
        <v>18</v>
      </c>
      <c r="G6" s="152"/>
      <c r="H6" s="149"/>
      <c r="I6" s="148" t="s">
        <v>14</v>
      </c>
      <c r="J6" s="150"/>
    </row>
    <row r="7" spans="2:13" x14ac:dyDescent="0.2">
      <c r="B7" s="146"/>
      <c r="C7" s="145"/>
      <c r="D7" s="155"/>
      <c r="E7" s="156"/>
      <c r="F7" s="145"/>
      <c r="G7" s="149"/>
      <c r="H7" s="149"/>
      <c r="I7" s="145"/>
      <c r="J7" s="143"/>
    </row>
    <row r="8" spans="2:13" x14ac:dyDescent="0.2">
      <c r="B8" s="144" t="s">
        <v>73</v>
      </c>
      <c r="C8" s="145"/>
      <c r="D8" s="147">
        <v>2025</v>
      </c>
      <c r="E8" s="147"/>
      <c r="F8" s="148" t="s">
        <v>74</v>
      </c>
      <c r="G8" s="149"/>
      <c r="H8" s="149"/>
      <c r="I8" s="148" t="s">
        <v>75</v>
      </c>
      <c r="J8" s="150"/>
    </row>
    <row r="9" spans="2:13" x14ac:dyDescent="0.2">
      <c r="B9" s="146"/>
      <c r="C9" s="145"/>
      <c r="D9" s="147"/>
      <c r="E9" s="147"/>
      <c r="F9" s="145"/>
      <c r="G9" s="149"/>
      <c r="H9" s="149"/>
      <c r="I9" s="145"/>
      <c r="J9" s="143"/>
    </row>
    <row r="10" spans="2:13" x14ac:dyDescent="0.2">
      <c r="B10" s="144" t="s">
        <v>76</v>
      </c>
      <c r="C10" s="145"/>
      <c r="D10" s="147" t="s">
        <v>86</v>
      </c>
      <c r="E10" s="151"/>
      <c r="F10" s="148" t="s">
        <v>19</v>
      </c>
      <c r="G10" s="152"/>
      <c r="H10" s="149"/>
      <c r="I10" s="148" t="s">
        <v>20</v>
      </c>
      <c r="J10" s="142"/>
      <c r="M10" s="97"/>
    </row>
    <row r="11" spans="2:13" x14ac:dyDescent="0.2">
      <c r="B11" s="146"/>
      <c r="C11" s="145"/>
      <c r="D11" s="151"/>
      <c r="E11" s="151"/>
      <c r="F11" s="145"/>
      <c r="G11" s="149"/>
      <c r="H11" s="149"/>
      <c r="I11" s="145"/>
      <c r="J11" s="143"/>
    </row>
    <row r="12" spans="2:13" ht="23.4" customHeight="1" thickBot="1" x14ac:dyDescent="0.25">
      <c r="B12" s="136" t="s">
        <v>21</v>
      </c>
      <c r="C12" s="137"/>
      <c r="D12" s="137"/>
      <c r="E12" s="137"/>
      <c r="F12" s="137"/>
      <c r="G12" s="137"/>
      <c r="H12" s="137"/>
      <c r="I12" s="137"/>
      <c r="J12" s="138"/>
    </row>
    <row r="13" spans="2:13" ht="26.4" customHeight="1" x14ac:dyDescent="0.2">
      <c r="B13" s="13" t="s">
        <v>22</v>
      </c>
      <c r="C13" s="139" t="s">
        <v>23</v>
      </c>
      <c r="D13" s="140"/>
      <c r="E13" s="14" t="s">
        <v>24</v>
      </c>
      <c r="F13" s="139" t="s">
        <v>25</v>
      </c>
      <c r="G13" s="140"/>
      <c r="H13" s="14" t="s">
        <v>26</v>
      </c>
      <c r="I13" s="139" t="s">
        <v>27</v>
      </c>
      <c r="J13" s="141"/>
    </row>
    <row r="14" spans="2:13" ht="15.15" customHeight="1" x14ac:dyDescent="0.2">
      <c r="B14" s="15" t="s">
        <v>28</v>
      </c>
      <c r="C14" s="16" t="s">
        <v>29</v>
      </c>
      <c r="D14" s="40">
        <f>SUM(rozpočet!H26)</f>
        <v>0</v>
      </c>
      <c r="E14" s="133" t="s">
        <v>30</v>
      </c>
      <c r="F14" s="134"/>
      <c r="G14" s="17">
        <v>0</v>
      </c>
      <c r="H14" s="133" t="s">
        <v>31</v>
      </c>
      <c r="I14" s="134"/>
      <c r="J14" s="18">
        <v>0</v>
      </c>
    </row>
    <row r="15" spans="2:13" ht="15.15" customHeight="1" x14ac:dyDescent="0.2">
      <c r="B15" s="15"/>
      <c r="C15" s="16" t="s">
        <v>32</v>
      </c>
      <c r="D15" s="17">
        <v>0</v>
      </c>
      <c r="E15" s="133" t="s">
        <v>33</v>
      </c>
      <c r="F15" s="134"/>
      <c r="G15" s="17">
        <v>0</v>
      </c>
      <c r="H15" s="133" t="s">
        <v>34</v>
      </c>
      <c r="I15" s="134"/>
      <c r="J15" s="18">
        <v>0</v>
      </c>
      <c r="L15" s="19"/>
    </row>
    <row r="16" spans="2:13" ht="15.15" customHeight="1" x14ac:dyDescent="0.2">
      <c r="B16" s="15" t="s">
        <v>35</v>
      </c>
      <c r="C16" s="16" t="s">
        <v>29</v>
      </c>
      <c r="D16" s="17">
        <v>0</v>
      </c>
      <c r="E16" s="133" t="s">
        <v>36</v>
      </c>
      <c r="F16" s="134"/>
      <c r="G16" s="17">
        <v>0</v>
      </c>
      <c r="H16" s="133" t="s">
        <v>37</v>
      </c>
      <c r="I16" s="134"/>
      <c r="J16" s="18">
        <v>0</v>
      </c>
    </row>
    <row r="17" spans="2:10" ht="15.15" customHeight="1" x14ac:dyDescent="0.2">
      <c r="B17" s="15"/>
      <c r="C17" s="16" t="s">
        <v>32</v>
      </c>
      <c r="D17" s="17">
        <v>0</v>
      </c>
      <c r="E17" s="133"/>
      <c r="F17" s="134"/>
      <c r="G17" s="20"/>
      <c r="H17" s="133" t="s">
        <v>38</v>
      </c>
      <c r="I17" s="134"/>
      <c r="J17" s="18">
        <v>0</v>
      </c>
    </row>
    <row r="18" spans="2:10" ht="15.15" customHeight="1" x14ac:dyDescent="0.2">
      <c r="B18" s="15" t="s">
        <v>39</v>
      </c>
      <c r="C18" s="16" t="s">
        <v>29</v>
      </c>
      <c r="D18" s="17">
        <v>0</v>
      </c>
      <c r="E18" s="133"/>
      <c r="F18" s="134"/>
      <c r="G18" s="20"/>
      <c r="H18" s="133" t="s">
        <v>40</v>
      </c>
      <c r="I18" s="134"/>
      <c r="J18" s="18">
        <v>0</v>
      </c>
    </row>
    <row r="19" spans="2:10" ht="15.15" customHeight="1" x14ac:dyDescent="0.2">
      <c r="B19" s="15"/>
      <c r="C19" s="16" t="s">
        <v>32</v>
      </c>
      <c r="D19" s="17">
        <v>0</v>
      </c>
      <c r="E19" s="133"/>
      <c r="F19" s="134"/>
      <c r="G19" s="20"/>
      <c r="H19" s="133" t="s">
        <v>41</v>
      </c>
      <c r="I19" s="134"/>
      <c r="J19" s="18">
        <v>0</v>
      </c>
    </row>
    <row r="20" spans="2:10" ht="15.15" customHeight="1" x14ac:dyDescent="0.2">
      <c r="B20" s="131" t="s">
        <v>42</v>
      </c>
      <c r="C20" s="132"/>
      <c r="D20" s="17">
        <v>0</v>
      </c>
      <c r="E20" s="133"/>
      <c r="F20" s="134"/>
      <c r="G20" s="20"/>
      <c r="H20" s="133"/>
      <c r="I20" s="134"/>
      <c r="J20" s="21"/>
    </row>
    <row r="21" spans="2:10" ht="15.15" customHeight="1" x14ac:dyDescent="0.2">
      <c r="B21" s="131" t="s">
        <v>43</v>
      </c>
      <c r="C21" s="132"/>
      <c r="D21" s="17">
        <v>0</v>
      </c>
      <c r="E21" s="133"/>
      <c r="F21" s="134"/>
      <c r="G21" s="20"/>
      <c r="H21" s="133"/>
      <c r="I21" s="134"/>
      <c r="J21" s="21"/>
    </row>
    <row r="22" spans="2:10" ht="16.649999999999999" customHeight="1" x14ac:dyDescent="0.2">
      <c r="B22" s="131" t="s">
        <v>44</v>
      </c>
      <c r="C22" s="132"/>
      <c r="D22" s="40">
        <f>SUM(D14:D21)</f>
        <v>0</v>
      </c>
      <c r="E22" s="135" t="s">
        <v>45</v>
      </c>
      <c r="F22" s="132"/>
      <c r="G22" s="40">
        <f>SUM(G14:G21)</f>
        <v>0</v>
      </c>
      <c r="H22" s="135" t="s">
        <v>46</v>
      </c>
      <c r="I22" s="132"/>
      <c r="J22" s="41">
        <f>SUM(J14:J21)</f>
        <v>0</v>
      </c>
    </row>
    <row r="23" spans="2:10" x14ac:dyDescent="0.2">
      <c r="B23" s="22"/>
      <c r="C23" s="23"/>
      <c r="D23" s="23"/>
      <c r="E23" s="23"/>
      <c r="F23" s="23"/>
      <c r="G23" s="23"/>
      <c r="H23" s="23"/>
      <c r="I23" s="23"/>
      <c r="J23" s="24"/>
    </row>
    <row r="24" spans="2:10" ht="15.15" customHeight="1" x14ac:dyDescent="0.2">
      <c r="B24" s="128" t="s">
        <v>47</v>
      </c>
      <c r="C24" s="129"/>
      <c r="D24" s="25">
        <v>0</v>
      </c>
      <c r="J24" s="26"/>
    </row>
    <row r="25" spans="2:10" ht="15.15" customHeight="1" x14ac:dyDescent="0.2">
      <c r="B25" s="128" t="s">
        <v>48</v>
      </c>
      <c r="C25" s="129"/>
      <c r="D25" s="25">
        <v>0</v>
      </c>
      <c r="E25" s="130" t="s">
        <v>49</v>
      </c>
      <c r="F25" s="129"/>
      <c r="G25" s="25">
        <f>ROUND(D25*(14/100),2)</f>
        <v>0</v>
      </c>
      <c r="H25" s="130" t="s">
        <v>9</v>
      </c>
      <c r="I25" s="129"/>
      <c r="J25" s="27">
        <f>SUM(D24:D26)</f>
        <v>0</v>
      </c>
    </row>
    <row r="26" spans="2:10" ht="15.15" customHeight="1" x14ac:dyDescent="0.2">
      <c r="B26" s="128" t="s">
        <v>50</v>
      </c>
      <c r="C26" s="129"/>
      <c r="D26" s="25">
        <f>D22+G22*J22</f>
        <v>0</v>
      </c>
      <c r="E26" s="130" t="s">
        <v>3</v>
      </c>
      <c r="F26" s="129"/>
      <c r="G26" s="25">
        <f>(ROUND(D26,2)*(21/100))</f>
        <v>0</v>
      </c>
      <c r="H26" s="130" t="s">
        <v>51</v>
      </c>
      <c r="I26" s="129"/>
      <c r="J26" s="27">
        <f>SUM(G25:G26)+J25</f>
        <v>0</v>
      </c>
    </row>
    <row r="27" spans="2:10" x14ac:dyDescent="0.2">
      <c r="B27" s="28"/>
      <c r="J27" s="26"/>
    </row>
    <row r="28" spans="2:10" ht="14.4" customHeight="1" x14ac:dyDescent="0.2">
      <c r="B28" s="119"/>
      <c r="C28" s="120"/>
      <c r="D28" s="121"/>
      <c r="E28" s="122" t="s">
        <v>13</v>
      </c>
      <c r="F28" s="123"/>
      <c r="G28" s="124"/>
      <c r="H28" s="122" t="s">
        <v>18</v>
      </c>
      <c r="I28" s="123"/>
      <c r="J28" s="125"/>
    </row>
    <row r="29" spans="2:10" ht="14.4" customHeight="1" x14ac:dyDescent="0.2">
      <c r="B29" s="111"/>
      <c r="C29" s="112"/>
      <c r="D29" s="112"/>
      <c r="E29" s="126" t="s">
        <v>80</v>
      </c>
      <c r="F29" s="120"/>
      <c r="G29" s="120"/>
      <c r="H29" s="126"/>
      <c r="I29" s="120"/>
      <c r="J29" s="127"/>
    </row>
    <row r="30" spans="2:10" ht="14.4" customHeight="1" x14ac:dyDescent="0.2">
      <c r="B30" s="111"/>
      <c r="C30" s="112"/>
      <c r="D30" s="113"/>
      <c r="E30" s="114"/>
      <c r="F30" s="112"/>
      <c r="G30" s="113"/>
      <c r="H30" s="114"/>
      <c r="I30" s="112"/>
      <c r="J30" s="115"/>
    </row>
    <row r="31" spans="2:10" ht="14.4" customHeight="1" x14ac:dyDescent="0.2">
      <c r="B31" s="111"/>
      <c r="C31" s="112"/>
      <c r="D31" s="113"/>
      <c r="E31" s="116"/>
      <c r="F31" s="117"/>
      <c r="G31" s="118"/>
      <c r="H31" s="114"/>
      <c r="I31" s="112"/>
      <c r="J31" s="115"/>
    </row>
    <row r="32" spans="2:10" ht="14.4" customHeight="1" thickBot="1" x14ac:dyDescent="0.25">
      <c r="B32" s="104"/>
      <c r="C32" s="105"/>
      <c r="D32" s="106"/>
      <c r="E32" s="107" t="s">
        <v>52</v>
      </c>
      <c r="F32" s="108"/>
      <c r="G32" s="109"/>
      <c r="H32" s="107" t="s">
        <v>52</v>
      </c>
      <c r="I32" s="108"/>
      <c r="J32" s="110"/>
    </row>
    <row r="35" spans="2:4" ht="15" x14ac:dyDescent="0.2">
      <c r="B35" s="43"/>
      <c r="C35" s="43"/>
      <c r="D35" s="43"/>
    </row>
    <row r="36" spans="2:4" ht="15" x14ac:dyDescent="0.2">
      <c r="B36" s="43"/>
      <c r="C36" s="43"/>
      <c r="D36" s="43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J34"/>
  <sheetViews>
    <sheetView showGridLines="0" tabSelected="1" workbookViewId="0">
      <selection activeCell="F5" sqref="F5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9" width="60.85546875" style="1" customWidth="1"/>
    <col min="10" max="16384" width="10.42578125" style="1"/>
  </cols>
  <sheetData>
    <row r="1" spans="2:10" ht="27.75" customHeight="1" x14ac:dyDescent="0.2">
      <c r="B1" s="171" t="s">
        <v>70</v>
      </c>
      <c r="C1" s="171"/>
      <c r="D1" s="171"/>
      <c r="E1" s="171"/>
      <c r="F1" s="171"/>
      <c r="G1" s="171"/>
      <c r="H1" s="171"/>
    </row>
    <row r="2" spans="2:10" ht="13.2" x14ac:dyDescent="0.25">
      <c r="B2" s="91" t="s">
        <v>53</v>
      </c>
      <c r="C2" s="91"/>
      <c r="D2" s="31" t="s">
        <v>84</v>
      </c>
      <c r="E2" s="92" t="s">
        <v>2</v>
      </c>
      <c r="F2" s="93"/>
      <c r="G2" s="93"/>
      <c r="H2" s="93"/>
    </row>
    <row r="3" spans="2:10" ht="12" customHeight="1" x14ac:dyDescent="0.25">
      <c r="B3" s="91" t="s">
        <v>89</v>
      </c>
      <c r="C3" s="91"/>
      <c r="D3" s="31" t="s">
        <v>103</v>
      </c>
      <c r="E3" s="98"/>
      <c r="F3" s="93"/>
      <c r="G3" s="94"/>
      <c r="H3" s="93"/>
    </row>
    <row r="4" spans="2:10" ht="13.5" customHeight="1" x14ac:dyDescent="0.25">
      <c r="B4" s="95" t="s">
        <v>79</v>
      </c>
      <c r="C4" s="95"/>
      <c r="D4" s="31" t="s">
        <v>102</v>
      </c>
      <c r="E4" s="96"/>
      <c r="F4" s="93"/>
      <c r="G4" s="93"/>
      <c r="H4" s="93"/>
    </row>
    <row r="5" spans="2:10" ht="27.75" customHeight="1" x14ac:dyDescent="0.25">
      <c r="B5" s="7" t="s">
        <v>78</v>
      </c>
      <c r="C5" s="7"/>
      <c r="D5" s="31" t="s">
        <v>77</v>
      </c>
      <c r="E5" s="9"/>
      <c r="F5" s="7"/>
      <c r="G5" s="7"/>
      <c r="H5" s="7"/>
    </row>
    <row r="6" spans="2:10" ht="12.75" customHeight="1" x14ac:dyDescent="0.25">
      <c r="B6" s="7"/>
      <c r="C6" s="7"/>
      <c r="D6" s="7"/>
      <c r="E6" s="9"/>
      <c r="F6" s="7" t="s">
        <v>54</v>
      </c>
      <c r="G6" s="6"/>
      <c r="H6" s="29" t="s">
        <v>2</v>
      </c>
    </row>
    <row r="7" spans="2:10" ht="12.75" customHeight="1" x14ac:dyDescent="0.2">
      <c r="B7" s="7" t="s">
        <v>1</v>
      </c>
      <c r="C7" s="7"/>
      <c r="D7" s="8"/>
      <c r="E7" s="10"/>
      <c r="F7" s="8" t="s">
        <v>55</v>
      </c>
      <c r="G7" s="42"/>
      <c r="H7" s="30" t="s">
        <v>2</v>
      </c>
    </row>
    <row r="8" spans="2:10" ht="24" customHeight="1" thickBot="1" x14ac:dyDescent="0.25"/>
    <row r="9" spans="2:10" s="11" customFormat="1" ht="30.75" customHeight="1" thickBot="1" x14ac:dyDescent="0.25">
      <c r="B9" s="46" t="s">
        <v>90</v>
      </c>
      <c r="C9" s="47" t="s">
        <v>91</v>
      </c>
      <c r="D9" s="48" t="s">
        <v>4</v>
      </c>
      <c r="E9" s="49" t="s">
        <v>0</v>
      </c>
      <c r="F9" s="48" t="s">
        <v>5</v>
      </c>
      <c r="G9" s="50" t="s">
        <v>6</v>
      </c>
      <c r="H9" s="51" t="s">
        <v>7</v>
      </c>
      <c r="I9" s="52" t="s">
        <v>56</v>
      </c>
      <c r="J9" s="53"/>
    </row>
    <row r="10" spans="2:10" s="11" customFormat="1" ht="26.4" x14ac:dyDescent="0.2">
      <c r="B10" s="54" t="s">
        <v>92</v>
      </c>
      <c r="C10" s="55" t="s">
        <v>8</v>
      </c>
      <c r="D10" s="102" t="s">
        <v>109</v>
      </c>
      <c r="E10" s="56" t="s">
        <v>60</v>
      </c>
      <c r="F10" s="57">
        <v>1</v>
      </c>
      <c r="G10" s="58"/>
      <c r="H10" s="59">
        <f t="shared" ref="H10:H23" si="0">G10*F10</f>
        <v>0</v>
      </c>
      <c r="I10" s="60"/>
      <c r="J10" s="53"/>
    </row>
    <row r="11" spans="2:10" s="11" customFormat="1" ht="12.75" customHeight="1" x14ac:dyDescent="0.2">
      <c r="B11" s="61">
        <v>2</v>
      </c>
      <c r="C11" s="62">
        <v>113728</v>
      </c>
      <c r="D11" s="63" t="s">
        <v>93</v>
      </c>
      <c r="E11" s="64" t="s">
        <v>87</v>
      </c>
      <c r="F11" s="65">
        <v>5</v>
      </c>
      <c r="G11" s="66"/>
      <c r="H11" s="67">
        <f t="shared" si="0"/>
        <v>0</v>
      </c>
      <c r="I11" s="100" t="s">
        <v>104</v>
      </c>
      <c r="J11" s="99"/>
    </row>
    <row r="12" spans="2:10" s="11" customFormat="1" ht="12.75" customHeight="1" x14ac:dyDescent="0.2">
      <c r="B12" s="61">
        <v>3</v>
      </c>
      <c r="C12" s="62">
        <v>919111</v>
      </c>
      <c r="D12" s="63" t="s">
        <v>61</v>
      </c>
      <c r="E12" s="64" t="s">
        <v>62</v>
      </c>
      <c r="F12" s="65">
        <v>50</v>
      </c>
      <c r="G12" s="66"/>
      <c r="H12" s="67">
        <f t="shared" si="0"/>
        <v>0</v>
      </c>
      <c r="I12" s="100" t="s">
        <v>2</v>
      </c>
      <c r="J12" s="53"/>
    </row>
    <row r="13" spans="2:10" s="11" customFormat="1" ht="12.75" customHeight="1" x14ac:dyDescent="0.2">
      <c r="B13" s="61">
        <v>4</v>
      </c>
      <c r="C13" s="62" t="s">
        <v>58</v>
      </c>
      <c r="D13" s="63" t="s">
        <v>65</v>
      </c>
      <c r="E13" s="64" t="s">
        <v>87</v>
      </c>
      <c r="F13" s="65">
        <v>84</v>
      </c>
      <c r="G13" s="66"/>
      <c r="H13" s="67">
        <f t="shared" si="0"/>
        <v>0</v>
      </c>
      <c r="I13" s="100" t="s">
        <v>82</v>
      </c>
      <c r="J13" s="53"/>
    </row>
    <row r="14" spans="2:10" s="11" customFormat="1" ht="12.75" customHeight="1" x14ac:dyDescent="0.2">
      <c r="B14" s="61">
        <v>5</v>
      </c>
      <c r="C14" s="62" t="s">
        <v>57</v>
      </c>
      <c r="D14" s="63" t="s">
        <v>64</v>
      </c>
      <c r="E14" s="64" t="s">
        <v>88</v>
      </c>
      <c r="F14" s="65">
        <v>1680</v>
      </c>
      <c r="G14" s="66"/>
      <c r="H14" s="67">
        <f t="shared" si="0"/>
        <v>0</v>
      </c>
      <c r="I14" s="100" t="s">
        <v>83</v>
      </c>
      <c r="J14" s="53"/>
    </row>
    <row r="15" spans="2:10" s="11" customFormat="1" ht="12.75" customHeight="1" x14ac:dyDescent="0.2">
      <c r="B15" s="61">
        <v>6</v>
      </c>
      <c r="C15" s="62">
        <v>572213</v>
      </c>
      <c r="D15" s="63" t="s">
        <v>59</v>
      </c>
      <c r="E15" s="64" t="s">
        <v>88</v>
      </c>
      <c r="F15" s="65">
        <v>3360</v>
      </c>
      <c r="G15" s="66"/>
      <c r="H15" s="67">
        <f t="shared" si="0"/>
        <v>0</v>
      </c>
      <c r="I15" s="100" t="s">
        <v>81</v>
      </c>
      <c r="J15" s="53"/>
    </row>
    <row r="16" spans="2:10" s="11" customFormat="1" ht="12.75" customHeight="1" x14ac:dyDescent="0.2">
      <c r="B16" s="68">
        <v>7</v>
      </c>
      <c r="C16" s="69">
        <v>113761</v>
      </c>
      <c r="D16" s="70" t="s">
        <v>66</v>
      </c>
      <c r="E16" s="71" t="s">
        <v>62</v>
      </c>
      <c r="F16" s="45">
        <v>50</v>
      </c>
      <c r="G16" s="65"/>
      <c r="H16" s="67">
        <f t="shared" si="0"/>
        <v>0</v>
      </c>
      <c r="I16" s="100" t="s">
        <v>2</v>
      </c>
      <c r="J16" s="53"/>
    </row>
    <row r="17" spans="2:10" s="11" customFormat="1" ht="12.75" customHeight="1" x14ac:dyDescent="0.2">
      <c r="B17" s="68">
        <v>8</v>
      </c>
      <c r="C17" s="69">
        <v>931312</v>
      </c>
      <c r="D17" s="70" t="s">
        <v>67</v>
      </c>
      <c r="E17" s="71" t="s">
        <v>62</v>
      </c>
      <c r="F17" s="45">
        <v>50</v>
      </c>
      <c r="G17" s="65"/>
      <c r="H17" s="67">
        <f t="shared" si="0"/>
        <v>0</v>
      </c>
      <c r="I17" s="100" t="s">
        <v>2</v>
      </c>
      <c r="J17" s="53"/>
    </row>
    <row r="18" spans="2:10" s="11" customFormat="1" ht="12.75" customHeight="1" x14ac:dyDescent="0.2">
      <c r="B18" s="68">
        <v>9</v>
      </c>
      <c r="C18" s="69">
        <v>12922</v>
      </c>
      <c r="D18" s="70" t="s">
        <v>68</v>
      </c>
      <c r="E18" s="71" t="s">
        <v>88</v>
      </c>
      <c r="F18" s="45">
        <v>240</v>
      </c>
      <c r="G18" s="72"/>
      <c r="H18" s="67">
        <f t="shared" si="0"/>
        <v>0</v>
      </c>
      <c r="I18" s="100" t="s">
        <v>105</v>
      </c>
      <c r="J18" s="99"/>
    </row>
    <row r="19" spans="2:10" s="11" customFormat="1" ht="28.5" customHeight="1" x14ac:dyDescent="0.2">
      <c r="B19" s="68">
        <v>10</v>
      </c>
      <c r="C19" s="73" t="s">
        <v>94</v>
      </c>
      <c r="D19" s="74" t="s">
        <v>95</v>
      </c>
      <c r="E19" s="71" t="s">
        <v>96</v>
      </c>
      <c r="F19" s="45">
        <v>36</v>
      </c>
      <c r="G19" s="72"/>
      <c r="H19" s="67">
        <f t="shared" si="0"/>
        <v>0</v>
      </c>
      <c r="I19" s="101" t="s">
        <v>106</v>
      </c>
      <c r="J19" s="99"/>
    </row>
    <row r="20" spans="2:10" s="11" customFormat="1" ht="45" customHeight="1" x14ac:dyDescent="0.2">
      <c r="B20" s="68"/>
      <c r="C20" s="75"/>
      <c r="D20" s="76" t="s">
        <v>97</v>
      </c>
      <c r="E20" s="71"/>
      <c r="F20" s="45"/>
      <c r="G20" s="72"/>
      <c r="H20" s="67"/>
      <c r="I20" s="100"/>
      <c r="J20" s="53"/>
    </row>
    <row r="21" spans="2:10" s="11" customFormat="1" ht="12.75" customHeight="1" x14ac:dyDescent="0.2">
      <c r="B21" s="68">
        <v>11</v>
      </c>
      <c r="C21" s="69">
        <v>56962</v>
      </c>
      <c r="D21" s="70" t="s">
        <v>110</v>
      </c>
      <c r="E21" s="71" t="s">
        <v>88</v>
      </c>
      <c r="F21" s="45">
        <v>240</v>
      </c>
      <c r="G21" s="72"/>
      <c r="H21" s="67">
        <f t="shared" si="0"/>
        <v>0</v>
      </c>
      <c r="I21" s="100" t="s">
        <v>107</v>
      </c>
      <c r="J21" s="99"/>
    </row>
    <row r="22" spans="2:10" s="11" customFormat="1" ht="12.75" customHeight="1" x14ac:dyDescent="0.2">
      <c r="B22" s="68"/>
      <c r="C22" s="69"/>
      <c r="D22" s="103" t="s">
        <v>111</v>
      </c>
      <c r="E22" s="71"/>
      <c r="F22" s="45"/>
      <c r="G22" s="72"/>
      <c r="H22" s="67"/>
      <c r="I22" s="100"/>
      <c r="J22" s="99"/>
    </row>
    <row r="23" spans="2:10" s="11" customFormat="1" ht="12.75" customHeight="1" x14ac:dyDescent="0.2">
      <c r="B23" s="61">
        <v>12</v>
      </c>
      <c r="C23" s="73">
        <v>915111</v>
      </c>
      <c r="D23" s="63" t="s">
        <v>63</v>
      </c>
      <c r="E23" s="64" t="s">
        <v>88</v>
      </c>
      <c r="F23" s="65">
        <v>100</v>
      </c>
      <c r="G23" s="66"/>
      <c r="H23" s="67">
        <f t="shared" si="0"/>
        <v>0</v>
      </c>
      <c r="I23" s="100" t="s">
        <v>108</v>
      </c>
      <c r="J23" s="99"/>
    </row>
    <row r="24" spans="2:10" s="11" customFormat="1" ht="12.75" customHeight="1" x14ac:dyDescent="0.2">
      <c r="B24" s="68">
        <v>13</v>
      </c>
      <c r="C24" s="77">
        <v>915211</v>
      </c>
      <c r="D24" s="70" t="s">
        <v>69</v>
      </c>
      <c r="E24" s="71" t="s">
        <v>88</v>
      </c>
      <c r="F24" s="45">
        <v>100</v>
      </c>
      <c r="G24" s="65"/>
      <c r="H24" s="67">
        <f t="shared" ref="H24:H25" si="1">G24*F24</f>
        <v>0</v>
      </c>
      <c r="I24" s="100" t="s">
        <v>108</v>
      </c>
      <c r="J24" s="99"/>
    </row>
    <row r="25" spans="2:10" s="11" customFormat="1" ht="12.75" customHeight="1" thickBot="1" x14ac:dyDescent="0.25">
      <c r="B25" s="68">
        <v>14</v>
      </c>
      <c r="C25" s="79" t="s">
        <v>99</v>
      </c>
      <c r="D25" s="80" t="s">
        <v>100</v>
      </c>
      <c r="E25" s="81" t="s">
        <v>101</v>
      </c>
      <c r="F25" s="82">
        <v>1</v>
      </c>
      <c r="G25" s="83"/>
      <c r="H25" s="84">
        <f t="shared" si="1"/>
        <v>0</v>
      </c>
      <c r="I25" s="78"/>
      <c r="J25" s="53"/>
    </row>
    <row r="26" spans="2:10" s="11" customFormat="1" ht="15" x14ac:dyDescent="0.2">
      <c r="B26" s="85"/>
      <c r="C26" s="86"/>
      <c r="D26" s="87" t="s">
        <v>9</v>
      </c>
      <c r="E26" s="88"/>
      <c r="F26" s="88"/>
      <c r="G26" s="89" t="s">
        <v>2</v>
      </c>
      <c r="H26" s="90">
        <f>SUM(H10:H25)</f>
        <v>0</v>
      </c>
      <c r="I26" s="53"/>
      <c r="J26" s="53"/>
    </row>
    <row r="27" spans="2:10" s="11" customFormat="1" ht="15" x14ac:dyDescent="0.2">
      <c r="B27" s="44"/>
      <c r="C27" s="32"/>
      <c r="D27" s="33" t="s">
        <v>3</v>
      </c>
      <c r="E27" s="34"/>
      <c r="F27" s="34"/>
      <c r="G27" s="17" t="s">
        <v>2</v>
      </c>
      <c r="H27" s="35">
        <f>H26*0.21</f>
        <v>0</v>
      </c>
    </row>
    <row r="28" spans="2:10" s="11" customFormat="1" ht="15.6" thickBot="1" x14ac:dyDescent="0.25">
      <c r="B28" s="44"/>
      <c r="C28" s="32"/>
      <c r="D28" s="36" t="s">
        <v>10</v>
      </c>
      <c r="E28" s="37"/>
      <c r="F28" s="37"/>
      <c r="G28" s="38" t="s">
        <v>2</v>
      </c>
      <c r="H28" s="39">
        <f>H27+H26</f>
        <v>0</v>
      </c>
    </row>
    <row r="29" spans="2:10" ht="24" customHeight="1" x14ac:dyDescent="0.2">
      <c r="B29" s="11"/>
      <c r="C29" s="1"/>
      <c r="D29" s="1"/>
      <c r="E29" s="1"/>
      <c r="F29" s="1"/>
      <c r="G29" s="1"/>
      <c r="H29" s="1"/>
    </row>
    <row r="30" spans="2:10" ht="12" customHeight="1" x14ac:dyDescent="0.2">
      <c r="B30" s="11"/>
      <c r="C30" s="1"/>
      <c r="D30" s="1"/>
      <c r="E30" s="1"/>
      <c r="F30" s="1"/>
      <c r="G30" s="1"/>
      <c r="H30" s="1"/>
    </row>
    <row r="31" spans="2:10" ht="12" customHeight="1" x14ac:dyDescent="0.2">
      <c r="B31" s="11"/>
      <c r="C31" s="1"/>
      <c r="D31" s="1"/>
      <c r="E31" s="1"/>
      <c r="F31" s="1"/>
      <c r="G31" s="1"/>
      <c r="H31" s="1"/>
    </row>
    <row r="32" spans="2:10" ht="12" customHeight="1" x14ac:dyDescent="0.2">
      <c r="B32" s="11"/>
      <c r="C32" s="1"/>
      <c r="D32" s="1"/>
      <c r="E32" s="1"/>
      <c r="F32" s="1"/>
      <c r="G32" s="1"/>
      <c r="H32" s="1"/>
    </row>
    <row r="33" spans="9:9" ht="12" customHeight="1" x14ac:dyDescent="0.2">
      <c r="I33" s="11"/>
    </row>
    <row r="34" spans="9:9" ht="12" customHeight="1" x14ac:dyDescent="0.2">
      <c r="I34" s="11"/>
    </row>
  </sheetData>
  <mergeCells count="1">
    <mergeCell ref="B1:H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2024-03-20T17:13:42Z</cp:lastPrinted>
  <dcterms:created xsi:type="dcterms:W3CDTF">2014-05-16T09:31:30Z</dcterms:created>
  <dcterms:modified xsi:type="dcterms:W3CDTF">2025-01-20T11:31:38Z</dcterms:modified>
</cp:coreProperties>
</file>