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elisk\Desktop\Prace\40_Haly Elzet 7_hotovo\DOD info\"/>
    </mc:Choice>
  </mc:AlternateContent>
  <xr:revisionPtr revIDLastSave="0" documentId="8_{D2F854EB-676C-46DA-86E1-D05D2268AA2A}" xr6:coauthVersionLast="47" xr6:coauthVersionMax="47" xr10:uidLastSave="{00000000-0000-0000-0000-000000000000}"/>
  <bookViews>
    <workbookView xWindow="28680" yWindow="-120" windowWidth="29040" windowHeight="15720" activeTab="1"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Pol'!$A$1:$Y$130</definedName>
    <definedName name="_xlnm.Print_Area" localSheetId="4">'SO02 01 Pol'!$A$1:$Y$340</definedName>
    <definedName name="_xlnm.Print_Area" localSheetId="5">'SO02 02 Pol'!$A$1:$Y$120</definedName>
    <definedName name="_xlnm.Print_Area" localSheetId="6">'SO03 01 Naklady'!$A$1:$Y$44</definedName>
    <definedName name="_xlnm.Print_Area" localSheetId="1">Stavba!$A$1:$J$163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2" i="1" l="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G46" i="1"/>
  <c r="F46" i="1"/>
  <c r="G45" i="1"/>
  <c r="F45" i="1"/>
  <c r="H45" i="1" s="1"/>
  <c r="I45" i="1" s="1"/>
  <c r="G44" i="1"/>
  <c r="F44" i="1"/>
  <c r="G43" i="1"/>
  <c r="F43" i="1"/>
  <c r="G42" i="1"/>
  <c r="F42" i="1"/>
  <c r="G41" i="1"/>
  <c r="F41" i="1"/>
  <c r="G40" i="1"/>
  <c r="F40" i="1"/>
  <c r="G39" i="1"/>
  <c r="G47" i="1" s="1"/>
  <c r="G25" i="1" s="1"/>
  <c r="A25" i="1" s="1"/>
  <c r="F39" i="1"/>
  <c r="G34" i="15"/>
  <c r="BA32" i="15"/>
  <c r="BA26" i="15"/>
  <c r="BA23" i="15"/>
  <c r="BA22" i="15"/>
  <c r="BA20" i="15"/>
  <c r="BA18" i="15"/>
  <c r="BA14" i="15"/>
  <c r="BA11" i="15"/>
  <c r="G8" i="15"/>
  <c r="V8" i="15"/>
  <c r="G9" i="15"/>
  <c r="I9" i="15"/>
  <c r="I8" i="15" s="1"/>
  <c r="K9" i="15"/>
  <c r="M9" i="15"/>
  <c r="M8" i="15" s="1"/>
  <c r="O9" i="15"/>
  <c r="Q9" i="15"/>
  <c r="Q8" i="15" s="1"/>
  <c r="V9" i="15"/>
  <c r="G10" i="15"/>
  <c r="M10" i="15" s="1"/>
  <c r="I10" i="15"/>
  <c r="K10" i="15"/>
  <c r="K8" i="15" s="1"/>
  <c r="O10" i="15"/>
  <c r="O8" i="15" s="1"/>
  <c r="Q10" i="15"/>
  <c r="V10" i="15"/>
  <c r="G12" i="15"/>
  <c r="I12" i="15"/>
  <c r="K12" i="15"/>
  <c r="M12" i="15"/>
  <c r="O12" i="15"/>
  <c r="Q12" i="15"/>
  <c r="V12" i="15"/>
  <c r="G17" i="15"/>
  <c r="I17" i="15"/>
  <c r="I16" i="15" s="1"/>
  <c r="K17" i="15"/>
  <c r="M17" i="15"/>
  <c r="O17" i="15"/>
  <c r="Q17" i="15"/>
  <c r="Q16" i="15" s="1"/>
  <c r="V17" i="15"/>
  <c r="G19" i="15"/>
  <c r="M19" i="15" s="1"/>
  <c r="I19" i="15"/>
  <c r="K19" i="15"/>
  <c r="O19" i="15"/>
  <c r="O16" i="15" s="1"/>
  <c r="Q19" i="15"/>
  <c r="V19" i="15"/>
  <c r="V16" i="15" s="1"/>
  <c r="G21" i="15"/>
  <c r="I21" i="15"/>
  <c r="K21" i="15"/>
  <c r="M21" i="15"/>
  <c r="O21" i="15"/>
  <c r="Q21" i="15"/>
  <c r="V21" i="15"/>
  <c r="G25" i="15"/>
  <c r="M25" i="15" s="1"/>
  <c r="I25" i="15"/>
  <c r="K25" i="15"/>
  <c r="K16" i="15" s="1"/>
  <c r="O25" i="15"/>
  <c r="Q25" i="15"/>
  <c r="V25" i="15"/>
  <c r="G27" i="15"/>
  <c r="I27" i="15"/>
  <c r="K27" i="15"/>
  <c r="M27" i="15"/>
  <c r="O27" i="15"/>
  <c r="Q27" i="15"/>
  <c r="V27" i="15"/>
  <c r="G28" i="15"/>
  <c r="M28" i="15" s="1"/>
  <c r="I28" i="15"/>
  <c r="K28" i="15"/>
  <c r="O28" i="15"/>
  <c r="Q28" i="15"/>
  <c r="V28" i="15"/>
  <c r="G29" i="15"/>
  <c r="I29" i="15"/>
  <c r="K29" i="15"/>
  <c r="M29" i="15"/>
  <c r="O29" i="15"/>
  <c r="Q29" i="15"/>
  <c r="V29" i="15"/>
  <c r="G30" i="15"/>
  <c r="M30" i="15" s="1"/>
  <c r="I30" i="15"/>
  <c r="K30" i="15"/>
  <c r="O30" i="15"/>
  <c r="Q30" i="15"/>
  <c r="V30" i="15"/>
  <c r="G31" i="15"/>
  <c r="I31" i="15"/>
  <c r="K31" i="15"/>
  <c r="M31" i="15"/>
  <c r="O31" i="15"/>
  <c r="Q31" i="15"/>
  <c r="V31" i="15"/>
  <c r="AE34" i="15"/>
  <c r="G105" i="14"/>
  <c r="G9" i="14"/>
  <c r="I9" i="14"/>
  <c r="I8" i="14" s="1"/>
  <c r="K9" i="14"/>
  <c r="M9" i="14"/>
  <c r="O9" i="14"/>
  <c r="Q9" i="14"/>
  <c r="Q8" i="14" s="1"/>
  <c r="V9" i="14"/>
  <c r="G10" i="14"/>
  <c r="G8" i="14" s="1"/>
  <c r="I10" i="14"/>
  <c r="K10" i="14"/>
  <c r="O10" i="14"/>
  <c r="O8" i="14" s="1"/>
  <c r="Q10" i="14"/>
  <c r="V10" i="14"/>
  <c r="G11" i="14"/>
  <c r="I11" i="14"/>
  <c r="K11" i="14"/>
  <c r="M11" i="14"/>
  <c r="O11" i="14"/>
  <c r="Q11" i="14"/>
  <c r="V11" i="14"/>
  <c r="G12" i="14"/>
  <c r="M12" i="14" s="1"/>
  <c r="I12" i="14"/>
  <c r="K12" i="14"/>
  <c r="K8" i="14" s="1"/>
  <c r="O12" i="14"/>
  <c r="Q12" i="14"/>
  <c r="V12" i="14"/>
  <c r="V8" i="14" s="1"/>
  <c r="G13" i="14"/>
  <c r="I13" i="14"/>
  <c r="K13" i="14"/>
  <c r="M13" i="14"/>
  <c r="O13" i="14"/>
  <c r="Q13" i="14"/>
  <c r="V13" i="14"/>
  <c r="G14" i="14"/>
  <c r="M14" i="14" s="1"/>
  <c r="I14" i="14"/>
  <c r="K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O18" i="14"/>
  <c r="G19" i="14"/>
  <c r="I19" i="14"/>
  <c r="I18" i="14" s="1"/>
  <c r="K19" i="14"/>
  <c r="M19" i="14"/>
  <c r="O19" i="14"/>
  <c r="Q19" i="14"/>
  <c r="Q18" i="14" s="1"/>
  <c r="V19" i="14"/>
  <c r="G20" i="14"/>
  <c r="M20" i="14" s="1"/>
  <c r="I20" i="14"/>
  <c r="K20" i="14"/>
  <c r="K18" i="14" s="1"/>
  <c r="O20" i="14"/>
  <c r="Q20" i="14"/>
  <c r="V20" i="14"/>
  <c r="V18" i="14" s="1"/>
  <c r="G22" i="14"/>
  <c r="G21" i="14" s="1"/>
  <c r="I22" i="14"/>
  <c r="K22" i="14"/>
  <c r="K21" i="14" s="1"/>
  <c r="O22" i="14"/>
  <c r="O21" i="14" s="1"/>
  <c r="Q22" i="14"/>
  <c r="V22" i="14"/>
  <c r="V21" i="14" s="1"/>
  <c r="G23" i="14"/>
  <c r="I23" i="14"/>
  <c r="I21" i="14" s="1"/>
  <c r="K23" i="14"/>
  <c r="M23" i="14"/>
  <c r="O23" i="14"/>
  <c r="Q23" i="14"/>
  <c r="Q21" i="14" s="1"/>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O30" i="14"/>
  <c r="G31" i="14"/>
  <c r="I31" i="14"/>
  <c r="I30" i="14" s="1"/>
  <c r="K31" i="14"/>
  <c r="M31" i="14"/>
  <c r="O31" i="14"/>
  <c r="Q31" i="14"/>
  <c r="Q30" i="14" s="1"/>
  <c r="V31" i="14"/>
  <c r="G32" i="14"/>
  <c r="M32" i="14" s="1"/>
  <c r="I32" i="14"/>
  <c r="K32" i="14"/>
  <c r="K30" i="14" s="1"/>
  <c r="O32" i="14"/>
  <c r="Q32" i="14"/>
  <c r="V32" i="14"/>
  <c r="V30" i="14" s="1"/>
  <c r="G34" i="14"/>
  <c r="M34" i="14" s="1"/>
  <c r="I34" i="14"/>
  <c r="K34" i="14"/>
  <c r="K33" i="14" s="1"/>
  <c r="O34" i="14"/>
  <c r="O33" i="14" s="1"/>
  <c r="Q34" i="14"/>
  <c r="V34" i="14"/>
  <c r="V33" i="14" s="1"/>
  <c r="G35" i="14"/>
  <c r="I35" i="14"/>
  <c r="I33" i="14" s="1"/>
  <c r="K35" i="14"/>
  <c r="M35" i="14"/>
  <c r="O35" i="14"/>
  <c r="Q35" i="14"/>
  <c r="Q33" i="14" s="1"/>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I67" i="14"/>
  <c r="K67" i="14"/>
  <c r="M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I71" i="14"/>
  <c r="K71" i="14"/>
  <c r="M71" i="14"/>
  <c r="O71" i="14"/>
  <c r="Q71" i="14"/>
  <c r="V71" i="14"/>
  <c r="G72" i="14"/>
  <c r="M72" i="14" s="1"/>
  <c r="I72" i="14"/>
  <c r="K72" i="14"/>
  <c r="O72" i="14"/>
  <c r="Q72" i="14"/>
  <c r="V72" i="14"/>
  <c r="G73" i="14"/>
  <c r="I73" i="14"/>
  <c r="K73" i="14"/>
  <c r="M73" i="14"/>
  <c r="O73" i="14"/>
  <c r="Q73" i="14"/>
  <c r="V73" i="14"/>
  <c r="G74" i="14"/>
  <c r="M74" i="14" s="1"/>
  <c r="I74" i="14"/>
  <c r="K74" i="14"/>
  <c r="O74" i="14"/>
  <c r="Q74" i="14"/>
  <c r="V74" i="14"/>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I81" i="14"/>
  <c r="K81" i="14"/>
  <c r="M81" i="14"/>
  <c r="O81" i="14"/>
  <c r="Q81" i="14"/>
  <c r="V81" i="14"/>
  <c r="G82" i="14"/>
  <c r="M82" i="14" s="1"/>
  <c r="I82" i="14"/>
  <c r="K82" i="14"/>
  <c r="O82" i="14"/>
  <c r="Q82" i="14"/>
  <c r="V82" i="14"/>
  <c r="G83" i="14"/>
  <c r="I83" i="14"/>
  <c r="K83" i="14"/>
  <c r="M83" i="14"/>
  <c r="O83" i="14"/>
  <c r="Q83" i="14"/>
  <c r="V83" i="14"/>
  <c r="G84" i="14"/>
  <c r="M84" i="14" s="1"/>
  <c r="I84" i="14"/>
  <c r="K84" i="14"/>
  <c r="O84" i="14"/>
  <c r="Q84" i="14"/>
  <c r="V84" i="14"/>
  <c r="G85" i="14"/>
  <c r="I85" i="14"/>
  <c r="K85" i="14"/>
  <c r="M85" i="14"/>
  <c r="O85" i="14"/>
  <c r="Q85" i="14"/>
  <c r="V85" i="14"/>
  <c r="G86" i="14"/>
  <c r="M86" i="14" s="1"/>
  <c r="I86" i="14"/>
  <c r="K86" i="14"/>
  <c r="O86" i="14"/>
  <c r="Q86" i="14"/>
  <c r="V86" i="14"/>
  <c r="G87" i="14"/>
  <c r="I87" i="14"/>
  <c r="K87" i="14"/>
  <c r="M87" i="14"/>
  <c r="O87" i="14"/>
  <c r="Q87" i="14"/>
  <c r="V87" i="14"/>
  <c r="G88" i="14"/>
  <c r="M88" i="14" s="1"/>
  <c r="I88" i="14"/>
  <c r="K88" i="14"/>
  <c r="O88" i="14"/>
  <c r="Q88" i="14"/>
  <c r="V88" i="14"/>
  <c r="G89" i="14"/>
  <c r="I89" i="14"/>
  <c r="K89" i="14"/>
  <c r="M89" i="14"/>
  <c r="O89" i="14"/>
  <c r="Q89" i="14"/>
  <c r="V89" i="14"/>
  <c r="G90" i="14"/>
  <c r="M90" i="14" s="1"/>
  <c r="I90" i="14"/>
  <c r="K90" i="14"/>
  <c r="O90" i="14"/>
  <c r="Q90" i="14"/>
  <c r="V90" i="14"/>
  <c r="G91" i="14"/>
  <c r="I91" i="14"/>
  <c r="K91" i="14"/>
  <c r="M91" i="14"/>
  <c r="O91" i="14"/>
  <c r="Q91" i="14"/>
  <c r="V91" i="14"/>
  <c r="G92" i="14"/>
  <c r="M92" i="14" s="1"/>
  <c r="I92" i="14"/>
  <c r="K92" i="14"/>
  <c r="O92" i="14"/>
  <c r="Q92" i="14"/>
  <c r="V92" i="14"/>
  <c r="G94" i="14"/>
  <c r="G93" i="14" s="1"/>
  <c r="I94" i="14"/>
  <c r="K94" i="14"/>
  <c r="K93" i="14" s="1"/>
  <c r="O94" i="14"/>
  <c r="O93" i="14" s="1"/>
  <c r="Q94" i="14"/>
  <c r="V94" i="14"/>
  <c r="V93" i="14" s="1"/>
  <c r="G95" i="14"/>
  <c r="I95" i="14"/>
  <c r="I93" i="14" s="1"/>
  <c r="K95" i="14"/>
  <c r="M95" i="14"/>
  <c r="O95" i="14"/>
  <c r="Q95" i="14"/>
  <c r="Q93" i="14" s="1"/>
  <c r="V95" i="14"/>
  <c r="G97" i="14"/>
  <c r="I97" i="14"/>
  <c r="I96" i="14" s="1"/>
  <c r="K97" i="14"/>
  <c r="M97" i="14"/>
  <c r="M96" i="14" s="1"/>
  <c r="O97" i="14"/>
  <c r="Q97" i="14"/>
  <c r="Q96" i="14" s="1"/>
  <c r="V97" i="14"/>
  <c r="G98" i="14"/>
  <c r="M98" i="14" s="1"/>
  <c r="I98" i="14"/>
  <c r="K98" i="14"/>
  <c r="O98" i="14"/>
  <c r="O96" i="14" s="1"/>
  <c r="Q98" i="14"/>
  <c r="V98" i="14"/>
  <c r="G99" i="14"/>
  <c r="I99" i="14"/>
  <c r="K99" i="14"/>
  <c r="M99" i="14"/>
  <c r="O99" i="14"/>
  <c r="Q99" i="14"/>
  <c r="V99" i="14"/>
  <c r="G100" i="14"/>
  <c r="M100" i="14" s="1"/>
  <c r="I100" i="14"/>
  <c r="K100" i="14"/>
  <c r="K96" i="14" s="1"/>
  <c r="O100" i="14"/>
  <c r="Q100" i="14"/>
  <c r="V100" i="14"/>
  <c r="V96" i="14" s="1"/>
  <c r="G101" i="14"/>
  <c r="I101" i="14"/>
  <c r="K101" i="14"/>
  <c r="M101" i="14"/>
  <c r="O101" i="14"/>
  <c r="Q101" i="14"/>
  <c r="V101" i="14"/>
  <c r="G102" i="14"/>
  <c r="K102" i="14"/>
  <c r="O102" i="14"/>
  <c r="V102" i="14"/>
  <c r="G103" i="14"/>
  <c r="I103" i="14"/>
  <c r="I102" i="14" s="1"/>
  <c r="K103" i="14"/>
  <c r="M103" i="14"/>
  <c r="M102" i="14" s="1"/>
  <c r="O103" i="14"/>
  <c r="Q103" i="14"/>
  <c r="Q102" i="14" s="1"/>
  <c r="V103" i="14"/>
  <c r="AE105" i="14"/>
  <c r="G325" i="13"/>
  <c r="BA309" i="13"/>
  <c r="BA206" i="13"/>
  <c r="BA204" i="13"/>
  <c r="BA196" i="13"/>
  <c r="BA195" i="13"/>
  <c r="BA194" i="13"/>
  <c r="BA192" i="13"/>
  <c r="BA191" i="13"/>
  <c r="BA182" i="13"/>
  <c r="BA171" i="13"/>
  <c r="BA170" i="13"/>
  <c r="BA169" i="13"/>
  <c r="BA168" i="13"/>
  <c r="BA158" i="13"/>
  <c r="BA156" i="13"/>
  <c r="BA148" i="13"/>
  <c r="BA147" i="13"/>
  <c r="BA146" i="13"/>
  <c r="BA144" i="13"/>
  <c r="BA143" i="13"/>
  <c r="BA134" i="13"/>
  <c r="BA124" i="13"/>
  <c r="BA123" i="13"/>
  <c r="BA122" i="13"/>
  <c r="BA121" i="13"/>
  <c r="BA115" i="13"/>
  <c r="BA113" i="13"/>
  <c r="BA111" i="13"/>
  <c r="G9" i="13"/>
  <c r="I9" i="13"/>
  <c r="I8" i="13" s="1"/>
  <c r="K9" i="13"/>
  <c r="K8" i="13" s="1"/>
  <c r="M9" i="13"/>
  <c r="O9" i="13"/>
  <c r="Q9" i="13"/>
  <c r="Q8" i="13" s="1"/>
  <c r="V9" i="13"/>
  <c r="V8" i="13" s="1"/>
  <c r="G12" i="13"/>
  <c r="M12" i="13" s="1"/>
  <c r="I12" i="13"/>
  <c r="K12" i="13"/>
  <c r="O12" i="13"/>
  <c r="O8" i="13" s="1"/>
  <c r="Q12" i="13"/>
  <c r="V12" i="13"/>
  <c r="G14" i="13"/>
  <c r="I14" i="13"/>
  <c r="K14" i="13"/>
  <c r="M14" i="13"/>
  <c r="O14" i="13"/>
  <c r="Q14" i="13"/>
  <c r="V14" i="13"/>
  <c r="G17" i="13"/>
  <c r="M17" i="13" s="1"/>
  <c r="I17" i="13"/>
  <c r="K17" i="13"/>
  <c r="O17" i="13"/>
  <c r="Q17" i="13"/>
  <c r="V17" i="13"/>
  <c r="G19" i="13"/>
  <c r="I19" i="13"/>
  <c r="K19" i="13"/>
  <c r="M19" i="13"/>
  <c r="O19" i="13"/>
  <c r="Q19" i="13"/>
  <c r="V19" i="13"/>
  <c r="G21" i="13"/>
  <c r="M21" i="13" s="1"/>
  <c r="I21" i="13"/>
  <c r="K21" i="13"/>
  <c r="O21" i="13"/>
  <c r="Q21" i="13"/>
  <c r="V21" i="13"/>
  <c r="G23" i="13"/>
  <c r="I23" i="13"/>
  <c r="K23" i="13"/>
  <c r="M23" i="13"/>
  <c r="O23" i="13"/>
  <c r="Q23" i="13"/>
  <c r="V23" i="13"/>
  <c r="G28" i="13"/>
  <c r="G8" i="13" s="1"/>
  <c r="I28" i="13"/>
  <c r="K28" i="13"/>
  <c r="O28" i="13"/>
  <c r="Q28" i="13"/>
  <c r="V28" i="13"/>
  <c r="G31" i="13"/>
  <c r="I31" i="13"/>
  <c r="K31" i="13"/>
  <c r="M31" i="13"/>
  <c r="O31" i="13"/>
  <c r="Q31" i="13"/>
  <c r="V31" i="13"/>
  <c r="G34" i="13"/>
  <c r="M34" i="13" s="1"/>
  <c r="I34" i="13"/>
  <c r="K34" i="13"/>
  <c r="O34" i="13"/>
  <c r="Q34" i="13"/>
  <c r="V34" i="13"/>
  <c r="G36" i="13"/>
  <c r="I36" i="13"/>
  <c r="K36" i="13"/>
  <c r="M36" i="13"/>
  <c r="O36" i="13"/>
  <c r="Q36" i="13"/>
  <c r="V36" i="13"/>
  <c r="G42" i="13"/>
  <c r="M42" i="13" s="1"/>
  <c r="I42" i="13"/>
  <c r="K42" i="13"/>
  <c r="O42" i="13"/>
  <c r="Q42" i="13"/>
  <c r="V42" i="13"/>
  <c r="G44" i="13"/>
  <c r="I44" i="13"/>
  <c r="K44" i="13"/>
  <c r="M44" i="13"/>
  <c r="O44" i="13"/>
  <c r="Q44" i="13"/>
  <c r="V44" i="13"/>
  <c r="G47" i="13"/>
  <c r="M47" i="13" s="1"/>
  <c r="I47" i="13"/>
  <c r="K47" i="13"/>
  <c r="O47" i="13"/>
  <c r="Q47" i="13"/>
  <c r="V47" i="13"/>
  <c r="G50" i="13"/>
  <c r="I50" i="13"/>
  <c r="K50" i="13"/>
  <c r="M50" i="13"/>
  <c r="O50" i="13"/>
  <c r="Q50" i="13"/>
  <c r="V50" i="13"/>
  <c r="G55" i="13"/>
  <c r="M55" i="13" s="1"/>
  <c r="I55" i="13"/>
  <c r="K55" i="13"/>
  <c r="O55" i="13"/>
  <c r="Q55" i="13"/>
  <c r="V55" i="13"/>
  <c r="G59" i="13"/>
  <c r="G58" i="13" s="1"/>
  <c r="I59" i="13"/>
  <c r="K59" i="13"/>
  <c r="K58" i="13" s="1"/>
  <c r="O59" i="13"/>
  <c r="O58" i="13" s="1"/>
  <c r="Q59" i="13"/>
  <c r="V59" i="13"/>
  <c r="V58" i="13" s="1"/>
  <c r="G60" i="13"/>
  <c r="I60" i="13"/>
  <c r="K60" i="13"/>
  <c r="M60" i="13"/>
  <c r="O60" i="13"/>
  <c r="Q60" i="13"/>
  <c r="Q58" i="13" s="1"/>
  <c r="V60" i="13"/>
  <c r="G62" i="13"/>
  <c r="M62" i="13" s="1"/>
  <c r="I62" i="13"/>
  <c r="K62" i="13"/>
  <c r="O62" i="13"/>
  <c r="Q62" i="13"/>
  <c r="V62" i="13"/>
  <c r="G64" i="13"/>
  <c r="I64" i="13"/>
  <c r="K64" i="13"/>
  <c r="M64" i="13"/>
  <c r="O64" i="13"/>
  <c r="Q64" i="13"/>
  <c r="V64" i="13"/>
  <c r="G67" i="13"/>
  <c r="M67" i="13" s="1"/>
  <c r="I67" i="13"/>
  <c r="K67" i="13"/>
  <c r="O67" i="13"/>
  <c r="Q67" i="13"/>
  <c r="V67" i="13"/>
  <c r="G70" i="13"/>
  <c r="I70" i="13"/>
  <c r="K70" i="13"/>
  <c r="M70" i="13"/>
  <c r="O70" i="13"/>
  <c r="Q70" i="13"/>
  <c r="V70" i="13"/>
  <c r="G73" i="13"/>
  <c r="M73" i="13" s="1"/>
  <c r="I73" i="13"/>
  <c r="K73" i="13"/>
  <c r="O73" i="13"/>
  <c r="Q73" i="13"/>
  <c r="V73" i="13"/>
  <c r="G75" i="13"/>
  <c r="I75" i="13"/>
  <c r="I58" i="13" s="1"/>
  <c r="K75" i="13"/>
  <c r="M75" i="13"/>
  <c r="O75" i="13"/>
  <c r="Q75" i="13"/>
  <c r="V75" i="13"/>
  <c r="G77" i="13"/>
  <c r="M77" i="13" s="1"/>
  <c r="I77" i="13"/>
  <c r="K77" i="13"/>
  <c r="O77" i="13"/>
  <c r="Q77" i="13"/>
  <c r="V77" i="13"/>
  <c r="G80" i="13"/>
  <c r="I80" i="13"/>
  <c r="K80" i="13"/>
  <c r="M80" i="13"/>
  <c r="O80" i="13"/>
  <c r="Q80" i="13"/>
  <c r="V80" i="13"/>
  <c r="G82" i="13"/>
  <c r="M82" i="13" s="1"/>
  <c r="I82" i="13"/>
  <c r="K82" i="13"/>
  <c r="O82" i="13"/>
  <c r="Q82" i="13"/>
  <c r="V82" i="13"/>
  <c r="G89" i="13"/>
  <c r="I89" i="13"/>
  <c r="K89" i="13"/>
  <c r="M89" i="13"/>
  <c r="O89" i="13"/>
  <c r="Q89" i="13"/>
  <c r="V89" i="13"/>
  <c r="G91" i="13"/>
  <c r="M91" i="13" s="1"/>
  <c r="I91" i="13"/>
  <c r="K91" i="13"/>
  <c r="O91" i="13"/>
  <c r="Q91" i="13"/>
  <c r="V91" i="13"/>
  <c r="G93" i="13"/>
  <c r="I93" i="13"/>
  <c r="K93" i="13"/>
  <c r="M93" i="13"/>
  <c r="O93" i="13"/>
  <c r="Q93" i="13"/>
  <c r="V93" i="13"/>
  <c r="G95" i="13"/>
  <c r="M95" i="13" s="1"/>
  <c r="I95" i="13"/>
  <c r="K95" i="13"/>
  <c r="O95" i="13"/>
  <c r="Q95" i="13"/>
  <c r="V95" i="13"/>
  <c r="G96" i="13"/>
  <c r="I96" i="13"/>
  <c r="K96" i="13"/>
  <c r="M96" i="13"/>
  <c r="O96" i="13"/>
  <c r="Q96" i="13"/>
  <c r="V96" i="13"/>
  <c r="G97" i="13"/>
  <c r="M97" i="13" s="1"/>
  <c r="I97" i="13"/>
  <c r="K97" i="13"/>
  <c r="O97" i="13"/>
  <c r="Q97" i="13"/>
  <c r="V97" i="13"/>
  <c r="G98" i="13"/>
  <c r="I98" i="13"/>
  <c r="K98" i="13"/>
  <c r="M98" i="13"/>
  <c r="O98" i="13"/>
  <c r="Q98" i="13"/>
  <c r="V98" i="13"/>
  <c r="O100" i="13"/>
  <c r="G101" i="13"/>
  <c r="I101" i="13"/>
  <c r="I100" i="13" s="1"/>
  <c r="K101" i="13"/>
  <c r="K100" i="13" s="1"/>
  <c r="M101" i="13"/>
  <c r="O101" i="13"/>
  <c r="Q101" i="13"/>
  <c r="Q100" i="13" s="1"/>
  <c r="V101" i="13"/>
  <c r="G103" i="13"/>
  <c r="M103" i="13" s="1"/>
  <c r="I103" i="13"/>
  <c r="K103" i="13"/>
  <c r="O103" i="13"/>
  <c r="Q103" i="13"/>
  <c r="V103" i="13"/>
  <c r="V100" i="13" s="1"/>
  <c r="G105" i="13"/>
  <c r="I105" i="13"/>
  <c r="K105" i="13"/>
  <c r="M105" i="13"/>
  <c r="O105" i="13"/>
  <c r="Q105" i="13"/>
  <c r="V105" i="13"/>
  <c r="G107" i="13"/>
  <c r="G100" i="13" s="1"/>
  <c r="I107" i="13"/>
  <c r="K107" i="13"/>
  <c r="O107" i="13"/>
  <c r="Q107" i="13"/>
  <c r="V107" i="13"/>
  <c r="G109" i="13"/>
  <c r="I109" i="13"/>
  <c r="K109" i="13"/>
  <c r="M109" i="13"/>
  <c r="O109" i="13"/>
  <c r="Q109" i="13"/>
  <c r="V109" i="13"/>
  <c r="K116" i="13"/>
  <c r="V116" i="13"/>
  <c r="G117" i="13"/>
  <c r="I117" i="13"/>
  <c r="I116" i="13" s="1"/>
  <c r="K117" i="13"/>
  <c r="M117" i="13"/>
  <c r="O117" i="13"/>
  <c r="O116" i="13" s="1"/>
  <c r="Q117" i="13"/>
  <c r="Q116" i="13" s="1"/>
  <c r="V117" i="13"/>
  <c r="G120" i="13"/>
  <c r="G116" i="13" s="1"/>
  <c r="I120" i="13"/>
  <c r="K120" i="13"/>
  <c r="O120" i="13"/>
  <c r="Q120" i="13"/>
  <c r="V120" i="13"/>
  <c r="G167" i="13"/>
  <c r="I167" i="13"/>
  <c r="K167" i="13"/>
  <c r="M167" i="13"/>
  <c r="O167" i="13"/>
  <c r="Q167" i="13"/>
  <c r="V167" i="13"/>
  <c r="K216" i="13"/>
  <c r="V216" i="13"/>
  <c r="G217" i="13"/>
  <c r="I217" i="13"/>
  <c r="I216" i="13" s="1"/>
  <c r="K217" i="13"/>
  <c r="M217" i="13"/>
  <c r="O217" i="13"/>
  <c r="Q217" i="13"/>
  <c r="Q216" i="13" s="1"/>
  <c r="V217" i="13"/>
  <c r="G219" i="13"/>
  <c r="G216" i="13" s="1"/>
  <c r="I219" i="13"/>
  <c r="K219" i="13"/>
  <c r="O219" i="13"/>
  <c r="O216" i="13" s="1"/>
  <c r="Q219" i="13"/>
  <c r="V219" i="13"/>
  <c r="G222" i="13"/>
  <c r="G221" i="13" s="1"/>
  <c r="I222" i="13"/>
  <c r="K222" i="13"/>
  <c r="K221" i="13" s="1"/>
  <c r="O222" i="13"/>
  <c r="O221" i="13" s="1"/>
  <c r="Q222" i="13"/>
  <c r="V222" i="13"/>
  <c r="V221" i="13" s="1"/>
  <c r="G227" i="13"/>
  <c r="I227" i="13"/>
  <c r="K227" i="13"/>
  <c r="M227" i="13"/>
  <c r="O227" i="13"/>
  <c r="Q227" i="13"/>
  <c r="V227" i="13"/>
  <c r="G229" i="13"/>
  <c r="M229" i="13" s="1"/>
  <c r="I229" i="13"/>
  <c r="K229" i="13"/>
  <c r="O229" i="13"/>
  <c r="Q229" i="13"/>
  <c r="V229" i="13"/>
  <c r="G233" i="13"/>
  <c r="I233" i="13"/>
  <c r="K233" i="13"/>
  <c r="M233" i="13"/>
  <c r="O233" i="13"/>
  <c r="Q233" i="13"/>
  <c r="Q221" i="13" s="1"/>
  <c r="V233" i="13"/>
  <c r="G235" i="13"/>
  <c r="M235" i="13" s="1"/>
  <c r="I235" i="13"/>
  <c r="K235" i="13"/>
  <c r="O235" i="13"/>
  <c r="Q235" i="13"/>
  <c r="V235" i="13"/>
  <c r="G238" i="13"/>
  <c r="I238" i="13"/>
  <c r="K238" i="13"/>
  <c r="M238" i="13"/>
  <c r="O238" i="13"/>
  <c r="Q238" i="13"/>
  <c r="V238" i="13"/>
  <c r="G240" i="13"/>
  <c r="M240" i="13" s="1"/>
  <c r="I240" i="13"/>
  <c r="K240" i="13"/>
  <c r="O240" i="13"/>
  <c r="Q240" i="13"/>
  <c r="V240" i="13"/>
  <c r="G242" i="13"/>
  <c r="I242" i="13"/>
  <c r="I221" i="13" s="1"/>
  <c r="K242" i="13"/>
  <c r="M242" i="13"/>
  <c r="O242" i="13"/>
  <c r="Q242" i="13"/>
  <c r="V242" i="13"/>
  <c r="G244" i="13"/>
  <c r="M244" i="13" s="1"/>
  <c r="I244" i="13"/>
  <c r="K244" i="13"/>
  <c r="O244" i="13"/>
  <c r="Q244" i="13"/>
  <c r="V244" i="13"/>
  <c r="G248" i="13"/>
  <c r="I248" i="13"/>
  <c r="K248" i="13"/>
  <c r="M248" i="13"/>
  <c r="O248" i="13"/>
  <c r="Q248" i="13"/>
  <c r="V248" i="13"/>
  <c r="G251" i="13"/>
  <c r="M251" i="13" s="1"/>
  <c r="I251" i="13"/>
  <c r="K251" i="13"/>
  <c r="O251" i="13"/>
  <c r="Q251" i="13"/>
  <c r="V251" i="13"/>
  <c r="G253" i="13"/>
  <c r="I253" i="13"/>
  <c r="K253" i="13"/>
  <c r="M253" i="13"/>
  <c r="O253" i="13"/>
  <c r="Q253" i="13"/>
  <c r="V253" i="13"/>
  <c r="G257" i="13"/>
  <c r="I257" i="13"/>
  <c r="I256" i="13" s="1"/>
  <c r="K257" i="13"/>
  <c r="M257" i="13"/>
  <c r="O257" i="13"/>
  <c r="Q257" i="13"/>
  <c r="Q256" i="13" s="1"/>
  <c r="V257" i="13"/>
  <c r="G259" i="13"/>
  <c r="G256" i="13" s="1"/>
  <c r="I259" i="13"/>
  <c r="K259" i="13"/>
  <c r="K256" i="13" s="1"/>
  <c r="O259" i="13"/>
  <c r="Q259" i="13"/>
  <c r="V259" i="13"/>
  <c r="G260" i="13"/>
  <c r="I260" i="13"/>
  <c r="K260" i="13"/>
  <c r="M260" i="13"/>
  <c r="O260" i="13"/>
  <c r="Q260" i="13"/>
  <c r="V260" i="13"/>
  <c r="G261" i="13"/>
  <c r="M261" i="13" s="1"/>
  <c r="I261" i="13"/>
  <c r="K261" i="13"/>
  <c r="O261" i="13"/>
  <c r="O256" i="13" s="1"/>
  <c r="Q261" i="13"/>
  <c r="V261" i="13"/>
  <c r="G262" i="13"/>
  <c r="I262" i="13"/>
  <c r="K262" i="13"/>
  <c r="M262" i="13"/>
  <c r="O262" i="13"/>
  <c r="Q262" i="13"/>
  <c r="V262" i="13"/>
  <c r="G263" i="13"/>
  <c r="M263" i="13" s="1"/>
  <c r="I263" i="13"/>
  <c r="K263" i="13"/>
  <c r="O263" i="13"/>
  <c r="Q263" i="13"/>
  <c r="V263" i="13"/>
  <c r="V256" i="13" s="1"/>
  <c r="G264" i="13"/>
  <c r="I264" i="13"/>
  <c r="K264" i="13"/>
  <c r="M264" i="13"/>
  <c r="O264" i="13"/>
  <c r="Q264" i="13"/>
  <c r="V264" i="13"/>
  <c r="G265" i="13"/>
  <c r="M265" i="13" s="1"/>
  <c r="I265" i="13"/>
  <c r="K265" i="13"/>
  <c r="O265" i="13"/>
  <c r="Q265" i="13"/>
  <c r="V265" i="13"/>
  <c r="G266" i="13"/>
  <c r="I266" i="13"/>
  <c r="K266" i="13"/>
  <c r="M266" i="13"/>
  <c r="O266" i="13"/>
  <c r="Q266" i="13"/>
  <c r="V266" i="13"/>
  <c r="G267" i="13"/>
  <c r="K267" i="13"/>
  <c r="O267" i="13"/>
  <c r="V267" i="13"/>
  <c r="G268" i="13"/>
  <c r="I268" i="13"/>
  <c r="I267" i="13" s="1"/>
  <c r="K268" i="13"/>
  <c r="M268" i="13"/>
  <c r="M267" i="13" s="1"/>
  <c r="O268" i="13"/>
  <c r="Q268" i="13"/>
  <c r="Q267" i="13" s="1"/>
  <c r="V268" i="13"/>
  <c r="G272" i="13"/>
  <c r="I272" i="13"/>
  <c r="I271" i="13" s="1"/>
  <c r="K272" i="13"/>
  <c r="M272" i="13"/>
  <c r="O272" i="13"/>
  <c r="Q272" i="13"/>
  <c r="Q271" i="13" s="1"/>
  <c r="V272" i="13"/>
  <c r="G274" i="13"/>
  <c r="M274" i="13" s="1"/>
  <c r="I274" i="13"/>
  <c r="K274" i="13"/>
  <c r="K271" i="13" s="1"/>
  <c r="O274" i="13"/>
  <c r="O271" i="13" s="1"/>
  <c r="Q274" i="13"/>
  <c r="V274" i="13"/>
  <c r="V271" i="13" s="1"/>
  <c r="G275" i="13"/>
  <c r="I275" i="13"/>
  <c r="K275" i="13"/>
  <c r="M275" i="13"/>
  <c r="O275" i="13"/>
  <c r="Q275" i="13"/>
  <c r="V275" i="13"/>
  <c r="G276" i="13"/>
  <c r="M276" i="13" s="1"/>
  <c r="I276" i="13"/>
  <c r="K276" i="13"/>
  <c r="O276" i="13"/>
  <c r="Q276" i="13"/>
  <c r="V276" i="13"/>
  <c r="G277" i="13"/>
  <c r="I277" i="13"/>
  <c r="K277" i="13"/>
  <c r="M277" i="13"/>
  <c r="O277" i="13"/>
  <c r="Q277" i="13"/>
  <c r="V277" i="13"/>
  <c r="G278" i="13"/>
  <c r="G271" i="13" s="1"/>
  <c r="I278" i="13"/>
  <c r="K278" i="13"/>
  <c r="O278" i="13"/>
  <c r="Q278" i="13"/>
  <c r="V278" i="13"/>
  <c r="G279" i="13"/>
  <c r="I279" i="13"/>
  <c r="K279" i="13"/>
  <c r="M279" i="13"/>
  <c r="O279" i="13"/>
  <c r="Q279" i="13"/>
  <c r="V279" i="13"/>
  <c r="G280" i="13"/>
  <c r="M280" i="13" s="1"/>
  <c r="I280" i="13"/>
  <c r="K280" i="13"/>
  <c r="O280" i="13"/>
  <c r="Q280" i="13"/>
  <c r="V280" i="13"/>
  <c r="G281" i="13"/>
  <c r="I281" i="13"/>
  <c r="Q281" i="13"/>
  <c r="G282" i="13"/>
  <c r="M282" i="13" s="1"/>
  <c r="M281" i="13" s="1"/>
  <c r="I282" i="13"/>
  <c r="K282" i="13"/>
  <c r="K281" i="13" s="1"/>
  <c r="O282" i="13"/>
  <c r="O281" i="13" s="1"/>
  <c r="Q282" i="13"/>
  <c r="V282" i="13"/>
  <c r="V281" i="13" s="1"/>
  <c r="G284" i="13"/>
  <c r="M284" i="13" s="1"/>
  <c r="I284" i="13"/>
  <c r="K284" i="13"/>
  <c r="O284" i="13"/>
  <c r="O283" i="13" s="1"/>
  <c r="Q284" i="13"/>
  <c r="V284" i="13"/>
  <c r="V283" i="13" s="1"/>
  <c r="G287" i="13"/>
  <c r="I287" i="13"/>
  <c r="I283" i="13" s="1"/>
  <c r="K287" i="13"/>
  <c r="M287" i="13"/>
  <c r="O287" i="13"/>
  <c r="Q287" i="13"/>
  <c r="Q283" i="13" s="1"/>
  <c r="V287" i="13"/>
  <c r="G289" i="13"/>
  <c r="M289" i="13" s="1"/>
  <c r="I289" i="13"/>
  <c r="K289" i="13"/>
  <c r="K283" i="13" s="1"/>
  <c r="O289" i="13"/>
  <c r="Q289" i="13"/>
  <c r="V289" i="13"/>
  <c r="V290" i="13"/>
  <c r="G291" i="13"/>
  <c r="G290" i="13" s="1"/>
  <c r="I291" i="13"/>
  <c r="K291" i="13"/>
  <c r="K290" i="13" s="1"/>
  <c r="O291" i="13"/>
  <c r="O290" i="13" s="1"/>
  <c r="Q291" i="13"/>
  <c r="V291" i="13"/>
  <c r="G292" i="13"/>
  <c r="I292" i="13"/>
  <c r="I290" i="13" s="1"/>
  <c r="K292" i="13"/>
  <c r="M292" i="13"/>
  <c r="O292" i="13"/>
  <c r="Q292" i="13"/>
  <c r="Q290" i="13" s="1"/>
  <c r="V292" i="13"/>
  <c r="K293" i="13"/>
  <c r="G294" i="13"/>
  <c r="I294" i="13"/>
  <c r="K294" i="13"/>
  <c r="M294" i="13"/>
  <c r="O294" i="13"/>
  <c r="Q294" i="13"/>
  <c r="Q293" i="13" s="1"/>
  <c r="V294" i="13"/>
  <c r="G297" i="13"/>
  <c r="G293" i="13" s="1"/>
  <c r="I297" i="13"/>
  <c r="K297" i="13"/>
  <c r="O297" i="13"/>
  <c r="O293" i="13" s="1"/>
  <c r="Q297" i="13"/>
  <c r="V297" i="13"/>
  <c r="G299" i="13"/>
  <c r="I299" i="13"/>
  <c r="I293" i="13" s="1"/>
  <c r="K299" i="13"/>
  <c r="M299" i="13"/>
  <c r="O299" i="13"/>
  <c r="Q299" i="13"/>
  <c r="V299" i="13"/>
  <c r="G300" i="13"/>
  <c r="M300" i="13" s="1"/>
  <c r="I300" i="13"/>
  <c r="K300" i="13"/>
  <c r="O300" i="13"/>
  <c r="Q300" i="13"/>
  <c r="V300" i="13"/>
  <c r="V293" i="13" s="1"/>
  <c r="G302" i="13"/>
  <c r="I302" i="13"/>
  <c r="K302" i="13"/>
  <c r="M302" i="13"/>
  <c r="O302" i="13"/>
  <c r="Q302" i="13"/>
  <c r="V302" i="13"/>
  <c r="G304" i="13"/>
  <c r="M304" i="13" s="1"/>
  <c r="I304" i="13"/>
  <c r="K304" i="13"/>
  <c r="O304" i="13"/>
  <c r="Q304" i="13"/>
  <c r="V304" i="13"/>
  <c r="G306" i="13"/>
  <c r="M306" i="13" s="1"/>
  <c r="I306" i="13"/>
  <c r="K306" i="13"/>
  <c r="O306" i="13"/>
  <c r="Q306" i="13"/>
  <c r="V306" i="13"/>
  <c r="I307" i="13"/>
  <c r="K307" i="13"/>
  <c r="V307" i="13"/>
  <c r="G308" i="13"/>
  <c r="I308" i="13"/>
  <c r="K308" i="13"/>
  <c r="M308" i="13"/>
  <c r="O308" i="13"/>
  <c r="Q308" i="13"/>
  <c r="Q307" i="13" s="1"/>
  <c r="V308" i="13"/>
  <c r="G315" i="13"/>
  <c r="G307" i="13" s="1"/>
  <c r="I315" i="13"/>
  <c r="K315" i="13"/>
  <c r="O315" i="13"/>
  <c r="O307" i="13" s="1"/>
  <c r="Q315" i="13"/>
  <c r="V315" i="13"/>
  <c r="Q316" i="13"/>
  <c r="G317" i="13"/>
  <c r="G316" i="13" s="1"/>
  <c r="I317" i="13"/>
  <c r="K317" i="13"/>
  <c r="K316" i="13" s="1"/>
  <c r="O317" i="13"/>
  <c r="Q317" i="13"/>
  <c r="V317" i="13"/>
  <c r="V316" i="13" s="1"/>
  <c r="G319" i="13"/>
  <c r="I319" i="13"/>
  <c r="K319" i="13"/>
  <c r="M319" i="13"/>
  <c r="O319" i="13"/>
  <c r="Q319" i="13"/>
  <c r="V319" i="13"/>
  <c r="G322" i="13"/>
  <c r="M322" i="13" s="1"/>
  <c r="I322" i="13"/>
  <c r="K322" i="13"/>
  <c r="O322" i="13"/>
  <c r="O316" i="13" s="1"/>
  <c r="Q322" i="13"/>
  <c r="V322" i="13"/>
  <c r="G323" i="13"/>
  <c r="M323" i="13" s="1"/>
  <c r="I323" i="13"/>
  <c r="I316" i="13" s="1"/>
  <c r="K323" i="13"/>
  <c r="O323" i="13"/>
  <c r="Q323" i="13"/>
  <c r="V323" i="13"/>
  <c r="AE325" i="13"/>
  <c r="AF325" i="13"/>
  <c r="G120" i="12"/>
  <c r="BA78" i="12"/>
  <c r="BA74" i="12"/>
  <c r="BA71" i="12"/>
  <c r="BA67" i="12"/>
  <c r="BA18" i="12"/>
  <c r="G8" i="12"/>
  <c r="K8" i="12"/>
  <c r="G9" i="12"/>
  <c r="I9" i="12"/>
  <c r="I8" i="12" s="1"/>
  <c r="K9" i="12"/>
  <c r="M9" i="12"/>
  <c r="O9" i="12"/>
  <c r="O8" i="12" s="1"/>
  <c r="Q9" i="12"/>
  <c r="Q8" i="12" s="1"/>
  <c r="V9" i="12"/>
  <c r="V8" i="12" s="1"/>
  <c r="G16" i="12"/>
  <c r="I16" i="12"/>
  <c r="K16" i="12"/>
  <c r="M16" i="12"/>
  <c r="O16" i="12"/>
  <c r="Q16" i="12"/>
  <c r="V16" i="12"/>
  <c r="G23" i="12"/>
  <c r="I23" i="12"/>
  <c r="K23" i="12"/>
  <c r="M23" i="12"/>
  <c r="O23" i="12"/>
  <c r="Q23" i="12"/>
  <c r="V23" i="12"/>
  <c r="G26" i="12"/>
  <c r="M26" i="12" s="1"/>
  <c r="I26" i="12"/>
  <c r="K26" i="12"/>
  <c r="O26" i="12"/>
  <c r="Q26" i="12"/>
  <c r="V26" i="12"/>
  <c r="G33" i="12"/>
  <c r="I33" i="12"/>
  <c r="K33" i="12"/>
  <c r="M33" i="12"/>
  <c r="O33" i="12"/>
  <c r="Q33" i="12"/>
  <c r="V33" i="12"/>
  <c r="G36" i="12"/>
  <c r="G37" i="12"/>
  <c r="M37" i="12" s="1"/>
  <c r="I37" i="12"/>
  <c r="I36" i="12" s="1"/>
  <c r="K37" i="12"/>
  <c r="K36" i="12" s="1"/>
  <c r="O37" i="12"/>
  <c r="O36" i="12" s="1"/>
  <c r="Q37" i="12"/>
  <c r="Q36" i="12" s="1"/>
  <c r="V37" i="12"/>
  <c r="G44" i="12"/>
  <c r="M44" i="12" s="1"/>
  <c r="I44" i="12"/>
  <c r="K44" i="12"/>
  <c r="O44" i="12"/>
  <c r="Q44" i="12"/>
  <c r="V44" i="12"/>
  <c r="G47" i="12"/>
  <c r="I47" i="12"/>
  <c r="K47" i="12"/>
  <c r="M47" i="12"/>
  <c r="O47" i="12"/>
  <c r="Q47" i="12"/>
  <c r="V47" i="12"/>
  <c r="G50" i="12"/>
  <c r="I50" i="12"/>
  <c r="K50" i="12"/>
  <c r="M50" i="12"/>
  <c r="O50" i="12"/>
  <c r="Q50" i="12"/>
  <c r="V50" i="12"/>
  <c r="G54" i="12"/>
  <c r="I54" i="12"/>
  <c r="K54" i="12"/>
  <c r="M54" i="12"/>
  <c r="O54" i="12"/>
  <c r="Q54" i="12"/>
  <c r="V54" i="12"/>
  <c r="G55" i="12"/>
  <c r="M55" i="12" s="1"/>
  <c r="I55" i="12"/>
  <c r="K55" i="12"/>
  <c r="O55" i="12"/>
  <c r="Q55" i="12"/>
  <c r="V55" i="12"/>
  <c r="V36" i="12" s="1"/>
  <c r="G56" i="12"/>
  <c r="M56" i="12" s="1"/>
  <c r="I56" i="12"/>
  <c r="K56" i="12"/>
  <c r="O56" i="12"/>
  <c r="Q56" i="12"/>
  <c r="V56" i="12"/>
  <c r="G57" i="12"/>
  <c r="M57" i="12" s="1"/>
  <c r="I57" i="12"/>
  <c r="K57" i="12"/>
  <c r="O57" i="12"/>
  <c r="Q57" i="12"/>
  <c r="V57" i="12"/>
  <c r="G59" i="12"/>
  <c r="M59" i="12" s="1"/>
  <c r="I59" i="12"/>
  <c r="K59" i="12"/>
  <c r="K58" i="12" s="1"/>
  <c r="O59" i="12"/>
  <c r="O58" i="12" s="1"/>
  <c r="Q59" i="12"/>
  <c r="Q58" i="12" s="1"/>
  <c r="V59" i="12"/>
  <c r="V58" i="12" s="1"/>
  <c r="G60" i="12"/>
  <c r="I60" i="12"/>
  <c r="K60" i="12"/>
  <c r="M60" i="12"/>
  <c r="O60" i="12"/>
  <c r="Q60" i="12"/>
  <c r="V60" i="12"/>
  <c r="G61" i="12"/>
  <c r="I61" i="12"/>
  <c r="K61" i="12"/>
  <c r="M61" i="12"/>
  <c r="O61" i="12"/>
  <c r="Q61" i="12"/>
  <c r="V61" i="12"/>
  <c r="G64" i="12"/>
  <c r="I64" i="12"/>
  <c r="K64" i="12"/>
  <c r="M64" i="12"/>
  <c r="O64" i="12"/>
  <c r="Q64" i="12"/>
  <c r="V64" i="12"/>
  <c r="G65" i="12"/>
  <c r="M65" i="12" s="1"/>
  <c r="I65" i="12"/>
  <c r="K65" i="12"/>
  <c r="O65" i="12"/>
  <c r="Q65" i="12"/>
  <c r="V65" i="12"/>
  <c r="G68" i="12"/>
  <c r="M68" i="12" s="1"/>
  <c r="I68" i="12"/>
  <c r="K68" i="12"/>
  <c r="O68" i="12"/>
  <c r="Q68" i="12"/>
  <c r="V68" i="12"/>
  <c r="G69" i="12"/>
  <c r="M69" i="12" s="1"/>
  <c r="I69" i="12"/>
  <c r="K69" i="12"/>
  <c r="O69" i="12"/>
  <c r="Q69" i="12"/>
  <c r="V69" i="12"/>
  <c r="G72" i="12"/>
  <c r="M72" i="12" s="1"/>
  <c r="I72" i="12"/>
  <c r="I58" i="12" s="1"/>
  <c r="K72" i="12"/>
  <c r="O72" i="12"/>
  <c r="Q72" i="12"/>
  <c r="V72" i="12"/>
  <c r="G76" i="12"/>
  <c r="M76" i="12" s="1"/>
  <c r="I76" i="12"/>
  <c r="K76" i="12"/>
  <c r="O76" i="12"/>
  <c r="Q76" i="12"/>
  <c r="V76" i="12"/>
  <c r="G79" i="12"/>
  <c r="I79" i="12"/>
  <c r="K79" i="12"/>
  <c r="M79" i="12"/>
  <c r="O79" i="12"/>
  <c r="Q79" i="12"/>
  <c r="V79" i="12"/>
  <c r="G83" i="12"/>
  <c r="I83" i="12"/>
  <c r="K83" i="12"/>
  <c r="M83" i="12"/>
  <c r="O83" i="12"/>
  <c r="Q83" i="12"/>
  <c r="V83" i="12"/>
  <c r="G84" i="12"/>
  <c r="Q84" i="12"/>
  <c r="G85" i="12"/>
  <c r="M85" i="12" s="1"/>
  <c r="M84" i="12" s="1"/>
  <c r="I85" i="12"/>
  <c r="I84" i="12" s="1"/>
  <c r="K85" i="12"/>
  <c r="K84" i="12" s="1"/>
  <c r="O85" i="12"/>
  <c r="O84" i="12" s="1"/>
  <c r="Q85" i="12"/>
  <c r="V85" i="12"/>
  <c r="V84" i="12" s="1"/>
  <c r="Q88" i="12"/>
  <c r="G89" i="12"/>
  <c r="G88" i="12" s="1"/>
  <c r="I89" i="12"/>
  <c r="I88" i="12" s="1"/>
  <c r="K89" i="12"/>
  <c r="O89" i="12"/>
  <c r="O88" i="12" s="1"/>
  <c r="Q89" i="12"/>
  <c r="V89" i="12"/>
  <c r="V88" i="12" s="1"/>
  <c r="G92" i="12"/>
  <c r="M92" i="12" s="1"/>
  <c r="I92" i="12"/>
  <c r="K92" i="12"/>
  <c r="K88" i="12" s="1"/>
  <c r="O92" i="12"/>
  <c r="Q92" i="12"/>
  <c r="V92" i="12"/>
  <c r="G95" i="12"/>
  <c r="M95" i="12" s="1"/>
  <c r="I95" i="12"/>
  <c r="K95" i="12"/>
  <c r="O95" i="12"/>
  <c r="Q95" i="12"/>
  <c r="V95" i="12"/>
  <c r="G98" i="12"/>
  <c r="I98" i="12"/>
  <c r="K98" i="12"/>
  <c r="M98" i="12"/>
  <c r="O98" i="12"/>
  <c r="Q98" i="12"/>
  <c r="V98" i="12"/>
  <c r="G101" i="12"/>
  <c r="I101" i="12"/>
  <c r="K101" i="12"/>
  <c r="M101" i="12"/>
  <c r="O101" i="12"/>
  <c r="Q101" i="12"/>
  <c r="V101" i="12"/>
  <c r="G102" i="12"/>
  <c r="Q102" i="12"/>
  <c r="G103" i="12"/>
  <c r="M103" i="12" s="1"/>
  <c r="M102" i="12" s="1"/>
  <c r="I103" i="12"/>
  <c r="I102" i="12" s="1"/>
  <c r="K103" i="12"/>
  <c r="K102" i="12" s="1"/>
  <c r="O103" i="12"/>
  <c r="O102" i="12" s="1"/>
  <c r="Q103" i="12"/>
  <c r="V103" i="12"/>
  <c r="V102" i="12" s="1"/>
  <c r="K104" i="12"/>
  <c r="Q104" i="12"/>
  <c r="G105" i="12"/>
  <c r="G104" i="12" s="1"/>
  <c r="I105" i="12"/>
  <c r="I104" i="12" s="1"/>
  <c r="K105" i="12"/>
  <c r="O105" i="12"/>
  <c r="O104" i="12" s="1"/>
  <c r="Q105" i="12"/>
  <c r="V105" i="12"/>
  <c r="V104" i="12" s="1"/>
  <c r="I110" i="12"/>
  <c r="G111" i="12"/>
  <c r="M111" i="12" s="1"/>
  <c r="M110" i="12" s="1"/>
  <c r="I111" i="12"/>
  <c r="K111" i="12"/>
  <c r="K110" i="12" s="1"/>
  <c r="O111" i="12"/>
  <c r="Q111" i="12"/>
  <c r="Q110" i="12" s="1"/>
  <c r="V111" i="12"/>
  <c r="V110" i="12" s="1"/>
  <c r="G115" i="12"/>
  <c r="I115" i="12"/>
  <c r="K115" i="12"/>
  <c r="M115" i="12"/>
  <c r="O115" i="12"/>
  <c r="O110" i="12" s="1"/>
  <c r="Q115" i="12"/>
  <c r="V115" i="12"/>
  <c r="G116" i="12"/>
  <c r="I116" i="12"/>
  <c r="K116" i="12"/>
  <c r="M116" i="12"/>
  <c r="O116" i="12"/>
  <c r="Q116" i="12"/>
  <c r="V116" i="12"/>
  <c r="G117" i="12"/>
  <c r="M117" i="12"/>
  <c r="Q117" i="12"/>
  <c r="G118" i="12"/>
  <c r="I118" i="12"/>
  <c r="I117" i="12" s="1"/>
  <c r="K118" i="12"/>
  <c r="K117" i="12" s="1"/>
  <c r="M118" i="12"/>
  <c r="O118" i="12"/>
  <c r="O117" i="12" s="1"/>
  <c r="Q118" i="12"/>
  <c r="V118" i="12"/>
  <c r="V117" i="12" s="1"/>
  <c r="AE120" i="12"/>
  <c r="I20" i="1"/>
  <c r="I19" i="1"/>
  <c r="I18" i="1"/>
  <c r="I17" i="1"/>
  <c r="I16" i="1"/>
  <c r="I163" i="1"/>
  <c r="J162"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H46" i="1"/>
  <c r="I46" i="1" s="1"/>
  <c r="H44" i="1"/>
  <c r="I44" i="1" s="1"/>
  <c r="H43" i="1"/>
  <c r="I43" i="1" s="1"/>
  <c r="H42" i="1"/>
  <c r="I42" i="1" s="1"/>
  <c r="H41" i="1"/>
  <c r="I41" i="1" s="1"/>
  <c r="H40" i="1"/>
  <c r="I40" i="1" s="1"/>
  <c r="H39" i="1"/>
  <c r="I39" i="1" s="1"/>
  <c r="I47" i="1" s="1"/>
  <c r="J28" i="1"/>
  <c r="J26" i="1"/>
  <c r="G38" i="1"/>
  <c r="F38" i="1"/>
  <c r="J23" i="1"/>
  <c r="J24" i="1"/>
  <c r="J25" i="1"/>
  <c r="J27" i="1"/>
  <c r="E24" i="1"/>
  <c r="E26" i="1"/>
  <c r="J135" i="1" l="1"/>
  <c r="J148" i="1"/>
  <c r="J136" i="1"/>
  <c r="J140" i="1"/>
  <c r="J157" i="1"/>
  <c r="J153" i="1"/>
  <c r="J144" i="1"/>
  <c r="J137" i="1"/>
  <c r="J141" i="1"/>
  <c r="J145" i="1"/>
  <c r="J149" i="1"/>
  <c r="J154" i="1"/>
  <c r="J159" i="1"/>
  <c r="J138" i="1"/>
  <c r="J142" i="1"/>
  <c r="J146" i="1"/>
  <c r="J150" i="1"/>
  <c r="J133" i="1"/>
  <c r="J155" i="1"/>
  <c r="J160" i="1"/>
  <c r="J134" i="1"/>
  <c r="J139" i="1"/>
  <c r="J143" i="1"/>
  <c r="J147" i="1"/>
  <c r="J151" i="1"/>
  <c r="J156" i="1"/>
  <c r="J152" i="1"/>
  <c r="J161" i="1"/>
  <c r="J158" i="1"/>
  <c r="G26" i="1"/>
  <c r="A26" i="1"/>
  <c r="G28" i="1"/>
  <c r="G23" i="1"/>
  <c r="M16" i="15"/>
  <c r="G16" i="15"/>
  <c r="AF34" i="15"/>
  <c r="M33" i="14"/>
  <c r="M30" i="14"/>
  <c r="M8" i="14"/>
  <c r="M18" i="14"/>
  <c r="G96" i="14"/>
  <c r="G33" i="14"/>
  <c r="M94" i="14"/>
  <c r="M93" i="14" s="1"/>
  <c r="M22" i="14"/>
  <c r="M21" i="14" s="1"/>
  <c r="AF105" i="14"/>
  <c r="M10" i="14"/>
  <c r="M283" i="13"/>
  <c r="M256" i="13"/>
  <c r="M317" i="13"/>
  <c r="M316" i="13" s="1"/>
  <c r="G283" i="13"/>
  <c r="M278" i="13"/>
  <c r="M271" i="13" s="1"/>
  <c r="M259" i="13"/>
  <c r="M219" i="13"/>
  <c r="M216" i="13" s="1"/>
  <c r="M107" i="13"/>
  <c r="M100" i="13" s="1"/>
  <c r="M28" i="13"/>
  <c r="M8" i="13" s="1"/>
  <c r="M291" i="13"/>
  <c r="M290" i="13" s="1"/>
  <c r="M222" i="13"/>
  <c r="M221" i="13" s="1"/>
  <c r="M59" i="13"/>
  <c r="M58" i="13" s="1"/>
  <c r="M120" i="13"/>
  <c r="M116" i="13" s="1"/>
  <c r="M315" i="13"/>
  <c r="M307" i="13" s="1"/>
  <c r="M297" i="13"/>
  <c r="M293" i="13" s="1"/>
  <c r="M58" i="12"/>
  <c r="M36" i="12"/>
  <c r="M8" i="12"/>
  <c r="G110" i="12"/>
  <c r="G58" i="12"/>
  <c r="M105" i="12"/>
  <c r="M104" i="12" s="1"/>
  <c r="M89" i="12"/>
  <c r="M88" i="12" s="1"/>
  <c r="AF120" i="12"/>
  <c r="I21" i="1"/>
  <c r="J45" i="1"/>
  <c r="J39" i="1"/>
  <c r="J47" i="1" s="1"/>
  <c r="J41" i="1"/>
  <c r="J46" i="1"/>
  <c r="J43" i="1"/>
  <c r="J40" i="1"/>
  <c r="J42" i="1"/>
  <c r="J44" i="1"/>
  <c r="H47" i="1"/>
  <c r="J163"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4C422670-8ED0-4A7E-AD25-4C35AB740C71}">
      <text>
        <r>
          <rPr>
            <sz val="9"/>
            <color indexed="81"/>
            <rFont val="Tahoma"/>
            <family val="2"/>
            <charset val="238"/>
          </rPr>
          <t>Jedná se o informaci, zda se jedná o položku, která je do rozpočtu zadána z cenové soustavy RTS, nebo vlastní.</t>
        </r>
      </text>
    </comment>
    <comment ref="T6" authorId="0" shapeId="0" xr:uid="{3B8B3E9F-31A9-4407-980B-ABB85452CBF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07F1A072-BE84-4F24-9B44-6E2CAC3FCDA2}">
      <text>
        <r>
          <rPr>
            <sz val="9"/>
            <color indexed="81"/>
            <rFont val="Tahoma"/>
            <family val="2"/>
            <charset val="238"/>
          </rPr>
          <t>Jedná se o informaci, zda se jedná o položku, která je do rozpočtu zadána z cenové soustavy RTS, nebo vlastní.</t>
        </r>
      </text>
    </comment>
    <comment ref="T6" authorId="0" shapeId="0" xr:uid="{ED176248-870B-4390-A4F5-647FAC496D5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D6555197-DDBE-4E1E-995F-5E5A1C7A3C34}">
      <text>
        <r>
          <rPr>
            <sz val="9"/>
            <color indexed="81"/>
            <rFont val="Tahoma"/>
            <family val="2"/>
            <charset val="238"/>
          </rPr>
          <t>Jedná se o informaci, zda se jedná o položku, která je do rozpočtu zadána z cenové soustavy RTS, nebo vlastní.</t>
        </r>
      </text>
    </comment>
    <comment ref="T6" authorId="0" shapeId="0" xr:uid="{51E29A54-6DA8-4474-AB97-2C577D11EC2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F49D1BF2-949F-46C7-AD74-4C2921BCBEFA}">
      <text>
        <r>
          <rPr>
            <sz val="9"/>
            <color indexed="81"/>
            <rFont val="Tahoma"/>
            <family val="2"/>
            <charset val="238"/>
          </rPr>
          <t>Jedná se o informaci, zda se jedná o položku, která je do rozpočtu zadána z cenové soustavy RTS, nebo vlastní.</t>
        </r>
      </text>
    </comment>
    <comment ref="T6" authorId="0" shapeId="0" xr:uid="{5D91CE17-7B0E-406A-9476-48F7DF596EB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<sst xmlns="http://schemas.openxmlformats.org/spreadsheetml/2006/main" count="2995" uniqueCount="930">
  <si>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</si>
  <si>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</si>
  <si>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</si>
  <si>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</si>
  <si>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</si>
  <si>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</si>
  <si>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</si>
  <si>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</si>
  <si>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</si>
  <si>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</si>
  <si>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</si>
  <si>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</si>
  <si>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</si>
  <si>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</si>
  <si>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</si>
  <si>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</si>
  <si>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</si>
  <si>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</si>
  <si>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</si>
  <si>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</si>
  <si>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</si>
  <si>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</si>
  <si>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</si>
  <si>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</si>
  <si>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</si>
  <si>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</si>
  <si>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</si>
  <si>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</si>
  <si>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</si>
  <si>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</si>
  <si>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</si>
  <si>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</si>
  <si>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</si>
  <si>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</si>
  <si>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</si>
  <si>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</si>
  <si>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</si>
  <si>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</si>
  <si>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</si>
  <si>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</si>
  <si>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</si>
  <si>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</si>
  <si>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</si>
  <si>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39</t>
  </si>
  <si>
    <t>Demolice a následná novostavba haly na sůl Zbraslavice</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</si>
  <si>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</si>
  <si>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</si>
  <si>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</si>
  <si>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</si>
  <si>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</si>
  <si>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</si>
  <si>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</si>
  <si>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</si>
  <si>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</si>
  <si>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</si>
  <si>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</si>
  <si>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</si>
  <si>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</si>
  <si>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</si>
  <si>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</si>
  <si>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</si>
  <si>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</si>
  <si>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</si>
  <si>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</si>
  <si>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</si>
  <si>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</si>
  <si>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</si>
  <si>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</si>
  <si>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</si>
  <si>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</si>
  <si>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</si>
  <si>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</si>
  <si>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</si>
  <si>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39 - Demolice a následná novostavba haly na sůl Zbraslavice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</si>
  <si>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</si>
  <si>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</si>
  <si>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</si>
  <si>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</si>
  <si>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</si>
  <si>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</si>
  <si>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</si>
  <si>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</si>
  <si>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</si>
  <si>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</si>
  <si>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</si>
  <si>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</si>
  <si>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</si>
  <si>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</si>
  <si>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</si>
  <si>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</si>
  <si>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</si>
  <si>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</si>
  <si>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</si>
  <si>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</si>
  <si>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</si>
  <si>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</si>
  <si>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</si>
  <si>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</si>
  <si>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</si>
  <si>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</si>
  <si>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</si>
  <si>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</si>
  <si>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</si>
  <si>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</si>
  <si>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</si>
  <si>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</si>
  <si>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</si>
  <si>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</si>
  <si>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</si>
  <si>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</si>
  <si>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</si>
  <si>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</si>
  <si>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</si>
  <si>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</si>
  <si>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</si>
  <si>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</si>
  <si>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</si>
  <si>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</si>
  <si>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</si>
  <si>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</si>
  <si>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</si>
  <si>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</si>
  <si>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</si>
  <si>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</si>
  <si>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</si>
  <si>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</si>
  <si>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</si>
  <si>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</si>
  <si>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</si>
  <si>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</si>
  <si>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</si>
  <si>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</si>
  <si>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</si>
  <si>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</si>
  <si>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</si>
  <si>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</si>
  <si>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</si>
  <si>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</si>
  <si>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</si>
  <si>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</si>
  <si>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</si>
  <si>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</si>
  <si>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</si>
  <si>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5</t>
  </si>
  <si>
    <t>Komunikace</t>
  </si>
  <si>
    <t>63</t>
  </si>
  <si>
    <t>Podlahy a podlahové konstrukce</t>
  </si>
  <si>
    <t>8</t>
  </si>
  <si>
    <t>Trubní vedení</t>
  </si>
  <si>
    <t>9</t>
  </si>
  <si>
    <t>Ostatní konstrukce a práce, bourání</t>
  </si>
  <si>
    <t>91</t>
  </si>
  <si>
    <t>Doplňující práce na komunikaci</t>
  </si>
  <si>
    <t>95</t>
  </si>
  <si>
    <t>Dokončovací konstrukce na pozemních stavbách</t>
  </si>
  <si>
    <t>99</t>
  </si>
  <si>
    <t>Staveništní přesun hmot</t>
  </si>
  <si>
    <t>997</t>
  </si>
  <si>
    <t>Přesun sutě</t>
  </si>
  <si>
    <t>HZS</t>
  </si>
  <si>
    <t>Hodinové zúčtovací sazby</t>
  </si>
  <si>
    <t>VRN9</t>
  </si>
  <si>
    <t>711</t>
  </si>
  <si>
    <t>Izolace proti vodě</t>
  </si>
  <si>
    <t>715</t>
  </si>
  <si>
    <t>Izolace proti chemickým vlivům</t>
  </si>
  <si>
    <t>721</t>
  </si>
  <si>
    <t>Vnitřní kanalizace</t>
  </si>
  <si>
    <t>741</t>
  </si>
  <si>
    <t>Elektroinstalace - silnoproud</t>
  </si>
  <si>
    <t>742</t>
  </si>
  <si>
    <t>Elektromontáže - rozvodný systém</t>
  </si>
  <si>
    <t>743</t>
  </si>
  <si>
    <t>Elektromontáže - hrubá montáž</t>
  </si>
  <si>
    <t>749</t>
  </si>
  <si>
    <t>Elektromontáže - ostatní práce a konstrukce</t>
  </si>
  <si>
    <t>764</t>
  </si>
  <si>
    <t>Konstrukce klempířské</t>
  </si>
  <si>
    <t>765</t>
  </si>
  <si>
    <t>Krytina skládaná</t>
  </si>
  <si>
    <t>767</t>
  </si>
  <si>
    <t>Konstrukce zámečnické</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</si>
  <si>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</si>
  <si>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</si>
  <si>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</si>
  <si>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</si>
  <si>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</si>
  <si>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</si>
  <si>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</si>
  <si>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</si>
  <si>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</si>
  <si>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</si>
  <si>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</si>
  <si>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</si>
  <si>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</si>
  <si>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</si>
  <si>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</si>
  <si>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</si>
  <si>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</si>
  <si>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</si>
  <si>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</si>
  <si>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</si>
  <si>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</si>
  <si>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</si>
  <si>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</si>
  <si>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</si>
  <si>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</si>
  <si>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</si>
  <si>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</si>
  <si>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</si>
  <si>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</si>
  <si>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</si>
  <si>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</si>
  <si>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</si>
  <si>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</si>
  <si>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</si>
  <si>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</si>
  <si>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</si>
  <si>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</si>
  <si>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</si>
  <si>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</si>
  <si>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</si>
  <si>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</si>
  <si>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</si>
  <si>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</si>
  <si>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odbourání železobetonové základové desky tl.150 mm.</t>
  </si>
  <si>
    <t xml:space="preserve">629"hala : </t>
  </si>
  <si>
    <t>VV</t>
  </si>
  <si>
    <t xml:space="preserve">4,4"sklad : </t>
  </si>
  <si>
    <t xml:space="preserve">32,5"sklad : </t>
  </si>
  <si>
    <t>665,9</t>
  </si>
  <si>
    <t>174151101</t>
  </si>
  <si>
    <t>Zásyp jam, šachet rýh nebo kolem objektů sypaninou se zhutněním</t>
  </si>
  <si>
    <t>m3</t>
  </si>
  <si>
    <t>V cenách je započteno přemístění sypaniny ze vzdálenosti 10 m od kraje výkopu nebo zasypávaného prostoru.</t>
  </si>
  <si>
    <t xml:space="preserve">629*0,15"hala : </t>
  </si>
  <si>
    <t xml:space="preserve">4,4*0,15"sklad : </t>
  </si>
  <si>
    <t xml:space="preserve">32,5*0,15"sklad : </t>
  </si>
  <si>
    <t>99,885</t>
  </si>
  <si>
    <t>10364100</t>
  </si>
  <si>
    <t>zemina pro terénní úpravy - tříděná</t>
  </si>
  <si>
    <t>t</t>
  </si>
  <si>
    <t>Specifikace</t>
  </si>
  <si>
    <t>POL3_0</t>
  </si>
  <si>
    <t xml:space="preserve">99,885*1,6 : </t>
  </si>
  <si>
    <t>159,816</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</si>
  <si>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</si>
  <si>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</si>
  <si>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</si>
  <si>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</si>
  <si>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</si>
  <si>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</si>
  <si>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</si>
  <si>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</si>
  <si>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Strojní odbourání železobetonové základové desky tl. 200 mm.</t>
  </si>
  <si>
    <t xml:space="preserve">629*0,2"hala : </t>
  </si>
  <si>
    <t xml:space="preserve">4,4*0,2"sklad : </t>
  </si>
  <si>
    <t xml:space="preserve">32,5*0,2"sklad : </t>
  </si>
  <si>
    <t>133,18</t>
  </si>
  <si>
    <t>962032241</t>
  </si>
  <si>
    <t>Bourání zdiva z cihel pálených nebo vápenopískových na MC přes 1 m3</t>
  </si>
  <si>
    <t xml:space="preserve">((0,8+0,8+0,5+0,5)*2,5)*0,15"elektro kaplička : </t>
  </si>
  <si>
    <t>0,975</t>
  </si>
  <si>
    <t>962042521</t>
  </si>
  <si>
    <t>Bourání zdiva nadzákladového z lehčeného betonu přes 1 m3</t>
  </si>
  <si>
    <t xml:space="preserve">(6,1+6,1+4+(4-1,7))*0,2"sklad : </t>
  </si>
  <si>
    <t>3,7</t>
  </si>
  <si>
    <t>981011111</t>
  </si>
  <si>
    <t>Demolice budov dřevěných lehkých jednostranně obitých postupným rozebíráním</t>
  </si>
  <si>
    <t xml:space="preserve">122,44*36,6"hala : </t>
  </si>
  <si>
    <t xml:space="preserve">8,44*7,24"sklad : </t>
  </si>
  <si>
    <t>4542,41</t>
  </si>
  <si>
    <t>946113121</t>
  </si>
  <si>
    <t>Montáž pojízdných věží trubkových/dílcových o ploše přes 5 m2 v přes 9,6 do 10,6 m</t>
  </si>
  <si>
    <t>kus</t>
  </si>
  <si>
    <t>946113221</t>
  </si>
  <si>
    <t>Příplatek k pojízdným věžím o ploše přes 5 m2 v přes 9,6 do 10,6 m za každý den použití</t>
  </si>
  <si>
    <t>946113821</t>
  </si>
  <si>
    <t>Demontáž pojízdných věží trubkových/dílcových o ploše přes 5 m2 v přes 9,6 do 10,6 m</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</si>
  <si>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</si>
  <si>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</si>
  <si>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</si>
  <si>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</si>
  <si>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</si>
  <si>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</si>
  <si>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</si>
  <si>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</si>
  <si>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</si>
  <si>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14131,94 : </t>
  </si>
  <si>
    <t>14131,94</t>
  </si>
  <si>
    <t>997013111</t>
  </si>
  <si>
    <t>Vnitrostaveništní doprava suti a vybouraných hmot pro budovy v do 6 m s použitím mechanizace</t>
  </si>
  <si>
    <t>997013602</t>
  </si>
  <si>
    <t>Poplatek za uložení na skládce (skládkovné) stavebního odpadu železobetonového kód odpadu 17 01 01</t>
  </si>
  <si>
    <t>Položka 981511114 - Demolice konstrukcí objektů z betonu železového postupným rozebíráním: 133,18 m3, 320,964 t</t>
  </si>
  <si>
    <t>997013609</t>
  </si>
  <si>
    <t>Poplatek za uložení na skládce (skládkovné) stavebního odpadu ze směsí nebo oddělených frakcí betonu , cihel a keramických výrobků kód odpadu 17 01 07</t>
  </si>
  <si>
    <t>997013655</t>
  </si>
  <si>
    <t>Poplatek za uložení na skládce (skládkovné) zeminy a kamení kód odpadu 17 05 04</t>
  </si>
  <si>
    <t>Položka 113107222 -  Odstranění podkladu z kameniva drceného tl přes 100 do 200 mm strojně pl přes 200 m2: 665,9 m2, 193,111 t</t>
  </si>
  <si>
    <t>997013811</t>
  </si>
  <si>
    <t>Poplatek za uložení na skládce (skládkovné) stavebního odpadu dřevěného kód odpadu 17 02 01</t>
  </si>
  <si>
    <t>Položka 981011111 - Demolice budov dřevěných lehkých jednostranně obitých postupným rozebíráním: 4542,41 m3, 177,154 t</t>
  </si>
  <si>
    <t>Oddíl Konstrukce tesařské: 3,072 t</t>
  </si>
  <si>
    <t>997013645</t>
  </si>
  <si>
    <t>Poplatek za uložení na skládce (skládkovné) odpadu asfaltového bez dehtu kód odpadu 17 03 02</t>
  </si>
  <si>
    <t>Položka 715101813 - Odstranění izolací proti chemickým vlivům folií plochy přes 1 m2: 4,770 m2, 0,048 t</t>
  </si>
  <si>
    <t>997013821</t>
  </si>
  <si>
    <t>Poplatek za uložení na skládce (skládkovné) stavebního odpadu s obsahem azbestu kód odpadu 17 06 05</t>
  </si>
  <si>
    <t xml:space="preserve">20*2*0,001 : </t>
  </si>
  <si>
    <t xml:space="preserve">50*0,001 : </t>
  </si>
  <si>
    <t>0,09</t>
  </si>
  <si>
    <t>997006014</t>
  </si>
  <si>
    <t>Pytlování nebezpečného odpadu s obsahem azbestu</t>
  </si>
  <si>
    <t>715101813</t>
  </si>
  <si>
    <t>Odstranění izolací proti chemickým vlivům folií plochy přes 1 m2</t>
  </si>
  <si>
    <t>POL1_7</t>
  </si>
  <si>
    <t xml:space="preserve">2,65*1,8 : </t>
  </si>
  <si>
    <t>4,77</t>
  </si>
  <si>
    <t>741421811</t>
  </si>
  <si>
    <t>Demontáž drátu nebo lana svodového vedení D do 8 mm kolmý svod</t>
  </si>
  <si>
    <t>m</t>
  </si>
  <si>
    <t xml:space="preserve">2,5*6 : </t>
  </si>
  <si>
    <t>15</t>
  </si>
  <si>
    <t>741421821</t>
  </si>
  <si>
    <t>Demontáž drátu nebo lana svodového vedení D do 8 mm rovná střecha</t>
  </si>
  <si>
    <t xml:space="preserve">35,897 : </t>
  </si>
  <si>
    <t>35,897</t>
  </si>
  <si>
    <t>741421831</t>
  </si>
  <si>
    <t>Demontáž drátu nebo lana svodového vedení D do 8 mm šikmá střecha</t>
  </si>
  <si>
    <t xml:space="preserve">13*6 : </t>
  </si>
  <si>
    <t>78</t>
  </si>
  <si>
    <t>741421841</t>
  </si>
  <si>
    <t>Demontáž svorky šroubové hromosvodné s 1 šroubem</t>
  </si>
  <si>
    <t xml:space="preserve">11*6 : </t>
  </si>
  <si>
    <t>66</t>
  </si>
  <si>
    <t>741421851</t>
  </si>
  <si>
    <t>Demontáž vedení hromosvodné-podpěra střešní pod hřeben</t>
  </si>
  <si>
    <t>R001</t>
  </si>
  <si>
    <t>Demontáž azbestocementových částí elektro krabiček</t>
  </si>
  <si>
    <t>ks</t>
  </si>
  <si>
    <t>767392802</t>
  </si>
  <si>
    <t>Demontáž krytin střech z plechů šroubovaných do suti</t>
  </si>
  <si>
    <t>s kovovým odpadem bude nakládáno dle platných směrnic zadavatele</t>
  </si>
  <si>
    <t xml:space="preserve">(13,13*36,6)*2"hala : </t>
  </si>
  <si>
    <t xml:space="preserve">(2,9*7,2)*2"sklad : </t>
  </si>
  <si>
    <t>1002,876</t>
  </si>
  <si>
    <t>218812001</t>
  </si>
  <si>
    <t>Demontáž kabelů Cu plných nebo laněných kulatých do 1 kV žíly 2x1,5 až 6 mm2 (např. CYKY) bez odpojení vodičů uložených volně nebo v liště</t>
  </si>
  <si>
    <t xml:space="preserve">35*10 : </t>
  </si>
  <si>
    <t xml:space="preserve">5*14 : </t>
  </si>
  <si>
    <t>420</t>
  </si>
  <si>
    <t>218190403</t>
  </si>
  <si>
    <t>Demontáž rozvaděčů vn vnitřních 22 kV bez odpojení vodičů</t>
  </si>
  <si>
    <t>218203403</t>
  </si>
  <si>
    <t>Demontáž svítidla výbojkového průmyslového nebo venkovního stropního přisazeného 1 zdroj s krytem</t>
  </si>
  <si>
    <t>111010011700</t>
  </si>
  <si>
    <t>Kolový jeřáb nosnost 20 t</t>
  </si>
  <si>
    <t>Sh</t>
  </si>
  <si>
    <t>SUM</t>
  </si>
  <si>
    <t>Poznámky uchazeče k zadání</t>
  </si>
  <si>
    <t>POPUZIV</t>
  </si>
  <si>
    <t>END</t>
  </si>
  <si>
    <t>113107530</t>
  </si>
  <si>
    <t>Odstranění podkladu pl. 50 m2,kam.drcené tl.30 cm</t>
  </si>
  <si>
    <t>RTS 24/ II</t>
  </si>
  <si>
    <t>POL1_</t>
  </si>
  <si>
    <t>dešťová kanalizace : 1,000*48,300</t>
  </si>
  <si>
    <t>vsak : 11,300*7,000</t>
  </si>
  <si>
    <t>113108310</t>
  </si>
  <si>
    <t>Odstranění asfaltové vrstvy pl. do 50 m2, tl.10 cm</t>
  </si>
  <si>
    <t>Odkaz na mn. položky pořadí 1 : 127,40000</t>
  </si>
  <si>
    <t>131201112</t>
  </si>
  <si>
    <t>Hloubení nezapaž. jam hor.3 do 1000 m3, STROJNĚ</t>
  </si>
  <si>
    <t>jáma na halu : 0,550*(20,000+1,000)*(37,200+1,000)</t>
  </si>
  <si>
    <t>vsak (lože + výška vsaku + zásyp) x (plocha + manip. prostor) : (0,120+0,640+0,800)*((9,300+2,000)*(5,000+2,000))</t>
  </si>
  <si>
    <t>131201119</t>
  </si>
  <si>
    <t>Příplatek za lepivost - hloubení nezap.jam v hor.3</t>
  </si>
  <si>
    <t>Odkaz na mn. položky pořadí 3 : 564,60600*0,5</t>
  </si>
  <si>
    <t>132201211</t>
  </si>
  <si>
    <t>Hloubení rýh š.do 200 cm hor.3 do 100 m3,STROJNĚ</t>
  </si>
  <si>
    <t>dešťová kanalizace (hl.: lože + roura + zásyp) : 0,800*(0,100+0,150+0,300+0,250)*48,300</t>
  </si>
  <si>
    <t>132201219</t>
  </si>
  <si>
    <t>Přípl.za lepivost,hloubení rýh 200cm,hor.3,STROJNĚ</t>
  </si>
  <si>
    <t>Odkaz na mn. položky pořadí 5 : 30,91200*0,5</t>
  </si>
  <si>
    <t>161101101</t>
  </si>
  <si>
    <t>Svislé přemístění výkopku z hor.1-4 do 2,5 m</t>
  </si>
  <si>
    <t xml:space="preserve">dle pravidel, nad 100m3 -&gt;8% : </t>
  </si>
  <si>
    <t>Odkaz na mn. položky pořadí 3 : 564,60600*0,08</t>
  </si>
  <si>
    <t xml:space="preserve">do 100m3 -&gt; 100% : </t>
  </si>
  <si>
    <t>Odkaz na mn. položky pořadí 5 : 30,91200</t>
  </si>
  <si>
    <t>162301101</t>
  </si>
  <si>
    <t>Vodorovné přemístění výkopku z hor.1-4 do 500 m</t>
  </si>
  <si>
    <t xml:space="preserve">zemina ponechaná na zásypy -&gt; odvoz + přívoz : </t>
  </si>
  <si>
    <t>Odkaz na mn. položky pořadí 11 : 125,29400*2</t>
  </si>
  <si>
    <t>167101102</t>
  </si>
  <si>
    <t>Nakládání výkopku z hor. 1 ÷ 4 v množství nad 100 m3</t>
  </si>
  <si>
    <t>Odkaz na mn. položky pořadí 3 : 564,60600</t>
  </si>
  <si>
    <t>171201201</t>
  </si>
  <si>
    <t>Uložení sypaniny na skl.-sypanina na výšku přes 2m</t>
  </si>
  <si>
    <t>Odkaz na mn. položky pořadí 9 : 595,51800</t>
  </si>
  <si>
    <t>174101101</t>
  </si>
  <si>
    <t>Zásyp jam, rýh, šachet se zhutněním</t>
  </si>
  <si>
    <t>včetně strojního přemístění materiálu pro zásyp ze vzdálenosti do 10 m od okraje zásypu</t>
  </si>
  <si>
    <t>zásyp základů vytěženou zeminou : 0,550*20,000*0,500*2</t>
  </si>
  <si>
    <t>0,550*37,200*0,500*2</t>
  </si>
  <si>
    <t>dešťová kanalizace : 0,800*(0,250)*48,300</t>
  </si>
  <si>
    <t>vsak (lože + výška vsaku + zásyp) x (plocha + manip. prostor) : (0,800+0,640)*((9,300+2,000)*(5,000+2,000))-29,730</t>
  </si>
  <si>
    <t>175101101</t>
  </si>
  <si>
    <t>Obsyp potrubí bez prohození sypaniny</t>
  </si>
  <si>
    <t>dešťová kanalizace obsyp a zásyp kamenivem : 46,500*0,800*(0,150+0,300)</t>
  </si>
  <si>
    <t>181101102</t>
  </si>
  <si>
    <t>Úprava pláně v zářezech v hor. 1-4, se zhutněním</t>
  </si>
  <si>
    <t>hala : (20,000+1,000)*(37,200+1,000)</t>
  </si>
  <si>
    <t>kanalizace : 0,800*48,3</t>
  </si>
  <si>
    <t>199000002</t>
  </si>
  <si>
    <t>Poplatek za skládku horniny 1- 4, č. dle katal. odpadů 17 05 04</t>
  </si>
  <si>
    <t>Cena dle Pískovny Černovice. www.piskovna-cernovice.cz</t>
  </si>
  <si>
    <t>Odkaz na mn. položky pořadí 15 : 470,22400</t>
  </si>
  <si>
    <t>162701100Rpol</t>
  </si>
  <si>
    <t>Vodorovné přemístění výkopku z hor.1-4, rozvoz na okolní skládky</t>
  </si>
  <si>
    <t xml:space="preserve">zemina ponechaná na zásypy : </t>
  </si>
  <si>
    <t>Odkaz na mn. položky pořadí 11 : 125,29400*-1</t>
  </si>
  <si>
    <t>583324801</t>
  </si>
  <si>
    <t>Kamenivo těžené 4/8 Z Tasovice, JHM</t>
  </si>
  <si>
    <t>SPCM</t>
  </si>
  <si>
    <t>POL3_</t>
  </si>
  <si>
    <t>Odkaz na mn. položky pořadí 12 : 16,74000*1,45</t>
  </si>
  <si>
    <t>Koeficient ztratné: 0,1</t>
  </si>
  <si>
    <t>213151111</t>
  </si>
  <si>
    <t>Montáž vsakovacího bloku nebo tunelu do V 450 l</t>
  </si>
  <si>
    <t>213151121</t>
  </si>
  <si>
    <t>Obalení vsakovacích bloků geotextílií</t>
  </si>
  <si>
    <t>9,300*5,000*2+0,640*(5,000*2+9,300*2)</t>
  </si>
  <si>
    <t>271571111</t>
  </si>
  <si>
    <t>Polštář základu ze štěrkopísku tříděného fr. 0-32</t>
  </si>
  <si>
    <t>deska : 16,000*33,200*0,550</t>
  </si>
  <si>
    <t>273321311</t>
  </si>
  <si>
    <t>Železobeton základových desek C 16/20</t>
  </si>
  <si>
    <t>betonový nájezd : (3,000*0,250/2)*5,200</t>
  </si>
  <si>
    <t>malý základ na betonový nájezd : 5,200*3,000*0,250</t>
  </si>
  <si>
    <t>273351215</t>
  </si>
  <si>
    <t>Bednění stěn základových desek - zřízení</t>
  </si>
  <si>
    <t>0,550*(5,200+3,000*2)</t>
  </si>
  <si>
    <t>3,000*5,200*1,25</t>
  </si>
  <si>
    <t>273351216</t>
  </si>
  <si>
    <t>Bednění stěn základových desek - odstranění</t>
  </si>
  <si>
    <t>Včetně očištění, vytřídění a uložení bednicího materiálu.</t>
  </si>
  <si>
    <t>Odkaz na mn. položky pořadí 21 : 25,66000</t>
  </si>
  <si>
    <t>273361921</t>
  </si>
  <si>
    <t>Výztuž základových desek ze svařovaných sítí KH 30, drát d 6,0 mm, oko 100 x 100 mm</t>
  </si>
  <si>
    <t>4,44*5,200*3,000*3/1000*1,1</t>
  </si>
  <si>
    <t>274321411</t>
  </si>
  <si>
    <t>Železobeton základových pasů C 25/30</t>
  </si>
  <si>
    <t>2,000*(20,000*2+33,200*2)*0,550</t>
  </si>
  <si>
    <t>274351215</t>
  </si>
  <si>
    <t>Bednění stěn základových pasů - zřízení</t>
  </si>
  <si>
    <t>(20,000*2+37,200*2)*0,650</t>
  </si>
  <si>
    <t>(16,000*2+33,200*2)*0,650</t>
  </si>
  <si>
    <t>274351216</t>
  </si>
  <si>
    <t>Bednění stěn základových pasů - odstranění</t>
  </si>
  <si>
    <t>Odkaz na mn. položky pořadí 25 : 138,32000</t>
  </si>
  <si>
    <t>274361921</t>
  </si>
  <si>
    <t>Výztuž základových pasů ze svařovaných sítí KY 80, drát d 8,0 mm, oko 150 x 150 mm</t>
  </si>
  <si>
    <t>horní a dolní výztuž základu : (2,000*20,000)*2*5,40/1000*1,1*2</t>
  </si>
  <si>
    <t>(2,000*33,200)*2*5,40/1000*1,1*2</t>
  </si>
  <si>
    <t>boky : 0,350*20,000*2*5,40/1000*1,1</t>
  </si>
  <si>
    <t>0,350*37,200*2*5,40/1000*1,1</t>
  </si>
  <si>
    <t>0,350*16,000*2*5,40/1000*1,1</t>
  </si>
  <si>
    <t>0,350*33,200*2*5,40/1000*1,1</t>
  </si>
  <si>
    <t>289970111</t>
  </si>
  <si>
    <t>Vrstva geotextilie Geofiltex 300g/m2</t>
  </si>
  <si>
    <t>16,000*33,200</t>
  </si>
  <si>
    <t>271571111Rpol</t>
  </si>
  <si>
    <t>Zbavení povrchu ostrých kousků štěrku a uhlazení, aby nedošlo k porušení PE fólie</t>
  </si>
  <si>
    <t>Odkaz na mn. položky pořadí 28 : 531,20000</t>
  </si>
  <si>
    <t>271571112Rpol</t>
  </si>
  <si>
    <t>Příplatek za provedení šikmé nájezdové rampy do haly</t>
  </si>
  <si>
    <t>3,000*5,200</t>
  </si>
  <si>
    <t>28697908</t>
  </si>
  <si>
    <t>Blok vsakovací 300 l</t>
  </si>
  <si>
    <t>28697915</t>
  </si>
  <si>
    <t>Části spojovací vsakovacích bloků, 10 ks</t>
  </si>
  <si>
    <t>sada</t>
  </si>
  <si>
    <t>28697916</t>
  </si>
  <si>
    <t>Hlavice odvětrávací pro vsakovací blok, DN 100</t>
  </si>
  <si>
    <t>67390503</t>
  </si>
  <si>
    <t>Geotextilie netkaná 300 g/m2</t>
  </si>
  <si>
    <t>Odkaz na mn. položky pořadí 18 : 111,30400*1,2</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</si>
  <si>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</si>
  <si>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</si>
  <si>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</si>
  <si>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</si>
  <si>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</si>
  <si>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311261142Rpol</t>
  </si>
  <si>
    <t>Skládané bloky z prostého betonu, o rozměrech 160x80x80 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</si>
  <si>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</si>
  <si>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</si>
  <si>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</si>
  <si>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</si>
  <si>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</si>
  <si>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</si>
  <si>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40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</si>
  <si>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</si>
  <si>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</si>
  <si>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250ks</t>
  </si>
  <si>
    <t>Každá pásovina bude kotvena do středu bloku podle jedné z výše uvedených variant. Součástí prací je nejen instalace a kotvení, ale také použití plošiny a další nezbytné činnosti.</t>
  </si>
  <si>
    <t>451572111</t>
  </si>
  <si>
    <t>Lože pod potrubí z kameniva těženého 0 - 4 mm</t>
  </si>
  <si>
    <t>dešťová kanalizace : 46,5*0,800*0,100</t>
  </si>
  <si>
    <t>vsak : (0,120)*((9,300+2,000)*(5,000+2,000))</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</si>
  <si>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</si>
  <si>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</si>
  <si>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</si>
  <si>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</si>
  <si>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</si>
  <si>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</si>
  <si>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</si>
  <si>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</si>
  <si>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</si>
  <si>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</si>
  <si>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</si>
  <si>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</si>
  <si>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</si>
  <si>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</si>
  <si>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</si>
  <si>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</si>
  <si>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</si>
  <si>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</si>
  <si>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</si>
  <si>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</si>
  <si>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</si>
  <si>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</si>
  <si>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</si>
  <si>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</si>
  <si>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</si>
  <si>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</si>
  <si>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</si>
  <si>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</si>
  <si>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</si>
  <si>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</si>
  <si>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</si>
  <si>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</si>
  <si>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</si>
  <si>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</si>
  <si>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</si>
  <si>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</si>
  <si>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</si>
  <si>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</si>
  <si>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9,060*36,715*2</t>
  </si>
  <si>
    <t>44118Rpol</t>
  </si>
  <si>
    <t>D+M svislé konstrukce haly</t>
  </si>
  <si>
    <t>Stěnový venkovní plech</t>
  </si>
  <si>
    <t>Vnitřní stěnový plech</t>
  </si>
  <si>
    <t>3,250*(36,715*2+18,010*2)</t>
  </si>
  <si>
    <t>1,200*9,050/2*2*2</t>
  </si>
  <si>
    <t>566901111</t>
  </si>
  <si>
    <t>Vyspravení podkladu po překopech štěrkopískem</t>
  </si>
  <si>
    <t>Odkaz na mn. položky pořadí 1 : 127,40000*0,3</t>
  </si>
  <si>
    <t>572952112</t>
  </si>
  <si>
    <t>Vyspravení krytu po překopu asf.betonem tl.do 7 cm</t>
  </si>
  <si>
    <t>631315811</t>
  </si>
  <si>
    <t>Mazanina betonová tl. 12 - 24 cm C 30/37 z betonu prostého XA2</t>
  </si>
  <si>
    <t>Včetně vytvoření dilatačních spár, bez zaplnění.</t>
  </si>
  <si>
    <t>deska : 35,200*16,400*0,200</t>
  </si>
  <si>
    <t>0,800*5,200*0,200</t>
  </si>
  <si>
    <t>-0,800*0,800*0,200*2</t>
  </si>
  <si>
    <t>631316115</t>
  </si>
  <si>
    <t>Postřik nových beton. podlah proti prvotn. vysych.</t>
  </si>
  <si>
    <t>Odkaz na mn. položky pořadí 47 : 580,16000</t>
  </si>
  <si>
    <t>631316211</t>
  </si>
  <si>
    <t>Povrchový vsyp na betonové podlahy strojně hlazený posypová směs s korundem</t>
  </si>
  <si>
    <t>deska : 35,200*16,400</t>
  </si>
  <si>
    <t>0,800*5,200</t>
  </si>
  <si>
    <t>-0,800*0,800*2</t>
  </si>
  <si>
    <t>631316231</t>
  </si>
  <si>
    <t>Hlazení betonových mazanin, strojně</t>
  </si>
  <si>
    <t>631317210</t>
  </si>
  <si>
    <t>Řezání dilatační spáry hl. 0-100 mm, železobeton</t>
  </si>
  <si>
    <t>deska : 35,200*16</t>
  </si>
  <si>
    <t>16,400*35</t>
  </si>
  <si>
    <t>631319175</t>
  </si>
  <si>
    <t>Příplatek za stržení povrchu mazaniny tl. 24 cm</t>
  </si>
  <si>
    <t>Odkaz na mn. položky pořadí 45 : 116,03200</t>
  </si>
  <si>
    <t>631351101</t>
  </si>
  <si>
    <t>Bednění stěn, rýh a otvorů v podlahách - zřízení</t>
  </si>
  <si>
    <t>0,300*5,200</t>
  </si>
  <si>
    <t>631351102</t>
  </si>
  <si>
    <t>Bednění stěn, rýh a otvorů v podlahách -odstranění</t>
  </si>
  <si>
    <t>Odkaz na mn. položky pořadí 51 : 1,56000</t>
  </si>
  <si>
    <t>631361921</t>
  </si>
  <si>
    <t>Výztuž mazanin svařovanou sítí KH 20, drát d 6,0 mm, oko 150 x 150 mm</t>
  </si>
  <si>
    <t>Spodní výztuž desky : 3,03*35,200*16,400/1000*1,10</t>
  </si>
  <si>
    <t>3,03*0,800*5,200/1000*1,10</t>
  </si>
  <si>
    <t>-3,03*0,800*0,800*2/1000</t>
  </si>
  <si>
    <t>Výztuž mazanin z ocelových vláken bez materiálu</t>
  </si>
  <si>
    <t xml:space="preserve">30kg/m3 : </t>
  </si>
  <si>
    <t>Odkaz na mn. položky pořadí 45 : 116,03200*0,03</t>
  </si>
  <si>
    <t>634601131</t>
  </si>
  <si>
    <t>Zaplnění dilatačních spár mazanin asfaltem,š.30 mm</t>
  </si>
  <si>
    <t>Odkaz na mn. položky pořadí 49 : 1137,20000</t>
  </si>
  <si>
    <t>31414930</t>
  </si>
  <si>
    <t>Vlákna ocelová do betonu 1,00 x 50 mm</t>
  </si>
  <si>
    <t>kg</t>
  </si>
  <si>
    <t>Odkaz na mn. položky pořadí 45 : 116,03200*30</t>
  </si>
  <si>
    <t>Koeficient ztratné: 0,15</t>
  </si>
  <si>
    <t>871313121</t>
  </si>
  <si>
    <t>Montáž trub kanaliz. z plastu, hrdlových, DN 150</t>
  </si>
  <si>
    <t>trouby + spád : 48,3*1,03</t>
  </si>
  <si>
    <t>877353121</t>
  </si>
  <si>
    <t>Montáž tvarovek odboč. plast. gum. kroužek DN 200</t>
  </si>
  <si>
    <t>877313123</t>
  </si>
  <si>
    <t>Montáž tvarovek jednoos. plast. gum.kroužek DN 150</t>
  </si>
  <si>
    <t>894432112</t>
  </si>
  <si>
    <t>Osazení plastové šachty revizní prům.425 mm</t>
  </si>
  <si>
    <t>28611260.A</t>
  </si>
  <si>
    <t>Trubka kanalizační KGEM SN 8 PVC 160x4,7x1000</t>
  </si>
  <si>
    <t>28651662.A</t>
  </si>
  <si>
    <t>Koleno kanalizační KGB 160/ 45° PVC</t>
  </si>
  <si>
    <t>28651704.A</t>
  </si>
  <si>
    <t>Odbočka kanalizační KGEA 160/ 125/45° PVC</t>
  </si>
  <si>
    <t>28651705.A</t>
  </si>
  <si>
    <t>Odbočka kanalizační KGEA 160/ 160/45° PVC</t>
  </si>
  <si>
    <t>28697936</t>
  </si>
  <si>
    <t>Šachta filtrační podzemní pojízdná do 500 m2, hloubka 570 - 1050 mm</t>
  </si>
  <si>
    <t>919735112</t>
  </si>
  <si>
    <t>Řezání stávajícího živičného krytu tl. 5 - 10 cm</t>
  </si>
  <si>
    <t>kanál : 89,7*2</t>
  </si>
  <si>
    <t>vsak : 11,300*2+7,000*2</t>
  </si>
  <si>
    <t>952901221</t>
  </si>
  <si>
    <t>Vyčištění průmyslových budov a objektů výrobních</t>
  </si>
  <si>
    <t>Odkaz na mn. položky pořadí 46 : 580,16000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</si>
  <si>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</si>
  <si>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</si>
  <si>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</si>
  <si>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</si>
  <si>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</si>
  <si>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</si>
  <si>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</si>
  <si>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</si>
  <si>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</si>
  <si>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</si>
  <si>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</si>
  <si>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</si>
  <si>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</si>
  <si>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</si>
  <si>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</si>
  <si>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</si>
  <si>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</si>
  <si>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</si>
  <si>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</si>
  <si>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</si>
  <si>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18,000*36,800</t>
  </si>
  <si>
    <t>0,800*0,800*14</t>
  </si>
  <si>
    <t>711172559</t>
  </si>
  <si>
    <t>Provedení izolace proti vlhkosti na ploše svislé, fólií, volně včetně fólie PE, tl. 1,5 mm</t>
  </si>
  <si>
    <t>0,250*(18,000*2+36,800*2+0,800*14*2-5,200)</t>
  </si>
  <si>
    <t>998711101</t>
  </si>
  <si>
    <t>Přesun hmot pro izolace proti vodě, výšky do 6 m</t>
  </si>
  <si>
    <t>721242110</t>
  </si>
  <si>
    <t>Lapač střešních splavenin PP HL600, kloub zápachová klapka, koš na listí, DN 125 mm</t>
  </si>
  <si>
    <t>998721101</t>
  </si>
  <si>
    <t>Přesun hmot pro vnitřní kanalizaci, výšky do 6 m</t>
  </si>
  <si>
    <t>764321240</t>
  </si>
  <si>
    <t>Oplechování Pz říms pod nadříms. žlabem, rš 750 mm</t>
  </si>
  <si>
    <t xml:space="preserve">pod okapem : </t>
  </si>
  <si>
    <t>36,715*2</t>
  </si>
  <si>
    <t>764352205</t>
  </si>
  <si>
    <t>Žlaby z Pz plechu podokapní půlkruhové, rš 400 mm</t>
  </si>
  <si>
    <t>Odkaz na mn. položky pořadí 81 : 73,43000</t>
  </si>
  <si>
    <t>764359212</t>
  </si>
  <si>
    <t>Kotlík z Pz plechu kónický pro trouby D do 125 mm</t>
  </si>
  <si>
    <t>764391230</t>
  </si>
  <si>
    <t>Závětrná lišta z Pz plechu, rš 400 mm</t>
  </si>
  <si>
    <t>9,060*4</t>
  </si>
  <si>
    <t>764430260</t>
  </si>
  <si>
    <t>Oplechování zdí z Pz plechu, rš 750 mm</t>
  </si>
  <si>
    <t>přechod ze zdi na ocelovku : 18,000*2+36,800*2+0,800*14*2</t>
  </si>
  <si>
    <t>764454203</t>
  </si>
  <si>
    <t>Odpadní trouby z Pz plechu, kruhové, D 120 mm</t>
  </si>
  <si>
    <t>3,250*4</t>
  </si>
  <si>
    <t>998764102</t>
  </si>
  <si>
    <t>Přesun hmot pro klempířské konstr., výšky do 12 m</t>
  </si>
  <si>
    <t>767653240Rpol</t>
  </si>
  <si>
    <t>D+M posuvných ocelových vrat 5200x6000</t>
  </si>
  <si>
    <t>Vrata vč. ocelové zárubně</t>
  </si>
  <si>
    <t>Doprava</t>
  </si>
  <si>
    <t>998767202</t>
  </si>
  <si>
    <t>Přesun hmot pro zámečnické konstr., výšky do 12 m</t>
  </si>
  <si>
    <t>979999975</t>
  </si>
  <si>
    <t>Poplatek za uložení, zemina a kamení s příměsí 10 % (cihla, beton), (skup.170504)</t>
  </si>
  <si>
    <t>Odkaz na dem. hmot. položky pořadí 1 : 84,08400</t>
  </si>
  <si>
    <t>979999995</t>
  </si>
  <si>
    <t>Poplatek za recyklaci asfaltu, kusovost do 1600 cm2, (skup.170302)</t>
  </si>
  <si>
    <t>170 302</t>
  </si>
  <si>
    <t>Odkaz na dem. hmot. položky pořadí 2 : 28,02800</t>
  </si>
  <si>
    <t>979084216</t>
  </si>
  <si>
    <t>Vodorovná doprava vybour. hmot po suchu do 5 km</t>
  </si>
  <si>
    <t>Přesun suti</t>
  </si>
  <si>
    <t>POL8_</t>
  </si>
  <si>
    <t>979087212</t>
  </si>
  <si>
    <t>Nakládání suti na dopravní prostředky - komunikace</t>
  </si>
  <si>
    <t>JKSO:</t>
  </si>
  <si>
    <t>812</t>
  </si>
  <si>
    <t>Budovy pro výrobu a služby</t>
  </si>
  <si>
    <t>JKSO</t>
  </si>
  <si>
    <t>2375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</si>
  <si>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</si>
  <si>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</si>
  <si>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</si>
  <si>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</si>
  <si>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</si>
  <si>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</si>
  <si>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</si>
  <si>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</si>
  <si>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</si>
  <si>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</si>
  <si>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</si>
  <si>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</si>
  <si>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Rpol741372063</t>
  </si>
  <si>
    <t>D+M svítidla nad vrata</t>
  </si>
  <si>
    <t>34571123</t>
  </si>
  <si>
    <t>trubka elektroinstalační ocelová lakovaná závitová P21 D 25,7/28,3mm</t>
  </si>
  <si>
    <t>311741000</t>
  </si>
  <si>
    <t>džák pro chráničky</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</si>
  <si>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</si>
  <si>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</si>
  <si>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</si>
  <si>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</si>
  <si>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</si>
  <si>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</si>
  <si>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R10.021.242.1.1</t>
  </si>
  <si>
    <t>1.5ft 8000/840 Kovové nerezové průmyslové LED svítidlo, s difuzorem z translucentního tepelně tvrzeného bezpečnostního skla 54W</t>
  </si>
  <si>
    <t>KS</t>
  </si>
  <si>
    <t>741810002</t>
  </si>
  <si>
    <t>Celková prohlídka elektrického rozvodu a zařízení přes 100 000 do 500 000,- Kč</t>
  </si>
  <si>
    <t>742111100</t>
  </si>
  <si>
    <t>Montáž rozvodnice oceloplechová nebo plastová běžná do 20 kg</t>
  </si>
  <si>
    <t>R10.052.8251.1</t>
  </si>
  <si>
    <t>Rozvaděč RH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</si>
  <si>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</si>
  <si>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</si>
  <si>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</si>
  <si>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</si>
  <si>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</si>
  <si>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</si>
  <si>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R10.153.147.1</t>
  </si>
  <si>
    <t>Trubka KF 09040 EA</t>
  </si>
  <si>
    <t>M</t>
  </si>
  <si>
    <t>743411121.1</t>
  </si>
  <si>
    <t>Montáž krabice zapuštěná plastová čtyřhranná typ KO100, KO125</t>
  </si>
  <si>
    <t>R10.075.335.1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</si>
  <si>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</si>
  <si>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</si>
  <si>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</si>
  <si>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</si>
  <si>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</si>
  <si>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</si>
  <si>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</si>
  <si>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R4321001.1.1</t>
  </si>
  <si>
    <t>Bezpečnostní tabulka - Elektrický rozvaděč Nehas vodou ani pěnovými přístroji</t>
  </si>
  <si>
    <t>210010351</t>
  </si>
  <si>
    <t>Montáž rozvodek nástěnných plastových čtyřhranných vodič D do 4 mm2</t>
  </si>
  <si>
    <t>10.078.068</t>
  </si>
  <si>
    <t xml:space="preserve">Krabice 855 IP67 </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</si>
  <si>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</si>
  <si>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</si>
  <si>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</si>
  <si>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</si>
  <si>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</si>
  <si>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</si>
  <si>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</si>
  <si>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Propojení kabelů silových celoplastových spojkou do 1 kV  EPKJ 0235</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</si>
  <si>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</si>
  <si>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</si>
  <si>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</si>
  <si>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</si>
  <si>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</si>
  <si>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</si>
  <si>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</si>
  <si>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R10.028.726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</si>
  <si>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</si>
  <si>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</si>
  <si>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</si>
  <si>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</si>
  <si>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</si>
  <si>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</si>
  <si>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</si>
  <si>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</si>
  <si>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</si>
  <si>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</si>
  <si>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</si>
  <si>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</si>
  <si>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</si>
  <si>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</si>
  <si>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</si>
  <si>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</si>
  <si>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</si>
  <si>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R354354418751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</si>
  <si>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</si>
  <si>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</si>
  <si>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</si>
  <si>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</si>
  <si>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</si>
  <si>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</si>
  <si>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</si>
  <si>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</si>
  <si>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</si>
  <si>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</si>
  <si>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</si>
  <si>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</si>
  <si>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</si>
  <si>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</si>
  <si>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</si>
  <si>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</si>
  <si>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</si>
  <si>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</si>
  <si>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</si>
  <si>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</si>
  <si>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</si>
  <si>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</si>
  <si>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</si>
  <si>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</si>
  <si>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</si>
  <si>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</si>
  <si>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</si>
  <si>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</si>
  <si>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</si>
  <si>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</si>
  <si>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</si>
  <si>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</si>
  <si>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</si>
  <si>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</si>
  <si>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</si>
  <si>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</si>
  <si>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</si>
  <si>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</si>
  <si>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</si>
  <si>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</si>
  <si>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</si>
  <si>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</si>
  <si>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</si>
  <si>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R10.048.218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</si>
  <si>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</si>
  <si>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</si>
  <si>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</si>
  <si>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</si>
  <si>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</si>
  <si>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</si>
  <si>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</si>
  <si>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</si>
  <si>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</si>
  <si>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</si>
  <si>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</si>
  <si>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R10.042.137</t>
  </si>
  <si>
    <t>Červená výkopová páska - délka 250 m a šířka 22 cm</t>
  </si>
  <si>
    <t>743621110</t>
  </si>
  <si>
    <t>Montáž drát nebo lano hromosvodné svodové D do 10 mm s podpěrou</t>
  </si>
  <si>
    <t>R10.046.510</t>
  </si>
  <si>
    <t>Podpěra PV 21c plast základna kulatá nebo systémový držák střechy-přivařené</t>
  </si>
  <si>
    <t>RPD</t>
  </si>
  <si>
    <t>Přesun dodávek</t>
  </si>
  <si>
    <t>RPM</t>
  </si>
  <si>
    <t>Přidružený materiál</t>
  </si>
  <si>
    <t>RPPV</t>
  </si>
  <si>
    <t>Podíl přidružených výkonů</t>
  </si>
  <si>
    <t>RZV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</si>
  <si>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</si>
  <si>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</si>
  <si>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</si>
  <si>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</si>
  <si>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</si>
  <si>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</si>
  <si>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</si>
  <si>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</si>
  <si>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</si>
  <si>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</si>
  <si>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</si>
  <si>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</si>
  <si>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</si>
  <si>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</si>
  <si>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</si>
  <si>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</si>
  <si>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</si>
  <si>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</si>
  <si>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</si>
  <si>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</si>
  <si>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</si>
  <si>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</si>
  <si>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</si>
  <si>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</si>
  <si>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</si>
  <si>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</si>
  <si>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</si>
  <si>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00523  R</t>
  </si>
  <si>
    <t>Zkoušky a revize</t>
  </si>
  <si>
    <t>POL99_8</t>
  </si>
  <si>
    <t>Náklady zhotovitele, související s prováděním zkoušek a revizí předepsaných technickými normami nebo objednatelem a které jsou pro provedení díla nezbytné a předepsané podmínkami uvedenými ve stavebním povolení..</t>
  </si>
  <si>
    <t>005121 R</t>
  </si>
  <si>
    <t>Zařízení staveniště</t>
  </si>
  <si>
    <t>měs</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</si>
  <si>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</si>
  <si>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</si>
  <si>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</si>
  <si>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</si>
  <si>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</si>
  <si>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</si>
  <si>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</si>
  <si>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</si>
  <si>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</si>
  <si>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005241020R</t>
  </si>
  <si>
    <t xml:space="preserve">Geodetické zaměření skutečného provedení  </t>
  </si>
  <si>
    <t>Náklady na provedení skutečného zaměření stavby v rozsahu nezbytném pro zápis změny do katastru nemovitostí.</t>
  </si>
  <si>
    <t>Dopravu.</t>
  </si>
  <si>
    <t>005241010R</t>
  </si>
  <si>
    <t>Výrobní a dílenská dokumentace</t>
  </si>
  <si>
    <t>POL99_</t>
  </si>
  <si>
    <t>Náklady na vyhotovení dokumentace skutečného provedení stavby a její předání objednateli v požadované formě a požadovaném počtu.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</si>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</sst>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bSlBPQVMd+MEKIqzcPhqJWa3BWMSXBl9N5+NI1GujadUP9wedeCdtQPW+lpEhuow/Cv/agYymeGZQG933jurzw==" saltValue="IoFZ7nQvHwQ1b5/ExagR6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SUMIF(F133:F162,A16,I133:I162)+SUMIF(F133:F162,"PSU",I133:I162)</f>
        <v>0</v>
      </c>
      <c r="J16" s="81"/>
    </row>
    <row r="17" spans="1:10" ht="23.25" customHeight="1" x14ac:dyDescent="0.2">
      <c r="A17" s="196" t="s">
        <v>27</v>
      </c>
      <c r="B17" s="37" t="s">
        <v>27</v>
      </c>
      <c r="C17" s="58"/>
      <c r="D17" s="59"/>
      <c r="E17" s="79"/>
      <c r="F17" s="80"/>
      <c r="G17" s="79"/>
      <c r="H17" s="80"/>
      <c r="I17" s="79">
        <f>SUMIF(F133:F162,A17,I133:I162)</f>
        <v>0</v>
      </c>
      <c r="J17" s="81"/>
    </row>
    <row r="18" spans="1:10" ht="23.25" customHeight="1" x14ac:dyDescent="0.2">
      <c r="A18" s="196" t="s">
        <v>28</v>
      </c>
      <c r="B18" s="37" t="s">
        <v>28</v>
      </c>
      <c r="C18" s="58"/>
      <c r="D18" s="59"/>
      <c r="E18" s="79"/>
      <c r="F18" s="80"/>
      <c r="G18" s="79"/>
      <c r="H18" s="80"/>
      <c r="I18" s="79">
        <f>SUMIF(F133:F162,A18,I133:I162)</f>
        <v>0</v>
      </c>
      <c r="J18" s="81"/>
    </row>
    <row r="19" spans="1:10" ht="23.25" customHeight="1" x14ac:dyDescent="0.2">
      <c r="A19" s="196" t="s">
        <v>185</v>
      </c>
      <c r="B19" s="37" t="s">
        <v>29</v>
      </c>
      <c r="C19" s="58"/>
      <c r="D19" s="59"/>
      <c r="E19" s="79"/>
      <c r="F19" s="80"/>
      <c r="G19" s="79"/>
      <c r="H19" s="80"/>
      <c r="I19" s="79">
        <f>SUMIF(F133:F162,A19,I133:I162)</f>
        <v>0</v>
      </c>
      <c r="J19" s="81"/>
    </row>
    <row r="20" spans="1:10" ht="23.25" customHeight="1" x14ac:dyDescent="0.2">
      <c r="A20" s="196" t="s">
        <v>186</v>
      </c>
      <c r="B20" s="37" t="s">
        <v>30</v>
      </c>
      <c r="C20" s="58"/>
      <c r="D20" s="59"/>
      <c r="E20" s="79"/>
      <c r="F20" s="80"/>
      <c r="G20" s="79"/>
      <c r="H20" s="80"/>
      <c r="I20" s="79">
        <f>SUMIF(F133:F162,A20,I133:I162)</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Pol'!AE120+'SO02 01 Pol'!AE325+'SO02 02 Pol'!AE105+'SO03 01 Naklady'!AE34</f>
        <v>0</v>
      </c>
      <c r="G39" s="147">
        <f>'SO01 01 Pol'!AF120+'SO02 01 Pol'!AF325+'SO02 02 Pol'!AF105+'SO03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Pol'!AE120</f>
        <v>0</v>
      </c>
      <c r="G40" s="153">
        <f>'SO01 01 Pol'!AF120</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Pol'!AE120</f>
        <v>0</v>
      </c>
      <c r="G41" s="148">
        <f>'SO01 01 Pol'!AF120</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Pol'!AE325+'SO02 02 Pol'!AE105</f>
        <v>0</v>
      </c>
      <c r="G42" s="153">
        <f>'SO02 01 Pol'!AF325+'SO02 02 Pol'!AF105</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Pol'!AE325</f>
        <v>0</v>
      </c>
      <c r="G43" s="148">
        <f>'SO02 01 Pol'!AF325</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Pol'!AE105</f>
        <v>0</v>
      </c>
      <c r="G44" s="148">
        <f>'SO02 02 Pol'!AF105</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IF(I163=0,"",I133/I163*100)</f>
        <v/>
      </c>
    </row>
    <row r="134" spans="1:10" ht="36.75" customHeight="1" x14ac:dyDescent="0.2">
      <c r="A134" s="178"/>
      <c r="B134" s="183" t="s">
        <v>131</v>
      </c>
      <c r="C134" s="184" t="s">
        <v>132</v>
      </c>
      <c r="D134" s="185"/>
      <c r="E134" s="185"/>
      <c r="F134" s="192" t="s">
        <v>26</v>
      </c>
      <c r="G134" s="193"/>
      <c r="H134" s="193"/>
      <c r="I134" s="193">
        <f>'SO02 01 Pol'!G58</f>
        <v>0</v>
      </c>
      <c r="J134" s="189" t="str">
        <f>IF(I163=0,"",I134/I163*100)</f>
        <v/>
      </c>
    </row>
    <row r="135" spans="1:10" ht="36.75" customHeight="1" x14ac:dyDescent="0.2">
      <c r="A135" s="178"/>
      <c r="B135" s="183" t="s">
        <v>133</v>
      </c>
      <c r="C135" s="184" t="s">
        <v>134</v>
      </c>
      <c r="D135" s="185"/>
      <c r="E135" s="185"/>
      <c r="F135" s="192" t="s">
        <v>26</v>
      </c>
      <c r="G135" s="193"/>
      <c r="H135" s="193"/>
      <c r="I135" s="193">
        <f>'SO01 01 Pol'!G110+'SO02 02 Pol'!G33</f>
        <v>0</v>
      </c>
      <c r="J135" s="189" t="str">
        <f>IF(I163=0,"",I135/I163*100)</f>
        <v/>
      </c>
    </row>
    <row r="136" spans="1:10" ht="36.75" customHeight="1" x14ac:dyDescent="0.2">
      <c r="A136" s="178"/>
      <c r="B136" s="183" t="s">
        <v>135</v>
      </c>
      <c r="C136" s="184" t="s">
        <v>136</v>
      </c>
      <c r="D136" s="185"/>
      <c r="E136" s="185"/>
      <c r="F136" s="192" t="s">
        <v>26</v>
      </c>
      <c r="G136" s="193"/>
      <c r="H136" s="193"/>
      <c r="I136" s="193">
        <f>'SO02 01 Pol'!G100</f>
        <v>0</v>
      </c>
      <c r="J136" s="189" t="str">
        <f>IF(I163=0,"",I136/I163*100)</f>
        <v/>
      </c>
    </row>
    <row r="137" spans="1:10" ht="36.75" customHeight="1" x14ac:dyDescent="0.2">
      <c r="A137" s="178"/>
      <c r="B137" s="183" t="s">
        <v>137</v>
      </c>
      <c r="C137" s="184" t="s">
        <v>138</v>
      </c>
      <c r="D137" s="185"/>
      <c r="E137" s="185"/>
      <c r="F137" s="192" t="s">
        <v>26</v>
      </c>
      <c r="G137" s="193"/>
      <c r="H137" s="193"/>
      <c r="I137" s="193">
        <f>'SO02 02 Pol'!G93</f>
        <v>0</v>
      </c>
      <c r="J137" s="189" t="str">
        <f>IF(I163=0,"",I137/I163*100)</f>
        <v/>
      </c>
    </row>
    <row r="138" spans="1:10" ht="36.75" customHeight="1" x14ac:dyDescent="0.2">
      <c r="A138" s="178"/>
      <c r="B138" s="183" t="s">
        <v>139</v>
      </c>
      <c r="C138" s="184" t="s">
        <v>140</v>
      </c>
      <c r="D138" s="185"/>
      <c r="E138" s="185"/>
      <c r="F138" s="192" t="s">
        <v>26</v>
      </c>
      <c r="G138" s="193"/>
      <c r="H138" s="193"/>
      <c r="I138" s="193">
        <f>'SO02 01 Pol'!G116</f>
        <v>0</v>
      </c>
      <c r="J138" s="189" t="str">
        <f>IF(I163=0,"",I138/I163*100)</f>
        <v/>
      </c>
    </row>
    <row r="139" spans="1:10" ht="36.75" customHeight="1" x14ac:dyDescent="0.2">
      <c r="A139" s="178"/>
      <c r="B139" s="183" t="s">
        <v>141</v>
      </c>
      <c r="C139" s="184" t="s">
        <v>142</v>
      </c>
      <c r="D139" s="185"/>
      <c r="E139" s="185"/>
      <c r="F139" s="192" t="s">
        <v>26</v>
      </c>
      <c r="G139" s="193"/>
      <c r="H139" s="193"/>
      <c r="I139" s="193">
        <f>'SO02 02 Pol'!G96</f>
        <v>0</v>
      </c>
      <c r="J139" s="189" t="str">
        <f>IF(I163=0,"",I139/I163*100)</f>
        <v/>
      </c>
    </row>
    <row r="140" spans="1:10" ht="36.75" customHeight="1" x14ac:dyDescent="0.2">
      <c r="A140" s="178"/>
      <c r="B140" s="183" t="s">
        <v>143</v>
      </c>
      <c r="C140" s="184" t="s">
        <v>144</v>
      </c>
      <c r="D140" s="185"/>
      <c r="E140" s="185"/>
      <c r="F140" s="192" t="s">
        <v>26</v>
      </c>
      <c r="G140" s="193"/>
      <c r="H140" s="193"/>
      <c r="I140" s="193">
        <f>'SO02 01 Pol'!G216</f>
        <v>0</v>
      </c>
      <c r="J140" s="189" t="str">
        <f>IF(I163=0,"",I140/I163*100)</f>
        <v/>
      </c>
    </row>
    <row r="141" spans="1:10" ht="36.75" customHeight="1" x14ac:dyDescent="0.2">
      <c r="A141" s="178"/>
      <c r="B141" s="183" t="s">
        <v>145</v>
      </c>
      <c r="C141" s="184" t="s">
        <v>146</v>
      </c>
      <c r="D141" s="185"/>
      <c r="E141" s="185"/>
      <c r="F141" s="192" t="s">
        <v>26</v>
      </c>
      <c r="G141" s="193"/>
      <c r="H141" s="193"/>
      <c r="I141" s="193">
        <f>'SO02 01 Pol'!G221</f>
        <v>0</v>
      </c>
      <c r="J141" s="189" t="str">
        <f>IF(I163=0,"",I141/I163*100)</f>
        <v/>
      </c>
    </row>
    <row r="142" spans="1:10" ht="36.75" customHeight="1" x14ac:dyDescent="0.2">
      <c r="A142" s="178"/>
      <c r="B142" s="183" t="s">
        <v>147</v>
      </c>
      <c r="C142" s="184" t="s">
        <v>148</v>
      </c>
      <c r="D142" s="185"/>
      <c r="E142" s="185"/>
      <c r="F142" s="192" t="s">
        <v>26</v>
      </c>
      <c r="G142" s="193"/>
      <c r="H142" s="193"/>
      <c r="I142" s="193">
        <f>'SO02 01 Pol'!G256</f>
        <v>0</v>
      </c>
      <c r="J142" s="189" t="str">
        <f>IF(I163=0,"",I142/I163*100)</f>
        <v/>
      </c>
    </row>
    <row r="143" spans="1:10" ht="36.75" customHeight="1" x14ac:dyDescent="0.2">
      <c r="A143" s="178"/>
      <c r="B143" s="183" t="s">
        <v>149</v>
      </c>
      <c r="C143" s="184" t="s">
        <v>150</v>
      </c>
      <c r="D143" s="185"/>
      <c r="E143" s="185"/>
      <c r="F143" s="192" t="s">
        <v>26</v>
      </c>
      <c r="G143" s="193"/>
      <c r="H143" s="193"/>
      <c r="I143" s="193">
        <f>'SO01 01 Pol'!G36</f>
        <v>0</v>
      </c>
      <c r="J143" s="189" t="str">
        <f>IF(I163=0,"",I143/I163*100)</f>
        <v/>
      </c>
    </row>
    <row r="144" spans="1:10" ht="36.75" customHeight="1" x14ac:dyDescent="0.2">
      <c r="A144" s="178"/>
      <c r="B144" s="183" t="s">
        <v>151</v>
      </c>
      <c r="C144" s="184" t="s">
        <v>152</v>
      </c>
      <c r="D144" s="185"/>
      <c r="E144" s="185"/>
      <c r="F144" s="192" t="s">
        <v>26</v>
      </c>
      <c r="G144" s="193"/>
      <c r="H144" s="193"/>
      <c r="I144" s="193">
        <f>'SO02 01 Pol'!G267</f>
        <v>0</v>
      </c>
      <c r="J144" s="189" t="str">
        <f>IF(I163=0,"",I144/I163*100)</f>
        <v/>
      </c>
    </row>
    <row r="145" spans="1:10" ht="36.75" customHeight="1" x14ac:dyDescent="0.2">
      <c r="A145" s="178"/>
      <c r="B145" s="183" t="s">
        <v>153</v>
      </c>
      <c r="C145" s="184" t="s">
        <v>154</v>
      </c>
      <c r="D145" s="185"/>
      <c r="E145" s="185"/>
      <c r="F145" s="192" t="s">
        <v>26</v>
      </c>
      <c r="G145" s="193"/>
      <c r="H145" s="193"/>
      <c r="I145" s="193">
        <f>'SO02 01 Pol'!G271</f>
        <v>0</v>
      </c>
      <c r="J145" s="189" t="str">
        <f>IF(I163=0,"",I145/I163*100)</f>
        <v/>
      </c>
    </row>
    <row r="146" spans="1:10" ht="36.75" customHeight="1" x14ac:dyDescent="0.2">
      <c r="A146" s="178"/>
      <c r="B146" s="183" t="s">
        <v>155</v>
      </c>
      <c r="C146" s="184" t="s">
        <v>156</v>
      </c>
      <c r="D146" s="185"/>
      <c r="E146" s="185"/>
      <c r="F146" s="192" t="s">
        <v>26</v>
      </c>
      <c r="G146" s="193"/>
      <c r="H146" s="193"/>
      <c r="I146" s="193">
        <f>'SO02 01 Pol'!G281</f>
        <v>0</v>
      </c>
      <c r="J146" s="189" t="str">
        <f>IF(I163=0,"",I146/I163*100)</f>
        <v/>
      </c>
    </row>
    <row r="147" spans="1:10" ht="36.75" customHeight="1" x14ac:dyDescent="0.2">
      <c r="A147" s="178"/>
      <c r="B147" s="183" t="s">
        <v>157</v>
      </c>
      <c r="C147" s="184" t="s">
        <v>158</v>
      </c>
      <c r="D147" s="185"/>
      <c r="E147" s="185"/>
      <c r="F147" s="192" t="s">
        <v>26</v>
      </c>
      <c r="G147" s="193"/>
      <c r="H147" s="193"/>
      <c r="I147" s="193">
        <f>'SO01 01 Pol'!G58</f>
        <v>0</v>
      </c>
      <c r="J147" s="189" t="str">
        <f>IF(I163=0,"",I147/I163*100)</f>
        <v/>
      </c>
    </row>
    <row r="148" spans="1:10" ht="36.75" customHeight="1" x14ac:dyDescent="0.2">
      <c r="A148" s="178"/>
      <c r="B148" s="183" t="s">
        <v>159</v>
      </c>
      <c r="C148" s="184" t="s">
        <v>160</v>
      </c>
      <c r="D148" s="185"/>
      <c r="E148" s="185"/>
      <c r="F148" s="192" t="s">
        <v>26</v>
      </c>
      <c r="G148" s="193"/>
      <c r="H148" s="193"/>
      <c r="I148" s="193">
        <f>'SO02 02 Pol'!G102</f>
        <v>0</v>
      </c>
      <c r="J148" s="189" t="str">
        <f>IF(I163=0,"",I148/I163*100)</f>
        <v/>
      </c>
    </row>
    <row r="149" spans="1:10" ht="36.75" customHeight="1" x14ac:dyDescent="0.2">
      <c r="A149" s="178"/>
      <c r="B149" s="183" t="s">
        <v>161</v>
      </c>
      <c r="C149" s="184" t="s">
        <v>30</v>
      </c>
      <c r="D149" s="185"/>
      <c r="E149" s="185"/>
      <c r="F149" s="192" t="s">
        <v>26</v>
      </c>
      <c r="G149" s="193"/>
      <c r="H149" s="193"/>
      <c r="I149" s="193">
        <f>'SO01 01 Pol'!G117</f>
        <v>0</v>
      </c>
      <c r="J149" s="189" t="str">
        <f>IF(I163=0,"",I149/I163*100)</f>
        <v/>
      </c>
    </row>
    <row r="150" spans="1:10" ht="36.75" customHeight="1" x14ac:dyDescent="0.2">
      <c r="A150" s="178"/>
      <c r="B150" s="183" t="s">
        <v>162</v>
      </c>
      <c r="C150" s="184" t="s">
        <v>163</v>
      </c>
      <c r="D150" s="185"/>
      <c r="E150" s="185"/>
      <c r="F150" s="192" t="s">
        <v>27</v>
      </c>
      <c r="G150" s="193"/>
      <c r="H150" s="193"/>
      <c r="I150" s="193">
        <f>'SO02 01 Pol'!G283</f>
        <v>0</v>
      </c>
      <c r="J150" s="189" t="str">
        <f>IF(I163=0,"",I150/I163*100)</f>
        <v/>
      </c>
    </row>
    <row r="151" spans="1:10" ht="36.75" customHeight="1" x14ac:dyDescent="0.2">
      <c r="A151" s="178"/>
      <c r="B151" s="183" t="s">
        <v>164</v>
      </c>
      <c r="C151" s="184" t="s">
        <v>165</v>
      </c>
      <c r="D151" s="185"/>
      <c r="E151" s="185"/>
      <c r="F151" s="192" t="s">
        <v>27</v>
      </c>
      <c r="G151" s="193"/>
      <c r="H151" s="193"/>
      <c r="I151" s="193">
        <f>'SO01 01 Pol'!G84</f>
        <v>0</v>
      </c>
      <c r="J151" s="189" t="str">
        <f>IF(I163=0,"",I151/I163*100)</f>
        <v/>
      </c>
    </row>
    <row r="152" spans="1:10" ht="36.75" customHeight="1" x14ac:dyDescent="0.2">
      <c r="A152" s="178"/>
      <c r="B152" s="183" t="s">
        <v>166</v>
      </c>
      <c r="C152" s="184" t="s">
        <v>167</v>
      </c>
      <c r="D152" s="185"/>
      <c r="E152" s="185"/>
      <c r="F152" s="192" t="s">
        <v>27</v>
      </c>
      <c r="G152" s="193"/>
      <c r="H152" s="193"/>
      <c r="I152" s="193">
        <f>'SO02 01 Pol'!G290</f>
        <v>0</v>
      </c>
      <c r="J152" s="189" t="str">
        <f>IF(I163=0,"",I152/I163*100)</f>
        <v/>
      </c>
    </row>
    <row r="153" spans="1:10" ht="36.75" customHeight="1" x14ac:dyDescent="0.2">
      <c r="A153" s="178"/>
      <c r="B153" s="183" t="s">
        <v>168</v>
      </c>
      <c r="C153" s="184" t="s">
        <v>169</v>
      </c>
      <c r="D153" s="185"/>
      <c r="E153" s="185"/>
      <c r="F153" s="192" t="s">
        <v>27</v>
      </c>
      <c r="G153" s="193"/>
      <c r="H153" s="193"/>
      <c r="I153" s="193">
        <f>'SO01 01 Pol'!G88+'SO02 02 Pol'!G8</f>
        <v>0</v>
      </c>
      <c r="J153" s="189" t="str">
        <f>IF(I163=0,"",I153/I163*100)</f>
        <v/>
      </c>
    </row>
    <row r="154" spans="1:10" ht="36.75" customHeight="1" x14ac:dyDescent="0.2">
      <c r="A154" s="178"/>
      <c r="B154" s="183" t="s">
        <v>170</v>
      </c>
      <c r="C154" s="184" t="s">
        <v>171</v>
      </c>
      <c r="D154" s="185"/>
      <c r="E154" s="185"/>
      <c r="F154" s="192" t="s">
        <v>27</v>
      </c>
      <c r="G154" s="193"/>
      <c r="H154" s="193"/>
      <c r="I154" s="193">
        <f>'SO02 02 Pol'!G18</f>
        <v>0</v>
      </c>
      <c r="J154" s="189" t="str">
        <f>IF(I163=0,"",I154/I163*100)</f>
        <v/>
      </c>
    </row>
    <row r="155" spans="1:10" ht="36.75" customHeight="1" x14ac:dyDescent="0.2">
      <c r="A155" s="178"/>
      <c r="B155" s="183" t="s">
        <v>172</v>
      </c>
      <c r="C155" s="184" t="s">
        <v>173</v>
      </c>
      <c r="D155" s="185"/>
      <c r="E155" s="185"/>
      <c r="F155" s="192" t="s">
        <v>27</v>
      </c>
      <c r="G155" s="193"/>
      <c r="H155" s="193"/>
      <c r="I155" s="193">
        <f>'SO02 02 Pol'!G21</f>
        <v>0</v>
      </c>
      <c r="J155" s="189" t="str">
        <f>IF(I163=0,"",I155/I163*100)</f>
        <v/>
      </c>
    </row>
    <row r="156" spans="1:10" ht="36.75" customHeight="1" x14ac:dyDescent="0.2">
      <c r="A156" s="178"/>
      <c r="B156" s="183" t="s">
        <v>174</v>
      </c>
      <c r="C156" s="184" t="s">
        <v>175</v>
      </c>
      <c r="D156" s="185"/>
      <c r="E156" s="185"/>
      <c r="F156" s="192" t="s">
        <v>27</v>
      </c>
      <c r="G156" s="193"/>
      <c r="H156" s="193"/>
      <c r="I156" s="193">
        <f>'SO02 02 Pol'!G30</f>
        <v>0</v>
      </c>
      <c r="J156" s="189" t="str">
        <f>IF(I163=0,"",I156/I163*100)</f>
        <v/>
      </c>
    </row>
    <row r="157" spans="1:10" ht="36.75" customHeight="1" x14ac:dyDescent="0.2">
      <c r="A157" s="178"/>
      <c r="B157" s="183" t="s">
        <v>176</v>
      </c>
      <c r="C157" s="184" t="s">
        <v>177</v>
      </c>
      <c r="D157" s="185"/>
      <c r="E157" s="185"/>
      <c r="F157" s="192" t="s">
        <v>27</v>
      </c>
      <c r="G157" s="193"/>
      <c r="H157" s="193"/>
      <c r="I157" s="193">
        <f>'SO02 01 Pol'!G293</f>
        <v>0</v>
      </c>
      <c r="J157" s="189" t="str">
        <f>IF(I163=0,"",I157/I163*100)</f>
        <v/>
      </c>
    </row>
    <row r="158" spans="1:10" ht="36.75" customHeight="1" x14ac:dyDescent="0.2">
      <c r="A158" s="178"/>
      <c r="B158" s="183" t="s">
        <v>178</v>
      </c>
      <c r="C158" s="184" t="s">
        <v>179</v>
      </c>
      <c r="D158" s="185"/>
      <c r="E158" s="185"/>
      <c r="F158" s="192" t="s">
        <v>27</v>
      </c>
      <c r="G158" s="193"/>
      <c r="H158" s="193"/>
      <c r="I158" s="193">
        <f>'SO01 01 Pol'!G102</f>
        <v>0</v>
      </c>
      <c r="J158" s="189" t="str">
        <f>IF(I163=0,"",I158/I163*100)</f>
        <v/>
      </c>
    </row>
    <row r="159" spans="1:10" ht="36.75" customHeight="1" x14ac:dyDescent="0.2">
      <c r="A159" s="178"/>
      <c r="B159" s="183" t="s">
        <v>180</v>
      </c>
      <c r="C159" s="184" t="s">
        <v>181</v>
      </c>
      <c r="D159" s="185"/>
      <c r="E159" s="185"/>
      <c r="F159" s="192" t="s">
        <v>27</v>
      </c>
      <c r="G159" s="193"/>
      <c r="H159" s="193"/>
      <c r="I159" s="193">
        <f>'SO01 01 Pol'!G104+'SO02 01 Pol'!G307</f>
        <v>0</v>
      </c>
      <c r="J159" s="189" t="str">
        <f>IF(I163=0,"",I159/I163*100)</f>
        <v/>
      </c>
    </row>
    <row r="160" spans="1:10" ht="36.75" customHeight="1" x14ac:dyDescent="0.2">
      <c r="A160" s="178"/>
      <c r="B160" s="183" t="s">
        <v>182</v>
      </c>
      <c r="C160" s="184" t="s">
        <v>183</v>
      </c>
      <c r="D160" s="185"/>
      <c r="E160" s="185"/>
      <c r="F160" s="192" t="s">
        <v>184</v>
      </c>
      <c r="G160" s="193"/>
      <c r="H160" s="193"/>
      <c r="I160" s="193">
        <f>'SO02 01 Pol'!G316</f>
        <v>0</v>
      </c>
      <c r="J160" s="189" t="str">
        <f>IF(I163=0,"",I160/I163*100)</f>
        <v/>
      </c>
    </row>
    <row r="161" spans="1:10" ht="36.75" customHeight="1" x14ac:dyDescent="0.2">
      <c r="A161" s="178"/>
      <c r="B161" s="183" t="s">
        <v>185</v>
      </c>
      <c r="C161" s="184" t="s">
        <v>29</v>
      </c>
      <c r="D161" s="185"/>
      <c r="E161" s="185"/>
      <c r="F161" s="192" t="s">
        <v>185</v>
      </c>
      <c r="G161" s="193"/>
      <c r="H161" s="193"/>
      <c r="I161" s="193">
        <f>'SO03 01 Naklady'!G8</f>
        <v>0</v>
      </c>
      <c r="J161" s="189" t="str">
        <f>IF(I163=0,"",I161/I163*100)</f>
        <v/>
      </c>
    </row>
    <row r="162" spans="1:10" ht="36.75" customHeight="1" x14ac:dyDescent="0.2">
      <c r="A162" s="178"/>
      <c r="B162" s="183" t="s">
        <v>186</v>
      </c>
      <c r="C162" s="184" t="s">
        <v>30</v>
      </c>
      <c r="D162" s="185"/>
      <c r="E162" s="185"/>
      <c r="F162" s="192" t="s">
        <v>186</v>
      </c>
      <c r="G162" s="193"/>
      <c r="H162" s="193"/>
      <c r="I162" s="193">
        <f>'SO03 01 Naklady'!G16</f>
        <v>0</v>
      </c>
      <c r="J162" s="189" t="str">
        <f>IF(I163=0,"",I162/I163*100)</f>
        <v/>
      </c>
    </row>
    <row r="163" spans="1:10" ht="25.5" customHeight="1" x14ac:dyDescent="0.2">
      <c r="A163" s="179"/>
      <c r="B163" s="186" t="s">
        <v>1</v>
      </c>
      <c r="C163" s="187"/>
      <c r="D163" s="188"/>
      <c r="E163" s="188"/>
      <c r="F163" s="194"/>
      <c r="G163" s="195"/>
      <c r="H163" s="195"/>
      <c r="I163" s="195">
        <f>SUM(I133:I162)</f>
        <v>0</v>
      </c>
      <c r="J163" s="190">
        <f>SUM(J133:J162)</f>
        <v>0</v>
      </c>
    </row>
    <row r="164" spans="1:10" x14ac:dyDescent="0.2">
      <c r="F164" s="133"/>
      <c r="G164" s="133"/>
      <c r="H164" s="133"/>
      <c r="I164" s="133"/>
      <c r="J164" s="191"/>
    </row>
    <row r="165" spans="1:10" x14ac:dyDescent="0.2">
      <c r="F165" s="133"/>
      <c r="G165" s="133"/>
      <c r="H165" s="133"/>
      <c r="I165" s="133"/>
      <c r="J165" s="191"/>
    </row>
    <row r="166" spans="1:10" x14ac:dyDescent="0.2">
      <c r="F166" s="133"/>
      <c r="G166" s="133"/>
      <c r="H166" s="133"/>
      <c r="I166" s="133"/>
      <c r="J166" s="191"/>
    </row>
  </sheetData>
  <sheetProtection algorithmName="SHA-512" hashValue="edJ9CA2DkRMbfUBXUVjimFiQYV4R21KTGWePPUNfiwosN32zOfg1P2uJSh5C/N3ri7X88lQhydX9VX09YfNzTQ==" saltValue="/oLjISOxKF1CK9F38Ds6L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C160:E160"/>
    <mergeCell ref="C161:E161"/>
    <mergeCell ref="C162:E162"/>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Q7MD7lcwIz4WGbpWHxCP+KoX4W+RQEi2B6tSSUIH/rQrze055FEo/qxi7kTHpSvgGNkoiJL2VTifc3LU/1jJCg==" saltValue="ImjbbVFnwKktrPs6kFEnw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4C0AF-C8D8-4C4B-85E6-01A6F7DAD42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58</v>
      </c>
      <c r="C3" s="201" t="s">
        <v>59</v>
      </c>
      <c r="D3" s="199"/>
      <c r="E3" s="199"/>
      <c r="F3" s="199"/>
      <c r="G3" s="200"/>
      <c r="AC3" s="176" t="s">
        <v>188</v>
      </c>
      <c r="AG3" t="s">
        <v>189</v>
      </c>
    </row>
    <row r="4" spans="1:60" ht="24.95" customHeight="1" x14ac:dyDescent="0.2">
      <c r="A4" s="202" t="s">
        <v>10</v>
      </c>
      <c r="B4" s="203" t="s">
        <v>60</v>
      </c>
      <c r="C4" s="204" t="s">
        <v>61</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129</v>
      </c>
      <c r="C8" s="264" t="s">
        <v>130</v>
      </c>
      <c r="D8" s="244"/>
      <c r="E8" s="245"/>
      <c r="F8" s="246"/>
      <c r="G8" s="247">
        <f>SUMIF(AG9:AG35,"&lt;&gt;NOR",G9:G35)</f>
        <v>0</v>
      </c>
      <c r="H8" s="241"/>
      <c r="I8" s="241">
        <f>SUM(I9:I35)</f>
        <v>0</v>
      </c>
      <c r="J8" s="241"/>
      <c r="K8" s="241">
        <f>SUM(K9:K35)</f>
        <v>0</v>
      </c>
      <c r="L8" s="241"/>
      <c r="M8" s="241">
        <f>SUM(M9:M35)</f>
        <v>0</v>
      </c>
      <c r="N8" s="240"/>
      <c r="O8" s="240">
        <f>SUM(O9:O35)</f>
        <v>159.82</v>
      </c>
      <c r="P8" s="240"/>
      <c r="Q8" s="240">
        <f>SUM(Q9:Q35)</f>
        <v>193.11</v>
      </c>
      <c r="R8" s="241"/>
      <c r="S8" s="241"/>
      <c r="T8" s="241"/>
      <c r="U8" s="241"/>
      <c r="V8" s="241">
        <f>SUM(V9:V35)</f>
        <v>0</v>
      </c>
      <c r="W8" s="241"/>
      <c r="X8" s="241"/>
      <c r="Y8" s="241"/>
      <c r="AG8" t="s">
        <v>214</v>
      </c>
    </row>
    <row r="9" spans="1:60" ht="22.5" outlineLevel="1" x14ac:dyDescent="0.2">
      <c r="A9" s="249">
        <v>1</v>
      </c>
      <c r="B9" s="250" t="s">
        <v>215</v>
      </c>
      <c r="C9" s="265" t="s">
        <v>216</v>
      </c>
      <c r="D9" s="251" t="s">
        <v>217</v>
      </c>
      <c r="E9" s="252">
        <v>665.9</v>
      </c>
      <c r="F9" s="253"/>
      <c r="G9" s="254">
        <f>ROUND(E9*F9,2)</f>
        <v>0</v>
      </c>
      <c r="H9" s="234"/>
      <c r="I9" s="233">
        <f>ROUND(E9*H9,2)</f>
        <v>0</v>
      </c>
      <c r="J9" s="234"/>
      <c r="K9" s="233">
        <f>ROUND(E9*J9,2)</f>
        <v>0</v>
      </c>
      <c r="L9" s="233">
        <v>21</v>
      </c>
      <c r="M9" s="233">
        <f>G9*(1+L9/100)</f>
        <v>0</v>
      </c>
      <c r="N9" s="232">
        <v>0</v>
      </c>
      <c r="O9" s="232">
        <f>ROUND(E9*N9,2)</f>
        <v>0</v>
      </c>
      <c r="P9" s="232">
        <v>0.28999999999999998</v>
      </c>
      <c r="Q9" s="232">
        <f>ROUND(E9*P9,2)</f>
        <v>193.11</v>
      </c>
      <c r="R9" s="233"/>
      <c r="S9" s="233" t="s">
        <v>218</v>
      </c>
      <c r="T9" s="233" t="s">
        <v>219</v>
      </c>
      <c r="U9" s="233">
        <v>0</v>
      </c>
      <c r="V9" s="233">
        <f>ROUND(E9*U9,2)</f>
        <v>0</v>
      </c>
      <c r="W9" s="233"/>
      <c r="X9" s="233" t="s">
        <v>220</v>
      </c>
      <c r="Y9" s="233" t="s">
        <v>221</v>
      </c>
      <c r="Z9" s="212"/>
      <c r="AA9" s="212"/>
      <c r="AB9" s="212"/>
      <c r="AC9" s="212"/>
      <c r="AD9" s="212"/>
      <c r="AE9" s="212"/>
      <c r="AF9" s="212"/>
      <c r="AG9" s="212" t="s">
        <v>222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223</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225</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226</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228</v>
      </c>
      <c r="D13" s="238"/>
      <c r="E13" s="239"/>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29"/>
      <c r="B14" s="230"/>
      <c r="C14" s="268" t="s">
        <v>229</v>
      </c>
      <c r="D14" s="238"/>
      <c r="E14" s="239"/>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29"/>
      <c r="B15" s="230"/>
      <c r="C15" s="268" t="s">
        <v>230</v>
      </c>
      <c r="D15" s="238"/>
      <c r="E15" s="239">
        <v>665.9</v>
      </c>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9">
        <v>2</v>
      </c>
      <c r="B16" s="250" t="s">
        <v>231</v>
      </c>
      <c r="C16" s="265" t="s">
        <v>232</v>
      </c>
      <c r="D16" s="251" t="s">
        <v>233</v>
      </c>
      <c r="E16" s="252">
        <v>99.885000000000005</v>
      </c>
      <c r="F16" s="253"/>
      <c r="G16" s="254">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218</v>
      </c>
      <c r="T16" s="233" t="s">
        <v>219</v>
      </c>
      <c r="U16" s="233">
        <v>0</v>
      </c>
      <c r="V16" s="233">
        <f>ROUND(E16*U16,2)</f>
        <v>0</v>
      </c>
      <c r="W16" s="233"/>
      <c r="X16" s="233" t="s">
        <v>220</v>
      </c>
      <c r="Y16" s="233" t="s">
        <v>221</v>
      </c>
      <c r="Z16" s="212"/>
      <c r="AA16" s="212"/>
      <c r="AB16" s="212"/>
      <c r="AC16" s="212"/>
      <c r="AD16" s="212"/>
      <c r="AE16" s="212"/>
      <c r="AF16" s="212"/>
      <c r="AG16" s="212" t="s">
        <v>222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29"/>
      <c r="B17" s="230"/>
      <c r="C17" s="266" t="s">
        <v>223</v>
      </c>
      <c r="D17" s="255"/>
      <c r="E17" s="255"/>
      <c r="F17" s="255"/>
      <c r="G17" s="255"/>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224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29"/>
      <c r="B18" s="230"/>
      <c r="C18" s="267" t="s">
        <v>234</v>
      </c>
      <c r="D18" s="256"/>
      <c r="E18" s="256"/>
      <c r="F18" s="256"/>
      <c r="G18" s="256"/>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224</v>
      </c>
      <c r="AH18" s="212"/>
      <c r="AI18" s="212"/>
      <c r="AJ18" s="212"/>
      <c r="AK18" s="212"/>
      <c r="AL18" s="212"/>
      <c r="AM18" s="212"/>
      <c r="AN18" s="212"/>
      <c r="AO18" s="212"/>
      <c r="AP18" s="212"/>
      <c r="AQ18" s="212"/>
      <c r="AR18" s="212"/>
      <c r="AS18" s="212"/>
      <c r="AT18" s="212"/>
      <c r="AU18" s="212"/>
      <c r="AV18" s="212"/>
      <c r="AW18" s="212"/>
      <c r="AX18" s="212"/>
      <c r="AY18" s="212"/>
      <c r="AZ18" s="212"/>
      <c r="BA18" s="257" t="str">
        <f>C18</f>
        <v>V cenách je započteno přemístění sypaniny ze vzdálenosti 10 m od kraje výkopu nebo zasypávaného prostoru.</v>
      </c>
      <c r="BB18" s="212"/>
      <c r="BC18" s="212"/>
      <c r="BD18" s="212"/>
      <c r="BE18" s="212"/>
      <c r="BF18" s="212"/>
      <c r="BG18" s="212"/>
      <c r="BH18" s="212"/>
    </row>
    <row r="19" spans="1:60" outlineLevel="2" x14ac:dyDescent="0.2">
      <c r="A19" s="229"/>
      <c r="B19" s="230"/>
      <c r="C19" s="268" t="s">
        <v>235</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227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236</v>
      </c>
      <c r="D20" s="238"/>
      <c r="E20" s="239"/>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29"/>
      <c r="B21" s="230"/>
      <c r="C21" s="268" t="s">
        <v>237</v>
      </c>
      <c r="D21" s="238"/>
      <c r="E21" s="239"/>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227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238</v>
      </c>
      <c r="D22" s="238"/>
      <c r="E22" s="239">
        <v>99.89</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3</v>
      </c>
      <c r="B23" s="250" t="s">
        <v>239</v>
      </c>
      <c r="C23" s="265" t="s">
        <v>240</v>
      </c>
      <c r="D23" s="251" t="s">
        <v>241</v>
      </c>
      <c r="E23" s="252">
        <v>159.816</v>
      </c>
      <c r="F23" s="253"/>
      <c r="G23" s="254">
        <f>ROUND(E23*F23,2)</f>
        <v>0</v>
      </c>
      <c r="H23" s="234"/>
      <c r="I23" s="233">
        <f>ROUND(E23*H23,2)</f>
        <v>0</v>
      </c>
      <c r="J23" s="234"/>
      <c r="K23" s="233">
        <f>ROUND(E23*J23,2)</f>
        <v>0</v>
      </c>
      <c r="L23" s="233">
        <v>21</v>
      </c>
      <c r="M23" s="233">
        <f>G23*(1+L23/100)</f>
        <v>0</v>
      </c>
      <c r="N23" s="232">
        <v>1</v>
      </c>
      <c r="O23" s="232">
        <f>ROUND(E23*N23,2)</f>
        <v>159.82</v>
      </c>
      <c r="P23" s="232">
        <v>0</v>
      </c>
      <c r="Q23" s="232">
        <f>ROUND(E23*P23,2)</f>
        <v>0</v>
      </c>
      <c r="R23" s="233"/>
      <c r="S23" s="233" t="s">
        <v>218</v>
      </c>
      <c r="T23" s="233" t="s">
        <v>219</v>
      </c>
      <c r="U23" s="233">
        <v>0</v>
      </c>
      <c r="V23" s="233">
        <f>ROUND(E23*U23,2)</f>
        <v>0</v>
      </c>
      <c r="W23" s="233"/>
      <c r="X23" s="233" t="s">
        <v>242</v>
      </c>
      <c r="Y23" s="233" t="s">
        <v>221</v>
      </c>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244</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245</v>
      </c>
      <c r="D25" s="238"/>
      <c r="E25" s="239">
        <v>159.82</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9">
        <v>4</v>
      </c>
      <c r="B26" s="250" t="s">
        <v>246</v>
      </c>
      <c r="C26" s="265" t="s">
        <v>247</v>
      </c>
      <c r="D26" s="251" t="s">
        <v>233</v>
      </c>
      <c r="E26" s="252">
        <v>99.885000000000005</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218</v>
      </c>
      <c r="T26" s="233" t="s">
        <v>219</v>
      </c>
      <c r="U26" s="233">
        <v>0</v>
      </c>
      <c r="V26" s="233">
        <f>ROUND(E26*U26,2)</f>
        <v>0</v>
      </c>
      <c r="W26" s="233"/>
      <c r="X26" s="233" t="s">
        <v>220</v>
      </c>
      <c r="Y26" s="233" t="s">
        <v>221</v>
      </c>
      <c r="Z26" s="212"/>
      <c r="AA26" s="212"/>
      <c r="AB26" s="212"/>
      <c r="AC26" s="212"/>
      <c r="AD26" s="212"/>
      <c r="AE26" s="212"/>
      <c r="AF26" s="212"/>
      <c r="AG26" s="212" t="s">
        <v>222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6" t="s">
        <v>223</v>
      </c>
      <c r="D27" s="255"/>
      <c r="E27" s="255"/>
      <c r="F27" s="255"/>
      <c r="G27" s="255"/>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7" t="s">
        <v>248</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235</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236</v>
      </c>
      <c r="D30" s="238"/>
      <c r="E30" s="239"/>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237</v>
      </c>
      <c r="D31" s="238"/>
      <c r="E31" s="239"/>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29"/>
      <c r="B32" s="230"/>
      <c r="C32" s="268" t="s">
        <v>238</v>
      </c>
      <c r="D32" s="238"/>
      <c r="E32" s="239">
        <v>99.89</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3.75" outlineLevel="1" x14ac:dyDescent="0.2">
      <c r="A33" s="249">
        <v>5</v>
      </c>
      <c r="B33" s="250" t="s">
        <v>249</v>
      </c>
      <c r="C33" s="265" t="s">
        <v>250</v>
      </c>
      <c r="D33" s="251" t="s">
        <v>217</v>
      </c>
      <c r="E33" s="252">
        <v>665.9</v>
      </c>
      <c r="F33" s="253"/>
      <c r="G33" s="254">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218</v>
      </c>
      <c r="T33" s="233" t="s">
        <v>219</v>
      </c>
      <c r="U33" s="233">
        <v>0</v>
      </c>
      <c r="V33" s="233">
        <f>ROUND(E33*U33,2)</f>
        <v>0</v>
      </c>
      <c r="W33" s="233"/>
      <c r="X33" s="233" t="s">
        <v>220</v>
      </c>
      <c r="Y33" s="233" t="s">
        <v>221</v>
      </c>
      <c r="Z33" s="212"/>
      <c r="AA33" s="212"/>
      <c r="AB33" s="212"/>
      <c r="AC33" s="212"/>
      <c r="AD33" s="212"/>
      <c r="AE33" s="212"/>
      <c r="AF33" s="212"/>
      <c r="AG33" s="212" t="s">
        <v>222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6" t="s">
        <v>223</v>
      </c>
      <c r="D34" s="255"/>
      <c r="E34" s="255"/>
      <c r="F34" s="255"/>
      <c r="G34" s="255"/>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224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7" t="s">
        <v>251</v>
      </c>
      <c r="D35" s="256"/>
      <c r="E35" s="256"/>
      <c r="F35" s="256"/>
      <c r="G35" s="256"/>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213</v>
      </c>
      <c r="B36" s="243" t="s">
        <v>149</v>
      </c>
      <c r="C36" s="264" t="s">
        <v>150</v>
      </c>
      <c r="D36" s="244"/>
      <c r="E36" s="245"/>
      <c r="F36" s="246"/>
      <c r="G36" s="247">
        <f>SUMIF(AG37:AG57,"&lt;&gt;NOR",G37:G57)</f>
        <v>0</v>
      </c>
      <c r="H36" s="241"/>
      <c r="I36" s="241">
        <f>SUM(I37:I57)</f>
        <v>0</v>
      </c>
      <c r="J36" s="241"/>
      <c r="K36" s="241">
        <f>SUM(K37:K57)</f>
        <v>0</v>
      </c>
      <c r="L36" s="241"/>
      <c r="M36" s="241">
        <f>SUM(M37:M57)</f>
        <v>0</v>
      </c>
      <c r="N36" s="240"/>
      <c r="O36" s="240">
        <f>SUM(O37:O57)</f>
        <v>0.01</v>
      </c>
      <c r="P36" s="240"/>
      <c r="Q36" s="240">
        <f>SUM(Q37:Q57)</f>
        <v>505.92999999999995</v>
      </c>
      <c r="R36" s="241"/>
      <c r="S36" s="241"/>
      <c r="T36" s="241"/>
      <c r="U36" s="241"/>
      <c r="V36" s="241">
        <f>SUM(V37:V57)</f>
        <v>0</v>
      </c>
      <c r="W36" s="241"/>
      <c r="X36" s="241"/>
      <c r="Y36" s="241"/>
      <c r="AG36" t="s">
        <v>214</v>
      </c>
    </row>
    <row r="37" spans="1:60" ht="22.5" outlineLevel="1" x14ac:dyDescent="0.2">
      <c r="A37" s="249">
        <v>6</v>
      </c>
      <c r="B37" s="250" t="s">
        <v>252</v>
      </c>
      <c r="C37" s="265" t="s">
        <v>253</v>
      </c>
      <c r="D37" s="251" t="s">
        <v>233</v>
      </c>
      <c r="E37" s="252">
        <v>133.18</v>
      </c>
      <c r="F37" s="253"/>
      <c r="G37" s="254">
        <f>ROUND(E37*F37,2)</f>
        <v>0</v>
      </c>
      <c r="H37" s="234"/>
      <c r="I37" s="233">
        <f>ROUND(E37*H37,2)</f>
        <v>0</v>
      </c>
      <c r="J37" s="234"/>
      <c r="K37" s="233">
        <f>ROUND(E37*J37,2)</f>
        <v>0</v>
      </c>
      <c r="L37" s="233">
        <v>21</v>
      </c>
      <c r="M37" s="233">
        <f>G37*(1+L37/100)</f>
        <v>0</v>
      </c>
      <c r="N37" s="232">
        <v>1E-4</v>
      </c>
      <c r="O37" s="232">
        <f>ROUND(E37*N37,2)</f>
        <v>0.01</v>
      </c>
      <c r="P37" s="232">
        <v>2.41</v>
      </c>
      <c r="Q37" s="232">
        <f>ROUND(E37*P37,2)</f>
        <v>320.95999999999998</v>
      </c>
      <c r="R37" s="233"/>
      <c r="S37" s="233" t="s">
        <v>218</v>
      </c>
      <c r="T37" s="233" t="s">
        <v>219</v>
      </c>
      <c r="U37" s="233">
        <v>0</v>
      </c>
      <c r="V37" s="233">
        <f>ROUND(E37*U37,2)</f>
        <v>0</v>
      </c>
      <c r="W37" s="233"/>
      <c r="X37" s="233" t="s">
        <v>220</v>
      </c>
      <c r="Y37" s="233" t="s">
        <v>221</v>
      </c>
      <c r="Z37" s="212"/>
      <c r="AA37" s="212"/>
      <c r="AB37" s="212"/>
      <c r="AC37" s="212"/>
      <c r="AD37" s="212"/>
      <c r="AE37" s="212"/>
      <c r="AF37" s="212"/>
      <c r="AG37" s="212" t="s">
        <v>222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6" t="s">
        <v>223</v>
      </c>
      <c r="D38" s="255"/>
      <c r="E38" s="255"/>
      <c r="F38" s="255"/>
      <c r="G38" s="255"/>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7" t="s">
        <v>254</v>
      </c>
      <c r="D39" s="256"/>
      <c r="E39" s="256"/>
      <c r="F39" s="256"/>
      <c r="G39" s="256"/>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29"/>
      <c r="B40" s="230"/>
      <c r="C40" s="268" t="s">
        <v>255</v>
      </c>
      <c r="D40" s="238"/>
      <c r="E40" s="239"/>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29"/>
      <c r="B41" s="230"/>
      <c r="C41" s="268" t="s">
        <v>256</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257</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258</v>
      </c>
      <c r="D43" s="238"/>
      <c r="E43" s="239">
        <v>133.18</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7</v>
      </c>
      <c r="B44" s="250" t="s">
        <v>259</v>
      </c>
      <c r="C44" s="265" t="s">
        <v>260</v>
      </c>
      <c r="D44" s="251" t="s">
        <v>233</v>
      </c>
      <c r="E44" s="252">
        <v>0.97499999999999998</v>
      </c>
      <c r="F44" s="253"/>
      <c r="G44" s="254">
        <f>ROUND(E44*F44,2)</f>
        <v>0</v>
      </c>
      <c r="H44" s="234"/>
      <c r="I44" s="233">
        <f>ROUND(E44*H44,2)</f>
        <v>0</v>
      </c>
      <c r="J44" s="234"/>
      <c r="K44" s="233">
        <f>ROUND(E44*J44,2)</f>
        <v>0</v>
      </c>
      <c r="L44" s="233">
        <v>21</v>
      </c>
      <c r="M44" s="233">
        <f>G44*(1+L44/100)</f>
        <v>0</v>
      </c>
      <c r="N44" s="232">
        <v>0</v>
      </c>
      <c r="O44" s="232">
        <f>ROUND(E44*N44,2)</f>
        <v>0</v>
      </c>
      <c r="P44" s="232">
        <v>1.95</v>
      </c>
      <c r="Q44" s="232">
        <f>ROUND(E44*P44,2)</f>
        <v>1.9</v>
      </c>
      <c r="R44" s="233"/>
      <c r="S44" s="233" t="s">
        <v>218</v>
      </c>
      <c r="T44" s="233" t="s">
        <v>219</v>
      </c>
      <c r="U44" s="233">
        <v>0</v>
      </c>
      <c r="V44" s="233">
        <f>ROUND(E44*U44,2)</f>
        <v>0</v>
      </c>
      <c r="W44" s="233"/>
      <c r="X44" s="233" t="s">
        <v>220</v>
      </c>
      <c r="Y44" s="233" t="s">
        <v>221</v>
      </c>
      <c r="Z44" s="212"/>
      <c r="AA44" s="212"/>
      <c r="AB44" s="212"/>
      <c r="AC44" s="212"/>
      <c r="AD44" s="212"/>
      <c r="AE44" s="212"/>
      <c r="AF44" s="212"/>
      <c r="AG44" s="212" t="s">
        <v>222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261</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262</v>
      </c>
      <c r="D46" s="238"/>
      <c r="E46" s="239">
        <v>0.97499999999999998</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8</v>
      </c>
      <c r="B47" s="250" t="s">
        <v>263</v>
      </c>
      <c r="C47" s="265" t="s">
        <v>264</v>
      </c>
      <c r="D47" s="251" t="s">
        <v>233</v>
      </c>
      <c r="E47" s="252">
        <v>3.7</v>
      </c>
      <c r="F47" s="253"/>
      <c r="G47" s="254">
        <f>ROUND(E47*F47,2)</f>
        <v>0</v>
      </c>
      <c r="H47" s="234"/>
      <c r="I47" s="233">
        <f>ROUND(E47*H47,2)</f>
        <v>0</v>
      </c>
      <c r="J47" s="234"/>
      <c r="K47" s="233">
        <f>ROUND(E47*J47,2)</f>
        <v>0</v>
      </c>
      <c r="L47" s="233">
        <v>21</v>
      </c>
      <c r="M47" s="233">
        <f>G47*(1+L47/100)</f>
        <v>0</v>
      </c>
      <c r="N47" s="232">
        <v>0</v>
      </c>
      <c r="O47" s="232">
        <f>ROUND(E47*N47,2)</f>
        <v>0</v>
      </c>
      <c r="P47" s="232">
        <v>1.6</v>
      </c>
      <c r="Q47" s="232">
        <f>ROUND(E47*P47,2)</f>
        <v>5.92</v>
      </c>
      <c r="R47" s="233"/>
      <c r="S47" s="233" t="s">
        <v>218</v>
      </c>
      <c r="T47" s="233" t="s">
        <v>219</v>
      </c>
      <c r="U47" s="233">
        <v>0</v>
      </c>
      <c r="V47" s="233">
        <f>ROUND(E47*U47,2)</f>
        <v>0</v>
      </c>
      <c r="W47" s="233"/>
      <c r="X47" s="233" t="s">
        <v>220</v>
      </c>
      <c r="Y47" s="233" t="s">
        <v>221</v>
      </c>
      <c r="Z47" s="212"/>
      <c r="AA47" s="212"/>
      <c r="AB47" s="212"/>
      <c r="AC47" s="212"/>
      <c r="AD47" s="212"/>
      <c r="AE47" s="212"/>
      <c r="AF47" s="212"/>
      <c r="AG47" s="212" t="s">
        <v>222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265</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266</v>
      </c>
      <c r="D49" s="238"/>
      <c r="E49" s="239">
        <v>3.7</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9">
        <v>9</v>
      </c>
      <c r="B50" s="250" t="s">
        <v>267</v>
      </c>
      <c r="C50" s="265" t="s">
        <v>268</v>
      </c>
      <c r="D50" s="251" t="s">
        <v>233</v>
      </c>
      <c r="E50" s="252">
        <v>4542.41</v>
      </c>
      <c r="F50" s="253"/>
      <c r="G50" s="254">
        <f>ROUND(E50*F50,2)</f>
        <v>0</v>
      </c>
      <c r="H50" s="234"/>
      <c r="I50" s="233">
        <f>ROUND(E50*H50,2)</f>
        <v>0</v>
      </c>
      <c r="J50" s="234"/>
      <c r="K50" s="233">
        <f>ROUND(E50*J50,2)</f>
        <v>0</v>
      </c>
      <c r="L50" s="233">
        <v>21</v>
      </c>
      <c r="M50" s="233">
        <f>G50*(1+L50/100)</f>
        <v>0</v>
      </c>
      <c r="N50" s="232">
        <v>0</v>
      </c>
      <c r="O50" s="232">
        <f>ROUND(E50*N50,2)</f>
        <v>0</v>
      </c>
      <c r="P50" s="232">
        <v>3.9E-2</v>
      </c>
      <c r="Q50" s="232">
        <f>ROUND(E50*P50,2)</f>
        <v>177.15</v>
      </c>
      <c r="R50" s="233"/>
      <c r="S50" s="233" t="s">
        <v>218</v>
      </c>
      <c r="T50" s="233" t="s">
        <v>219</v>
      </c>
      <c r="U50" s="233">
        <v>0</v>
      </c>
      <c r="V50" s="233">
        <f>ROUND(E50*U50,2)</f>
        <v>0</v>
      </c>
      <c r="W50" s="233"/>
      <c r="X50" s="233" t="s">
        <v>220</v>
      </c>
      <c r="Y50" s="233" t="s">
        <v>221</v>
      </c>
      <c r="Z50" s="212"/>
      <c r="AA50" s="212"/>
      <c r="AB50" s="212"/>
      <c r="AC50" s="212"/>
      <c r="AD50" s="212"/>
      <c r="AE50" s="212"/>
      <c r="AF50" s="212"/>
      <c r="AG50" s="212" t="s">
        <v>222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29"/>
      <c r="B51" s="230"/>
      <c r="C51" s="268" t="s">
        <v>269</v>
      </c>
      <c r="D51" s="238"/>
      <c r="E51" s="239"/>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29"/>
      <c r="B52" s="230"/>
      <c r="C52" s="268" t="s">
        <v>270</v>
      </c>
      <c r="D52" s="238"/>
      <c r="E52" s="239"/>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271</v>
      </c>
      <c r="D53" s="238"/>
      <c r="E53" s="239">
        <v>4542.41</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10</v>
      </c>
      <c r="B54" s="259" t="s">
        <v>272</v>
      </c>
      <c r="C54" s="269" t="s">
        <v>273</v>
      </c>
      <c r="D54" s="260" t="s">
        <v>274</v>
      </c>
      <c r="E54" s="261">
        <v>1</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218</v>
      </c>
      <c r="T54" s="233" t="s">
        <v>219</v>
      </c>
      <c r="U54" s="233">
        <v>0</v>
      </c>
      <c r="V54" s="233">
        <f>ROUND(E54*U54,2)</f>
        <v>0</v>
      </c>
      <c r="W54" s="233"/>
      <c r="X54" s="233" t="s">
        <v>220</v>
      </c>
      <c r="Y54" s="233" t="s">
        <v>221</v>
      </c>
      <c r="Z54" s="212"/>
      <c r="AA54" s="212"/>
      <c r="AB54" s="212"/>
      <c r="AC54" s="212"/>
      <c r="AD54" s="212"/>
      <c r="AE54" s="212"/>
      <c r="AF54" s="212"/>
      <c r="AG54" s="212" t="s">
        <v>222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8">
        <v>11</v>
      </c>
      <c r="B55" s="259" t="s">
        <v>275</v>
      </c>
      <c r="C55" s="269" t="s">
        <v>276</v>
      </c>
      <c r="D55" s="260" t="s">
        <v>274</v>
      </c>
      <c r="E55" s="261">
        <v>7</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218</v>
      </c>
      <c r="T55" s="233" t="s">
        <v>219</v>
      </c>
      <c r="U55" s="233">
        <v>0</v>
      </c>
      <c r="V55" s="233">
        <f>ROUND(E55*U55,2)</f>
        <v>0</v>
      </c>
      <c r="W55" s="233"/>
      <c r="X55" s="233" t="s">
        <v>220</v>
      </c>
      <c r="Y55" s="233" t="s">
        <v>221</v>
      </c>
      <c r="Z55" s="212"/>
      <c r="AA55" s="212"/>
      <c r="AB55" s="212"/>
      <c r="AC55" s="212"/>
      <c r="AD55" s="212"/>
      <c r="AE55" s="212"/>
      <c r="AF55" s="212"/>
      <c r="AG55" s="212" t="s">
        <v>222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8">
        <v>12</v>
      </c>
      <c r="B56" s="259" t="s">
        <v>277</v>
      </c>
      <c r="C56" s="269" t="s">
        <v>278</v>
      </c>
      <c r="D56" s="260" t="s">
        <v>274</v>
      </c>
      <c r="E56" s="261">
        <v>1</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218</v>
      </c>
      <c r="T56" s="233" t="s">
        <v>219</v>
      </c>
      <c r="U56" s="233">
        <v>0</v>
      </c>
      <c r="V56" s="233">
        <f>ROUND(E56*U56,2)</f>
        <v>0</v>
      </c>
      <c r="W56" s="233"/>
      <c r="X56" s="233" t="s">
        <v>220</v>
      </c>
      <c r="Y56" s="233" t="s">
        <v>221</v>
      </c>
      <c r="Z56" s="212"/>
      <c r="AA56" s="212"/>
      <c r="AB56" s="212"/>
      <c r="AC56" s="212"/>
      <c r="AD56" s="212"/>
      <c r="AE56" s="212"/>
      <c r="AF56" s="212"/>
      <c r="AG56" s="212" t="s">
        <v>222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8">
        <v>13</v>
      </c>
      <c r="B57" s="259" t="s">
        <v>279</v>
      </c>
      <c r="C57" s="269" t="s">
        <v>280</v>
      </c>
      <c r="D57" s="260" t="s">
        <v>281</v>
      </c>
      <c r="E57" s="261">
        <v>7</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218</v>
      </c>
      <c r="T57" s="233" t="s">
        <v>219</v>
      </c>
      <c r="U57" s="233">
        <v>0</v>
      </c>
      <c r="V57" s="233">
        <f>ROUND(E57*U57,2)</f>
        <v>0</v>
      </c>
      <c r="W57" s="233"/>
      <c r="X57" s="233" t="s">
        <v>220</v>
      </c>
      <c r="Y57" s="233" t="s">
        <v>221</v>
      </c>
      <c r="Z57" s="212"/>
      <c r="AA57" s="212"/>
      <c r="AB57" s="212"/>
      <c r="AC57" s="212"/>
      <c r="AD57" s="212"/>
      <c r="AE57" s="212"/>
      <c r="AF57" s="212"/>
      <c r="AG57" s="212" t="s">
        <v>222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42" t="s">
        <v>213</v>
      </c>
      <c r="B58" s="243" t="s">
        <v>157</v>
      </c>
      <c r="C58" s="264" t="s">
        <v>158</v>
      </c>
      <c r="D58" s="244"/>
      <c r="E58" s="245"/>
      <c r="F58" s="246"/>
      <c r="G58" s="247">
        <f>SUMIF(AG59:AG83,"&lt;&gt;NOR",G59:G83)</f>
        <v>0</v>
      </c>
      <c r="H58" s="241"/>
      <c r="I58" s="241">
        <f>SUM(I59:I83)</f>
        <v>0</v>
      </c>
      <c r="J58" s="241"/>
      <c r="K58" s="241">
        <f>SUM(K59:K83)</f>
        <v>0</v>
      </c>
      <c r="L58" s="241"/>
      <c r="M58" s="241">
        <f>SUM(M59:M83)</f>
        <v>0</v>
      </c>
      <c r="N58" s="240"/>
      <c r="O58" s="240">
        <f>SUM(O59:O83)</f>
        <v>0</v>
      </c>
      <c r="P58" s="240"/>
      <c r="Q58" s="240">
        <f>SUM(Q59:Q83)</f>
        <v>0</v>
      </c>
      <c r="R58" s="241"/>
      <c r="S58" s="241"/>
      <c r="T58" s="241"/>
      <c r="U58" s="241"/>
      <c r="V58" s="241">
        <f>SUM(V59:V83)</f>
        <v>0</v>
      </c>
      <c r="W58" s="241"/>
      <c r="X58" s="241"/>
      <c r="Y58" s="241"/>
      <c r="AG58" t="s">
        <v>214</v>
      </c>
    </row>
    <row r="59" spans="1:60" outlineLevel="1" x14ac:dyDescent="0.2">
      <c r="A59" s="258">
        <v>14</v>
      </c>
      <c r="B59" s="259" t="s">
        <v>282</v>
      </c>
      <c r="C59" s="269" t="s">
        <v>283</v>
      </c>
      <c r="D59" s="260" t="s">
        <v>241</v>
      </c>
      <c r="E59" s="261">
        <v>706.59699999999998</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218</v>
      </c>
      <c r="T59" s="233" t="s">
        <v>219</v>
      </c>
      <c r="U59" s="233">
        <v>0</v>
      </c>
      <c r="V59" s="233">
        <f>ROUND(E59*U59,2)</f>
        <v>0</v>
      </c>
      <c r="W59" s="233"/>
      <c r="X59" s="233" t="s">
        <v>220</v>
      </c>
      <c r="Y59" s="233" t="s">
        <v>221</v>
      </c>
      <c r="Z59" s="212"/>
      <c r="AA59" s="212"/>
      <c r="AB59" s="212"/>
      <c r="AC59" s="212"/>
      <c r="AD59" s="212"/>
      <c r="AE59" s="212"/>
      <c r="AF59" s="212"/>
      <c r="AG59" s="212" t="s">
        <v>222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15</v>
      </c>
      <c r="B60" s="259" t="s">
        <v>284</v>
      </c>
      <c r="C60" s="269" t="s">
        <v>285</v>
      </c>
      <c r="D60" s="260" t="s">
        <v>241</v>
      </c>
      <c r="E60" s="261">
        <v>706.59699999999998</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218</v>
      </c>
      <c r="T60" s="233" t="s">
        <v>219</v>
      </c>
      <c r="U60" s="233">
        <v>0</v>
      </c>
      <c r="V60" s="233">
        <f>ROUND(E60*U60,2)</f>
        <v>0</v>
      </c>
      <c r="W60" s="233"/>
      <c r="X60" s="233" t="s">
        <v>220</v>
      </c>
      <c r="Y60" s="233" t="s">
        <v>221</v>
      </c>
      <c r="Z60" s="212"/>
      <c r="AA60" s="212"/>
      <c r="AB60" s="212"/>
      <c r="AC60" s="212"/>
      <c r="AD60" s="212"/>
      <c r="AE60" s="212"/>
      <c r="AF60" s="212"/>
      <c r="AG60" s="212" t="s">
        <v>222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9">
        <v>16</v>
      </c>
      <c r="B61" s="250" t="s">
        <v>286</v>
      </c>
      <c r="C61" s="265" t="s">
        <v>287</v>
      </c>
      <c r="D61" s="251" t="s">
        <v>241</v>
      </c>
      <c r="E61" s="252">
        <v>14131.94</v>
      </c>
      <c r="F61" s="253"/>
      <c r="G61" s="254">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218</v>
      </c>
      <c r="T61" s="233" t="s">
        <v>219</v>
      </c>
      <c r="U61" s="233">
        <v>0</v>
      </c>
      <c r="V61" s="233">
        <f>ROUND(E61*U61,2)</f>
        <v>0</v>
      </c>
      <c r="W61" s="233"/>
      <c r="X61" s="233" t="s">
        <v>220</v>
      </c>
      <c r="Y61" s="233" t="s">
        <v>221</v>
      </c>
      <c r="Z61" s="212"/>
      <c r="AA61" s="212"/>
      <c r="AB61" s="212"/>
      <c r="AC61" s="212"/>
      <c r="AD61" s="212"/>
      <c r="AE61" s="212"/>
      <c r="AF61" s="212"/>
      <c r="AG61" s="212" t="s">
        <v>222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29"/>
      <c r="B62" s="230"/>
      <c r="C62" s="268" t="s">
        <v>288</v>
      </c>
      <c r="D62" s="238"/>
      <c r="E62" s="239"/>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289</v>
      </c>
      <c r="D63" s="238"/>
      <c r="E63" s="239">
        <v>14131.94</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227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8">
        <v>17</v>
      </c>
      <c r="B64" s="259" t="s">
        <v>290</v>
      </c>
      <c r="C64" s="269" t="s">
        <v>291</v>
      </c>
      <c r="D64" s="260" t="s">
        <v>241</v>
      </c>
      <c r="E64" s="261">
        <v>706.59699999999998</v>
      </c>
      <c r="F64" s="262"/>
      <c r="G64" s="263">
        <f>ROUND(E64*F64,2)</f>
        <v>0</v>
      </c>
      <c r="H64" s="234"/>
      <c r="I64" s="233">
        <f>ROUND(E64*H64,2)</f>
        <v>0</v>
      </c>
      <c r="J64" s="234"/>
      <c r="K64" s="233">
        <f>ROUND(E64*J64,2)</f>
        <v>0</v>
      </c>
      <c r="L64" s="233">
        <v>21</v>
      </c>
      <c r="M64" s="233">
        <f>G64*(1+L64/100)</f>
        <v>0</v>
      </c>
      <c r="N64" s="232">
        <v>0</v>
      </c>
      <c r="O64" s="232">
        <f>ROUND(E64*N64,2)</f>
        <v>0</v>
      </c>
      <c r="P64" s="232">
        <v>0</v>
      </c>
      <c r="Q64" s="232">
        <f>ROUND(E64*P64,2)</f>
        <v>0</v>
      </c>
      <c r="R64" s="233"/>
      <c r="S64" s="233" t="s">
        <v>218</v>
      </c>
      <c r="T64" s="233" t="s">
        <v>219</v>
      </c>
      <c r="U64" s="233">
        <v>0</v>
      </c>
      <c r="V64" s="233">
        <f>ROUND(E64*U64,2)</f>
        <v>0</v>
      </c>
      <c r="W64" s="233"/>
      <c r="X64" s="233" t="s">
        <v>220</v>
      </c>
      <c r="Y64" s="233" t="s">
        <v>221</v>
      </c>
      <c r="Z64" s="212"/>
      <c r="AA64" s="212"/>
      <c r="AB64" s="212"/>
      <c r="AC64" s="212"/>
      <c r="AD64" s="212"/>
      <c r="AE64" s="212"/>
      <c r="AF64" s="212"/>
      <c r="AG64" s="212" t="s">
        <v>222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49">
        <v>18</v>
      </c>
      <c r="B65" s="250" t="s">
        <v>292</v>
      </c>
      <c r="C65" s="265" t="s">
        <v>293</v>
      </c>
      <c r="D65" s="251" t="s">
        <v>241</v>
      </c>
      <c r="E65" s="252">
        <v>320.964</v>
      </c>
      <c r="F65" s="253"/>
      <c r="G65" s="254">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218</v>
      </c>
      <c r="T65" s="233" t="s">
        <v>219</v>
      </c>
      <c r="U65" s="233">
        <v>0</v>
      </c>
      <c r="V65" s="233">
        <f>ROUND(E65*U65,2)</f>
        <v>0</v>
      </c>
      <c r="W65" s="233"/>
      <c r="X65" s="233" t="s">
        <v>220</v>
      </c>
      <c r="Y65" s="233" t="s">
        <v>221</v>
      </c>
      <c r="Z65" s="212"/>
      <c r="AA65" s="212"/>
      <c r="AB65" s="212"/>
      <c r="AC65" s="212"/>
      <c r="AD65" s="212"/>
      <c r="AE65" s="212"/>
      <c r="AF65" s="212"/>
      <c r="AG65" s="212" t="s">
        <v>222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6" t="s">
        <v>223</v>
      </c>
      <c r="D66" s="255"/>
      <c r="E66" s="255"/>
      <c r="F66" s="255"/>
      <c r="G66" s="255"/>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3" x14ac:dyDescent="0.2">
      <c r="A67" s="229"/>
      <c r="B67" s="230"/>
      <c r="C67" s="267" t="s">
        <v>294</v>
      </c>
      <c r="D67" s="256"/>
      <c r="E67" s="256"/>
      <c r="F67" s="256"/>
      <c r="G67" s="256"/>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224</v>
      </c>
      <c r="AH67" s="212"/>
      <c r="AI67" s="212"/>
      <c r="AJ67" s="212"/>
      <c r="AK67" s="212"/>
      <c r="AL67" s="212"/>
      <c r="AM67" s="212"/>
      <c r="AN67" s="212"/>
      <c r="AO67" s="212"/>
      <c r="AP67" s="212"/>
      <c r="AQ67" s="212"/>
      <c r="AR67" s="212"/>
      <c r="AS67" s="212"/>
      <c r="AT67" s="212"/>
      <c r="AU67" s="212"/>
      <c r="AV67" s="212"/>
      <c r="AW67" s="212"/>
      <c r="AX67" s="212"/>
      <c r="AY67" s="212"/>
      <c r="AZ67" s="212"/>
      <c r="BA67" s="257" t="str">
        <f>C67</f>
        <v>Položka 981511114 - Demolice konstrukcí objektů z betonu železového postupným rozebíráním: 133,18 m3, 320,964 t</v>
      </c>
      <c r="BB67" s="212"/>
      <c r="BC67" s="212"/>
      <c r="BD67" s="212"/>
      <c r="BE67" s="212"/>
      <c r="BF67" s="212"/>
      <c r="BG67" s="212"/>
      <c r="BH67" s="212"/>
    </row>
    <row r="68" spans="1:60" ht="45" outlineLevel="1" x14ac:dyDescent="0.2">
      <c r="A68" s="258">
        <v>19</v>
      </c>
      <c r="B68" s="259" t="s">
        <v>295</v>
      </c>
      <c r="C68" s="269" t="s">
        <v>296</v>
      </c>
      <c r="D68" s="260" t="s">
        <v>241</v>
      </c>
      <c r="E68" s="261">
        <v>7.8209999999999997</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218</v>
      </c>
      <c r="T68" s="233" t="s">
        <v>219</v>
      </c>
      <c r="U68" s="233">
        <v>0</v>
      </c>
      <c r="V68" s="233">
        <f>ROUND(E68*U68,2)</f>
        <v>0</v>
      </c>
      <c r="W68" s="233"/>
      <c r="X68" s="233" t="s">
        <v>220</v>
      </c>
      <c r="Y68" s="233" t="s">
        <v>221</v>
      </c>
      <c r="Z68" s="212"/>
      <c r="AA68" s="212"/>
      <c r="AB68" s="212"/>
      <c r="AC68" s="212"/>
      <c r="AD68" s="212"/>
      <c r="AE68" s="212"/>
      <c r="AF68" s="212"/>
      <c r="AG68" s="212" t="s">
        <v>222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20</v>
      </c>
      <c r="B69" s="250" t="s">
        <v>297</v>
      </c>
      <c r="C69" s="265" t="s">
        <v>298</v>
      </c>
      <c r="D69" s="251" t="s">
        <v>241</v>
      </c>
      <c r="E69" s="252">
        <v>193.11099999999999</v>
      </c>
      <c r="F69" s="253"/>
      <c r="G69" s="254">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218</v>
      </c>
      <c r="T69" s="233" t="s">
        <v>219</v>
      </c>
      <c r="U69" s="233">
        <v>0</v>
      </c>
      <c r="V69" s="233">
        <f>ROUND(E69*U69,2)</f>
        <v>0</v>
      </c>
      <c r="W69" s="233"/>
      <c r="X69" s="233" t="s">
        <v>220</v>
      </c>
      <c r="Y69" s="233" t="s">
        <v>221</v>
      </c>
      <c r="Z69" s="212"/>
      <c r="AA69" s="212"/>
      <c r="AB69" s="212"/>
      <c r="AC69" s="212"/>
      <c r="AD69" s="212"/>
      <c r="AE69" s="212"/>
      <c r="AF69" s="212"/>
      <c r="AG69" s="212" t="s">
        <v>222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6" t="s">
        <v>223</v>
      </c>
      <c r="D70" s="255"/>
      <c r="E70" s="255"/>
      <c r="F70" s="255"/>
      <c r="G70" s="255"/>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3" x14ac:dyDescent="0.2">
      <c r="A71" s="229"/>
      <c r="B71" s="230"/>
      <c r="C71" s="267" t="s">
        <v>299</v>
      </c>
      <c r="D71" s="256"/>
      <c r="E71" s="256"/>
      <c r="F71" s="256"/>
      <c r="G71" s="256"/>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224</v>
      </c>
      <c r="AH71" s="212"/>
      <c r="AI71" s="212"/>
      <c r="AJ71" s="212"/>
      <c r="AK71" s="212"/>
      <c r="AL71" s="212"/>
      <c r="AM71" s="212"/>
      <c r="AN71" s="212"/>
      <c r="AO71" s="212"/>
      <c r="AP71" s="212"/>
      <c r="AQ71" s="212"/>
      <c r="AR71" s="212"/>
      <c r="AS71" s="212"/>
      <c r="AT71" s="212"/>
      <c r="AU71" s="212"/>
      <c r="AV71" s="212"/>
      <c r="AW71" s="212"/>
      <c r="AX71" s="212"/>
      <c r="AY71" s="212"/>
      <c r="AZ71" s="212"/>
      <c r="BA71" s="257" t="str">
        <f>C71</f>
        <v>Položka 113107222 -  Odstranění podkladu z kameniva drceného tl přes 100 do 200 mm strojně pl přes 200 m2: 665,9 m2, 193,111 t</v>
      </c>
      <c r="BB71" s="212"/>
      <c r="BC71" s="212"/>
      <c r="BD71" s="212"/>
      <c r="BE71" s="212"/>
      <c r="BF71" s="212"/>
      <c r="BG71" s="212"/>
      <c r="BH71" s="212"/>
    </row>
    <row r="72" spans="1:60" ht="22.5" outlineLevel="1" x14ac:dyDescent="0.2">
      <c r="A72" s="249">
        <v>21</v>
      </c>
      <c r="B72" s="250" t="s">
        <v>300</v>
      </c>
      <c r="C72" s="265" t="s">
        <v>301</v>
      </c>
      <c r="D72" s="251" t="s">
        <v>241</v>
      </c>
      <c r="E72" s="252">
        <v>180.226</v>
      </c>
      <c r="F72" s="253"/>
      <c r="G72" s="254">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218</v>
      </c>
      <c r="T72" s="233" t="s">
        <v>219</v>
      </c>
      <c r="U72" s="233">
        <v>0</v>
      </c>
      <c r="V72" s="233">
        <f>ROUND(E72*U72,2)</f>
        <v>0</v>
      </c>
      <c r="W72" s="233"/>
      <c r="X72" s="233" t="s">
        <v>220</v>
      </c>
      <c r="Y72" s="233" t="s">
        <v>221</v>
      </c>
      <c r="Z72" s="212"/>
      <c r="AA72" s="212"/>
      <c r="AB72" s="212"/>
      <c r="AC72" s="212"/>
      <c r="AD72" s="212"/>
      <c r="AE72" s="212"/>
      <c r="AF72" s="212"/>
      <c r="AG72" s="212" t="s">
        <v>222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29"/>
      <c r="B73" s="230"/>
      <c r="C73" s="266" t="s">
        <v>223</v>
      </c>
      <c r="D73" s="255"/>
      <c r="E73" s="255"/>
      <c r="F73" s="255"/>
      <c r="G73" s="255"/>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224</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3" x14ac:dyDescent="0.2">
      <c r="A74" s="229"/>
      <c r="B74" s="230"/>
      <c r="C74" s="267" t="s">
        <v>302</v>
      </c>
      <c r="D74" s="256"/>
      <c r="E74" s="256"/>
      <c r="F74" s="256"/>
      <c r="G74" s="256"/>
      <c r="H74" s="233"/>
      <c r="I74" s="233"/>
      <c r="J74" s="233"/>
      <c r="K74" s="233"/>
      <c r="L74" s="233"/>
      <c r="M74" s="233"/>
      <c r="N74" s="232"/>
      <c r="O74" s="232"/>
      <c r="P74" s="232"/>
      <c r="Q74" s="232"/>
      <c r="R74" s="233"/>
      <c r="S74" s="233"/>
      <c r="T74" s="233"/>
      <c r="U74" s="233"/>
      <c r="V74" s="233"/>
      <c r="W74" s="233"/>
      <c r="X74" s="233"/>
      <c r="Y74" s="233"/>
      <c r="Z74" s="212"/>
      <c r="AA74" s="212"/>
      <c r="AB74" s="212"/>
      <c r="AC74" s="212"/>
      <c r="AD74" s="212"/>
      <c r="AE74" s="212"/>
      <c r="AF74" s="212"/>
      <c r="AG74" s="212" t="s">
        <v>224</v>
      </c>
      <c r="AH74" s="212"/>
      <c r="AI74" s="212"/>
      <c r="AJ74" s="212"/>
      <c r="AK74" s="212"/>
      <c r="AL74" s="212"/>
      <c r="AM74" s="212"/>
      <c r="AN74" s="212"/>
      <c r="AO74" s="212"/>
      <c r="AP74" s="212"/>
      <c r="AQ74" s="212"/>
      <c r="AR74" s="212"/>
      <c r="AS74" s="212"/>
      <c r="AT74" s="212"/>
      <c r="AU74" s="212"/>
      <c r="AV74" s="212"/>
      <c r="AW74" s="212"/>
      <c r="AX74" s="212"/>
      <c r="AY74" s="212"/>
      <c r="AZ74" s="212"/>
      <c r="BA74" s="257" t="str">
        <f>C74</f>
        <v>Položka 981011111 - Demolice budov dřevěných lehkých jednostranně obitých postupným rozebíráním: 4542,41 m3, 177,154 t</v>
      </c>
      <c r="BB74" s="212"/>
      <c r="BC74" s="212"/>
      <c r="BD74" s="212"/>
      <c r="BE74" s="212"/>
      <c r="BF74" s="212"/>
      <c r="BG74" s="212"/>
      <c r="BH74" s="212"/>
    </row>
    <row r="75" spans="1:60" outlineLevel="3" x14ac:dyDescent="0.2">
      <c r="A75" s="229"/>
      <c r="B75" s="230"/>
      <c r="C75" s="267" t="s">
        <v>303</v>
      </c>
      <c r="D75" s="256"/>
      <c r="E75" s="256"/>
      <c r="F75" s="256"/>
      <c r="G75" s="256"/>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224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9">
        <v>22</v>
      </c>
      <c r="B76" s="250" t="s">
        <v>304</v>
      </c>
      <c r="C76" s="265" t="s">
        <v>305</v>
      </c>
      <c r="D76" s="251" t="s">
        <v>241</v>
      </c>
      <c r="E76" s="252">
        <v>4.8000000000000001E-2</v>
      </c>
      <c r="F76" s="253"/>
      <c r="G76" s="254">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218</v>
      </c>
      <c r="T76" s="233" t="s">
        <v>219</v>
      </c>
      <c r="U76" s="233">
        <v>0</v>
      </c>
      <c r="V76" s="233">
        <f>ROUND(E76*U76,2)</f>
        <v>0</v>
      </c>
      <c r="W76" s="233"/>
      <c r="X76" s="233" t="s">
        <v>220</v>
      </c>
      <c r="Y76" s="233" t="s">
        <v>221</v>
      </c>
      <c r="Z76" s="212"/>
      <c r="AA76" s="212"/>
      <c r="AB76" s="212"/>
      <c r="AC76" s="212"/>
      <c r="AD76" s="212"/>
      <c r="AE76" s="212"/>
      <c r="AF76" s="212"/>
      <c r="AG76" s="212" t="s">
        <v>222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6" t="s">
        <v>223</v>
      </c>
      <c r="D77" s="255"/>
      <c r="E77" s="255"/>
      <c r="F77" s="255"/>
      <c r="G77" s="255"/>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3" x14ac:dyDescent="0.2">
      <c r="A78" s="229"/>
      <c r="B78" s="230"/>
      <c r="C78" s="267" t="s">
        <v>306</v>
      </c>
      <c r="D78" s="256"/>
      <c r="E78" s="256"/>
      <c r="F78" s="256"/>
      <c r="G78" s="256"/>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224</v>
      </c>
      <c r="AH78" s="212"/>
      <c r="AI78" s="212"/>
      <c r="AJ78" s="212"/>
      <c r="AK78" s="212"/>
      <c r="AL78" s="212"/>
      <c r="AM78" s="212"/>
      <c r="AN78" s="212"/>
      <c r="AO78" s="212"/>
      <c r="AP78" s="212"/>
      <c r="AQ78" s="212"/>
      <c r="AR78" s="212"/>
      <c r="AS78" s="212"/>
      <c r="AT78" s="212"/>
      <c r="AU78" s="212"/>
      <c r="AV78" s="212"/>
      <c r="AW78" s="212"/>
      <c r="AX78" s="212"/>
      <c r="AY78" s="212"/>
      <c r="AZ78" s="212"/>
      <c r="BA78" s="257" t="str">
        <f>C78</f>
        <v>Položka 715101813 - Odstranění izolací proti chemickým vlivům folií plochy přes 1 m2: 4,770 m2, 0,048 t</v>
      </c>
      <c r="BB78" s="212"/>
      <c r="BC78" s="212"/>
      <c r="BD78" s="212"/>
      <c r="BE78" s="212"/>
      <c r="BF78" s="212"/>
      <c r="BG78" s="212"/>
      <c r="BH78" s="212"/>
    </row>
    <row r="79" spans="1:60" ht="33.75" outlineLevel="1" x14ac:dyDescent="0.2">
      <c r="A79" s="249">
        <v>23</v>
      </c>
      <c r="B79" s="250" t="s">
        <v>307</v>
      </c>
      <c r="C79" s="265" t="s">
        <v>308</v>
      </c>
      <c r="D79" s="251" t="s">
        <v>241</v>
      </c>
      <c r="E79" s="252">
        <v>0.09</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218</v>
      </c>
      <c r="T79" s="233" t="s">
        <v>219</v>
      </c>
      <c r="U79" s="233">
        <v>0</v>
      </c>
      <c r="V79" s="233">
        <f>ROUND(E79*U79,2)</f>
        <v>0</v>
      </c>
      <c r="W79" s="233"/>
      <c r="X79" s="233" t="s">
        <v>220</v>
      </c>
      <c r="Y79" s="233" t="s">
        <v>221</v>
      </c>
      <c r="Z79" s="212"/>
      <c r="AA79" s="212"/>
      <c r="AB79" s="212"/>
      <c r="AC79" s="212"/>
      <c r="AD79" s="212"/>
      <c r="AE79" s="212"/>
      <c r="AF79" s="212"/>
      <c r="AG79" s="212" t="s">
        <v>222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8" t="s">
        <v>309</v>
      </c>
      <c r="D80" s="238"/>
      <c r="E80" s="239"/>
      <c r="F80" s="233"/>
      <c r="G80" s="233"/>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29"/>
      <c r="B81" s="230"/>
      <c r="C81" s="268" t="s">
        <v>310</v>
      </c>
      <c r="D81" s="238"/>
      <c r="E81" s="239"/>
      <c r="F81" s="233"/>
      <c r="G81" s="233"/>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29"/>
      <c r="B82" s="230"/>
      <c r="C82" s="268" t="s">
        <v>311</v>
      </c>
      <c r="D82" s="238"/>
      <c r="E82" s="239">
        <v>0.09</v>
      </c>
      <c r="F82" s="233"/>
      <c r="G82" s="233"/>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8">
        <v>24</v>
      </c>
      <c r="B83" s="259" t="s">
        <v>312</v>
      </c>
      <c r="C83" s="269" t="s">
        <v>313</v>
      </c>
      <c r="D83" s="260" t="s">
        <v>241</v>
      </c>
      <c r="E83" s="261">
        <v>0.09</v>
      </c>
      <c r="F83" s="262"/>
      <c r="G83" s="263">
        <f>ROUND(E83*F83,2)</f>
        <v>0</v>
      </c>
      <c r="H83" s="234"/>
      <c r="I83" s="233">
        <f>ROUND(E83*H83,2)</f>
        <v>0</v>
      </c>
      <c r="J83" s="234"/>
      <c r="K83" s="233">
        <f>ROUND(E83*J83,2)</f>
        <v>0</v>
      </c>
      <c r="L83" s="233">
        <v>21</v>
      </c>
      <c r="M83" s="233">
        <f>G83*(1+L83/100)</f>
        <v>0</v>
      </c>
      <c r="N83" s="232">
        <v>7.4999999999999997E-3</v>
      </c>
      <c r="O83" s="232">
        <f>ROUND(E83*N83,2)</f>
        <v>0</v>
      </c>
      <c r="P83" s="232">
        <v>0</v>
      </c>
      <c r="Q83" s="232">
        <f>ROUND(E83*P83,2)</f>
        <v>0</v>
      </c>
      <c r="R83" s="233"/>
      <c r="S83" s="233" t="s">
        <v>218</v>
      </c>
      <c r="T83" s="233" t="s">
        <v>219</v>
      </c>
      <c r="U83" s="233">
        <v>0</v>
      </c>
      <c r="V83" s="233">
        <f>ROUND(E83*U83,2)</f>
        <v>0</v>
      </c>
      <c r="W83" s="233"/>
      <c r="X83" s="233" t="s">
        <v>220</v>
      </c>
      <c r="Y83" s="233" t="s">
        <v>221</v>
      </c>
      <c r="Z83" s="212"/>
      <c r="AA83" s="212"/>
      <c r="AB83" s="212"/>
      <c r="AC83" s="212"/>
      <c r="AD83" s="212"/>
      <c r="AE83" s="212"/>
      <c r="AF83" s="212"/>
      <c r="AG83" s="212" t="s">
        <v>222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42" t="s">
        <v>213</v>
      </c>
      <c r="B84" s="243" t="s">
        <v>164</v>
      </c>
      <c r="C84" s="264" t="s">
        <v>165</v>
      </c>
      <c r="D84" s="244"/>
      <c r="E84" s="245"/>
      <c r="F84" s="246"/>
      <c r="G84" s="247">
        <f>SUMIF(AG85:AG87,"&lt;&gt;NOR",G85:G87)</f>
        <v>0</v>
      </c>
      <c r="H84" s="241"/>
      <c r="I84" s="241">
        <f>SUM(I85:I87)</f>
        <v>0</v>
      </c>
      <c r="J84" s="241"/>
      <c r="K84" s="241">
        <f>SUM(K85:K87)</f>
        <v>0</v>
      </c>
      <c r="L84" s="241"/>
      <c r="M84" s="241">
        <f>SUM(M85:M87)</f>
        <v>0</v>
      </c>
      <c r="N84" s="240"/>
      <c r="O84" s="240">
        <f>SUM(O85:O87)</f>
        <v>0.01</v>
      </c>
      <c r="P84" s="240"/>
      <c r="Q84" s="240">
        <f>SUM(Q85:Q87)</f>
        <v>0.05</v>
      </c>
      <c r="R84" s="241"/>
      <c r="S84" s="241"/>
      <c r="T84" s="241"/>
      <c r="U84" s="241"/>
      <c r="V84" s="241">
        <f>SUM(V85:V87)</f>
        <v>0</v>
      </c>
      <c r="W84" s="241"/>
      <c r="X84" s="241"/>
      <c r="Y84" s="241"/>
      <c r="AG84" t="s">
        <v>214</v>
      </c>
    </row>
    <row r="85" spans="1:60" ht="22.5" outlineLevel="1" x14ac:dyDescent="0.2">
      <c r="A85" s="249">
        <v>25</v>
      </c>
      <c r="B85" s="250" t="s">
        <v>314</v>
      </c>
      <c r="C85" s="265" t="s">
        <v>315</v>
      </c>
      <c r="D85" s="251" t="s">
        <v>217</v>
      </c>
      <c r="E85" s="252">
        <v>4.7699999999999996</v>
      </c>
      <c r="F85" s="253"/>
      <c r="G85" s="254">
        <f>ROUND(E85*F85,2)</f>
        <v>0</v>
      </c>
      <c r="H85" s="234"/>
      <c r="I85" s="233">
        <f>ROUND(E85*H85,2)</f>
        <v>0</v>
      </c>
      <c r="J85" s="234"/>
      <c r="K85" s="233">
        <f>ROUND(E85*J85,2)</f>
        <v>0</v>
      </c>
      <c r="L85" s="233">
        <v>21</v>
      </c>
      <c r="M85" s="233">
        <f>G85*(1+L85/100)</f>
        <v>0</v>
      </c>
      <c r="N85" s="232">
        <v>2.5000000000000001E-3</v>
      </c>
      <c r="O85" s="232">
        <f>ROUND(E85*N85,2)</f>
        <v>0.01</v>
      </c>
      <c r="P85" s="232">
        <v>0.01</v>
      </c>
      <c r="Q85" s="232">
        <f>ROUND(E85*P85,2)</f>
        <v>0.05</v>
      </c>
      <c r="R85" s="233"/>
      <c r="S85" s="233" t="s">
        <v>218</v>
      </c>
      <c r="T85" s="233" t="s">
        <v>219</v>
      </c>
      <c r="U85" s="233">
        <v>0</v>
      </c>
      <c r="V85" s="233">
        <f>ROUND(E85*U85,2)</f>
        <v>0</v>
      </c>
      <c r="W85" s="233"/>
      <c r="X85" s="233" t="s">
        <v>220</v>
      </c>
      <c r="Y85" s="233" t="s">
        <v>221</v>
      </c>
      <c r="Z85" s="212"/>
      <c r="AA85" s="212"/>
      <c r="AB85" s="212"/>
      <c r="AC85" s="212"/>
      <c r="AD85" s="212"/>
      <c r="AE85" s="212"/>
      <c r="AF85" s="212"/>
      <c r="AG85" s="212" t="s">
        <v>316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29"/>
      <c r="B86" s="230"/>
      <c r="C86" s="268" t="s">
        <v>317</v>
      </c>
      <c r="D86" s="238"/>
      <c r="E86" s="239"/>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318</v>
      </c>
      <c r="D87" s="238"/>
      <c r="E87" s="239">
        <v>4.7699999999999996</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242" t="s">
        <v>213</v>
      </c>
      <c r="B88" s="243" t="s">
        <v>168</v>
      </c>
      <c r="C88" s="264" t="s">
        <v>169</v>
      </c>
      <c r="D88" s="244"/>
      <c r="E88" s="245"/>
      <c r="F88" s="246"/>
      <c r="G88" s="247">
        <f>SUMIF(AG89:AG101,"&lt;&gt;NOR",G89:G101)</f>
        <v>0</v>
      </c>
      <c r="H88" s="241"/>
      <c r="I88" s="241">
        <f>SUM(I89:I101)</f>
        <v>0</v>
      </c>
      <c r="J88" s="241"/>
      <c r="K88" s="241">
        <f>SUM(K89:K101)</f>
        <v>0</v>
      </c>
      <c r="L88" s="241"/>
      <c r="M88" s="241">
        <f>SUM(M89:M101)</f>
        <v>0</v>
      </c>
      <c r="N88" s="240"/>
      <c r="O88" s="240">
        <f>SUM(O89:O101)</f>
        <v>0</v>
      </c>
      <c r="P88" s="240"/>
      <c r="Q88" s="240">
        <f>SUM(Q89:Q101)</f>
        <v>0.08</v>
      </c>
      <c r="R88" s="241"/>
      <c r="S88" s="241"/>
      <c r="T88" s="241"/>
      <c r="U88" s="241"/>
      <c r="V88" s="241">
        <f>SUM(V89:V101)</f>
        <v>0</v>
      </c>
      <c r="W88" s="241"/>
      <c r="X88" s="241"/>
      <c r="Y88" s="241"/>
      <c r="AG88" t="s">
        <v>214</v>
      </c>
    </row>
    <row r="89" spans="1:60" ht="22.5" outlineLevel="1" x14ac:dyDescent="0.2">
      <c r="A89" s="249">
        <v>26</v>
      </c>
      <c r="B89" s="250" t="s">
        <v>319</v>
      </c>
      <c r="C89" s="265" t="s">
        <v>320</v>
      </c>
      <c r="D89" s="251" t="s">
        <v>321</v>
      </c>
      <c r="E89" s="252">
        <v>15</v>
      </c>
      <c r="F89" s="253"/>
      <c r="G89" s="254">
        <f>ROUND(E89*F89,2)</f>
        <v>0</v>
      </c>
      <c r="H89" s="234"/>
      <c r="I89" s="233">
        <f>ROUND(E89*H89,2)</f>
        <v>0</v>
      </c>
      <c r="J89" s="234"/>
      <c r="K89" s="233">
        <f>ROUND(E89*J89,2)</f>
        <v>0</v>
      </c>
      <c r="L89" s="233">
        <v>21</v>
      </c>
      <c r="M89" s="233">
        <f>G89*(1+L89/100)</f>
        <v>0</v>
      </c>
      <c r="N89" s="232">
        <v>0</v>
      </c>
      <c r="O89" s="232">
        <f>ROUND(E89*N89,2)</f>
        <v>0</v>
      </c>
      <c r="P89" s="232">
        <v>4.0000000000000002E-4</v>
      </c>
      <c r="Q89" s="232">
        <f>ROUND(E89*P89,2)</f>
        <v>0.01</v>
      </c>
      <c r="R89" s="233"/>
      <c r="S89" s="233" t="s">
        <v>218</v>
      </c>
      <c r="T89" s="233" t="s">
        <v>219</v>
      </c>
      <c r="U89" s="233">
        <v>0</v>
      </c>
      <c r="V89" s="233">
        <f>ROUND(E89*U89,2)</f>
        <v>0</v>
      </c>
      <c r="W89" s="233"/>
      <c r="X89" s="233" t="s">
        <v>220</v>
      </c>
      <c r="Y89" s="233" t="s">
        <v>221</v>
      </c>
      <c r="Z89" s="212"/>
      <c r="AA89" s="212"/>
      <c r="AB89" s="212"/>
      <c r="AC89" s="212"/>
      <c r="AD89" s="212"/>
      <c r="AE89" s="212"/>
      <c r="AF89" s="212"/>
      <c r="AG89" s="212" t="s">
        <v>316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8" t="s">
        <v>322</v>
      </c>
      <c r="D90" s="238"/>
      <c r="E90" s="239"/>
      <c r="F90" s="233"/>
      <c r="G90" s="233"/>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29"/>
      <c r="B91" s="230"/>
      <c r="C91" s="268" t="s">
        <v>323</v>
      </c>
      <c r="D91" s="238"/>
      <c r="E91" s="239">
        <v>15</v>
      </c>
      <c r="F91" s="233"/>
      <c r="G91" s="233"/>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9">
        <v>27</v>
      </c>
      <c r="B92" s="250" t="s">
        <v>324</v>
      </c>
      <c r="C92" s="265" t="s">
        <v>325</v>
      </c>
      <c r="D92" s="251" t="s">
        <v>321</v>
      </c>
      <c r="E92" s="252">
        <v>35.896999999999998</v>
      </c>
      <c r="F92" s="253"/>
      <c r="G92" s="254">
        <f>ROUND(E92*F92,2)</f>
        <v>0</v>
      </c>
      <c r="H92" s="234"/>
      <c r="I92" s="233">
        <f>ROUND(E92*H92,2)</f>
        <v>0</v>
      </c>
      <c r="J92" s="234"/>
      <c r="K92" s="233">
        <f>ROUND(E92*J92,2)</f>
        <v>0</v>
      </c>
      <c r="L92" s="233">
        <v>21</v>
      </c>
      <c r="M92" s="233">
        <f>G92*(1+L92/100)</f>
        <v>0</v>
      </c>
      <c r="N92" s="232">
        <v>0</v>
      </c>
      <c r="O92" s="232">
        <f>ROUND(E92*N92,2)</f>
        <v>0</v>
      </c>
      <c r="P92" s="232">
        <v>4.0000000000000002E-4</v>
      </c>
      <c r="Q92" s="232">
        <f>ROUND(E92*P92,2)</f>
        <v>0.01</v>
      </c>
      <c r="R92" s="233"/>
      <c r="S92" s="233" t="s">
        <v>218</v>
      </c>
      <c r="T92" s="233" t="s">
        <v>219</v>
      </c>
      <c r="U92" s="233">
        <v>0</v>
      </c>
      <c r="V92" s="233">
        <f>ROUND(E92*U92,2)</f>
        <v>0</v>
      </c>
      <c r="W92" s="233"/>
      <c r="X92" s="233" t="s">
        <v>220</v>
      </c>
      <c r="Y92" s="233" t="s">
        <v>221</v>
      </c>
      <c r="Z92" s="212"/>
      <c r="AA92" s="212"/>
      <c r="AB92" s="212"/>
      <c r="AC92" s="212"/>
      <c r="AD92" s="212"/>
      <c r="AE92" s="212"/>
      <c r="AF92" s="212"/>
      <c r="AG92" s="212" t="s">
        <v>316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8" t="s">
        <v>326</v>
      </c>
      <c r="D93" s="238"/>
      <c r="E93" s="239"/>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8" t="s">
        <v>327</v>
      </c>
      <c r="D94" s="238"/>
      <c r="E94" s="239">
        <v>35.896999999999998</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9">
        <v>28</v>
      </c>
      <c r="B95" s="250" t="s">
        <v>328</v>
      </c>
      <c r="C95" s="265" t="s">
        <v>329</v>
      </c>
      <c r="D95" s="251" t="s">
        <v>321</v>
      </c>
      <c r="E95" s="252">
        <v>78</v>
      </c>
      <c r="F95" s="253"/>
      <c r="G95" s="254">
        <f>ROUND(E95*F95,2)</f>
        <v>0</v>
      </c>
      <c r="H95" s="234"/>
      <c r="I95" s="233">
        <f>ROUND(E95*H95,2)</f>
        <v>0</v>
      </c>
      <c r="J95" s="234"/>
      <c r="K95" s="233">
        <f>ROUND(E95*J95,2)</f>
        <v>0</v>
      </c>
      <c r="L95" s="233">
        <v>21</v>
      </c>
      <c r="M95" s="233">
        <f>G95*(1+L95/100)</f>
        <v>0</v>
      </c>
      <c r="N95" s="232">
        <v>0</v>
      </c>
      <c r="O95" s="232">
        <f>ROUND(E95*N95,2)</f>
        <v>0</v>
      </c>
      <c r="P95" s="232">
        <v>4.0000000000000002E-4</v>
      </c>
      <c r="Q95" s="232">
        <f>ROUND(E95*P95,2)</f>
        <v>0.03</v>
      </c>
      <c r="R95" s="233"/>
      <c r="S95" s="233" t="s">
        <v>218</v>
      </c>
      <c r="T95" s="233" t="s">
        <v>219</v>
      </c>
      <c r="U95" s="233">
        <v>0</v>
      </c>
      <c r="V95" s="233">
        <f>ROUND(E95*U95,2)</f>
        <v>0</v>
      </c>
      <c r="W95" s="233"/>
      <c r="X95" s="233" t="s">
        <v>220</v>
      </c>
      <c r="Y95" s="233" t="s">
        <v>221</v>
      </c>
      <c r="Z95" s="212"/>
      <c r="AA95" s="212"/>
      <c r="AB95" s="212"/>
      <c r="AC95" s="212"/>
      <c r="AD95" s="212"/>
      <c r="AE95" s="212"/>
      <c r="AF95" s="212"/>
      <c r="AG95" s="212" t="s">
        <v>316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29"/>
      <c r="B96" s="230"/>
      <c r="C96" s="268" t="s">
        <v>330</v>
      </c>
      <c r="D96" s="238"/>
      <c r="E96" s="239"/>
      <c r="F96" s="233"/>
      <c r="G96" s="233"/>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227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29"/>
      <c r="B97" s="230"/>
      <c r="C97" s="268" t="s">
        <v>331</v>
      </c>
      <c r="D97" s="238"/>
      <c r="E97" s="239">
        <v>78</v>
      </c>
      <c r="F97" s="233"/>
      <c r="G97" s="233"/>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227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49">
        <v>29</v>
      </c>
      <c r="B98" s="250" t="s">
        <v>332</v>
      </c>
      <c r="C98" s="265" t="s">
        <v>333</v>
      </c>
      <c r="D98" s="251" t="s">
        <v>274</v>
      </c>
      <c r="E98" s="252">
        <v>66</v>
      </c>
      <c r="F98" s="253"/>
      <c r="G98" s="254">
        <f>ROUND(E98*F98,2)</f>
        <v>0</v>
      </c>
      <c r="H98" s="234"/>
      <c r="I98" s="233">
        <f>ROUND(E98*H98,2)</f>
        <v>0</v>
      </c>
      <c r="J98" s="234"/>
      <c r="K98" s="233">
        <f>ROUND(E98*J98,2)</f>
        <v>0</v>
      </c>
      <c r="L98" s="233">
        <v>21</v>
      </c>
      <c r="M98" s="233">
        <f>G98*(1+L98/100)</f>
        <v>0</v>
      </c>
      <c r="N98" s="232">
        <v>0</v>
      </c>
      <c r="O98" s="232">
        <f>ROUND(E98*N98,2)</f>
        <v>0</v>
      </c>
      <c r="P98" s="232">
        <v>1.4999999999999999E-4</v>
      </c>
      <c r="Q98" s="232">
        <f>ROUND(E98*P98,2)</f>
        <v>0.01</v>
      </c>
      <c r="R98" s="233"/>
      <c r="S98" s="233" t="s">
        <v>218</v>
      </c>
      <c r="T98" s="233" t="s">
        <v>219</v>
      </c>
      <c r="U98" s="233">
        <v>0</v>
      </c>
      <c r="V98" s="233">
        <f>ROUND(E98*U98,2)</f>
        <v>0</v>
      </c>
      <c r="W98" s="233"/>
      <c r="X98" s="233" t="s">
        <v>220</v>
      </c>
      <c r="Y98" s="233" t="s">
        <v>221</v>
      </c>
      <c r="Z98" s="212"/>
      <c r="AA98" s="212"/>
      <c r="AB98" s="212"/>
      <c r="AC98" s="212"/>
      <c r="AD98" s="212"/>
      <c r="AE98" s="212"/>
      <c r="AF98" s="212"/>
      <c r="AG98" s="212" t="s">
        <v>316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334</v>
      </c>
      <c r="D99" s="238"/>
      <c r="E99" s="239"/>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8" t="s">
        <v>335</v>
      </c>
      <c r="D100" s="238"/>
      <c r="E100" s="239">
        <v>66</v>
      </c>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227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30</v>
      </c>
      <c r="B101" s="259" t="s">
        <v>336</v>
      </c>
      <c r="C101" s="269" t="s">
        <v>337</v>
      </c>
      <c r="D101" s="260" t="s">
        <v>274</v>
      </c>
      <c r="E101" s="261">
        <v>35</v>
      </c>
      <c r="F101" s="262"/>
      <c r="G101" s="263">
        <f>ROUND(E101*F101,2)</f>
        <v>0</v>
      </c>
      <c r="H101" s="234"/>
      <c r="I101" s="233">
        <f>ROUND(E101*H101,2)</f>
        <v>0</v>
      </c>
      <c r="J101" s="234"/>
      <c r="K101" s="233">
        <f>ROUND(E101*J101,2)</f>
        <v>0</v>
      </c>
      <c r="L101" s="233">
        <v>21</v>
      </c>
      <c r="M101" s="233">
        <f>G101*(1+L101/100)</f>
        <v>0</v>
      </c>
      <c r="N101" s="232">
        <v>0</v>
      </c>
      <c r="O101" s="232">
        <f>ROUND(E101*N101,2)</f>
        <v>0</v>
      </c>
      <c r="P101" s="232">
        <v>5.5000000000000003E-4</v>
      </c>
      <c r="Q101" s="232">
        <f>ROUND(E101*P101,2)</f>
        <v>0.02</v>
      </c>
      <c r="R101" s="233"/>
      <c r="S101" s="233" t="s">
        <v>218</v>
      </c>
      <c r="T101" s="233" t="s">
        <v>219</v>
      </c>
      <c r="U101" s="233">
        <v>0</v>
      </c>
      <c r="V101" s="233">
        <f>ROUND(E101*U101,2)</f>
        <v>0</v>
      </c>
      <c r="W101" s="233"/>
      <c r="X101" s="233" t="s">
        <v>220</v>
      </c>
      <c r="Y101" s="233" t="s">
        <v>221</v>
      </c>
      <c r="Z101" s="212"/>
      <c r="AA101" s="212"/>
      <c r="AB101" s="212"/>
      <c r="AC101" s="212"/>
      <c r="AD101" s="212"/>
      <c r="AE101" s="212"/>
      <c r="AF101" s="212"/>
      <c r="AG101" s="212" t="s">
        <v>316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213</v>
      </c>
      <c r="B102" s="243" t="s">
        <v>178</v>
      </c>
      <c r="C102" s="264" t="s">
        <v>179</v>
      </c>
      <c r="D102" s="244"/>
      <c r="E102" s="245"/>
      <c r="F102" s="246"/>
      <c r="G102" s="247">
        <f>SUMIF(AG103:AG103,"&lt;&gt;NOR",G103:G103)</f>
        <v>0</v>
      </c>
      <c r="H102" s="241"/>
      <c r="I102" s="241">
        <f>SUM(I103:I103)</f>
        <v>0</v>
      </c>
      <c r="J102" s="241"/>
      <c r="K102" s="241">
        <f>SUM(K103:K103)</f>
        <v>0</v>
      </c>
      <c r="L102" s="241"/>
      <c r="M102" s="241">
        <f>SUM(M103:M103)</f>
        <v>0</v>
      </c>
      <c r="N102" s="240"/>
      <c r="O102" s="240">
        <f>SUM(O103:O103)</f>
        <v>0</v>
      </c>
      <c r="P102" s="240"/>
      <c r="Q102" s="240">
        <f>SUM(Q103:Q103)</f>
        <v>0.4</v>
      </c>
      <c r="R102" s="241"/>
      <c r="S102" s="241"/>
      <c r="T102" s="241"/>
      <c r="U102" s="241"/>
      <c r="V102" s="241">
        <f>SUM(V103:V103)</f>
        <v>0</v>
      </c>
      <c r="W102" s="241"/>
      <c r="X102" s="241"/>
      <c r="Y102" s="241"/>
      <c r="AG102" t="s">
        <v>214</v>
      </c>
    </row>
    <row r="103" spans="1:60" ht="22.5" outlineLevel="1" x14ac:dyDescent="0.2">
      <c r="A103" s="258">
        <v>31</v>
      </c>
      <c r="B103" s="259" t="s">
        <v>338</v>
      </c>
      <c r="C103" s="269" t="s">
        <v>339</v>
      </c>
      <c r="D103" s="260" t="s">
        <v>340</v>
      </c>
      <c r="E103" s="261">
        <v>20</v>
      </c>
      <c r="F103" s="262"/>
      <c r="G103" s="263">
        <f>ROUND(E103*F103,2)</f>
        <v>0</v>
      </c>
      <c r="H103" s="234"/>
      <c r="I103" s="233">
        <f>ROUND(E103*H103,2)</f>
        <v>0</v>
      </c>
      <c r="J103" s="234"/>
      <c r="K103" s="233">
        <f>ROUND(E103*J103,2)</f>
        <v>0</v>
      </c>
      <c r="L103" s="233">
        <v>21</v>
      </c>
      <c r="M103" s="233">
        <f>G103*(1+L103/100)</f>
        <v>0</v>
      </c>
      <c r="N103" s="232">
        <v>2.4000000000000001E-4</v>
      </c>
      <c r="O103" s="232">
        <f>ROUND(E103*N103,2)</f>
        <v>0</v>
      </c>
      <c r="P103" s="232">
        <v>1.9900000000000001E-2</v>
      </c>
      <c r="Q103" s="232">
        <f>ROUND(E103*P103,2)</f>
        <v>0.4</v>
      </c>
      <c r="R103" s="233"/>
      <c r="S103" s="233" t="s">
        <v>218</v>
      </c>
      <c r="T103" s="233" t="s">
        <v>219</v>
      </c>
      <c r="U103" s="233">
        <v>0</v>
      </c>
      <c r="V103" s="233">
        <f>ROUND(E103*U103,2)</f>
        <v>0</v>
      </c>
      <c r="W103" s="233"/>
      <c r="X103" s="233" t="s">
        <v>220</v>
      </c>
      <c r="Y103" s="233" t="s">
        <v>221</v>
      </c>
      <c r="Z103" s="212"/>
      <c r="AA103" s="212"/>
      <c r="AB103" s="212"/>
      <c r="AC103" s="212"/>
      <c r="AD103" s="212"/>
      <c r="AE103" s="212"/>
      <c r="AF103" s="212"/>
      <c r="AG103" s="212" t="s">
        <v>316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242" t="s">
        <v>213</v>
      </c>
      <c r="B104" s="243" t="s">
        <v>180</v>
      </c>
      <c r="C104" s="264" t="s">
        <v>181</v>
      </c>
      <c r="D104" s="244"/>
      <c r="E104" s="245"/>
      <c r="F104" s="246"/>
      <c r="G104" s="247">
        <f>SUMIF(AG105:AG109,"&lt;&gt;NOR",G105:G109)</f>
        <v>0</v>
      </c>
      <c r="H104" s="241"/>
      <c r="I104" s="241">
        <f>SUM(I105:I109)</f>
        <v>0</v>
      </c>
      <c r="J104" s="241"/>
      <c r="K104" s="241">
        <f>SUM(K105:K109)</f>
        <v>0</v>
      </c>
      <c r="L104" s="241"/>
      <c r="M104" s="241">
        <f>SUM(M105:M109)</f>
        <v>0</v>
      </c>
      <c r="N104" s="240"/>
      <c r="O104" s="240">
        <f>SUM(O105:O109)</f>
        <v>0</v>
      </c>
      <c r="P104" s="240"/>
      <c r="Q104" s="240">
        <f>SUM(Q105:Q109)</f>
        <v>7.02</v>
      </c>
      <c r="R104" s="241"/>
      <c r="S104" s="241"/>
      <c r="T104" s="241"/>
      <c r="U104" s="241"/>
      <c r="V104" s="241">
        <f>SUM(V105:V109)</f>
        <v>0</v>
      </c>
      <c r="W104" s="241"/>
      <c r="X104" s="241"/>
      <c r="Y104" s="241"/>
      <c r="AG104" t="s">
        <v>214</v>
      </c>
    </row>
    <row r="105" spans="1:60" ht="22.5" outlineLevel="1" x14ac:dyDescent="0.2">
      <c r="A105" s="249">
        <v>32</v>
      </c>
      <c r="B105" s="250" t="s">
        <v>341</v>
      </c>
      <c r="C105" s="265" t="s">
        <v>342</v>
      </c>
      <c r="D105" s="251" t="s">
        <v>217</v>
      </c>
      <c r="E105" s="252">
        <v>1002.876</v>
      </c>
      <c r="F105" s="253"/>
      <c r="G105" s="254">
        <f>ROUND(E105*F105,2)</f>
        <v>0</v>
      </c>
      <c r="H105" s="234"/>
      <c r="I105" s="233">
        <f>ROUND(E105*H105,2)</f>
        <v>0</v>
      </c>
      <c r="J105" s="234"/>
      <c r="K105" s="233">
        <f>ROUND(E105*J105,2)</f>
        <v>0</v>
      </c>
      <c r="L105" s="233">
        <v>21</v>
      </c>
      <c r="M105" s="233">
        <f>G105*(1+L105/100)</f>
        <v>0</v>
      </c>
      <c r="N105" s="232">
        <v>0</v>
      </c>
      <c r="O105" s="232">
        <f>ROUND(E105*N105,2)</f>
        <v>0</v>
      </c>
      <c r="P105" s="232">
        <v>7.0000000000000001E-3</v>
      </c>
      <c r="Q105" s="232">
        <f>ROUND(E105*P105,2)</f>
        <v>7.02</v>
      </c>
      <c r="R105" s="233"/>
      <c r="S105" s="233" t="s">
        <v>218</v>
      </c>
      <c r="T105" s="233" t="s">
        <v>219</v>
      </c>
      <c r="U105" s="233">
        <v>0</v>
      </c>
      <c r="V105" s="233">
        <f>ROUND(E105*U105,2)</f>
        <v>0</v>
      </c>
      <c r="W105" s="233"/>
      <c r="X105" s="233" t="s">
        <v>220</v>
      </c>
      <c r="Y105" s="233" t="s">
        <v>221</v>
      </c>
      <c r="Z105" s="212"/>
      <c r="AA105" s="212"/>
      <c r="AB105" s="212"/>
      <c r="AC105" s="212"/>
      <c r="AD105" s="212"/>
      <c r="AE105" s="212"/>
      <c r="AF105" s="212"/>
      <c r="AG105" s="212" t="s">
        <v>316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6" t="s">
        <v>343</v>
      </c>
      <c r="D106" s="255"/>
      <c r="E106" s="255"/>
      <c r="F106" s="255"/>
      <c r="G106" s="255"/>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8" t="s">
        <v>344</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345</v>
      </c>
      <c r="D108" s="238"/>
      <c r="E108" s="239"/>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8" t="s">
        <v>346</v>
      </c>
      <c r="D109" s="238"/>
      <c r="E109" s="239">
        <v>1002.876</v>
      </c>
      <c r="F109" s="233"/>
      <c r="G109" s="233"/>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227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42" t="s">
        <v>213</v>
      </c>
      <c r="B110" s="243" t="s">
        <v>133</v>
      </c>
      <c r="C110" s="264" t="s">
        <v>134</v>
      </c>
      <c r="D110" s="244"/>
      <c r="E110" s="245"/>
      <c r="F110" s="246"/>
      <c r="G110" s="247">
        <f>SUMIF(AG111:AG116,"&lt;&gt;NOR",G111:G116)</f>
        <v>0</v>
      </c>
      <c r="H110" s="241"/>
      <c r="I110" s="241">
        <f>SUM(I111:I116)</f>
        <v>0</v>
      </c>
      <c r="J110" s="241"/>
      <c r="K110" s="241">
        <f>SUM(K111:K116)</f>
        <v>0</v>
      </c>
      <c r="L110" s="241"/>
      <c r="M110" s="241">
        <f>SUM(M111:M116)</f>
        <v>0</v>
      </c>
      <c r="N110" s="240"/>
      <c r="O110" s="240">
        <f>SUM(O111:O116)</f>
        <v>0</v>
      </c>
      <c r="P110" s="240"/>
      <c r="Q110" s="240">
        <f>SUM(Q111:Q116)</f>
        <v>0</v>
      </c>
      <c r="R110" s="241"/>
      <c r="S110" s="241"/>
      <c r="T110" s="241"/>
      <c r="U110" s="241"/>
      <c r="V110" s="241">
        <f>SUM(V111:V116)</f>
        <v>0</v>
      </c>
      <c r="W110" s="241"/>
      <c r="X110" s="241"/>
      <c r="Y110" s="241"/>
      <c r="AG110" t="s">
        <v>214</v>
      </c>
    </row>
    <row r="111" spans="1:60" ht="33.75" outlineLevel="1" x14ac:dyDescent="0.2">
      <c r="A111" s="249">
        <v>33</v>
      </c>
      <c r="B111" s="250" t="s">
        <v>347</v>
      </c>
      <c r="C111" s="265" t="s">
        <v>348</v>
      </c>
      <c r="D111" s="251" t="s">
        <v>321</v>
      </c>
      <c r="E111" s="252">
        <v>420</v>
      </c>
      <c r="F111" s="253"/>
      <c r="G111" s="254">
        <f>ROUND(E111*F111,2)</f>
        <v>0</v>
      </c>
      <c r="H111" s="234"/>
      <c r="I111" s="233">
        <f>ROUND(E111*H111,2)</f>
        <v>0</v>
      </c>
      <c r="J111" s="234"/>
      <c r="K111" s="233">
        <f>ROUND(E111*J111,2)</f>
        <v>0</v>
      </c>
      <c r="L111" s="233">
        <v>21</v>
      </c>
      <c r="M111" s="233">
        <f>G111*(1+L111/100)</f>
        <v>0</v>
      </c>
      <c r="N111" s="232">
        <v>0</v>
      </c>
      <c r="O111" s="232">
        <f>ROUND(E111*N111,2)</f>
        <v>0</v>
      </c>
      <c r="P111" s="232">
        <v>1.0000000000000001E-5</v>
      </c>
      <c r="Q111" s="232">
        <f>ROUND(E111*P111,2)</f>
        <v>0</v>
      </c>
      <c r="R111" s="233"/>
      <c r="S111" s="233" t="s">
        <v>218</v>
      </c>
      <c r="T111" s="233" t="s">
        <v>219</v>
      </c>
      <c r="U111" s="233">
        <v>0</v>
      </c>
      <c r="V111" s="233">
        <f>ROUND(E111*U111,2)</f>
        <v>0</v>
      </c>
      <c r="W111" s="233"/>
      <c r="X111" s="233" t="s">
        <v>220</v>
      </c>
      <c r="Y111" s="233" t="s">
        <v>221</v>
      </c>
      <c r="Z111" s="212"/>
      <c r="AA111" s="212"/>
      <c r="AB111" s="212"/>
      <c r="AC111" s="212"/>
      <c r="AD111" s="212"/>
      <c r="AE111" s="212"/>
      <c r="AF111" s="212"/>
      <c r="AG111" s="212" t="s">
        <v>222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29"/>
      <c r="B112" s="230"/>
      <c r="C112" s="268" t="s">
        <v>349</v>
      </c>
      <c r="D112" s="238"/>
      <c r="E112" s="239"/>
      <c r="F112" s="233"/>
      <c r="G112" s="233"/>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29"/>
      <c r="B113" s="230"/>
      <c r="C113" s="268" t="s">
        <v>350</v>
      </c>
      <c r="D113" s="238"/>
      <c r="E113" s="239"/>
      <c r="F113" s="233"/>
      <c r="G113" s="233"/>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8" t="s">
        <v>351</v>
      </c>
      <c r="D114" s="238"/>
      <c r="E114" s="239">
        <v>420</v>
      </c>
      <c r="F114" s="233"/>
      <c r="G114" s="233"/>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8">
        <v>34</v>
      </c>
      <c r="B115" s="259" t="s">
        <v>352</v>
      </c>
      <c r="C115" s="269" t="s">
        <v>353</v>
      </c>
      <c r="D115" s="260" t="s">
        <v>274</v>
      </c>
      <c r="E115" s="261">
        <v>1</v>
      </c>
      <c r="F115" s="262"/>
      <c r="G115" s="263">
        <f>ROUND(E115*F115,2)</f>
        <v>0</v>
      </c>
      <c r="H115" s="234"/>
      <c r="I115" s="233">
        <f>ROUND(E115*H115,2)</f>
        <v>0</v>
      </c>
      <c r="J115" s="234"/>
      <c r="K115" s="233">
        <f>ROUND(E115*J115,2)</f>
        <v>0</v>
      </c>
      <c r="L115" s="233">
        <v>21</v>
      </c>
      <c r="M115" s="233">
        <f>G115*(1+L115/100)</f>
        <v>0</v>
      </c>
      <c r="N115" s="232">
        <v>0</v>
      </c>
      <c r="O115" s="232">
        <f>ROUND(E115*N115,2)</f>
        <v>0</v>
      </c>
      <c r="P115" s="232">
        <v>0</v>
      </c>
      <c r="Q115" s="232">
        <f>ROUND(E115*P115,2)</f>
        <v>0</v>
      </c>
      <c r="R115" s="233"/>
      <c r="S115" s="233" t="s">
        <v>218</v>
      </c>
      <c r="T115" s="233" t="s">
        <v>219</v>
      </c>
      <c r="U115" s="233">
        <v>0</v>
      </c>
      <c r="V115" s="233">
        <f>ROUND(E115*U115,2)</f>
        <v>0</v>
      </c>
      <c r="W115" s="233"/>
      <c r="X115" s="233" t="s">
        <v>220</v>
      </c>
      <c r="Y115" s="233" t="s">
        <v>221</v>
      </c>
      <c r="Z115" s="212"/>
      <c r="AA115" s="212"/>
      <c r="AB115" s="212"/>
      <c r="AC115" s="212"/>
      <c r="AD115" s="212"/>
      <c r="AE115" s="212"/>
      <c r="AF115" s="212"/>
      <c r="AG115" s="212" t="s">
        <v>222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58">
        <v>35</v>
      </c>
      <c r="B116" s="259" t="s">
        <v>354</v>
      </c>
      <c r="C116" s="269" t="s">
        <v>355</v>
      </c>
      <c r="D116" s="260" t="s">
        <v>274</v>
      </c>
      <c r="E116" s="261">
        <v>14</v>
      </c>
      <c r="F116" s="262"/>
      <c r="G116" s="263">
        <f>ROUND(E116*F116,2)</f>
        <v>0</v>
      </c>
      <c r="H116" s="234"/>
      <c r="I116" s="233">
        <f>ROUND(E116*H116,2)</f>
        <v>0</v>
      </c>
      <c r="J116" s="234"/>
      <c r="K116" s="233">
        <f>ROUND(E116*J116,2)</f>
        <v>0</v>
      </c>
      <c r="L116" s="233">
        <v>21</v>
      </c>
      <c r="M116" s="233">
        <f>G116*(1+L116/100)</f>
        <v>0</v>
      </c>
      <c r="N116" s="232">
        <v>0</v>
      </c>
      <c r="O116" s="232">
        <f>ROUND(E116*N116,2)</f>
        <v>0</v>
      </c>
      <c r="P116" s="232">
        <v>0</v>
      </c>
      <c r="Q116" s="232">
        <f>ROUND(E116*P116,2)</f>
        <v>0</v>
      </c>
      <c r="R116" s="233"/>
      <c r="S116" s="233" t="s">
        <v>218</v>
      </c>
      <c r="T116" s="233" t="s">
        <v>219</v>
      </c>
      <c r="U116" s="233">
        <v>0</v>
      </c>
      <c r="V116" s="233">
        <f>ROUND(E116*U116,2)</f>
        <v>0</v>
      </c>
      <c r="W116" s="233"/>
      <c r="X116" s="233" t="s">
        <v>220</v>
      </c>
      <c r="Y116" s="233" t="s">
        <v>221</v>
      </c>
      <c r="Z116" s="212"/>
      <c r="AA116" s="212"/>
      <c r="AB116" s="212"/>
      <c r="AC116" s="212"/>
      <c r="AD116" s="212"/>
      <c r="AE116" s="212"/>
      <c r="AF116" s="212"/>
      <c r="AG116" s="212" t="s">
        <v>222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42" t="s">
        <v>213</v>
      </c>
      <c r="B117" s="243" t="s">
        <v>161</v>
      </c>
      <c r="C117" s="264" t="s">
        <v>30</v>
      </c>
      <c r="D117" s="244"/>
      <c r="E117" s="245"/>
      <c r="F117" s="246"/>
      <c r="G117" s="247">
        <f>SUMIF(AG118:AG118,"&lt;&gt;NOR",G118:G118)</f>
        <v>0</v>
      </c>
      <c r="H117" s="241"/>
      <c r="I117" s="241">
        <f>SUM(I118:I118)</f>
        <v>0</v>
      </c>
      <c r="J117" s="241"/>
      <c r="K117" s="241">
        <f>SUM(K118:K118)</f>
        <v>0</v>
      </c>
      <c r="L117" s="241"/>
      <c r="M117" s="241">
        <f>SUM(M118:M118)</f>
        <v>0</v>
      </c>
      <c r="N117" s="240"/>
      <c r="O117" s="240">
        <f>SUM(O118:O118)</f>
        <v>0</v>
      </c>
      <c r="P117" s="240"/>
      <c r="Q117" s="240">
        <f>SUM(Q118:Q118)</f>
        <v>0</v>
      </c>
      <c r="R117" s="241"/>
      <c r="S117" s="241"/>
      <c r="T117" s="241"/>
      <c r="U117" s="241"/>
      <c r="V117" s="241">
        <f>SUM(V118:V118)</f>
        <v>0</v>
      </c>
      <c r="W117" s="241"/>
      <c r="X117" s="241"/>
      <c r="Y117" s="241"/>
      <c r="AG117" t="s">
        <v>214</v>
      </c>
    </row>
    <row r="118" spans="1:60" outlineLevel="1" x14ac:dyDescent="0.2">
      <c r="A118" s="249">
        <v>36</v>
      </c>
      <c r="B118" s="250" t="s">
        <v>356</v>
      </c>
      <c r="C118" s="265" t="s">
        <v>357</v>
      </c>
      <c r="D118" s="251" t="s">
        <v>358</v>
      </c>
      <c r="E118" s="252">
        <v>24</v>
      </c>
      <c r="F118" s="253"/>
      <c r="G118" s="254">
        <f>ROUND(E118*F118,2)</f>
        <v>0</v>
      </c>
      <c r="H118" s="234"/>
      <c r="I118" s="233">
        <f>ROUND(E118*H118,2)</f>
        <v>0</v>
      </c>
      <c r="J118" s="234"/>
      <c r="K118" s="233">
        <f>ROUND(E118*J118,2)</f>
        <v>0</v>
      </c>
      <c r="L118" s="233">
        <v>21</v>
      </c>
      <c r="M118" s="233">
        <f>G118*(1+L118/100)</f>
        <v>0</v>
      </c>
      <c r="N118" s="232">
        <v>0</v>
      </c>
      <c r="O118" s="232">
        <f>ROUND(E118*N118,2)</f>
        <v>0</v>
      </c>
      <c r="P118" s="232">
        <v>0</v>
      </c>
      <c r="Q118" s="232">
        <f>ROUND(E118*P118,2)</f>
        <v>0</v>
      </c>
      <c r="R118" s="233"/>
      <c r="S118" s="233" t="s">
        <v>218</v>
      </c>
      <c r="T118" s="233" t="s">
        <v>219</v>
      </c>
      <c r="U118" s="233">
        <v>0</v>
      </c>
      <c r="V118" s="233">
        <f>ROUND(E118*U118,2)</f>
        <v>0</v>
      </c>
      <c r="W118" s="233"/>
      <c r="X118" s="233" t="s">
        <v>220</v>
      </c>
      <c r="Y118" s="233" t="s">
        <v>221</v>
      </c>
      <c r="Z118" s="212"/>
      <c r="AA118" s="212"/>
      <c r="AB118" s="212"/>
      <c r="AC118" s="212"/>
      <c r="AD118" s="212"/>
      <c r="AE118" s="212"/>
      <c r="AF118" s="212"/>
      <c r="AG118" s="212" t="s">
        <v>222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c r="AE119">
        <v>12</v>
      </c>
      <c r="AF119">
        <v>21</v>
      </c>
      <c r="AG119" t="s">
        <v>199</v>
      </c>
    </row>
    <row r="120" spans="1:60" x14ac:dyDescent="0.2">
      <c r="A120" s="215"/>
      <c r="B120" s="216" t="s">
        <v>31</v>
      </c>
      <c r="C120" s="271"/>
      <c r="D120" s="217"/>
      <c r="E120" s="218"/>
      <c r="F120" s="218"/>
      <c r="G120" s="248">
        <f>G8+G36+G58+G84+G88+G102+G104+G110+G117</f>
        <v>0</v>
      </c>
      <c r="H120" s="3"/>
      <c r="I120" s="3"/>
      <c r="J120" s="3"/>
      <c r="K120" s="3"/>
      <c r="L120" s="3"/>
      <c r="M120" s="3"/>
      <c r="N120" s="3"/>
      <c r="O120" s="3"/>
      <c r="P120" s="3"/>
      <c r="Q120" s="3"/>
      <c r="R120" s="3"/>
      <c r="S120" s="3"/>
      <c r="T120" s="3"/>
      <c r="U120" s="3"/>
      <c r="V120" s="3"/>
      <c r="W120" s="3"/>
      <c r="X120" s="3"/>
      <c r="Y120" s="3"/>
      <c r="AE120">
        <f>SUMIF(L7:L118,AE119,G7:G118)</f>
        <v>0</v>
      </c>
      <c r="AF120">
        <f>SUMIF(L7:L118,AF119,G7:G118)</f>
        <v>0</v>
      </c>
      <c r="AG120" t="s">
        <v>359</v>
      </c>
    </row>
    <row r="121" spans="1:60" x14ac:dyDescent="0.2">
      <c r="A121" s="3"/>
      <c r="B121" s="4"/>
      <c r="C121" s="270"/>
      <c r="D121" s="6"/>
      <c r="E121" s="3"/>
      <c r="F121" s="3"/>
      <c r="G121" s="3"/>
      <c r="H121" s="3"/>
      <c r="I121" s="3"/>
      <c r="J121" s="3"/>
      <c r="K121" s="3"/>
      <c r="L121" s="3"/>
      <c r="M121" s="3"/>
      <c r="N121" s="3"/>
      <c r="O121" s="3"/>
      <c r="P121" s="3"/>
      <c r="Q121" s="3"/>
      <c r="R121" s="3"/>
      <c r="S121" s="3"/>
      <c r="T121" s="3"/>
      <c r="U121" s="3"/>
      <c r="V121" s="3"/>
      <c r="W121" s="3"/>
      <c r="X121" s="3"/>
      <c r="Y121" s="3"/>
    </row>
    <row r="122" spans="1:60" x14ac:dyDescent="0.2">
      <c r="A122" s="3"/>
      <c r="B122" s="4"/>
      <c r="C122" s="270"/>
      <c r="D122" s="6"/>
      <c r="E122" s="3"/>
      <c r="F122" s="3"/>
      <c r="G122" s="3"/>
      <c r="H122" s="3"/>
      <c r="I122" s="3"/>
      <c r="J122" s="3"/>
      <c r="K122" s="3"/>
      <c r="L122" s="3"/>
      <c r="M122" s="3"/>
      <c r="N122" s="3"/>
      <c r="O122" s="3"/>
      <c r="P122" s="3"/>
      <c r="Q122" s="3"/>
      <c r="R122" s="3"/>
      <c r="S122" s="3"/>
      <c r="T122" s="3"/>
      <c r="U122" s="3"/>
      <c r="V122" s="3"/>
      <c r="W122" s="3"/>
      <c r="X122" s="3"/>
      <c r="Y122" s="3"/>
    </row>
    <row r="123" spans="1:60" x14ac:dyDescent="0.2">
      <c r="A123" s="219" t="s">
        <v>360</v>
      </c>
      <c r="B123" s="219"/>
      <c r="C123" s="272"/>
      <c r="D123" s="6"/>
      <c r="E123" s="3"/>
      <c r="F123" s="3"/>
      <c r="G123" s="3"/>
      <c r="H123" s="3"/>
      <c r="I123" s="3"/>
      <c r="J123" s="3"/>
      <c r="K123" s="3"/>
      <c r="L123" s="3"/>
      <c r="M123" s="3"/>
      <c r="N123" s="3"/>
      <c r="O123" s="3"/>
      <c r="P123" s="3"/>
      <c r="Q123" s="3"/>
      <c r="R123" s="3"/>
      <c r="S123" s="3"/>
      <c r="T123" s="3"/>
      <c r="U123" s="3"/>
      <c r="V123" s="3"/>
      <c r="W123" s="3"/>
      <c r="X123" s="3"/>
      <c r="Y123" s="3"/>
    </row>
    <row r="124" spans="1:60" x14ac:dyDescent="0.2">
      <c r="A124" s="220"/>
      <c r="B124" s="221"/>
      <c r="C124" s="273"/>
      <c r="D124" s="221"/>
      <c r="E124" s="221"/>
      <c r="F124" s="221"/>
      <c r="G124" s="222"/>
      <c r="H124" s="3"/>
      <c r="I124" s="3"/>
      <c r="J124" s="3"/>
      <c r="K124" s="3"/>
      <c r="L124" s="3"/>
      <c r="M124" s="3"/>
      <c r="N124" s="3"/>
      <c r="O124" s="3"/>
      <c r="P124" s="3"/>
      <c r="Q124" s="3"/>
      <c r="R124" s="3"/>
      <c r="S124" s="3"/>
      <c r="T124" s="3"/>
      <c r="U124" s="3"/>
      <c r="V124" s="3"/>
      <c r="W124" s="3"/>
      <c r="X124" s="3"/>
      <c r="Y124" s="3"/>
      <c r="AG124" t="s">
        <v>361</v>
      </c>
    </row>
    <row r="125" spans="1:60" x14ac:dyDescent="0.2">
      <c r="A125" s="223"/>
      <c r="B125" s="224"/>
      <c r="C125" s="274"/>
      <c r="D125" s="224"/>
      <c r="E125" s="224"/>
      <c r="F125" s="224"/>
      <c r="G125" s="225"/>
      <c r="H125" s="3"/>
      <c r="I125" s="3"/>
      <c r="J125" s="3"/>
      <c r="K125" s="3"/>
      <c r="L125" s="3"/>
      <c r="M125" s="3"/>
      <c r="N125" s="3"/>
      <c r="O125" s="3"/>
      <c r="P125" s="3"/>
      <c r="Q125" s="3"/>
      <c r="R125" s="3"/>
      <c r="S125" s="3"/>
      <c r="T125" s="3"/>
      <c r="U125" s="3"/>
      <c r="V125" s="3"/>
      <c r="W125" s="3"/>
      <c r="X125" s="3"/>
      <c r="Y125" s="3"/>
    </row>
    <row r="126" spans="1:60" x14ac:dyDescent="0.2">
      <c r="A126" s="223"/>
      <c r="B126" s="224"/>
      <c r="C126" s="274"/>
      <c r="D126" s="224"/>
      <c r="E126" s="224"/>
      <c r="F126" s="224"/>
      <c r="G126" s="225"/>
      <c r="H126" s="3"/>
      <c r="I126" s="3"/>
      <c r="J126" s="3"/>
      <c r="K126" s="3"/>
      <c r="L126" s="3"/>
      <c r="M126" s="3"/>
      <c r="N126" s="3"/>
      <c r="O126" s="3"/>
      <c r="P126" s="3"/>
      <c r="Q126" s="3"/>
      <c r="R126" s="3"/>
      <c r="S126" s="3"/>
      <c r="T126" s="3"/>
      <c r="U126" s="3"/>
      <c r="V126" s="3"/>
      <c r="W126" s="3"/>
      <c r="X126" s="3"/>
      <c r="Y126" s="3"/>
    </row>
    <row r="127" spans="1:60" x14ac:dyDescent="0.2">
      <c r="A127" s="223"/>
      <c r="B127" s="224"/>
      <c r="C127" s="274"/>
      <c r="D127" s="224"/>
      <c r="E127" s="224"/>
      <c r="F127" s="224"/>
      <c r="G127" s="225"/>
      <c r="H127" s="3"/>
      <c r="I127" s="3"/>
      <c r="J127" s="3"/>
      <c r="K127" s="3"/>
      <c r="L127" s="3"/>
      <c r="M127" s="3"/>
      <c r="N127" s="3"/>
      <c r="O127" s="3"/>
      <c r="P127" s="3"/>
      <c r="Q127" s="3"/>
      <c r="R127" s="3"/>
      <c r="S127" s="3"/>
      <c r="T127" s="3"/>
      <c r="U127" s="3"/>
      <c r="V127" s="3"/>
      <c r="W127" s="3"/>
      <c r="X127" s="3"/>
      <c r="Y127" s="3"/>
    </row>
    <row r="128" spans="1:60" x14ac:dyDescent="0.2">
      <c r="A128" s="226"/>
      <c r="B128" s="227"/>
      <c r="C128" s="275"/>
      <c r="D128" s="227"/>
      <c r="E128" s="227"/>
      <c r="F128" s="227"/>
      <c r="G128" s="228"/>
      <c r="H128" s="3"/>
      <c r="I128" s="3"/>
      <c r="J128" s="3"/>
      <c r="K128" s="3"/>
      <c r="L128" s="3"/>
      <c r="M128" s="3"/>
      <c r="N128" s="3"/>
      <c r="O128" s="3"/>
      <c r="P128" s="3"/>
      <c r="Q128" s="3"/>
      <c r="R128" s="3"/>
      <c r="S128" s="3"/>
      <c r="T128" s="3"/>
      <c r="U128" s="3"/>
      <c r="V128" s="3"/>
      <c r="W128" s="3"/>
      <c r="X128" s="3"/>
      <c r="Y128" s="3"/>
    </row>
    <row r="129" spans="1:33" x14ac:dyDescent="0.2">
      <c r="A129" s="3"/>
      <c r="B129" s="4"/>
      <c r="C129" s="270"/>
      <c r="D129" s="6"/>
      <c r="E129" s="3"/>
      <c r="F129" s="3"/>
      <c r="G129" s="3"/>
      <c r="H129" s="3"/>
      <c r="I129" s="3"/>
      <c r="J129" s="3"/>
      <c r="K129" s="3"/>
      <c r="L129" s="3"/>
      <c r="M129" s="3"/>
      <c r="N129" s="3"/>
      <c r="O129" s="3"/>
      <c r="P129" s="3"/>
      <c r="Q129" s="3"/>
      <c r="R129" s="3"/>
      <c r="S129" s="3"/>
      <c r="T129" s="3"/>
      <c r="U129" s="3"/>
      <c r="V129" s="3"/>
      <c r="W129" s="3"/>
      <c r="X129" s="3"/>
      <c r="Y129" s="3"/>
    </row>
    <row r="130" spans="1:33" x14ac:dyDescent="0.2">
      <c r="C130" s="276"/>
      <c r="D130" s="10"/>
      <c r="AG130" t="s">
        <v>362</v>
      </c>
    </row>
    <row r="131" spans="1:33" x14ac:dyDescent="0.2">
      <c r="D131" s="10"/>
    </row>
    <row r="132" spans="1:33" x14ac:dyDescent="0.2">
      <c r="D132" s="10"/>
    </row>
    <row r="133" spans="1:33" x14ac:dyDescent="0.2">
      <c r="D133" s="10"/>
    </row>
    <row r="134" spans="1:33" x14ac:dyDescent="0.2">
      <c r="D134" s="10"/>
    </row>
    <row r="135" spans="1:33" x14ac:dyDescent="0.2">
      <c r="D135" s="10"/>
    </row>
    <row r="136" spans="1:33" x14ac:dyDescent="0.2">
      <c r="D136" s="10"/>
    </row>
    <row r="137" spans="1:33" x14ac:dyDescent="0.2">
      <c r="D137" s="10"/>
    </row>
    <row r="138" spans="1:33" x14ac:dyDescent="0.2">
      <c r="D138" s="10"/>
    </row>
    <row r="139" spans="1:33" x14ac:dyDescent="0.2">
      <c r="D139" s="10"/>
    </row>
    <row r="140" spans="1:33" x14ac:dyDescent="0.2">
      <c r="D140" s="10"/>
    </row>
    <row r="141" spans="1:33" x14ac:dyDescent="0.2">
      <c r="D141" s="10"/>
    </row>
    <row r="142" spans="1:33" x14ac:dyDescent="0.2">
      <c r="D142" s="10"/>
    </row>
    <row r="143" spans="1:33" x14ac:dyDescent="0.2">
      <c r="D143" s="10"/>
    </row>
    <row r="144" spans="1: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RVG8KoYHCWr888TYAMEmO9gQ8MWGI9CsCA189jTZLtk2cz2ORDCcLF/xme57oZhK1YA7atJaU8JWUPXhOzVug==" saltValue="G4Kx8YWQy0XE9wzW9pR9FA==" spinCount="100000" sheet="1" formatRows="0"/>
  <mergeCells count="26">
    <mergeCell ref="C75:G75"/>
    <mergeCell ref="C77:G77"/>
    <mergeCell ref="C78:G78"/>
    <mergeCell ref="C106:G106"/>
    <mergeCell ref="C66:G66"/>
    <mergeCell ref="C67:G67"/>
    <mergeCell ref="C70:G70"/>
    <mergeCell ref="C71:G71"/>
    <mergeCell ref="C73:G73"/>
    <mergeCell ref="C74:G74"/>
    <mergeCell ref="C27:G27"/>
    <mergeCell ref="C28:G28"/>
    <mergeCell ref="C34:G34"/>
    <mergeCell ref="C35:G35"/>
    <mergeCell ref="C38:G38"/>
    <mergeCell ref="C39:G39"/>
    <mergeCell ref="A1:G1"/>
    <mergeCell ref="C2:G2"/>
    <mergeCell ref="C3:G3"/>
    <mergeCell ref="C4:G4"/>
    <mergeCell ref="A123:C123"/>
    <mergeCell ref="A124:G128"/>
    <mergeCell ref="C10:G10"/>
    <mergeCell ref="C11:G11"/>
    <mergeCell ref="C17:G17"/>
    <mergeCell ref="C18:G1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C7BE9-E089-42C4-886B-553E65715AA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62</v>
      </c>
      <c r="C3" s="201" t="s">
        <v>63</v>
      </c>
      <c r="D3" s="199"/>
      <c r="E3" s="199"/>
      <c r="F3" s="199"/>
      <c r="G3" s="200"/>
      <c r="AC3" s="176" t="s">
        <v>188</v>
      </c>
      <c r="AG3" t="s">
        <v>189</v>
      </c>
    </row>
    <row r="4" spans="1:60" ht="24.95" customHeight="1" x14ac:dyDescent="0.2">
      <c r="A4" s="202" t="s">
        <v>10</v>
      </c>
      <c r="B4" s="203" t="s">
        <v>60</v>
      </c>
      <c r="C4" s="204" t="s">
        <v>64</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129</v>
      </c>
      <c r="C8" s="264" t="s">
        <v>130</v>
      </c>
      <c r="D8" s="244"/>
      <c r="E8" s="245"/>
      <c r="F8" s="246"/>
      <c r="G8" s="247">
        <f>SUMIF(AG9:AG57,"&lt;&gt;NOR",G9:G57)</f>
        <v>0</v>
      </c>
      <c r="H8" s="241"/>
      <c r="I8" s="241">
        <f>SUM(I9:I57)</f>
        <v>0</v>
      </c>
      <c r="J8" s="241"/>
      <c r="K8" s="241">
        <f>SUM(K9:K57)</f>
        <v>0</v>
      </c>
      <c r="L8" s="241"/>
      <c r="M8" s="241">
        <f>SUM(M9:M57)</f>
        <v>0</v>
      </c>
      <c r="N8" s="240"/>
      <c r="O8" s="240">
        <f>SUM(O9:O57)</f>
        <v>26.7</v>
      </c>
      <c r="P8" s="240"/>
      <c r="Q8" s="240">
        <f>SUM(Q9:Q57)</f>
        <v>112.11</v>
      </c>
      <c r="R8" s="241"/>
      <c r="S8" s="241"/>
      <c r="T8" s="241"/>
      <c r="U8" s="241"/>
      <c r="V8" s="241">
        <f>SUM(V9:V57)</f>
        <v>399.08</v>
      </c>
      <c r="W8" s="241"/>
      <c r="X8" s="241"/>
      <c r="Y8" s="241"/>
      <c r="AG8" t="s">
        <v>214</v>
      </c>
    </row>
    <row r="9" spans="1:60" outlineLevel="1" x14ac:dyDescent="0.2">
      <c r="A9" s="249">
        <v>1</v>
      </c>
      <c r="B9" s="250" t="s">
        <v>363</v>
      </c>
      <c r="C9" s="265" t="s">
        <v>364</v>
      </c>
      <c r="D9" s="251" t="s">
        <v>217</v>
      </c>
      <c r="E9" s="252">
        <v>127.4</v>
      </c>
      <c r="F9" s="253"/>
      <c r="G9" s="254">
        <f>ROUND(E9*F9,2)</f>
        <v>0</v>
      </c>
      <c r="H9" s="234"/>
      <c r="I9" s="233">
        <f>ROUND(E9*H9,2)</f>
        <v>0</v>
      </c>
      <c r="J9" s="234"/>
      <c r="K9" s="233">
        <f>ROUND(E9*J9,2)</f>
        <v>0</v>
      </c>
      <c r="L9" s="233">
        <v>21</v>
      </c>
      <c r="M9" s="233">
        <f>G9*(1+L9/100)</f>
        <v>0</v>
      </c>
      <c r="N9" s="232">
        <v>0</v>
      </c>
      <c r="O9" s="232">
        <f>ROUND(E9*N9,2)</f>
        <v>0</v>
      </c>
      <c r="P9" s="232">
        <v>0.66</v>
      </c>
      <c r="Q9" s="232">
        <f>ROUND(E9*P9,2)</f>
        <v>84.08</v>
      </c>
      <c r="R9" s="233"/>
      <c r="S9" s="233" t="s">
        <v>365</v>
      </c>
      <c r="T9" s="233" t="s">
        <v>365</v>
      </c>
      <c r="U9" s="233">
        <v>1.0529999999999999</v>
      </c>
      <c r="V9" s="233">
        <f>ROUND(E9*U9,2)</f>
        <v>134.15</v>
      </c>
      <c r="W9" s="233"/>
      <c r="X9" s="233" t="s">
        <v>220</v>
      </c>
      <c r="Y9" s="233" t="s">
        <v>221</v>
      </c>
      <c r="Z9" s="212"/>
      <c r="AA9" s="212"/>
      <c r="AB9" s="212"/>
      <c r="AC9" s="212"/>
      <c r="AD9" s="212"/>
      <c r="AE9" s="212"/>
      <c r="AF9" s="212"/>
      <c r="AG9" s="212" t="s">
        <v>366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367</v>
      </c>
      <c r="D10" s="238"/>
      <c r="E10" s="239">
        <v>48.3</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368</v>
      </c>
      <c r="D11" s="238"/>
      <c r="E11" s="239">
        <v>79.099999999999994</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2</v>
      </c>
      <c r="B12" s="250" t="s">
        <v>369</v>
      </c>
      <c r="C12" s="265" t="s">
        <v>370</v>
      </c>
      <c r="D12" s="251" t="s">
        <v>217</v>
      </c>
      <c r="E12" s="252">
        <v>127.4</v>
      </c>
      <c r="F12" s="253"/>
      <c r="G12" s="254">
        <f>ROUND(E12*F12,2)</f>
        <v>0</v>
      </c>
      <c r="H12" s="234"/>
      <c r="I12" s="233">
        <f>ROUND(E12*H12,2)</f>
        <v>0</v>
      </c>
      <c r="J12" s="234"/>
      <c r="K12" s="233">
        <f>ROUND(E12*J12,2)</f>
        <v>0</v>
      </c>
      <c r="L12" s="233">
        <v>21</v>
      </c>
      <c r="M12" s="233">
        <f>G12*(1+L12/100)</f>
        <v>0</v>
      </c>
      <c r="N12" s="232">
        <v>0</v>
      </c>
      <c r="O12" s="232">
        <f>ROUND(E12*N12,2)</f>
        <v>0</v>
      </c>
      <c r="P12" s="232">
        <v>0.22</v>
      </c>
      <c r="Q12" s="232">
        <f>ROUND(E12*P12,2)</f>
        <v>28.03</v>
      </c>
      <c r="R12" s="233"/>
      <c r="S12" s="233" t="s">
        <v>365</v>
      </c>
      <c r="T12" s="233" t="s">
        <v>365</v>
      </c>
      <c r="U12" s="233">
        <v>0.375</v>
      </c>
      <c r="V12" s="233">
        <f>ROUND(E12*U12,2)</f>
        <v>47.78</v>
      </c>
      <c r="W12" s="233"/>
      <c r="X12" s="233" t="s">
        <v>220</v>
      </c>
      <c r="Y12" s="233" t="s">
        <v>221</v>
      </c>
      <c r="Z12" s="212"/>
      <c r="AA12" s="212"/>
      <c r="AB12" s="212"/>
      <c r="AC12" s="212"/>
      <c r="AD12" s="212"/>
      <c r="AE12" s="212"/>
      <c r="AF12" s="212"/>
      <c r="AG12" s="212" t="s">
        <v>366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8" t="s">
        <v>371</v>
      </c>
      <c r="D13" s="238"/>
      <c r="E13" s="239">
        <v>127.4</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227</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372</v>
      </c>
      <c r="C14" s="265" t="s">
        <v>373</v>
      </c>
      <c r="D14" s="251" t="s">
        <v>233</v>
      </c>
      <c r="E14" s="252">
        <v>564.60599999999999</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365</v>
      </c>
      <c r="T14" s="233" t="s">
        <v>365</v>
      </c>
      <c r="U14" s="233">
        <v>0.106</v>
      </c>
      <c r="V14" s="233">
        <f>ROUND(E14*U14,2)</f>
        <v>59.85</v>
      </c>
      <c r="W14" s="233"/>
      <c r="X14" s="233" t="s">
        <v>220</v>
      </c>
      <c r="Y14" s="233" t="s">
        <v>221</v>
      </c>
      <c r="Z14" s="212"/>
      <c r="AA14" s="212"/>
      <c r="AB14" s="212"/>
      <c r="AC14" s="212"/>
      <c r="AD14" s="212"/>
      <c r="AE14" s="212"/>
      <c r="AF14" s="212"/>
      <c r="AG14" s="212" t="s">
        <v>366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8" t="s">
        <v>374</v>
      </c>
      <c r="D15" s="238"/>
      <c r="E15" s="239">
        <v>441.21</v>
      </c>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3" x14ac:dyDescent="0.2">
      <c r="A16" s="229"/>
      <c r="B16" s="230"/>
      <c r="C16" s="268" t="s">
        <v>375</v>
      </c>
      <c r="D16" s="238"/>
      <c r="E16" s="239">
        <v>123.396</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4</v>
      </c>
      <c r="B17" s="250" t="s">
        <v>376</v>
      </c>
      <c r="C17" s="265" t="s">
        <v>377</v>
      </c>
      <c r="D17" s="251" t="s">
        <v>233</v>
      </c>
      <c r="E17" s="252">
        <v>282.303</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365</v>
      </c>
      <c r="T17" s="233" t="s">
        <v>365</v>
      </c>
      <c r="U17" s="233">
        <v>4.3099999999999999E-2</v>
      </c>
      <c r="V17" s="233">
        <f>ROUND(E17*U17,2)</f>
        <v>12.17</v>
      </c>
      <c r="W17" s="233"/>
      <c r="X17" s="233" t="s">
        <v>220</v>
      </c>
      <c r="Y17" s="233" t="s">
        <v>221</v>
      </c>
      <c r="Z17" s="212"/>
      <c r="AA17" s="212"/>
      <c r="AB17" s="212"/>
      <c r="AC17" s="212"/>
      <c r="AD17" s="212"/>
      <c r="AE17" s="212"/>
      <c r="AF17" s="212"/>
      <c r="AG17" s="212" t="s">
        <v>366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29"/>
      <c r="B18" s="230"/>
      <c r="C18" s="268" t="s">
        <v>378</v>
      </c>
      <c r="D18" s="238"/>
      <c r="E18" s="239">
        <v>282.303</v>
      </c>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227</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5</v>
      </c>
      <c r="B19" s="250" t="s">
        <v>379</v>
      </c>
      <c r="C19" s="265" t="s">
        <v>380</v>
      </c>
      <c r="D19" s="251" t="s">
        <v>233</v>
      </c>
      <c r="E19" s="252">
        <v>30.911999999999999</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365</v>
      </c>
      <c r="T19" s="233" t="s">
        <v>365</v>
      </c>
      <c r="U19" s="233">
        <v>0.2</v>
      </c>
      <c r="V19" s="233">
        <f>ROUND(E19*U19,2)</f>
        <v>6.18</v>
      </c>
      <c r="W19" s="233"/>
      <c r="X19" s="233" t="s">
        <v>220</v>
      </c>
      <c r="Y19" s="233" t="s">
        <v>221</v>
      </c>
      <c r="Z19" s="212"/>
      <c r="AA19" s="212"/>
      <c r="AB19" s="212"/>
      <c r="AC19" s="212"/>
      <c r="AD19" s="212"/>
      <c r="AE19" s="212"/>
      <c r="AF19" s="212"/>
      <c r="AG19" s="212" t="s">
        <v>366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29"/>
      <c r="B20" s="230"/>
      <c r="C20" s="268" t="s">
        <v>381</v>
      </c>
      <c r="D20" s="238"/>
      <c r="E20" s="239">
        <v>30.911999999999999</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6</v>
      </c>
      <c r="B21" s="250" t="s">
        <v>382</v>
      </c>
      <c r="C21" s="265" t="s">
        <v>383</v>
      </c>
      <c r="D21" s="251" t="s">
        <v>233</v>
      </c>
      <c r="E21" s="252">
        <v>15.456</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365</v>
      </c>
      <c r="T21" s="233" t="s">
        <v>365</v>
      </c>
      <c r="U21" s="233">
        <v>8.4000000000000005E-2</v>
      </c>
      <c r="V21" s="233">
        <f>ROUND(E21*U21,2)</f>
        <v>1.3</v>
      </c>
      <c r="W21" s="233"/>
      <c r="X21" s="233" t="s">
        <v>220</v>
      </c>
      <c r="Y21" s="233" t="s">
        <v>221</v>
      </c>
      <c r="Z21" s="212"/>
      <c r="AA21" s="212"/>
      <c r="AB21" s="212"/>
      <c r="AC21" s="212"/>
      <c r="AD21" s="212"/>
      <c r="AE21" s="212"/>
      <c r="AF21" s="212"/>
      <c r="AG21" s="212" t="s">
        <v>366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384</v>
      </c>
      <c r="D22" s="238"/>
      <c r="E22" s="239">
        <v>15.456</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227</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7</v>
      </c>
      <c r="B23" s="250" t="s">
        <v>385</v>
      </c>
      <c r="C23" s="265" t="s">
        <v>386</v>
      </c>
      <c r="D23" s="251" t="s">
        <v>233</v>
      </c>
      <c r="E23" s="252">
        <v>76.080479999999994</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365</v>
      </c>
      <c r="T23" s="233" t="s">
        <v>365</v>
      </c>
      <c r="U23" s="233">
        <v>0.34499999999999997</v>
      </c>
      <c r="V23" s="233">
        <f>ROUND(E23*U23,2)</f>
        <v>26.25</v>
      </c>
      <c r="W23" s="233"/>
      <c r="X23" s="233" t="s">
        <v>220</v>
      </c>
      <c r="Y23" s="233" t="s">
        <v>221</v>
      </c>
      <c r="Z23" s="212"/>
      <c r="AA23" s="212"/>
      <c r="AB23" s="212"/>
      <c r="AC23" s="212"/>
      <c r="AD23" s="212"/>
      <c r="AE23" s="212"/>
      <c r="AF23" s="212"/>
      <c r="AG23" s="212" t="s">
        <v>366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387</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388</v>
      </c>
      <c r="D25" s="238"/>
      <c r="E25" s="239">
        <v>45.168480000000002</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227</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8" t="s">
        <v>389</v>
      </c>
      <c r="D26" s="238"/>
      <c r="E26" s="239"/>
      <c r="F26" s="233"/>
      <c r="G26" s="233"/>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29"/>
      <c r="B27" s="230"/>
      <c r="C27" s="268" t="s">
        <v>390</v>
      </c>
      <c r="D27" s="238"/>
      <c r="E27" s="239">
        <v>30.911999999999999</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227</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8</v>
      </c>
      <c r="B28" s="250" t="s">
        <v>391</v>
      </c>
      <c r="C28" s="265" t="s">
        <v>392</v>
      </c>
      <c r="D28" s="251" t="s">
        <v>233</v>
      </c>
      <c r="E28" s="252">
        <v>250.58799999999999</v>
      </c>
      <c r="F28" s="253"/>
      <c r="G28" s="254">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365</v>
      </c>
      <c r="T28" s="233" t="s">
        <v>365</v>
      </c>
      <c r="U28" s="233">
        <v>1.0999999999999999E-2</v>
      </c>
      <c r="V28" s="233">
        <f>ROUND(E28*U28,2)</f>
        <v>2.76</v>
      </c>
      <c r="W28" s="233"/>
      <c r="X28" s="233" t="s">
        <v>220</v>
      </c>
      <c r="Y28" s="233" t="s">
        <v>221</v>
      </c>
      <c r="Z28" s="212"/>
      <c r="AA28" s="212"/>
      <c r="AB28" s="212"/>
      <c r="AC28" s="212"/>
      <c r="AD28" s="212"/>
      <c r="AE28" s="212"/>
      <c r="AF28" s="212"/>
      <c r="AG28" s="212" t="s">
        <v>366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393</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394</v>
      </c>
      <c r="D30" s="238"/>
      <c r="E30" s="239">
        <v>250.58799999999999</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227</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9</v>
      </c>
      <c r="B31" s="250" t="s">
        <v>395</v>
      </c>
      <c r="C31" s="265" t="s">
        <v>396</v>
      </c>
      <c r="D31" s="251" t="s">
        <v>233</v>
      </c>
      <c r="E31" s="252">
        <v>595.51800000000003</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365</v>
      </c>
      <c r="T31" s="233" t="s">
        <v>365</v>
      </c>
      <c r="U31" s="233">
        <v>5.2999999999999999E-2</v>
      </c>
      <c r="V31" s="233">
        <f>ROUND(E31*U31,2)</f>
        <v>31.56</v>
      </c>
      <c r="W31" s="233"/>
      <c r="X31" s="233" t="s">
        <v>220</v>
      </c>
      <c r="Y31" s="233" t="s">
        <v>221</v>
      </c>
      <c r="Z31" s="212"/>
      <c r="AA31" s="212"/>
      <c r="AB31" s="212"/>
      <c r="AC31" s="212"/>
      <c r="AD31" s="212"/>
      <c r="AE31" s="212"/>
      <c r="AF31" s="212"/>
      <c r="AG31" s="212" t="s">
        <v>366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8" t="s">
        <v>397</v>
      </c>
      <c r="D32" s="238"/>
      <c r="E32" s="239">
        <v>564.60599999999999</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227</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8" t="s">
        <v>390</v>
      </c>
      <c r="D33" s="238"/>
      <c r="E33" s="239">
        <v>30.911999999999999</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227</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10</v>
      </c>
      <c r="B34" s="250" t="s">
        <v>398</v>
      </c>
      <c r="C34" s="265" t="s">
        <v>399</v>
      </c>
      <c r="D34" s="251" t="s">
        <v>233</v>
      </c>
      <c r="E34" s="252">
        <v>595.51800000000003</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365</v>
      </c>
      <c r="T34" s="233" t="s">
        <v>365</v>
      </c>
      <c r="U34" s="233">
        <v>8.9999999999999993E-3</v>
      </c>
      <c r="V34" s="233">
        <f>ROUND(E34*U34,2)</f>
        <v>5.36</v>
      </c>
      <c r="W34" s="233"/>
      <c r="X34" s="233" t="s">
        <v>220</v>
      </c>
      <c r="Y34" s="233" t="s">
        <v>221</v>
      </c>
      <c r="Z34" s="212"/>
      <c r="AA34" s="212"/>
      <c r="AB34" s="212"/>
      <c r="AC34" s="212"/>
      <c r="AD34" s="212"/>
      <c r="AE34" s="212"/>
      <c r="AF34" s="212"/>
      <c r="AG34" s="212" t="s">
        <v>366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8" t="s">
        <v>400</v>
      </c>
      <c r="D35" s="238"/>
      <c r="E35" s="239">
        <v>595.51800000000003</v>
      </c>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227</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11</v>
      </c>
      <c r="B36" s="250" t="s">
        <v>401</v>
      </c>
      <c r="C36" s="265" t="s">
        <v>402</v>
      </c>
      <c r="D36" s="251" t="s">
        <v>233</v>
      </c>
      <c r="E36" s="252">
        <v>125.294</v>
      </c>
      <c r="F36" s="253"/>
      <c r="G36" s="254">
        <f>ROUND(E36*F36,2)</f>
        <v>0</v>
      </c>
      <c r="H36" s="234"/>
      <c r="I36" s="233">
        <f>ROUND(E36*H36,2)</f>
        <v>0</v>
      </c>
      <c r="J36" s="234"/>
      <c r="K36" s="233">
        <f>ROUND(E36*J36,2)</f>
        <v>0</v>
      </c>
      <c r="L36" s="233">
        <v>21</v>
      </c>
      <c r="M36" s="233">
        <f>G36*(1+L36/100)</f>
        <v>0</v>
      </c>
      <c r="N36" s="232">
        <v>0</v>
      </c>
      <c r="O36" s="232">
        <f>ROUND(E36*N36,2)</f>
        <v>0</v>
      </c>
      <c r="P36" s="232">
        <v>0</v>
      </c>
      <c r="Q36" s="232">
        <f>ROUND(E36*P36,2)</f>
        <v>0</v>
      </c>
      <c r="R36" s="233"/>
      <c r="S36" s="233" t="s">
        <v>365</v>
      </c>
      <c r="T36" s="233" t="s">
        <v>365</v>
      </c>
      <c r="U36" s="233">
        <v>0.20200000000000001</v>
      </c>
      <c r="V36" s="233">
        <f>ROUND(E36*U36,2)</f>
        <v>25.31</v>
      </c>
      <c r="W36" s="233"/>
      <c r="X36" s="233" t="s">
        <v>220</v>
      </c>
      <c r="Y36" s="233" t="s">
        <v>221</v>
      </c>
      <c r="Z36" s="212"/>
      <c r="AA36" s="212"/>
      <c r="AB36" s="212"/>
      <c r="AC36" s="212"/>
      <c r="AD36" s="212"/>
      <c r="AE36" s="212"/>
      <c r="AF36" s="212"/>
      <c r="AG36" s="212" t="s">
        <v>366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29"/>
      <c r="B37" s="230"/>
      <c r="C37" s="266" t="s">
        <v>403</v>
      </c>
      <c r="D37" s="255"/>
      <c r="E37" s="255"/>
      <c r="F37" s="255"/>
      <c r="G37" s="255"/>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224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2" x14ac:dyDescent="0.2">
      <c r="A38" s="229"/>
      <c r="B38" s="230"/>
      <c r="C38" s="268" t="s">
        <v>404</v>
      </c>
      <c r="D38" s="238"/>
      <c r="E38" s="239">
        <v>11</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8" t="s">
        <v>405</v>
      </c>
      <c r="D39" s="238"/>
      <c r="E39" s="239">
        <v>20.46</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29"/>
      <c r="B40" s="230"/>
      <c r="C40" s="268" t="s">
        <v>406</v>
      </c>
      <c r="D40" s="238"/>
      <c r="E40" s="239">
        <v>9.66</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45" outlineLevel="3" x14ac:dyDescent="0.2">
      <c r="A41" s="229"/>
      <c r="B41" s="230"/>
      <c r="C41" s="268" t="s">
        <v>407</v>
      </c>
      <c r="D41" s="238"/>
      <c r="E41" s="239">
        <v>84.174000000000007</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12</v>
      </c>
      <c r="B42" s="250" t="s">
        <v>408</v>
      </c>
      <c r="C42" s="265" t="s">
        <v>409</v>
      </c>
      <c r="D42" s="251" t="s">
        <v>233</v>
      </c>
      <c r="E42" s="252">
        <v>16.739999999999998</v>
      </c>
      <c r="F42" s="253"/>
      <c r="G42" s="254">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365</v>
      </c>
      <c r="T42" s="233" t="s">
        <v>365</v>
      </c>
      <c r="U42" s="233">
        <v>1.587</v>
      </c>
      <c r="V42" s="233">
        <f>ROUND(E42*U42,2)</f>
        <v>26.57</v>
      </c>
      <c r="W42" s="233"/>
      <c r="X42" s="233" t="s">
        <v>220</v>
      </c>
      <c r="Y42" s="233" t="s">
        <v>221</v>
      </c>
      <c r="Z42" s="212"/>
      <c r="AA42" s="212"/>
      <c r="AB42" s="212"/>
      <c r="AC42" s="212"/>
      <c r="AD42" s="212"/>
      <c r="AE42" s="212"/>
      <c r="AF42" s="212"/>
      <c r="AG42" s="212" t="s">
        <v>366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29"/>
      <c r="B43" s="230"/>
      <c r="C43" s="268" t="s">
        <v>410</v>
      </c>
      <c r="D43" s="238"/>
      <c r="E43" s="239">
        <v>16.739999999999998</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13</v>
      </c>
      <c r="B44" s="250" t="s">
        <v>411</v>
      </c>
      <c r="C44" s="265" t="s">
        <v>412</v>
      </c>
      <c r="D44" s="251" t="s">
        <v>217</v>
      </c>
      <c r="E44" s="252">
        <v>840.84</v>
      </c>
      <c r="F44" s="253"/>
      <c r="G44" s="254">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365</v>
      </c>
      <c r="T44" s="233" t="s">
        <v>365</v>
      </c>
      <c r="U44" s="233">
        <v>1.7999999999999999E-2</v>
      </c>
      <c r="V44" s="233">
        <f>ROUND(E44*U44,2)</f>
        <v>15.14</v>
      </c>
      <c r="W44" s="233"/>
      <c r="X44" s="233" t="s">
        <v>220</v>
      </c>
      <c r="Y44" s="233" t="s">
        <v>221</v>
      </c>
      <c r="Z44" s="212"/>
      <c r="AA44" s="212"/>
      <c r="AB44" s="212"/>
      <c r="AC44" s="212"/>
      <c r="AD44" s="212"/>
      <c r="AE44" s="212"/>
      <c r="AF44" s="212"/>
      <c r="AG44" s="212" t="s">
        <v>366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413</v>
      </c>
      <c r="D45" s="238"/>
      <c r="E45" s="239">
        <v>802.2</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414</v>
      </c>
      <c r="D46" s="238"/>
      <c r="E46" s="239">
        <v>38.64</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14</v>
      </c>
      <c r="B47" s="250" t="s">
        <v>415</v>
      </c>
      <c r="C47" s="265" t="s">
        <v>416</v>
      </c>
      <c r="D47" s="251" t="s">
        <v>233</v>
      </c>
      <c r="E47" s="252">
        <v>470.22399999999999</v>
      </c>
      <c r="F47" s="253"/>
      <c r="G47" s="254">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365</v>
      </c>
      <c r="T47" s="233" t="s">
        <v>365</v>
      </c>
      <c r="U47" s="233">
        <v>0</v>
      </c>
      <c r="V47" s="233">
        <f>ROUND(E47*U47,2)</f>
        <v>0</v>
      </c>
      <c r="W47" s="233"/>
      <c r="X47" s="233" t="s">
        <v>220</v>
      </c>
      <c r="Y47" s="233" t="s">
        <v>221</v>
      </c>
      <c r="Z47" s="212"/>
      <c r="AA47" s="212"/>
      <c r="AB47" s="212"/>
      <c r="AC47" s="212"/>
      <c r="AD47" s="212"/>
      <c r="AE47" s="212"/>
      <c r="AF47" s="212"/>
      <c r="AG47" s="212" t="s">
        <v>366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6" t="s">
        <v>417</v>
      </c>
      <c r="D48" s="255"/>
      <c r="E48" s="255"/>
      <c r="F48" s="255"/>
      <c r="G48" s="255"/>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29"/>
      <c r="B49" s="230"/>
      <c r="C49" s="268" t="s">
        <v>418</v>
      </c>
      <c r="D49" s="238"/>
      <c r="E49" s="239">
        <v>470.22399999999999</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227</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9">
        <v>15</v>
      </c>
      <c r="B50" s="250" t="s">
        <v>419</v>
      </c>
      <c r="C50" s="265" t="s">
        <v>420</v>
      </c>
      <c r="D50" s="251" t="s">
        <v>233</v>
      </c>
      <c r="E50" s="252">
        <v>470.22399999999999</v>
      </c>
      <c r="F50" s="253"/>
      <c r="G50" s="254">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218</v>
      </c>
      <c r="T50" s="233" t="s">
        <v>219</v>
      </c>
      <c r="U50" s="233">
        <v>0.01</v>
      </c>
      <c r="V50" s="233">
        <f>ROUND(E50*U50,2)</f>
        <v>4.7</v>
      </c>
      <c r="W50" s="233"/>
      <c r="X50" s="233" t="s">
        <v>220</v>
      </c>
      <c r="Y50" s="233" t="s">
        <v>221</v>
      </c>
      <c r="Z50" s="212"/>
      <c r="AA50" s="212"/>
      <c r="AB50" s="212"/>
      <c r="AC50" s="212"/>
      <c r="AD50" s="212"/>
      <c r="AE50" s="212"/>
      <c r="AF50" s="212"/>
      <c r="AG50" s="212" t="s">
        <v>366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29"/>
      <c r="B51" s="230"/>
      <c r="C51" s="268" t="s">
        <v>397</v>
      </c>
      <c r="D51" s="238"/>
      <c r="E51" s="239">
        <v>564.60599999999999</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227</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29"/>
      <c r="B52" s="230"/>
      <c r="C52" s="268" t="s">
        <v>390</v>
      </c>
      <c r="D52" s="238"/>
      <c r="E52" s="239">
        <v>30.911999999999999</v>
      </c>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227</v>
      </c>
      <c r="AH52" s="212">
        <v>5</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421</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422</v>
      </c>
      <c r="D54" s="238"/>
      <c r="E54" s="239">
        <v>-125.294</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227</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16</v>
      </c>
      <c r="B55" s="250" t="s">
        <v>423</v>
      </c>
      <c r="C55" s="265" t="s">
        <v>424</v>
      </c>
      <c r="D55" s="251" t="s">
        <v>241</v>
      </c>
      <c r="E55" s="252">
        <v>26.700299999999999</v>
      </c>
      <c r="F55" s="253"/>
      <c r="G55" s="254">
        <f>ROUND(E55*F55,2)</f>
        <v>0</v>
      </c>
      <c r="H55" s="234"/>
      <c r="I55" s="233">
        <f>ROUND(E55*H55,2)</f>
        <v>0</v>
      </c>
      <c r="J55" s="234"/>
      <c r="K55" s="233">
        <f>ROUND(E55*J55,2)</f>
        <v>0</v>
      </c>
      <c r="L55" s="233">
        <v>21</v>
      </c>
      <c r="M55" s="233">
        <f>G55*(1+L55/100)</f>
        <v>0</v>
      </c>
      <c r="N55" s="232">
        <v>1</v>
      </c>
      <c r="O55" s="232">
        <f>ROUND(E55*N55,2)</f>
        <v>26.7</v>
      </c>
      <c r="P55" s="232">
        <v>0</v>
      </c>
      <c r="Q55" s="232">
        <f>ROUND(E55*P55,2)</f>
        <v>0</v>
      </c>
      <c r="R55" s="233" t="s">
        <v>425</v>
      </c>
      <c r="S55" s="233" t="s">
        <v>365</v>
      </c>
      <c r="T55" s="233" t="s">
        <v>365</v>
      </c>
      <c r="U55" s="233">
        <v>0</v>
      </c>
      <c r="V55" s="233">
        <f>ROUND(E55*U55,2)</f>
        <v>0</v>
      </c>
      <c r="W55" s="233"/>
      <c r="X55" s="233" t="s">
        <v>242</v>
      </c>
      <c r="Y55" s="233" t="s">
        <v>221</v>
      </c>
      <c r="Z55" s="212"/>
      <c r="AA55" s="212"/>
      <c r="AB55" s="212"/>
      <c r="AC55" s="212"/>
      <c r="AD55" s="212"/>
      <c r="AE55" s="212"/>
      <c r="AF55" s="212"/>
      <c r="AG55" s="212" t="s">
        <v>426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29"/>
      <c r="B56" s="230"/>
      <c r="C56" s="268" t="s">
        <v>427</v>
      </c>
      <c r="D56" s="238"/>
      <c r="E56" s="239">
        <v>24.273</v>
      </c>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227</v>
      </c>
      <c r="AH56" s="212">
        <v>5</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81" t="s">
        <v>428</v>
      </c>
      <c r="D57" s="278"/>
      <c r="E57" s="279">
        <v>2.4272999999999998</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227</v>
      </c>
      <c r="AH57" s="212">
        <v>4</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42" t="s">
        <v>213</v>
      </c>
      <c r="B58" s="243" t="s">
        <v>131</v>
      </c>
      <c r="C58" s="264" t="s">
        <v>132</v>
      </c>
      <c r="D58" s="244"/>
      <c r="E58" s="245"/>
      <c r="F58" s="246"/>
      <c r="G58" s="247">
        <f>SUMIF(AG59:AG99,"&lt;&gt;NOR",G59:G99)</f>
        <v>0</v>
      </c>
      <c r="H58" s="241"/>
      <c r="I58" s="241">
        <f>SUM(I59:I99)</f>
        <v>0</v>
      </c>
      <c r="J58" s="241"/>
      <c r="K58" s="241">
        <f>SUM(K59:K99)</f>
        <v>0</v>
      </c>
      <c r="L58" s="241"/>
      <c r="M58" s="241">
        <f>SUM(M59:M99)</f>
        <v>0</v>
      </c>
      <c r="N58" s="240"/>
      <c r="O58" s="240">
        <f>SUM(O59:O99)</f>
        <v>2084.04</v>
      </c>
      <c r="P58" s="240"/>
      <c r="Q58" s="240">
        <f>SUM(Q59:Q99)</f>
        <v>0</v>
      </c>
      <c r="R58" s="241"/>
      <c r="S58" s="241"/>
      <c r="T58" s="241"/>
      <c r="U58" s="241"/>
      <c r="V58" s="241">
        <f>SUM(V59:V99)</f>
        <v>1239.7600000000002</v>
      </c>
      <c r="W58" s="241"/>
      <c r="X58" s="241"/>
      <c r="Y58" s="241"/>
      <c r="AG58" t="s">
        <v>214</v>
      </c>
    </row>
    <row r="59" spans="1:60" outlineLevel="1" x14ac:dyDescent="0.2">
      <c r="A59" s="258">
        <v>17</v>
      </c>
      <c r="B59" s="259" t="s">
        <v>429</v>
      </c>
      <c r="C59" s="269" t="s">
        <v>430</v>
      </c>
      <c r="D59" s="260" t="s">
        <v>274</v>
      </c>
      <c r="E59" s="261">
        <v>100</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365</v>
      </c>
      <c r="T59" s="233" t="s">
        <v>365</v>
      </c>
      <c r="U59" s="233">
        <v>0.27</v>
      </c>
      <c r="V59" s="233">
        <f>ROUND(E59*U59,2)</f>
        <v>27</v>
      </c>
      <c r="W59" s="233"/>
      <c r="X59" s="233" t="s">
        <v>220</v>
      </c>
      <c r="Y59" s="233" t="s">
        <v>221</v>
      </c>
      <c r="Z59" s="212"/>
      <c r="AA59" s="212"/>
      <c r="AB59" s="212"/>
      <c r="AC59" s="212"/>
      <c r="AD59" s="212"/>
      <c r="AE59" s="212"/>
      <c r="AF59" s="212"/>
      <c r="AG59" s="212" t="s">
        <v>366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18</v>
      </c>
      <c r="B60" s="250" t="s">
        <v>431</v>
      </c>
      <c r="C60" s="265" t="s">
        <v>432</v>
      </c>
      <c r="D60" s="251" t="s">
        <v>217</v>
      </c>
      <c r="E60" s="252">
        <v>111.304</v>
      </c>
      <c r="F60" s="253"/>
      <c r="G60" s="254">
        <f>ROUND(E60*F60,2)</f>
        <v>0</v>
      </c>
      <c r="H60" s="234"/>
      <c r="I60" s="233">
        <f>ROUND(E60*H60,2)</f>
        <v>0</v>
      </c>
      <c r="J60" s="234"/>
      <c r="K60" s="233">
        <f>ROUND(E60*J60,2)</f>
        <v>0</v>
      </c>
      <c r="L60" s="233">
        <v>21</v>
      </c>
      <c r="M60" s="233">
        <f>G60*(1+L60/100)</f>
        <v>0</v>
      </c>
      <c r="N60" s="232">
        <v>4.0000000000000003E-5</v>
      </c>
      <c r="O60" s="232">
        <f>ROUND(E60*N60,2)</f>
        <v>0</v>
      </c>
      <c r="P60" s="232">
        <v>0</v>
      </c>
      <c r="Q60" s="232">
        <f>ROUND(E60*P60,2)</f>
        <v>0</v>
      </c>
      <c r="R60" s="233"/>
      <c r="S60" s="233" t="s">
        <v>365</v>
      </c>
      <c r="T60" s="233" t="s">
        <v>365</v>
      </c>
      <c r="U60" s="233">
        <v>0.06</v>
      </c>
      <c r="V60" s="233">
        <f>ROUND(E60*U60,2)</f>
        <v>6.68</v>
      </c>
      <c r="W60" s="233"/>
      <c r="X60" s="233" t="s">
        <v>220</v>
      </c>
      <c r="Y60" s="233" t="s">
        <v>221</v>
      </c>
      <c r="Z60" s="212"/>
      <c r="AA60" s="212"/>
      <c r="AB60" s="212"/>
      <c r="AC60" s="212"/>
      <c r="AD60" s="212"/>
      <c r="AE60" s="212"/>
      <c r="AF60" s="212"/>
      <c r="AG60" s="212" t="s">
        <v>366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29"/>
      <c r="B61" s="230"/>
      <c r="C61" s="268" t="s">
        <v>433</v>
      </c>
      <c r="D61" s="238"/>
      <c r="E61" s="239">
        <v>111.304</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19</v>
      </c>
      <c r="B62" s="250" t="s">
        <v>434</v>
      </c>
      <c r="C62" s="265" t="s">
        <v>435</v>
      </c>
      <c r="D62" s="251" t="s">
        <v>233</v>
      </c>
      <c r="E62" s="252">
        <v>292.16000000000003</v>
      </c>
      <c r="F62" s="253"/>
      <c r="G62" s="254">
        <f>ROUND(E62*F62,2)</f>
        <v>0</v>
      </c>
      <c r="H62" s="234"/>
      <c r="I62" s="233">
        <f>ROUND(E62*H62,2)</f>
        <v>0</v>
      </c>
      <c r="J62" s="234"/>
      <c r="K62" s="233">
        <f>ROUND(E62*J62,2)</f>
        <v>0</v>
      </c>
      <c r="L62" s="233">
        <v>21</v>
      </c>
      <c r="M62" s="233">
        <f>G62*(1+L62/100)</f>
        <v>0</v>
      </c>
      <c r="N62" s="232">
        <v>2.1</v>
      </c>
      <c r="O62" s="232">
        <f>ROUND(E62*N62,2)</f>
        <v>613.54</v>
      </c>
      <c r="P62" s="232">
        <v>0</v>
      </c>
      <c r="Q62" s="232">
        <f>ROUND(E62*P62,2)</f>
        <v>0</v>
      </c>
      <c r="R62" s="233"/>
      <c r="S62" s="233" t="s">
        <v>365</v>
      </c>
      <c r="T62" s="233" t="s">
        <v>365</v>
      </c>
      <c r="U62" s="233">
        <v>0.96499999999999997</v>
      </c>
      <c r="V62" s="233">
        <f>ROUND(E62*U62,2)</f>
        <v>281.93</v>
      </c>
      <c r="W62" s="233"/>
      <c r="X62" s="233" t="s">
        <v>220</v>
      </c>
      <c r="Y62" s="233" t="s">
        <v>221</v>
      </c>
      <c r="Z62" s="212"/>
      <c r="AA62" s="212"/>
      <c r="AB62" s="212"/>
      <c r="AC62" s="212"/>
      <c r="AD62" s="212"/>
      <c r="AE62" s="212"/>
      <c r="AF62" s="212"/>
      <c r="AG62" s="212" t="s">
        <v>366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29"/>
      <c r="B63" s="230"/>
      <c r="C63" s="268" t="s">
        <v>436</v>
      </c>
      <c r="D63" s="238"/>
      <c r="E63" s="239">
        <v>292.16000000000003</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227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20</v>
      </c>
      <c r="B64" s="250" t="s">
        <v>437</v>
      </c>
      <c r="C64" s="265" t="s">
        <v>438</v>
      </c>
      <c r="D64" s="251" t="s">
        <v>233</v>
      </c>
      <c r="E64" s="252">
        <v>5.85</v>
      </c>
      <c r="F64" s="253"/>
      <c r="G64" s="254">
        <f>ROUND(E64*F64,2)</f>
        <v>0</v>
      </c>
      <c r="H64" s="234"/>
      <c r="I64" s="233">
        <f>ROUND(E64*H64,2)</f>
        <v>0</v>
      </c>
      <c r="J64" s="234"/>
      <c r="K64" s="233">
        <f>ROUND(E64*J64,2)</f>
        <v>0</v>
      </c>
      <c r="L64" s="233">
        <v>21</v>
      </c>
      <c r="M64" s="233">
        <f>G64*(1+L64/100)</f>
        <v>0</v>
      </c>
      <c r="N64" s="232">
        <v>2.5249999999999999</v>
      </c>
      <c r="O64" s="232">
        <f>ROUND(E64*N64,2)</f>
        <v>14.77</v>
      </c>
      <c r="P64" s="232">
        <v>0</v>
      </c>
      <c r="Q64" s="232">
        <f>ROUND(E64*P64,2)</f>
        <v>0</v>
      </c>
      <c r="R64" s="233"/>
      <c r="S64" s="233" t="s">
        <v>365</v>
      </c>
      <c r="T64" s="233" t="s">
        <v>219</v>
      </c>
      <c r="U64" s="233">
        <v>0.48</v>
      </c>
      <c r="V64" s="233">
        <f>ROUND(E64*U64,2)</f>
        <v>2.81</v>
      </c>
      <c r="W64" s="233"/>
      <c r="X64" s="233" t="s">
        <v>220</v>
      </c>
      <c r="Y64" s="233" t="s">
        <v>221</v>
      </c>
      <c r="Z64" s="212"/>
      <c r="AA64" s="212"/>
      <c r="AB64" s="212"/>
      <c r="AC64" s="212"/>
      <c r="AD64" s="212"/>
      <c r="AE64" s="212"/>
      <c r="AF64" s="212"/>
      <c r="AG64" s="212" t="s">
        <v>366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29"/>
      <c r="B65" s="230"/>
      <c r="C65" s="268" t="s">
        <v>439</v>
      </c>
      <c r="D65" s="238"/>
      <c r="E65" s="239">
        <v>1.95</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440</v>
      </c>
      <c r="D66" s="238"/>
      <c r="E66" s="239">
        <v>3.9</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9">
        <v>21</v>
      </c>
      <c r="B67" s="250" t="s">
        <v>441</v>
      </c>
      <c r="C67" s="265" t="s">
        <v>442</v>
      </c>
      <c r="D67" s="251" t="s">
        <v>217</v>
      </c>
      <c r="E67" s="252">
        <v>25.66</v>
      </c>
      <c r="F67" s="253"/>
      <c r="G67" s="254">
        <f>ROUND(E67*F67,2)</f>
        <v>0</v>
      </c>
      <c r="H67" s="234"/>
      <c r="I67" s="233">
        <f>ROUND(E67*H67,2)</f>
        <v>0</v>
      </c>
      <c r="J67" s="234"/>
      <c r="K67" s="233">
        <f>ROUND(E67*J67,2)</f>
        <v>0</v>
      </c>
      <c r="L67" s="233">
        <v>21</v>
      </c>
      <c r="M67" s="233">
        <f>G67*(1+L67/100)</f>
        <v>0</v>
      </c>
      <c r="N67" s="232">
        <v>3.9199999999999999E-2</v>
      </c>
      <c r="O67" s="232">
        <f>ROUND(E67*N67,2)</f>
        <v>1.01</v>
      </c>
      <c r="P67" s="232">
        <v>0</v>
      </c>
      <c r="Q67" s="232">
        <f>ROUND(E67*P67,2)</f>
        <v>0</v>
      </c>
      <c r="R67" s="233"/>
      <c r="S67" s="233" t="s">
        <v>365</v>
      </c>
      <c r="T67" s="233" t="s">
        <v>219</v>
      </c>
      <c r="U67" s="233">
        <v>1.6</v>
      </c>
      <c r="V67" s="233">
        <f>ROUND(E67*U67,2)</f>
        <v>41.06</v>
      </c>
      <c r="W67" s="233"/>
      <c r="X67" s="233" t="s">
        <v>220</v>
      </c>
      <c r="Y67" s="233" t="s">
        <v>221</v>
      </c>
      <c r="Z67" s="212"/>
      <c r="AA67" s="212"/>
      <c r="AB67" s="212"/>
      <c r="AC67" s="212"/>
      <c r="AD67" s="212"/>
      <c r="AE67" s="212"/>
      <c r="AF67" s="212"/>
      <c r="AG67" s="212" t="s">
        <v>366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443</v>
      </c>
      <c r="D68" s="238"/>
      <c r="E68" s="239">
        <v>6.16</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227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29"/>
      <c r="B69" s="230"/>
      <c r="C69" s="268" t="s">
        <v>444</v>
      </c>
      <c r="D69" s="238"/>
      <c r="E69" s="239">
        <v>19.5</v>
      </c>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9">
        <v>22</v>
      </c>
      <c r="B70" s="250" t="s">
        <v>445</v>
      </c>
      <c r="C70" s="265" t="s">
        <v>446</v>
      </c>
      <c r="D70" s="251" t="s">
        <v>217</v>
      </c>
      <c r="E70" s="252">
        <v>25.66</v>
      </c>
      <c r="F70" s="253"/>
      <c r="G70" s="254">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365</v>
      </c>
      <c r="T70" s="233" t="s">
        <v>219</v>
      </c>
      <c r="U70" s="233">
        <v>0.32</v>
      </c>
      <c r="V70" s="233">
        <f>ROUND(E70*U70,2)</f>
        <v>8.2100000000000009</v>
      </c>
      <c r="W70" s="233"/>
      <c r="X70" s="233" t="s">
        <v>220</v>
      </c>
      <c r="Y70" s="233" t="s">
        <v>221</v>
      </c>
      <c r="Z70" s="212"/>
      <c r="AA70" s="212"/>
      <c r="AB70" s="212"/>
      <c r="AC70" s="212"/>
      <c r="AD70" s="212"/>
      <c r="AE70" s="212"/>
      <c r="AF70" s="212"/>
      <c r="AG70" s="212" t="s">
        <v>366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29"/>
      <c r="B71" s="230"/>
      <c r="C71" s="266" t="s">
        <v>447</v>
      </c>
      <c r="D71" s="255"/>
      <c r="E71" s="255"/>
      <c r="F71" s="255"/>
      <c r="G71" s="255"/>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224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29"/>
      <c r="B72" s="230"/>
      <c r="C72" s="268" t="s">
        <v>448</v>
      </c>
      <c r="D72" s="238"/>
      <c r="E72" s="239">
        <v>25.66</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227</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9">
        <v>23</v>
      </c>
      <c r="B73" s="250" t="s">
        <v>449</v>
      </c>
      <c r="C73" s="265" t="s">
        <v>450</v>
      </c>
      <c r="D73" s="251" t="s">
        <v>241</v>
      </c>
      <c r="E73" s="252">
        <v>0.22857</v>
      </c>
      <c r="F73" s="253"/>
      <c r="G73" s="254">
        <f>ROUND(E73*F73,2)</f>
        <v>0</v>
      </c>
      <c r="H73" s="234"/>
      <c r="I73" s="233">
        <f>ROUND(E73*H73,2)</f>
        <v>0</v>
      </c>
      <c r="J73" s="234"/>
      <c r="K73" s="233">
        <f>ROUND(E73*J73,2)</f>
        <v>0</v>
      </c>
      <c r="L73" s="233">
        <v>21</v>
      </c>
      <c r="M73" s="233">
        <f>G73*(1+L73/100)</f>
        <v>0</v>
      </c>
      <c r="N73" s="232">
        <v>1.0737399999999999</v>
      </c>
      <c r="O73" s="232">
        <f>ROUND(E73*N73,2)</f>
        <v>0.25</v>
      </c>
      <c r="P73" s="232">
        <v>0</v>
      </c>
      <c r="Q73" s="232">
        <f>ROUND(E73*P73,2)</f>
        <v>0</v>
      </c>
      <c r="R73" s="233"/>
      <c r="S73" s="233" t="s">
        <v>365</v>
      </c>
      <c r="T73" s="233" t="s">
        <v>219</v>
      </c>
      <c r="U73" s="233">
        <v>15.231</v>
      </c>
      <c r="V73" s="233">
        <f>ROUND(E73*U73,2)</f>
        <v>3.48</v>
      </c>
      <c r="W73" s="233"/>
      <c r="X73" s="233" t="s">
        <v>220</v>
      </c>
      <c r="Y73" s="233" t="s">
        <v>221</v>
      </c>
      <c r="Z73" s="212"/>
      <c r="AA73" s="212"/>
      <c r="AB73" s="212"/>
      <c r="AC73" s="212"/>
      <c r="AD73" s="212"/>
      <c r="AE73" s="212"/>
      <c r="AF73" s="212"/>
      <c r="AG73" s="212" t="s">
        <v>366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29"/>
      <c r="B74" s="230"/>
      <c r="C74" s="268" t="s">
        <v>451</v>
      </c>
      <c r="D74" s="238"/>
      <c r="E74" s="239">
        <v>0.22857</v>
      </c>
      <c r="F74" s="233"/>
      <c r="G74" s="233"/>
      <c r="H74" s="233"/>
      <c r="I74" s="233"/>
      <c r="J74" s="233"/>
      <c r="K74" s="233"/>
      <c r="L74" s="233"/>
      <c r="M74" s="233"/>
      <c r="N74" s="232"/>
      <c r="O74" s="232"/>
      <c r="P74" s="232"/>
      <c r="Q74" s="232"/>
      <c r="R74" s="233"/>
      <c r="S74" s="233"/>
      <c r="T74" s="233"/>
      <c r="U74" s="233"/>
      <c r="V74" s="233"/>
      <c r="W74" s="233"/>
      <c r="X74" s="233"/>
      <c r="Y74" s="233"/>
      <c r="Z74" s="212"/>
      <c r="AA74" s="212"/>
      <c r="AB74" s="212"/>
      <c r="AC74" s="212"/>
      <c r="AD74" s="212"/>
      <c r="AE74" s="212"/>
      <c r="AF74" s="212"/>
      <c r="AG74" s="212" t="s">
        <v>227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24</v>
      </c>
      <c r="B75" s="250" t="s">
        <v>452</v>
      </c>
      <c r="C75" s="265" t="s">
        <v>453</v>
      </c>
      <c r="D75" s="251" t="s">
        <v>233</v>
      </c>
      <c r="E75" s="252">
        <v>117.04</v>
      </c>
      <c r="F75" s="253"/>
      <c r="G75" s="254">
        <f>ROUND(E75*F75,2)</f>
        <v>0</v>
      </c>
      <c r="H75" s="234"/>
      <c r="I75" s="233">
        <f>ROUND(E75*H75,2)</f>
        <v>0</v>
      </c>
      <c r="J75" s="234"/>
      <c r="K75" s="233">
        <f>ROUND(E75*J75,2)</f>
        <v>0</v>
      </c>
      <c r="L75" s="233">
        <v>21</v>
      </c>
      <c r="M75" s="233">
        <f>G75*(1+L75/100)</f>
        <v>0</v>
      </c>
      <c r="N75" s="232">
        <v>2.5249999999999999</v>
      </c>
      <c r="O75" s="232">
        <f>ROUND(E75*N75,2)</f>
        <v>295.52999999999997</v>
      </c>
      <c r="P75" s="232">
        <v>0</v>
      </c>
      <c r="Q75" s="232">
        <f>ROUND(E75*P75,2)</f>
        <v>0</v>
      </c>
      <c r="R75" s="233"/>
      <c r="S75" s="233" t="s">
        <v>365</v>
      </c>
      <c r="T75" s="233" t="s">
        <v>219</v>
      </c>
      <c r="U75" s="233">
        <v>0.48</v>
      </c>
      <c r="V75" s="233">
        <f>ROUND(E75*U75,2)</f>
        <v>56.18</v>
      </c>
      <c r="W75" s="233"/>
      <c r="X75" s="233" t="s">
        <v>220</v>
      </c>
      <c r="Y75" s="233" t="s">
        <v>221</v>
      </c>
      <c r="Z75" s="212"/>
      <c r="AA75" s="212"/>
      <c r="AB75" s="212"/>
      <c r="AC75" s="212"/>
      <c r="AD75" s="212"/>
      <c r="AE75" s="212"/>
      <c r="AF75" s="212"/>
      <c r="AG75" s="212" t="s">
        <v>366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8" t="s">
        <v>454</v>
      </c>
      <c r="D76" s="238"/>
      <c r="E76" s="239">
        <v>117.04</v>
      </c>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227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25</v>
      </c>
      <c r="B77" s="250" t="s">
        <v>455</v>
      </c>
      <c r="C77" s="265" t="s">
        <v>456</v>
      </c>
      <c r="D77" s="251" t="s">
        <v>217</v>
      </c>
      <c r="E77" s="252">
        <v>138.32</v>
      </c>
      <c r="F77" s="253"/>
      <c r="G77" s="254">
        <f>ROUND(E77*F77,2)</f>
        <v>0</v>
      </c>
      <c r="H77" s="234"/>
      <c r="I77" s="233">
        <f>ROUND(E77*H77,2)</f>
        <v>0</v>
      </c>
      <c r="J77" s="234"/>
      <c r="K77" s="233">
        <f>ROUND(E77*J77,2)</f>
        <v>0</v>
      </c>
      <c r="L77" s="233">
        <v>21</v>
      </c>
      <c r="M77" s="233">
        <f>G77*(1+L77/100)</f>
        <v>0</v>
      </c>
      <c r="N77" s="232">
        <v>3.916E-2</v>
      </c>
      <c r="O77" s="232">
        <f>ROUND(E77*N77,2)</f>
        <v>5.42</v>
      </c>
      <c r="P77" s="232">
        <v>0</v>
      </c>
      <c r="Q77" s="232">
        <f>ROUND(E77*P77,2)</f>
        <v>0</v>
      </c>
      <c r="R77" s="233"/>
      <c r="S77" s="233" t="s">
        <v>365</v>
      </c>
      <c r="T77" s="233" t="s">
        <v>219</v>
      </c>
      <c r="U77" s="233">
        <v>1.05</v>
      </c>
      <c r="V77" s="233">
        <f>ROUND(E77*U77,2)</f>
        <v>145.24</v>
      </c>
      <c r="W77" s="233"/>
      <c r="X77" s="233" t="s">
        <v>220</v>
      </c>
      <c r="Y77" s="233" t="s">
        <v>221</v>
      </c>
      <c r="Z77" s="212"/>
      <c r="AA77" s="212"/>
      <c r="AB77" s="212"/>
      <c r="AC77" s="212"/>
      <c r="AD77" s="212"/>
      <c r="AE77" s="212"/>
      <c r="AF77" s="212"/>
      <c r="AG77" s="212" t="s">
        <v>366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29"/>
      <c r="B78" s="230"/>
      <c r="C78" s="268" t="s">
        <v>457</v>
      </c>
      <c r="D78" s="238"/>
      <c r="E78" s="239">
        <v>74.36</v>
      </c>
      <c r="F78" s="233"/>
      <c r="G78" s="233"/>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29"/>
      <c r="B79" s="230"/>
      <c r="C79" s="268" t="s">
        <v>458</v>
      </c>
      <c r="D79" s="238"/>
      <c r="E79" s="239">
        <v>63.96</v>
      </c>
      <c r="F79" s="233"/>
      <c r="G79" s="233"/>
      <c r="H79" s="233"/>
      <c r="I79" s="233"/>
      <c r="J79" s="233"/>
      <c r="K79" s="233"/>
      <c r="L79" s="233"/>
      <c r="M79" s="233"/>
      <c r="N79" s="232"/>
      <c r="O79" s="232"/>
      <c r="P79" s="232"/>
      <c r="Q79" s="232"/>
      <c r="R79" s="233"/>
      <c r="S79" s="233"/>
      <c r="T79" s="233"/>
      <c r="U79" s="233"/>
      <c r="V79" s="233"/>
      <c r="W79" s="233"/>
      <c r="X79" s="233"/>
      <c r="Y79" s="233"/>
      <c r="Z79" s="212"/>
      <c r="AA79" s="212"/>
      <c r="AB79" s="212"/>
      <c r="AC79" s="212"/>
      <c r="AD79" s="212"/>
      <c r="AE79" s="212"/>
      <c r="AF79" s="212"/>
      <c r="AG79" s="212" t="s">
        <v>227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26</v>
      </c>
      <c r="B80" s="250" t="s">
        <v>459</v>
      </c>
      <c r="C80" s="265" t="s">
        <v>460</v>
      </c>
      <c r="D80" s="251" t="s">
        <v>217</v>
      </c>
      <c r="E80" s="252">
        <v>138.32</v>
      </c>
      <c r="F80" s="253"/>
      <c r="G80" s="254">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365</v>
      </c>
      <c r="T80" s="233" t="s">
        <v>219</v>
      </c>
      <c r="U80" s="233">
        <v>0.32</v>
      </c>
      <c r="V80" s="233">
        <f>ROUND(E80*U80,2)</f>
        <v>44.26</v>
      </c>
      <c r="W80" s="233"/>
      <c r="X80" s="233" t="s">
        <v>220</v>
      </c>
      <c r="Y80" s="233" t="s">
        <v>221</v>
      </c>
      <c r="Z80" s="212"/>
      <c r="AA80" s="212"/>
      <c r="AB80" s="212"/>
      <c r="AC80" s="212"/>
      <c r="AD80" s="212"/>
      <c r="AE80" s="212"/>
      <c r="AF80" s="212"/>
      <c r="AG80" s="212" t="s">
        <v>366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29"/>
      <c r="B81" s="230"/>
      <c r="C81" s="268" t="s">
        <v>461</v>
      </c>
      <c r="D81" s="238"/>
      <c r="E81" s="239">
        <v>138.32</v>
      </c>
      <c r="F81" s="233"/>
      <c r="G81" s="233"/>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227</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49">
        <v>27</v>
      </c>
      <c r="B82" s="250" t="s">
        <v>462</v>
      </c>
      <c r="C82" s="265" t="s">
        <v>463</v>
      </c>
      <c r="D82" s="251" t="s">
        <v>241</v>
      </c>
      <c r="E82" s="252">
        <v>2.9704799999999998</v>
      </c>
      <c r="F82" s="253"/>
      <c r="G82" s="254">
        <f>ROUND(E82*F82,2)</f>
        <v>0</v>
      </c>
      <c r="H82" s="234"/>
      <c r="I82" s="233">
        <f>ROUND(E82*H82,2)</f>
        <v>0</v>
      </c>
      <c r="J82" s="234"/>
      <c r="K82" s="233">
        <f>ROUND(E82*J82,2)</f>
        <v>0</v>
      </c>
      <c r="L82" s="233">
        <v>21</v>
      </c>
      <c r="M82" s="233">
        <f>G82*(1+L82/100)</f>
        <v>0</v>
      </c>
      <c r="N82" s="232">
        <v>1.0737000000000001</v>
      </c>
      <c r="O82" s="232">
        <f>ROUND(E82*N82,2)</f>
        <v>3.19</v>
      </c>
      <c r="P82" s="232">
        <v>0</v>
      </c>
      <c r="Q82" s="232">
        <f>ROUND(E82*P82,2)</f>
        <v>0</v>
      </c>
      <c r="R82" s="233"/>
      <c r="S82" s="233" t="s">
        <v>365</v>
      </c>
      <c r="T82" s="233" t="s">
        <v>219</v>
      </c>
      <c r="U82" s="233">
        <v>15.23</v>
      </c>
      <c r="V82" s="233">
        <f>ROUND(E82*U82,2)</f>
        <v>45.24</v>
      </c>
      <c r="W82" s="233"/>
      <c r="X82" s="233" t="s">
        <v>220</v>
      </c>
      <c r="Y82" s="233" t="s">
        <v>221</v>
      </c>
      <c r="Z82" s="212"/>
      <c r="AA82" s="212"/>
      <c r="AB82" s="212"/>
      <c r="AC82" s="212"/>
      <c r="AD82" s="212"/>
      <c r="AE82" s="212"/>
      <c r="AF82" s="212"/>
      <c r="AG82" s="212" t="s">
        <v>366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2" x14ac:dyDescent="0.2">
      <c r="A83" s="229"/>
      <c r="B83" s="230"/>
      <c r="C83" s="268" t="s">
        <v>464</v>
      </c>
      <c r="D83" s="238"/>
      <c r="E83" s="239">
        <v>0.95040000000000002</v>
      </c>
      <c r="F83" s="233"/>
      <c r="G83" s="233"/>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227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29"/>
      <c r="B84" s="230"/>
      <c r="C84" s="268" t="s">
        <v>465</v>
      </c>
      <c r="D84" s="238"/>
      <c r="E84" s="239">
        <v>1.5776600000000001</v>
      </c>
      <c r="F84" s="233"/>
      <c r="G84" s="233"/>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8" t="s">
        <v>466</v>
      </c>
      <c r="D85" s="238"/>
      <c r="E85" s="239">
        <v>8.3159999999999998E-2</v>
      </c>
      <c r="F85" s="233"/>
      <c r="G85" s="233"/>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8" t="s">
        <v>467</v>
      </c>
      <c r="D86" s="238"/>
      <c r="E86" s="239">
        <v>0.15468000000000001</v>
      </c>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468</v>
      </c>
      <c r="D87" s="238"/>
      <c r="E87" s="239">
        <v>6.6530000000000006E-2</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29"/>
      <c r="B88" s="230"/>
      <c r="C88" s="268" t="s">
        <v>469</v>
      </c>
      <c r="D88" s="238"/>
      <c r="E88" s="239">
        <v>0.13805000000000001</v>
      </c>
      <c r="F88" s="233"/>
      <c r="G88" s="233"/>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227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9">
        <v>28</v>
      </c>
      <c r="B89" s="250" t="s">
        <v>470</v>
      </c>
      <c r="C89" s="265" t="s">
        <v>471</v>
      </c>
      <c r="D89" s="251" t="s">
        <v>217</v>
      </c>
      <c r="E89" s="252">
        <v>531.20000000000005</v>
      </c>
      <c r="F89" s="253"/>
      <c r="G89" s="254">
        <f>ROUND(E89*F89,2)</f>
        <v>0</v>
      </c>
      <c r="H89" s="234"/>
      <c r="I89" s="233">
        <f>ROUND(E89*H89,2)</f>
        <v>0</v>
      </c>
      <c r="J89" s="234"/>
      <c r="K89" s="233">
        <f>ROUND(E89*J89,2)</f>
        <v>0</v>
      </c>
      <c r="L89" s="233">
        <v>21</v>
      </c>
      <c r="M89" s="233">
        <f>G89*(1+L89/100)</f>
        <v>0</v>
      </c>
      <c r="N89" s="232">
        <v>5.0000000000000001E-4</v>
      </c>
      <c r="O89" s="232">
        <f>ROUND(E89*N89,2)</f>
        <v>0.27</v>
      </c>
      <c r="P89" s="232">
        <v>0</v>
      </c>
      <c r="Q89" s="232">
        <f>ROUND(E89*P89,2)</f>
        <v>0</v>
      </c>
      <c r="R89" s="233"/>
      <c r="S89" s="233" t="s">
        <v>365</v>
      </c>
      <c r="T89" s="233" t="s">
        <v>219</v>
      </c>
      <c r="U89" s="233">
        <v>9.4E-2</v>
      </c>
      <c r="V89" s="233">
        <f>ROUND(E89*U89,2)</f>
        <v>49.93</v>
      </c>
      <c r="W89" s="233"/>
      <c r="X89" s="233" t="s">
        <v>220</v>
      </c>
      <c r="Y89" s="233" t="s">
        <v>221</v>
      </c>
      <c r="Z89" s="212"/>
      <c r="AA89" s="212"/>
      <c r="AB89" s="212"/>
      <c r="AC89" s="212"/>
      <c r="AD89" s="212"/>
      <c r="AE89" s="212"/>
      <c r="AF89" s="212"/>
      <c r="AG89" s="212" t="s">
        <v>366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8" t="s">
        <v>472</v>
      </c>
      <c r="D90" s="238"/>
      <c r="E90" s="239">
        <v>531.20000000000005</v>
      </c>
      <c r="F90" s="233"/>
      <c r="G90" s="233"/>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9">
        <v>29</v>
      </c>
      <c r="B91" s="250" t="s">
        <v>473</v>
      </c>
      <c r="C91" s="265" t="s">
        <v>474</v>
      </c>
      <c r="D91" s="251" t="s">
        <v>217</v>
      </c>
      <c r="E91" s="252">
        <v>531.20000000000005</v>
      </c>
      <c r="F91" s="253"/>
      <c r="G91" s="254">
        <f>ROUND(E91*F91,2)</f>
        <v>0</v>
      </c>
      <c r="H91" s="234"/>
      <c r="I91" s="233">
        <f>ROUND(E91*H91,2)</f>
        <v>0</v>
      </c>
      <c r="J91" s="234"/>
      <c r="K91" s="233">
        <f>ROUND(E91*J91,2)</f>
        <v>0</v>
      </c>
      <c r="L91" s="233">
        <v>21</v>
      </c>
      <c r="M91" s="233">
        <f>G91*(1+L91/100)</f>
        <v>0</v>
      </c>
      <c r="N91" s="232">
        <v>2.1</v>
      </c>
      <c r="O91" s="232">
        <f>ROUND(E91*N91,2)</f>
        <v>1115.52</v>
      </c>
      <c r="P91" s="232">
        <v>0</v>
      </c>
      <c r="Q91" s="232">
        <f>ROUND(E91*P91,2)</f>
        <v>0</v>
      </c>
      <c r="R91" s="233"/>
      <c r="S91" s="233" t="s">
        <v>218</v>
      </c>
      <c r="T91" s="233" t="s">
        <v>219</v>
      </c>
      <c r="U91" s="233">
        <v>0.96499999999999997</v>
      </c>
      <c r="V91" s="233">
        <f>ROUND(E91*U91,2)</f>
        <v>512.61</v>
      </c>
      <c r="W91" s="233"/>
      <c r="X91" s="233" t="s">
        <v>220</v>
      </c>
      <c r="Y91" s="233" t="s">
        <v>221</v>
      </c>
      <c r="Z91" s="212"/>
      <c r="AA91" s="212"/>
      <c r="AB91" s="212"/>
      <c r="AC91" s="212"/>
      <c r="AD91" s="212"/>
      <c r="AE91" s="212"/>
      <c r="AF91" s="212"/>
      <c r="AG91" s="212" t="s">
        <v>366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29"/>
      <c r="B92" s="230"/>
      <c r="C92" s="268" t="s">
        <v>475</v>
      </c>
      <c r="D92" s="238"/>
      <c r="E92" s="239">
        <v>531.20000000000005</v>
      </c>
      <c r="F92" s="233"/>
      <c r="G92" s="233"/>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227</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49">
        <v>30</v>
      </c>
      <c r="B93" s="250" t="s">
        <v>476</v>
      </c>
      <c r="C93" s="265" t="s">
        <v>477</v>
      </c>
      <c r="D93" s="251" t="s">
        <v>217</v>
      </c>
      <c r="E93" s="252">
        <v>15.6</v>
      </c>
      <c r="F93" s="253"/>
      <c r="G93" s="254">
        <f>ROUND(E93*F93,2)</f>
        <v>0</v>
      </c>
      <c r="H93" s="234"/>
      <c r="I93" s="233">
        <f>ROUND(E93*H93,2)</f>
        <v>0</v>
      </c>
      <c r="J93" s="234"/>
      <c r="K93" s="233">
        <f>ROUND(E93*J93,2)</f>
        <v>0</v>
      </c>
      <c r="L93" s="233">
        <v>21</v>
      </c>
      <c r="M93" s="233">
        <f>G93*(1+L93/100)</f>
        <v>0</v>
      </c>
      <c r="N93" s="232">
        <v>2.1</v>
      </c>
      <c r="O93" s="232">
        <f>ROUND(E93*N93,2)</f>
        <v>32.76</v>
      </c>
      <c r="P93" s="232">
        <v>0</v>
      </c>
      <c r="Q93" s="232">
        <f>ROUND(E93*P93,2)</f>
        <v>0</v>
      </c>
      <c r="R93" s="233"/>
      <c r="S93" s="233" t="s">
        <v>218</v>
      </c>
      <c r="T93" s="233" t="s">
        <v>219</v>
      </c>
      <c r="U93" s="233">
        <v>0.97</v>
      </c>
      <c r="V93" s="233">
        <f>ROUND(E93*U93,2)</f>
        <v>15.13</v>
      </c>
      <c r="W93" s="233"/>
      <c r="X93" s="233" t="s">
        <v>220</v>
      </c>
      <c r="Y93" s="233" t="s">
        <v>221</v>
      </c>
      <c r="Z93" s="212"/>
      <c r="AA93" s="212"/>
      <c r="AB93" s="212"/>
      <c r="AC93" s="212"/>
      <c r="AD93" s="212"/>
      <c r="AE93" s="212"/>
      <c r="AF93" s="212"/>
      <c r="AG93" s="212" t="s">
        <v>366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29"/>
      <c r="B94" s="230"/>
      <c r="C94" s="268" t="s">
        <v>478</v>
      </c>
      <c r="D94" s="238"/>
      <c r="E94" s="239">
        <v>15.6</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8">
        <v>31</v>
      </c>
      <c r="B95" s="259" t="s">
        <v>479</v>
      </c>
      <c r="C95" s="269" t="s">
        <v>480</v>
      </c>
      <c r="D95" s="260" t="s">
        <v>274</v>
      </c>
      <c r="E95" s="261">
        <v>100</v>
      </c>
      <c r="F95" s="262"/>
      <c r="G95" s="263">
        <f>ROUND(E95*F95,2)</f>
        <v>0</v>
      </c>
      <c r="H95" s="234"/>
      <c r="I95" s="233">
        <f>ROUND(E95*H95,2)</f>
        <v>0</v>
      </c>
      <c r="J95" s="234"/>
      <c r="K95" s="233">
        <f>ROUND(E95*J95,2)</f>
        <v>0</v>
      </c>
      <c r="L95" s="233">
        <v>21</v>
      </c>
      <c r="M95" s="233">
        <f>G95*(1+L95/100)</f>
        <v>0</v>
      </c>
      <c r="N95" s="232">
        <v>1.7000000000000001E-2</v>
      </c>
      <c r="O95" s="232">
        <f>ROUND(E95*N95,2)</f>
        <v>1.7</v>
      </c>
      <c r="P95" s="232">
        <v>0</v>
      </c>
      <c r="Q95" s="232">
        <f>ROUND(E95*P95,2)</f>
        <v>0</v>
      </c>
      <c r="R95" s="233" t="s">
        <v>425</v>
      </c>
      <c r="S95" s="233" t="s">
        <v>365</v>
      </c>
      <c r="T95" s="233" t="s">
        <v>365</v>
      </c>
      <c r="U95" s="233">
        <v>0</v>
      </c>
      <c r="V95" s="233">
        <f>ROUND(E95*U95,2)</f>
        <v>0</v>
      </c>
      <c r="W95" s="233"/>
      <c r="X95" s="233" t="s">
        <v>242</v>
      </c>
      <c r="Y95" s="233" t="s">
        <v>221</v>
      </c>
      <c r="Z95" s="212"/>
      <c r="AA95" s="212"/>
      <c r="AB95" s="212"/>
      <c r="AC95" s="212"/>
      <c r="AD95" s="212"/>
      <c r="AE95" s="212"/>
      <c r="AF95" s="212"/>
      <c r="AG95" s="212" t="s">
        <v>426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8">
        <v>32</v>
      </c>
      <c r="B96" s="259" t="s">
        <v>481</v>
      </c>
      <c r="C96" s="269" t="s">
        <v>482</v>
      </c>
      <c r="D96" s="260" t="s">
        <v>483</v>
      </c>
      <c r="E96" s="261">
        <v>42</v>
      </c>
      <c r="F96" s="262"/>
      <c r="G96" s="263">
        <f>ROUND(E96*F96,2)</f>
        <v>0</v>
      </c>
      <c r="H96" s="234"/>
      <c r="I96" s="233">
        <f>ROUND(E96*H96,2)</f>
        <v>0</v>
      </c>
      <c r="J96" s="234"/>
      <c r="K96" s="233">
        <f>ROUND(E96*J96,2)</f>
        <v>0</v>
      </c>
      <c r="L96" s="233">
        <v>21</v>
      </c>
      <c r="M96" s="233">
        <f>G96*(1+L96/100)</f>
        <v>0</v>
      </c>
      <c r="N96" s="232">
        <v>1E-3</v>
      </c>
      <c r="O96" s="232">
        <f>ROUND(E96*N96,2)</f>
        <v>0.04</v>
      </c>
      <c r="P96" s="232">
        <v>0</v>
      </c>
      <c r="Q96" s="232">
        <f>ROUND(E96*P96,2)</f>
        <v>0</v>
      </c>
      <c r="R96" s="233" t="s">
        <v>425</v>
      </c>
      <c r="S96" s="233" t="s">
        <v>365</v>
      </c>
      <c r="T96" s="233" t="s">
        <v>365</v>
      </c>
      <c r="U96" s="233">
        <v>0</v>
      </c>
      <c r="V96" s="233">
        <f>ROUND(E96*U96,2)</f>
        <v>0</v>
      </c>
      <c r="W96" s="233"/>
      <c r="X96" s="233" t="s">
        <v>242</v>
      </c>
      <c r="Y96" s="233" t="s">
        <v>221</v>
      </c>
      <c r="Z96" s="212"/>
      <c r="AA96" s="212"/>
      <c r="AB96" s="212"/>
      <c r="AC96" s="212"/>
      <c r="AD96" s="212"/>
      <c r="AE96" s="212"/>
      <c r="AF96" s="212"/>
      <c r="AG96" s="212" t="s">
        <v>426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8">
        <v>33</v>
      </c>
      <c r="B97" s="259" t="s">
        <v>484</v>
      </c>
      <c r="C97" s="269" t="s">
        <v>485</v>
      </c>
      <c r="D97" s="260" t="s">
        <v>274</v>
      </c>
      <c r="E97" s="261">
        <v>1</v>
      </c>
      <c r="F97" s="262"/>
      <c r="G97" s="263">
        <f>ROUND(E97*F97,2)</f>
        <v>0</v>
      </c>
      <c r="H97" s="234"/>
      <c r="I97" s="233">
        <f>ROUND(E97*H97,2)</f>
        <v>0</v>
      </c>
      <c r="J97" s="234"/>
      <c r="K97" s="233">
        <f>ROUND(E97*J97,2)</f>
        <v>0</v>
      </c>
      <c r="L97" s="233">
        <v>21</v>
      </c>
      <c r="M97" s="233">
        <f>G97*(1+L97/100)</f>
        <v>0</v>
      </c>
      <c r="N97" s="232">
        <v>3.0000000000000001E-3</v>
      </c>
      <c r="O97" s="232">
        <f>ROUND(E97*N97,2)</f>
        <v>0</v>
      </c>
      <c r="P97" s="232">
        <v>0</v>
      </c>
      <c r="Q97" s="232">
        <f>ROUND(E97*P97,2)</f>
        <v>0</v>
      </c>
      <c r="R97" s="233" t="s">
        <v>425</v>
      </c>
      <c r="S97" s="233" t="s">
        <v>365</v>
      </c>
      <c r="T97" s="233" t="s">
        <v>365</v>
      </c>
      <c r="U97" s="233">
        <v>0</v>
      </c>
      <c r="V97" s="233">
        <f>ROUND(E97*U97,2)</f>
        <v>0</v>
      </c>
      <c r="W97" s="233"/>
      <c r="X97" s="233" t="s">
        <v>242</v>
      </c>
      <c r="Y97" s="233" t="s">
        <v>221</v>
      </c>
      <c r="Z97" s="212"/>
      <c r="AA97" s="212"/>
      <c r="AB97" s="212"/>
      <c r="AC97" s="212"/>
      <c r="AD97" s="212"/>
      <c r="AE97" s="212"/>
      <c r="AF97" s="212"/>
      <c r="AG97" s="212" t="s">
        <v>426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9">
        <v>34</v>
      </c>
      <c r="B98" s="250" t="s">
        <v>486</v>
      </c>
      <c r="C98" s="265" t="s">
        <v>487</v>
      </c>
      <c r="D98" s="251" t="s">
        <v>217</v>
      </c>
      <c r="E98" s="252">
        <v>133.56479999999999</v>
      </c>
      <c r="F98" s="253"/>
      <c r="G98" s="254">
        <f>ROUND(E98*F98,2)</f>
        <v>0</v>
      </c>
      <c r="H98" s="234"/>
      <c r="I98" s="233">
        <f>ROUND(E98*H98,2)</f>
        <v>0</v>
      </c>
      <c r="J98" s="234"/>
      <c r="K98" s="233">
        <f>ROUND(E98*J98,2)</f>
        <v>0</v>
      </c>
      <c r="L98" s="233">
        <v>21</v>
      </c>
      <c r="M98" s="233">
        <f>G98*(1+L98/100)</f>
        <v>0</v>
      </c>
      <c r="N98" s="232">
        <v>2.9999999999999997E-4</v>
      </c>
      <c r="O98" s="232">
        <f>ROUND(E98*N98,2)</f>
        <v>0.04</v>
      </c>
      <c r="P98" s="232">
        <v>0</v>
      </c>
      <c r="Q98" s="232">
        <f>ROUND(E98*P98,2)</f>
        <v>0</v>
      </c>
      <c r="R98" s="233" t="s">
        <v>425</v>
      </c>
      <c r="S98" s="233" t="s">
        <v>365</v>
      </c>
      <c r="T98" s="233" t="s">
        <v>365</v>
      </c>
      <c r="U98" s="233">
        <v>0</v>
      </c>
      <c r="V98" s="233">
        <f>ROUND(E98*U98,2)</f>
        <v>0</v>
      </c>
      <c r="W98" s="233"/>
      <c r="X98" s="233" t="s">
        <v>242</v>
      </c>
      <c r="Y98" s="233" t="s">
        <v>221</v>
      </c>
      <c r="Z98" s="212"/>
      <c r="AA98" s="212"/>
      <c r="AB98" s="212"/>
      <c r="AC98" s="212"/>
      <c r="AD98" s="212"/>
      <c r="AE98" s="212"/>
      <c r="AF98" s="212"/>
      <c r="AG98" s="212" t="s">
        <v>426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488</v>
      </c>
      <c r="D99" s="238"/>
      <c r="E99" s="239">
        <v>133.56479999999999</v>
      </c>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227</v>
      </c>
      <c r="AH99" s="212">
        <v>5</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42" t="s">
        <v>213</v>
      </c>
      <c r="B100" s="243" t="s">
        <v>135</v>
      </c>
      <c r="C100" s="264" t="s">
        <v>136</v>
      </c>
      <c r="D100" s="244"/>
      <c r="E100" s="245"/>
      <c r="F100" s="246"/>
      <c r="G100" s="247">
        <f>SUMIF(AG101:AG115,"&lt;&gt;NOR",G101:G115)</f>
        <v>0</v>
      </c>
      <c r="H100" s="241"/>
      <c r="I100" s="241">
        <f>SUM(I101:I115)</f>
        <v>0</v>
      </c>
      <c r="J100" s="241"/>
      <c r="K100" s="241">
        <f>SUM(K101:K115)</f>
        <v>0</v>
      </c>
      <c r="L100" s="241"/>
      <c r="M100" s="241">
        <f>SUM(M101:M115)</f>
        <v>0</v>
      </c>
      <c r="N100" s="240"/>
      <c r="O100" s="240">
        <f>SUM(O101:O115)</f>
        <v>850.29000000000008</v>
      </c>
      <c r="P100" s="240"/>
      <c r="Q100" s="240">
        <f>SUM(Q101:Q115)</f>
        <v>0</v>
      </c>
      <c r="R100" s="241"/>
      <c r="S100" s="241"/>
      <c r="T100" s="241"/>
      <c r="U100" s="241"/>
      <c r="V100" s="241">
        <f>SUM(V101:V115)</f>
        <v>594.39999999999986</v>
      </c>
      <c r="W100" s="241"/>
      <c r="X100" s="241"/>
      <c r="Y100" s="241"/>
      <c r="AG100" t="s">
        <v>214</v>
      </c>
    </row>
    <row r="101" spans="1:60" ht="22.5" outlineLevel="1" x14ac:dyDescent="0.2">
      <c r="A101" s="249">
        <v>35</v>
      </c>
      <c r="B101" s="250" t="s">
        <v>489</v>
      </c>
      <c r="C101" s="265" t="s">
        <v>490</v>
      </c>
      <c r="D101" s="251" t="s">
        <v>274</v>
      </c>
      <c r="E101" s="252">
        <v>79</v>
      </c>
      <c r="F101" s="253"/>
      <c r="G101" s="254">
        <f>ROUND(E101*F101,2)</f>
        <v>0</v>
      </c>
      <c r="H101" s="234"/>
      <c r="I101" s="233">
        <f>ROUND(E101*H101,2)</f>
        <v>0</v>
      </c>
      <c r="J101" s="234"/>
      <c r="K101" s="233">
        <f>ROUND(E101*J101,2)</f>
        <v>0</v>
      </c>
      <c r="L101" s="233">
        <v>21</v>
      </c>
      <c r="M101" s="233">
        <f>G101*(1+L101/100)</f>
        <v>0</v>
      </c>
      <c r="N101" s="232">
        <v>0.6</v>
      </c>
      <c r="O101" s="232">
        <f>ROUND(E101*N101,2)</f>
        <v>47.4</v>
      </c>
      <c r="P101" s="232">
        <v>0</v>
      </c>
      <c r="Q101" s="232">
        <f>ROUND(E101*P101,2)</f>
        <v>0</v>
      </c>
      <c r="R101" s="233"/>
      <c r="S101" s="233" t="s">
        <v>218</v>
      </c>
      <c r="T101" s="233" t="s">
        <v>219</v>
      </c>
      <c r="U101" s="233">
        <v>0.69</v>
      </c>
      <c r="V101" s="233">
        <f>ROUND(E101*U101,2)</f>
        <v>54.51</v>
      </c>
      <c r="W101" s="233"/>
      <c r="X101" s="233" t="s">
        <v>220</v>
      </c>
      <c r="Y101" s="233" t="s">
        <v>221</v>
      </c>
      <c r="Z101" s="212"/>
      <c r="AA101" s="212"/>
      <c r="AB101" s="212"/>
      <c r="AC101" s="212"/>
      <c r="AD101" s="212"/>
      <c r="AE101" s="212"/>
      <c r="AF101" s="212"/>
      <c r="AG101" s="212" t="s">
        <v>366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29"/>
      <c r="B102" s="230"/>
      <c r="C102" s="266" t="s">
        <v>491</v>
      </c>
      <c r="D102" s="255"/>
      <c r="E102" s="255"/>
      <c r="F102" s="255"/>
      <c r="G102" s="255"/>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224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49">
        <v>36</v>
      </c>
      <c r="B103" s="250" t="s">
        <v>492</v>
      </c>
      <c r="C103" s="265" t="s">
        <v>493</v>
      </c>
      <c r="D103" s="251" t="s">
        <v>274</v>
      </c>
      <c r="E103" s="252">
        <v>39</v>
      </c>
      <c r="F103" s="253"/>
      <c r="G103" s="254">
        <f>ROUND(E103*F103,2)</f>
        <v>0</v>
      </c>
      <c r="H103" s="234"/>
      <c r="I103" s="233">
        <f>ROUND(E103*H103,2)</f>
        <v>0</v>
      </c>
      <c r="J103" s="234"/>
      <c r="K103" s="233">
        <f>ROUND(E103*J103,2)</f>
        <v>0</v>
      </c>
      <c r="L103" s="233">
        <v>21</v>
      </c>
      <c r="M103" s="233">
        <f>G103*(1+L103/100)</f>
        <v>0</v>
      </c>
      <c r="N103" s="232">
        <v>1.2</v>
      </c>
      <c r="O103" s="232">
        <f>ROUND(E103*N103,2)</f>
        <v>46.8</v>
      </c>
      <c r="P103" s="232">
        <v>0</v>
      </c>
      <c r="Q103" s="232">
        <f>ROUND(E103*P103,2)</f>
        <v>0</v>
      </c>
      <c r="R103" s="233"/>
      <c r="S103" s="233" t="s">
        <v>218</v>
      </c>
      <c r="T103" s="233" t="s">
        <v>219</v>
      </c>
      <c r="U103" s="233">
        <v>1.01</v>
      </c>
      <c r="V103" s="233">
        <f>ROUND(E103*U103,2)</f>
        <v>39.39</v>
      </c>
      <c r="W103" s="233"/>
      <c r="X103" s="233" t="s">
        <v>220</v>
      </c>
      <c r="Y103" s="233" t="s">
        <v>221</v>
      </c>
      <c r="Z103" s="212"/>
      <c r="AA103" s="212"/>
      <c r="AB103" s="212"/>
      <c r="AC103" s="212"/>
      <c r="AD103" s="212"/>
      <c r="AE103" s="212"/>
      <c r="AF103" s="212"/>
      <c r="AG103" s="212" t="s">
        <v>366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29"/>
      <c r="B104" s="230"/>
      <c r="C104" s="266" t="s">
        <v>491</v>
      </c>
      <c r="D104" s="255"/>
      <c r="E104" s="255"/>
      <c r="F104" s="255"/>
      <c r="G104" s="255"/>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224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37</v>
      </c>
      <c r="B105" s="250" t="s">
        <v>494</v>
      </c>
      <c r="C105" s="265" t="s">
        <v>495</v>
      </c>
      <c r="D105" s="251" t="s">
        <v>274</v>
      </c>
      <c r="E105" s="252">
        <v>310</v>
      </c>
      <c r="F105" s="253"/>
      <c r="G105" s="254">
        <f>ROUND(E105*F105,2)</f>
        <v>0</v>
      </c>
      <c r="H105" s="234"/>
      <c r="I105" s="233">
        <f>ROUND(E105*H105,2)</f>
        <v>0</v>
      </c>
      <c r="J105" s="234"/>
      <c r="K105" s="233">
        <f>ROUND(E105*J105,2)</f>
        <v>0</v>
      </c>
      <c r="L105" s="233">
        <v>21</v>
      </c>
      <c r="M105" s="233">
        <f>G105*(1+L105/100)</f>
        <v>0</v>
      </c>
      <c r="N105" s="232">
        <v>2.4</v>
      </c>
      <c r="O105" s="232">
        <f>ROUND(E105*N105,2)</f>
        <v>744</v>
      </c>
      <c r="P105" s="232">
        <v>0</v>
      </c>
      <c r="Q105" s="232">
        <f>ROUND(E105*P105,2)</f>
        <v>0</v>
      </c>
      <c r="R105" s="233"/>
      <c r="S105" s="233" t="s">
        <v>218</v>
      </c>
      <c r="T105" s="233" t="s">
        <v>219</v>
      </c>
      <c r="U105" s="233">
        <v>1.54</v>
      </c>
      <c r="V105" s="233">
        <f>ROUND(E105*U105,2)</f>
        <v>477.4</v>
      </c>
      <c r="W105" s="233"/>
      <c r="X105" s="233" t="s">
        <v>220</v>
      </c>
      <c r="Y105" s="233" t="s">
        <v>221</v>
      </c>
      <c r="Z105" s="212"/>
      <c r="AA105" s="212"/>
      <c r="AB105" s="212"/>
      <c r="AC105" s="212"/>
      <c r="AD105" s="212"/>
      <c r="AE105" s="212"/>
      <c r="AF105" s="212"/>
      <c r="AG105" s="212" t="s">
        <v>366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6" t="s">
        <v>491</v>
      </c>
      <c r="D106" s="255"/>
      <c r="E106" s="255"/>
      <c r="F106" s="255"/>
      <c r="G106" s="255"/>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49">
        <v>38</v>
      </c>
      <c r="B107" s="250" t="s">
        <v>496</v>
      </c>
      <c r="C107" s="265" t="s">
        <v>497</v>
      </c>
      <c r="D107" s="251" t="s">
        <v>274</v>
      </c>
      <c r="E107" s="252">
        <v>14</v>
      </c>
      <c r="F107" s="253"/>
      <c r="G107" s="254">
        <f>ROUND(E107*F107,2)</f>
        <v>0</v>
      </c>
      <c r="H107" s="234"/>
      <c r="I107" s="233">
        <f>ROUND(E107*H107,2)</f>
        <v>0</v>
      </c>
      <c r="J107" s="234"/>
      <c r="K107" s="233">
        <f>ROUND(E107*J107,2)</f>
        <v>0</v>
      </c>
      <c r="L107" s="233">
        <v>21</v>
      </c>
      <c r="M107" s="233">
        <f>G107*(1+L107/100)</f>
        <v>0</v>
      </c>
      <c r="N107" s="232">
        <v>0.6</v>
      </c>
      <c r="O107" s="232">
        <f>ROUND(E107*N107,2)</f>
        <v>8.4</v>
      </c>
      <c r="P107" s="232">
        <v>0</v>
      </c>
      <c r="Q107" s="232">
        <f>ROUND(E107*P107,2)</f>
        <v>0</v>
      </c>
      <c r="R107" s="233"/>
      <c r="S107" s="233" t="s">
        <v>218</v>
      </c>
      <c r="T107" s="233" t="s">
        <v>219</v>
      </c>
      <c r="U107" s="233">
        <v>1.54</v>
      </c>
      <c r="V107" s="233">
        <f>ROUND(E107*U107,2)</f>
        <v>21.56</v>
      </c>
      <c r="W107" s="233"/>
      <c r="X107" s="233" t="s">
        <v>220</v>
      </c>
      <c r="Y107" s="233" t="s">
        <v>221</v>
      </c>
      <c r="Z107" s="212"/>
      <c r="AA107" s="212"/>
      <c r="AB107" s="212"/>
      <c r="AC107" s="212"/>
      <c r="AD107" s="212"/>
      <c r="AE107" s="212"/>
      <c r="AF107" s="212"/>
      <c r="AG107" s="212" t="s">
        <v>366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29"/>
      <c r="B108" s="230"/>
      <c r="C108" s="266" t="s">
        <v>491</v>
      </c>
      <c r="D108" s="255"/>
      <c r="E108" s="255"/>
      <c r="F108" s="255"/>
      <c r="G108" s="255"/>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9">
        <v>39</v>
      </c>
      <c r="B109" s="250" t="s">
        <v>498</v>
      </c>
      <c r="C109" s="265" t="s">
        <v>499</v>
      </c>
      <c r="D109" s="251" t="s">
        <v>500</v>
      </c>
      <c r="E109" s="252">
        <v>1</v>
      </c>
      <c r="F109" s="253"/>
      <c r="G109" s="254">
        <f>ROUND(E109*F109,2)</f>
        <v>0</v>
      </c>
      <c r="H109" s="234"/>
      <c r="I109" s="233">
        <f>ROUND(E109*H109,2)</f>
        <v>0</v>
      </c>
      <c r="J109" s="234"/>
      <c r="K109" s="233">
        <f>ROUND(E109*J109,2)</f>
        <v>0</v>
      </c>
      <c r="L109" s="233">
        <v>21</v>
      </c>
      <c r="M109" s="233">
        <f>G109*(1+L109/100)</f>
        <v>0</v>
      </c>
      <c r="N109" s="232">
        <v>3.6942699999999999</v>
      </c>
      <c r="O109" s="232">
        <f>ROUND(E109*N109,2)</f>
        <v>3.69</v>
      </c>
      <c r="P109" s="232">
        <v>0</v>
      </c>
      <c r="Q109" s="232">
        <f>ROUND(E109*P109,2)</f>
        <v>0</v>
      </c>
      <c r="R109" s="233"/>
      <c r="S109" s="233" t="s">
        <v>218</v>
      </c>
      <c r="T109" s="233" t="s">
        <v>219</v>
      </c>
      <c r="U109" s="233">
        <v>1.54</v>
      </c>
      <c r="V109" s="233">
        <f>ROUND(E109*U109,2)</f>
        <v>1.54</v>
      </c>
      <c r="W109" s="233"/>
      <c r="X109" s="233" t="s">
        <v>220</v>
      </c>
      <c r="Y109" s="233" t="s">
        <v>221</v>
      </c>
      <c r="Z109" s="212"/>
      <c r="AA109" s="212"/>
      <c r="AB109" s="212"/>
      <c r="AC109" s="212"/>
      <c r="AD109" s="212"/>
      <c r="AE109" s="212"/>
      <c r="AF109" s="212"/>
      <c r="AG109" s="212" t="s">
        <v>366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6" t="s">
        <v>501</v>
      </c>
      <c r="D110" s="255"/>
      <c r="E110" s="255"/>
      <c r="F110" s="255"/>
      <c r="G110" s="255"/>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3" x14ac:dyDescent="0.2">
      <c r="A111" s="229"/>
      <c r="B111" s="230"/>
      <c r="C111" s="267" t="s">
        <v>502</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57" t="str">
        <f>C111</f>
        <v>Ocelová pásovina S235: délka 3 900 mm, šířka 100 mm, tloušťka 15 mm. Celkem 40 kusů, všechny pozinkované</v>
      </c>
      <c r="BB111" s="212"/>
      <c r="BC111" s="212"/>
      <c r="BD111" s="212"/>
      <c r="BE111" s="212"/>
      <c r="BF111" s="212"/>
      <c r="BG111" s="212"/>
      <c r="BH111" s="212"/>
    </row>
    <row r="112" spans="1:60" outlineLevel="3" x14ac:dyDescent="0.2">
      <c r="A112" s="229"/>
      <c r="B112" s="230"/>
      <c r="C112" s="267" t="s">
        <v>503</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3" x14ac:dyDescent="0.2">
      <c r="A113" s="229"/>
      <c r="B113" s="230"/>
      <c r="C113" s="267" t="s">
        <v>504</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7" t="str">
        <f>C113</f>
        <v>Se základem - Pomocí závitové tyče  40 cm nebo roxoru M30, který bude ukotven do hloubky 30 cm (10 cm) nad povrch a následně přivařen k pásovině. – spoj se matla asfaltem</v>
      </c>
      <c r="BB113" s="212"/>
      <c r="BC113" s="212"/>
      <c r="BD113" s="212"/>
      <c r="BE113" s="212"/>
      <c r="BF113" s="212"/>
      <c r="BG113" s="212"/>
      <c r="BH113" s="212"/>
    </row>
    <row r="114" spans="1:60" outlineLevel="3" x14ac:dyDescent="0.2">
      <c r="A114" s="229"/>
      <c r="B114" s="230"/>
      <c r="C114" s="267" t="s">
        <v>505</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3" x14ac:dyDescent="0.2">
      <c r="A115" s="229"/>
      <c r="B115" s="230"/>
      <c r="C115" s="267" t="s">
        <v>506</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224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7" t="str">
        <f>C115</f>
        <v>Každá pásovina bude kotvena do středu bloku podle jedné z výše uvedených variant. Součástí prací je nejen instalace a kotvení, ale také použití plošiny a další nezbytné činnosti.</v>
      </c>
      <c r="BB115" s="212"/>
      <c r="BC115" s="212"/>
      <c r="BD115" s="212"/>
      <c r="BE115" s="212"/>
      <c r="BF115" s="212"/>
      <c r="BG115" s="212"/>
      <c r="BH115" s="212"/>
    </row>
    <row r="116" spans="1:60" x14ac:dyDescent="0.2">
      <c r="A116" s="242" t="s">
        <v>213</v>
      </c>
      <c r="B116" s="243" t="s">
        <v>139</v>
      </c>
      <c r="C116" s="264" t="s">
        <v>140</v>
      </c>
      <c r="D116" s="244"/>
      <c r="E116" s="245"/>
      <c r="F116" s="246"/>
      <c r="G116" s="247">
        <f>SUMIF(AG117:AG215,"&lt;&gt;NOR",G117:G215)</f>
        <v>0</v>
      </c>
      <c r="H116" s="241"/>
      <c r="I116" s="241">
        <f>SUM(I117:I215)</f>
        <v>0</v>
      </c>
      <c r="J116" s="241"/>
      <c r="K116" s="241">
        <f>SUM(K117:K215)</f>
        <v>0</v>
      </c>
      <c r="L116" s="241"/>
      <c r="M116" s="241">
        <f>SUM(M117:M215)</f>
        <v>0</v>
      </c>
      <c r="N116" s="240"/>
      <c r="O116" s="240">
        <f>SUM(O117:O215)</f>
        <v>24.98</v>
      </c>
      <c r="P116" s="240"/>
      <c r="Q116" s="240">
        <f>SUM(Q117:Q215)</f>
        <v>0</v>
      </c>
      <c r="R116" s="241"/>
      <c r="S116" s="241"/>
      <c r="T116" s="241"/>
      <c r="U116" s="241"/>
      <c r="V116" s="241">
        <f>SUM(V117:V215)</f>
        <v>22.46</v>
      </c>
      <c r="W116" s="241"/>
      <c r="X116" s="241"/>
      <c r="Y116" s="241"/>
      <c r="AG116" t="s">
        <v>214</v>
      </c>
    </row>
    <row r="117" spans="1:60" outlineLevel="1" x14ac:dyDescent="0.2">
      <c r="A117" s="249">
        <v>40</v>
      </c>
      <c r="B117" s="250" t="s">
        <v>507</v>
      </c>
      <c r="C117" s="265" t="s">
        <v>508</v>
      </c>
      <c r="D117" s="251" t="s">
        <v>233</v>
      </c>
      <c r="E117" s="252">
        <v>13.212</v>
      </c>
      <c r="F117" s="253"/>
      <c r="G117" s="254">
        <f>ROUND(E117*F117,2)</f>
        <v>0</v>
      </c>
      <c r="H117" s="234"/>
      <c r="I117" s="233">
        <f>ROUND(E117*H117,2)</f>
        <v>0</v>
      </c>
      <c r="J117" s="234"/>
      <c r="K117" s="233">
        <f>ROUND(E117*J117,2)</f>
        <v>0</v>
      </c>
      <c r="L117" s="233">
        <v>21</v>
      </c>
      <c r="M117" s="233">
        <f>G117*(1+L117/100)</f>
        <v>0</v>
      </c>
      <c r="N117" s="232">
        <v>1.8907700000000001</v>
      </c>
      <c r="O117" s="232">
        <f>ROUND(E117*N117,2)</f>
        <v>24.98</v>
      </c>
      <c r="P117" s="232">
        <v>0</v>
      </c>
      <c r="Q117" s="232">
        <f>ROUND(E117*P117,2)</f>
        <v>0</v>
      </c>
      <c r="R117" s="233"/>
      <c r="S117" s="233" t="s">
        <v>365</v>
      </c>
      <c r="T117" s="233" t="s">
        <v>365</v>
      </c>
      <c r="U117" s="233">
        <v>1.7</v>
      </c>
      <c r="V117" s="233">
        <f>ROUND(E117*U117,2)</f>
        <v>22.46</v>
      </c>
      <c r="W117" s="233"/>
      <c r="X117" s="233" t="s">
        <v>220</v>
      </c>
      <c r="Y117" s="233" t="s">
        <v>221</v>
      </c>
      <c r="Z117" s="212"/>
      <c r="AA117" s="212"/>
      <c r="AB117" s="212"/>
      <c r="AC117" s="212"/>
      <c r="AD117" s="212"/>
      <c r="AE117" s="212"/>
      <c r="AF117" s="212"/>
      <c r="AG117" s="212" t="s">
        <v>366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29"/>
      <c r="B118" s="230"/>
      <c r="C118" s="268" t="s">
        <v>509</v>
      </c>
      <c r="D118" s="238"/>
      <c r="E118" s="239">
        <v>3.72</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8" t="s">
        <v>510</v>
      </c>
      <c r="D119" s="238"/>
      <c r="E119" s="239">
        <v>9.4920000000000009</v>
      </c>
      <c r="F119" s="233"/>
      <c r="G119" s="233"/>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227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9">
        <v>41</v>
      </c>
      <c r="B120" s="250" t="s">
        <v>511</v>
      </c>
      <c r="C120" s="265" t="s">
        <v>512</v>
      </c>
      <c r="D120" s="251" t="s">
        <v>217</v>
      </c>
      <c r="E120" s="252">
        <v>665.2758</v>
      </c>
      <c r="F120" s="253"/>
      <c r="G120" s="254">
        <f>ROUND(E120*F120,2)</f>
        <v>0</v>
      </c>
      <c r="H120" s="234"/>
      <c r="I120" s="233">
        <f>ROUND(E120*H120,2)</f>
        <v>0</v>
      </c>
      <c r="J120" s="234"/>
      <c r="K120" s="233">
        <f>ROUND(E120*J120,2)</f>
        <v>0</v>
      </c>
      <c r="L120" s="233">
        <v>21</v>
      </c>
      <c r="M120" s="233">
        <f>G120*(1+L120/100)</f>
        <v>0</v>
      </c>
      <c r="N120" s="232">
        <v>0</v>
      </c>
      <c r="O120" s="232">
        <f>ROUND(E120*N120,2)</f>
        <v>0</v>
      </c>
      <c r="P120" s="232">
        <v>0</v>
      </c>
      <c r="Q120" s="232">
        <f>ROUND(E120*P120,2)</f>
        <v>0</v>
      </c>
      <c r="R120" s="233"/>
      <c r="S120" s="233" t="s">
        <v>218</v>
      </c>
      <c r="T120" s="233" t="s">
        <v>219</v>
      </c>
      <c r="U120" s="233">
        <v>0</v>
      </c>
      <c r="V120" s="233">
        <f>ROUND(E120*U120,2)</f>
        <v>0</v>
      </c>
      <c r="W120" s="233"/>
      <c r="X120" s="233" t="s">
        <v>220</v>
      </c>
      <c r="Y120" s="233" t="s">
        <v>221</v>
      </c>
      <c r="Z120" s="212"/>
      <c r="AA120" s="212"/>
      <c r="AB120" s="212"/>
      <c r="AC120" s="212"/>
      <c r="AD120" s="212"/>
      <c r="AE120" s="212"/>
      <c r="AF120" s="212"/>
      <c r="AG120" s="212" t="s">
        <v>366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2" x14ac:dyDescent="0.2">
      <c r="A121" s="229"/>
      <c r="B121" s="230"/>
      <c r="C121" s="266" t="s">
        <v>710</v>
      </c>
      <c r="D121" s="255"/>
      <c r="E121" s="255"/>
      <c r="F121" s="255"/>
      <c r="G121" s="255"/>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57" t="str">
        <f>C121</f>
        <v>Pozinkovaná ocel, profily válované za studena z žárově pozinkovaných pásů z oceli, Spoje prováděné pomocí pozinkovaných metrických šroubů.</v>
      </c>
      <c r="BB121" s="212"/>
      <c r="BC121" s="212"/>
      <c r="BD121" s="212"/>
      <c r="BE121" s="212"/>
      <c r="BF121" s="212"/>
      <c r="BG121" s="212"/>
      <c r="BH121" s="212"/>
    </row>
    <row r="122" spans="1:60" ht="22.5" outlineLevel="3" x14ac:dyDescent="0.2">
      <c r="A122" s="229"/>
      <c r="B122" s="230"/>
      <c r="C122" s="267" t="s">
        <v>711</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224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57" t="str">
        <f>C122</f>
        <v>Sekundární nosné konstukce střechy jsou ocelové vaznice ze Z-profilů za studena tvarované a pozinkované.</v>
      </c>
      <c r="BB122" s="212"/>
      <c r="BC122" s="212"/>
      <c r="BD122" s="212"/>
      <c r="BE122" s="212"/>
      <c r="BF122" s="212"/>
      <c r="BG122" s="212"/>
      <c r="BH122" s="212"/>
    </row>
    <row r="123" spans="1:60" ht="22.5" outlineLevel="3" x14ac:dyDescent="0.2">
      <c r="A123" s="229"/>
      <c r="B123" s="230"/>
      <c r="C123" s="267" t="s">
        <v>513</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224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57" t="str">
        <f>C123</f>
        <v>Primární nosná kce střechy jsou ocelové příhradové nosníky, plnostěnné nosníky ve štítech. Nosníky jsou stabilizované vaznicemi a střešními ztužidly příp. stabilizacemi. -&gt; pozinko. ocel za studena.</v>
      </c>
      <c r="BB123" s="212"/>
      <c r="BC123" s="212"/>
      <c r="BD123" s="212"/>
      <c r="BE123" s="212"/>
      <c r="BF123" s="212"/>
      <c r="BG123" s="212"/>
      <c r="BH123" s="212"/>
    </row>
    <row r="124" spans="1:60" ht="22.5" outlineLevel="3" x14ac:dyDescent="0.2">
      <c r="A124" s="229"/>
      <c r="B124" s="230"/>
      <c r="C124" s="267" t="s">
        <v>712</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57" t="str">
        <f>C124</f>
        <v>Stěnová ztužidla jsou z táhel z ocelových plochých pásků z pozink. oceli za studena. Dále jsou součístí sloupy a vodorovné vzpěry.</v>
      </c>
      <c r="BB124" s="212"/>
      <c r="BC124" s="212"/>
      <c r="BD124" s="212"/>
      <c r="BE124" s="212"/>
      <c r="BF124" s="212"/>
      <c r="BG124" s="212"/>
      <c r="BH124" s="212"/>
    </row>
    <row r="125" spans="1:60" outlineLevel="3" x14ac:dyDescent="0.2">
      <c r="A125" s="229"/>
      <c r="B125" s="230"/>
      <c r="C125" s="282" t="s">
        <v>514</v>
      </c>
      <c r="D125" s="235"/>
      <c r="E125" s="236"/>
      <c r="F125" s="237"/>
      <c r="G125" s="237"/>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713</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714</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224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515</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516</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7" t="s">
        <v>715</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224</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686</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224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517</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224</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82" t="s">
        <v>514</v>
      </c>
      <c r="D133" s="235"/>
      <c r="E133" s="236"/>
      <c r="F133" s="237"/>
      <c r="G133" s="237"/>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3" x14ac:dyDescent="0.2">
      <c r="A134" s="229"/>
      <c r="B134" s="230"/>
      <c r="C134" s="267" t="s">
        <v>518</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57" t="str">
        <f>C134</f>
        <v>- dodání dílce požadovaného tvaru a vlastností, jeho skladování, doprava a osazení do definitivní polohy, včetně komplexní technologie výroby a montáže dílců, ošetření a ochrana dílců,</v>
      </c>
      <c r="BB134" s="212"/>
      <c r="BC134" s="212"/>
      <c r="BD134" s="212"/>
      <c r="BE134" s="212"/>
      <c r="BF134" s="212"/>
      <c r="BG134" s="212"/>
      <c r="BH134" s="212"/>
    </row>
    <row r="135" spans="1:60" outlineLevel="3" x14ac:dyDescent="0.2">
      <c r="A135" s="229"/>
      <c r="B135" s="230"/>
      <c r="C135" s="267" t="s">
        <v>519</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224</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7" t="s">
        <v>520</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7" t="s">
        <v>521</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224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29"/>
      <c r="B138" s="230"/>
      <c r="C138" s="267" t="s">
        <v>522</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224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29"/>
      <c r="B139" s="230"/>
      <c r="C139" s="267" t="s">
        <v>523</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224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29"/>
      <c r="B140" s="230"/>
      <c r="C140" s="267" t="s">
        <v>524</v>
      </c>
      <c r="D140" s="256"/>
      <c r="E140" s="256"/>
      <c r="F140" s="256"/>
      <c r="G140" s="256"/>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224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7" t="s">
        <v>525</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7" t="s">
        <v>526</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3" x14ac:dyDescent="0.2">
      <c r="A143" s="229"/>
      <c r="B143" s="230"/>
      <c r="C143" s="267" t="s">
        <v>527</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57" t="str">
        <f>C143</f>
        <v>- další práce dané případně specifikací k příslušnému dílci (úprava pohledových ploch, příp. rubových ploch, osazení měřících zařízení, zkoušení a měření dílců a pod.).</v>
      </c>
      <c r="BB143" s="212"/>
      <c r="BC143" s="212"/>
      <c r="BD143" s="212"/>
      <c r="BE143" s="212"/>
      <c r="BF143" s="212"/>
      <c r="BG143" s="212"/>
      <c r="BH143" s="212"/>
    </row>
    <row r="144" spans="1:60" ht="22.5" outlineLevel="3" x14ac:dyDescent="0.2">
      <c r="A144" s="229"/>
      <c r="B144" s="230"/>
      <c r="C144" s="267" t="s">
        <v>528</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224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7" t="str">
        <f>C144</f>
        <v>- dodání  materiálu  v požadované kvalitě a výroba konstrukce i dílenská (včetně  pomůcek,  přípravků a prostředků pro výrobu) bez ohledu na náročnost a její hmotnost, dílenská montáž,</v>
      </c>
      <c r="BB144" s="212"/>
      <c r="BC144" s="212"/>
      <c r="BD144" s="212"/>
      <c r="BE144" s="212"/>
      <c r="BF144" s="212"/>
      <c r="BG144" s="212"/>
      <c r="BH144" s="212"/>
    </row>
    <row r="145" spans="1:60" outlineLevel="3" x14ac:dyDescent="0.2">
      <c r="A145" s="229"/>
      <c r="B145" s="230"/>
      <c r="C145" s="267" t="s">
        <v>529</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224</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3" x14ac:dyDescent="0.2">
      <c r="A146" s="229"/>
      <c r="B146" s="230"/>
      <c r="C146" s="267" t="s">
        <v>530</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224</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57" t="str">
        <f>C146</f>
        <v>- zřízení  montážních  a  dilatačních  spojů,  spar, včetně potřebných úprav, vložek, opracování, očištění a ošetření,</v>
      </c>
      <c r="BB146" s="212"/>
      <c r="BC146" s="212"/>
      <c r="BD146" s="212"/>
      <c r="BE146" s="212"/>
      <c r="BF146" s="212"/>
      <c r="BG146" s="212"/>
      <c r="BH146" s="212"/>
    </row>
    <row r="147" spans="1:60" ht="22.5" outlineLevel="3" x14ac:dyDescent="0.2">
      <c r="A147" s="229"/>
      <c r="B147" s="230"/>
      <c r="C147" s="267" t="s">
        <v>531</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224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57" t="str">
        <f>C147</f>
        <v>- podpěr. konstr. a lešení všech druhů pro montáž konstrukcí i doplňkových, včetně požadovaných otvorů, ochranných a bezpečnostních opatření a základů pro tyto konstrukce a lešení,</v>
      </c>
      <c r="BB147" s="212"/>
      <c r="BC147" s="212"/>
      <c r="BD147" s="212"/>
      <c r="BE147" s="212"/>
      <c r="BF147" s="212"/>
      <c r="BG147" s="212"/>
      <c r="BH147" s="212"/>
    </row>
    <row r="148" spans="1:60" ht="22.5" outlineLevel="3" x14ac:dyDescent="0.2">
      <c r="A148" s="229"/>
      <c r="B148" s="230"/>
      <c r="C148" s="267" t="s">
        <v>532</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224</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57" t="str">
        <f>C148</f>
        <v>- jakákoliv doprava a manipulace dílců  a  montážních  sestav,  včetně  dopravy konstrukce z výrobny na stavbu,</v>
      </c>
      <c r="BB148" s="212"/>
      <c r="BC148" s="212"/>
      <c r="BD148" s="212"/>
      <c r="BE148" s="212"/>
      <c r="BF148" s="212"/>
      <c r="BG148" s="212"/>
      <c r="BH148" s="212"/>
    </row>
    <row r="149" spans="1:60" outlineLevel="3" x14ac:dyDescent="0.2">
      <c r="A149" s="229"/>
      <c r="B149" s="230"/>
      <c r="C149" s="267" t="s">
        <v>716</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224</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29"/>
      <c r="B150" s="230"/>
      <c r="C150" s="267" t="s">
        <v>533</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224</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534</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224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535</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224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536</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224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537</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224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29"/>
      <c r="B155" s="230"/>
      <c r="C155" s="267" t="s">
        <v>538</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224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539</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224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57" t="str">
        <f>C156</f>
        <v>- zřízení kotevních otvorů nebo jam, nejsou-li částí jiné konstrukce, jejich úpravy, očištění a ošetření,</v>
      </c>
      <c r="BB156" s="212"/>
      <c r="BC156" s="212"/>
      <c r="BD156" s="212"/>
      <c r="BE156" s="212"/>
      <c r="BF156" s="212"/>
      <c r="BG156" s="212"/>
      <c r="BH156" s="212"/>
    </row>
    <row r="157" spans="1:60" outlineLevel="3" x14ac:dyDescent="0.2">
      <c r="A157" s="229"/>
      <c r="B157" s="230"/>
      <c r="C157" s="267" t="s">
        <v>540</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224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541</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224</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57" t="str">
        <f>C158</f>
        <v>- výplň kotevních otvorů  (příp.  podlití  patních  desek)  maltou,  betonem  nebo  jinou speciální hmotou</v>
      </c>
      <c r="BB158" s="212"/>
      <c r="BC158" s="212"/>
      <c r="BD158" s="212"/>
      <c r="BE158" s="212"/>
      <c r="BF158" s="212"/>
      <c r="BG158" s="212"/>
      <c r="BH158" s="212"/>
    </row>
    <row r="159" spans="1:60" outlineLevel="3" x14ac:dyDescent="0.2">
      <c r="A159" s="229"/>
      <c r="B159" s="230"/>
      <c r="C159" s="267" t="s">
        <v>542</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224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7" t="s">
        <v>543</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224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29"/>
      <c r="B161" s="230"/>
      <c r="C161" s="267" t="s">
        <v>544</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224</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29"/>
      <c r="B162" s="230"/>
      <c r="C162" s="267" t="s">
        <v>545</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224</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29"/>
      <c r="B163" s="230"/>
      <c r="C163" s="267" t="s">
        <v>546</v>
      </c>
      <c r="D163" s="256"/>
      <c r="E163" s="256"/>
      <c r="F163" s="256"/>
      <c r="G163" s="256"/>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224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29"/>
      <c r="B164" s="230"/>
      <c r="C164" s="267" t="s">
        <v>547</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224</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29"/>
      <c r="B165" s="230"/>
      <c r="C165" s="267" t="s">
        <v>548</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224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29"/>
      <c r="B166" s="230"/>
      <c r="C166" s="268" t="s">
        <v>549</v>
      </c>
      <c r="D166" s="238"/>
      <c r="E166" s="239">
        <v>665.2758</v>
      </c>
      <c r="F166" s="233"/>
      <c r="G166" s="233"/>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227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49">
        <v>42</v>
      </c>
      <c r="B167" s="250" t="s">
        <v>550</v>
      </c>
      <c r="C167" s="265" t="s">
        <v>551</v>
      </c>
      <c r="D167" s="251" t="s">
        <v>217</v>
      </c>
      <c r="E167" s="252">
        <v>377.4325</v>
      </c>
      <c r="F167" s="253"/>
      <c r="G167" s="254">
        <f>ROUND(E167*F167,2)</f>
        <v>0</v>
      </c>
      <c r="H167" s="234"/>
      <c r="I167" s="233">
        <f>ROUND(E167*H167,2)</f>
        <v>0</v>
      </c>
      <c r="J167" s="234"/>
      <c r="K167" s="233">
        <f>ROUND(E167*J167,2)</f>
        <v>0</v>
      </c>
      <c r="L167" s="233">
        <v>21</v>
      </c>
      <c r="M167" s="233">
        <f>G167*(1+L167/100)</f>
        <v>0</v>
      </c>
      <c r="N167" s="232">
        <v>0</v>
      </c>
      <c r="O167" s="232">
        <f>ROUND(E167*N167,2)</f>
        <v>0</v>
      </c>
      <c r="P167" s="232">
        <v>0</v>
      </c>
      <c r="Q167" s="232">
        <f>ROUND(E167*P167,2)</f>
        <v>0</v>
      </c>
      <c r="R167" s="233"/>
      <c r="S167" s="233" t="s">
        <v>218</v>
      </c>
      <c r="T167" s="233" t="s">
        <v>219</v>
      </c>
      <c r="U167" s="233">
        <v>0</v>
      </c>
      <c r="V167" s="233">
        <f>ROUND(E167*U167,2)</f>
        <v>0</v>
      </c>
      <c r="W167" s="233"/>
      <c r="X167" s="233" t="s">
        <v>220</v>
      </c>
      <c r="Y167" s="233" t="s">
        <v>221</v>
      </c>
      <c r="Z167" s="212"/>
      <c r="AA167" s="212"/>
      <c r="AB167" s="212"/>
      <c r="AC167" s="212"/>
      <c r="AD167" s="212"/>
      <c r="AE167" s="212"/>
      <c r="AF167" s="212"/>
      <c r="AG167" s="212" t="s">
        <v>366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29"/>
      <c r="B168" s="230"/>
      <c r="C168" s="266" t="s">
        <v>710</v>
      </c>
      <c r="D168" s="255"/>
      <c r="E168" s="255"/>
      <c r="F168" s="255"/>
      <c r="G168" s="255"/>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224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57" t="str">
        <f>C168</f>
        <v>Pozinkovaná ocel, profily válované za studena z žárově pozinkovaných pásů z oceli, Spoje prováděné pomocí pozinkovaných metrických šroubů.</v>
      </c>
      <c r="BB168" s="212"/>
      <c r="BC168" s="212"/>
      <c r="BD168" s="212"/>
      <c r="BE168" s="212"/>
      <c r="BF168" s="212"/>
      <c r="BG168" s="212"/>
      <c r="BH168" s="212"/>
    </row>
    <row r="169" spans="1:60" ht="22.5" outlineLevel="3" x14ac:dyDescent="0.2">
      <c r="A169" s="229"/>
      <c r="B169" s="230"/>
      <c r="C169" s="267" t="s">
        <v>711</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224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57" t="str">
        <f>C169</f>
        <v>Sekundární nosné konstukce střechy jsou ocelové vaznice ze Z-profilů za studena tvarované a pozinkované.</v>
      </c>
      <c r="BB169" s="212"/>
      <c r="BC169" s="212"/>
      <c r="BD169" s="212"/>
      <c r="BE169" s="212"/>
      <c r="BF169" s="212"/>
      <c r="BG169" s="212"/>
      <c r="BH169" s="212"/>
    </row>
    <row r="170" spans="1:60" ht="22.5" outlineLevel="3" x14ac:dyDescent="0.2">
      <c r="A170" s="229"/>
      <c r="B170" s="230"/>
      <c r="C170" s="267" t="s">
        <v>513</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224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57" t="str">
        <f>C170</f>
        <v>Primární nosná kce střechy jsou ocelové příhradové nosníky, plnostěnné nosníky ve štítech. Nosníky jsou stabilizované vaznicemi a střešními ztužidly příp. stabilizacemi. -&gt; pozinko. ocel za studena.</v>
      </c>
      <c r="BB170" s="212"/>
      <c r="BC170" s="212"/>
      <c r="BD170" s="212"/>
      <c r="BE170" s="212"/>
      <c r="BF170" s="212"/>
      <c r="BG170" s="212"/>
      <c r="BH170" s="212"/>
    </row>
    <row r="171" spans="1:60" ht="22.5" outlineLevel="3" x14ac:dyDescent="0.2">
      <c r="A171" s="229"/>
      <c r="B171" s="230"/>
      <c r="C171" s="267" t="s">
        <v>712</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224</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57" t="str">
        <f>C171</f>
        <v>Stěnová ztužidla jsou z táhel z ocelových plochých pásků z pozink. oceli za studena. Dále jsou součístí sloupy a vodorovné vzpěry.</v>
      </c>
      <c r="BB171" s="212"/>
      <c r="BC171" s="212"/>
      <c r="BD171" s="212"/>
      <c r="BE171" s="212"/>
      <c r="BF171" s="212"/>
      <c r="BG171" s="212"/>
      <c r="BH171" s="212"/>
    </row>
    <row r="172" spans="1:60" outlineLevel="3" x14ac:dyDescent="0.2">
      <c r="A172" s="229"/>
      <c r="B172" s="230"/>
      <c r="C172" s="282" t="s">
        <v>514</v>
      </c>
      <c r="D172" s="235"/>
      <c r="E172" s="236"/>
      <c r="F172" s="237"/>
      <c r="G172" s="237"/>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224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29"/>
      <c r="B173" s="230"/>
      <c r="C173" s="267" t="s">
        <v>713</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224</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714</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224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67" t="s">
        <v>552</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224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553</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224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715</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224</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7" t="s">
        <v>686</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224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82" t="s">
        <v>514</v>
      </c>
      <c r="D179" s="235"/>
      <c r="E179" s="236"/>
      <c r="F179" s="237"/>
      <c r="G179" s="237"/>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224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517</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224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82" t="s">
        <v>514</v>
      </c>
      <c r="D181" s="235"/>
      <c r="E181" s="236"/>
      <c r="F181" s="237"/>
      <c r="G181" s="237"/>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224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3" x14ac:dyDescent="0.2">
      <c r="A182" s="229"/>
      <c r="B182" s="230"/>
      <c r="C182" s="267" t="s">
        <v>518</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224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57" t="str">
        <f>C182</f>
        <v>- dodání dílce požadovaného tvaru a vlastností, jeho skladování, doprava a osazení do definitivní polohy, včetně komplexní technologie výroby a montáže dílců, ošetření a ochrana dílců,</v>
      </c>
      <c r="BB182" s="212"/>
      <c r="BC182" s="212"/>
      <c r="BD182" s="212"/>
      <c r="BE182" s="212"/>
      <c r="BF182" s="212"/>
      <c r="BG182" s="212"/>
      <c r="BH182" s="212"/>
    </row>
    <row r="183" spans="1:60" outlineLevel="3" x14ac:dyDescent="0.2">
      <c r="A183" s="229"/>
      <c r="B183" s="230"/>
      <c r="C183" s="267" t="s">
        <v>519</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224</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7" t="s">
        <v>520</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224</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29"/>
      <c r="B185" s="230"/>
      <c r="C185" s="267" t="s">
        <v>521</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224</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29"/>
      <c r="B186" s="230"/>
      <c r="C186" s="267" t="s">
        <v>522</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224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29"/>
      <c r="B187" s="230"/>
      <c r="C187" s="267" t="s">
        <v>523</v>
      </c>
      <c r="D187" s="256"/>
      <c r="E187" s="256"/>
      <c r="F187" s="256"/>
      <c r="G187" s="256"/>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224</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29"/>
      <c r="B188" s="230"/>
      <c r="C188" s="267" t="s">
        <v>524</v>
      </c>
      <c r="D188" s="256"/>
      <c r="E188" s="256"/>
      <c r="F188" s="256"/>
      <c r="G188" s="256"/>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224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29"/>
      <c r="B189" s="230"/>
      <c r="C189" s="267" t="s">
        <v>525</v>
      </c>
      <c r="D189" s="256"/>
      <c r="E189" s="256"/>
      <c r="F189" s="256"/>
      <c r="G189" s="256"/>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224</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29"/>
      <c r="B190" s="230"/>
      <c r="C190" s="267" t="s">
        <v>526</v>
      </c>
      <c r="D190" s="256"/>
      <c r="E190" s="256"/>
      <c r="F190" s="256"/>
      <c r="G190" s="256"/>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224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3" x14ac:dyDescent="0.2">
      <c r="A191" s="229"/>
      <c r="B191" s="230"/>
      <c r="C191" s="267" t="s">
        <v>527</v>
      </c>
      <c r="D191" s="256"/>
      <c r="E191" s="256"/>
      <c r="F191" s="256"/>
      <c r="G191" s="256"/>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224</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57" t="str">
        <f>C191</f>
        <v>- další práce dané případně specifikací k příslušnému dílci (úprava pohledových ploch, příp. rubových ploch, osazení měřících zařízení, zkoušení a měření dílců a pod.).</v>
      </c>
      <c r="BB191" s="212"/>
      <c r="BC191" s="212"/>
      <c r="BD191" s="212"/>
      <c r="BE191" s="212"/>
      <c r="BF191" s="212"/>
      <c r="BG191" s="212"/>
      <c r="BH191" s="212"/>
    </row>
    <row r="192" spans="1:60" ht="22.5" outlineLevel="3" x14ac:dyDescent="0.2">
      <c r="A192" s="229"/>
      <c r="B192" s="230"/>
      <c r="C192" s="267" t="s">
        <v>528</v>
      </c>
      <c r="D192" s="256"/>
      <c r="E192" s="256"/>
      <c r="F192" s="256"/>
      <c r="G192" s="256"/>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224</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57" t="str">
        <f>C192</f>
        <v>- dodání  materiálu  v požadované kvalitě a výroba konstrukce i dílenská (včetně  pomůcek,  přípravků a prostředků pro výrobu) bez ohledu na náročnost a její hmotnost, dílenská montáž,</v>
      </c>
      <c r="BB192" s="212"/>
      <c r="BC192" s="212"/>
      <c r="BD192" s="212"/>
      <c r="BE192" s="212"/>
      <c r="BF192" s="212"/>
      <c r="BG192" s="212"/>
      <c r="BH192" s="212"/>
    </row>
    <row r="193" spans="1:60" outlineLevel="3" x14ac:dyDescent="0.2">
      <c r="A193" s="229"/>
      <c r="B193" s="230"/>
      <c r="C193" s="267" t="s">
        <v>529</v>
      </c>
      <c r="D193" s="256"/>
      <c r="E193" s="256"/>
      <c r="F193" s="256"/>
      <c r="G193" s="256"/>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224</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3" x14ac:dyDescent="0.2">
      <c r="A194" s="229"/>
      <c r="B194" s="230"/>
      <c r="C194" s="267" t="s">
        <v>530</v>
      </c>
      <c r="D194" s="256"/>
      <c r="E194" s="256"/>
      <c r="F194" s="256"/>
      <c r="G194" s="256"/>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224</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57" t="str">
        <f>C194</f>
        <v>- zřízení  montážních  a  dilatačních  spojů,  spar, včetně potřebných úprav, vložek, opracování, očištění a ošetření,</v>
      </c>
      <c r="BB194" s="212"/>
      <c r="BC194" s="212"/>
      <c r="BD194" s="212"/>
      <c r="BE194" s="212"/>
      <c r="BF194" s="212"/>
      <c r="BG194" s="212"/>
      <c r="BH194" s="212"/>
    </row>
    <row r="195" spans="1:60" ht="22.5" outlineLevel="3" x14ac:dyDescent="0.2">
      <c r="A195" s="229"/>
      <c r="B195" s="230"/>
      <c r="C195" s="267" t="s">
        <v>531</v>
      </c>
      <c r="D195" s="256"/>
      <c r="E195" s="256"/>
      <c r="F195" s="256"/>
      <c r="G195" s="256"/>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224</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57" t="str">
        <f>C195</f>
        <v>- podpěr. konstr. a lešení všech druhů pro montáž konstrukcí i doplňkových, včetně požadovaných otvorů, ochranných a bezpečnostních opatření a základů pro tyto konstrukce a lešení,</v>
      </c>
      <c r="BB195" s="212"/>
      <c r="BC195" s="212"/>
      <c r="BD195" s="212"/>
      <c r="BE195" s="212"/>
      <c r="BF195" s="212"/>
      <c r="BG195" s="212"/>
      <c r="BH195" s="212"/>
    </row>
    <row r="196" spans="1:60" ht="22.5" outlineLevel="3" x14ac:dyDescent="0.2">
      <c r="A196" s="229"/>
      <c r="B196" s="230"/>
      <c r="C196" s="267" t="s">
        <v>532</v>
      </c>
      <c r="D196" s="256"/>
      <c r="E196" s="256"/>
      <c r="F196" s="256"/>
      <c r="G196" s="256"/>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224</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57" t="str">
        <f>C196</f>
        <v>- jakákoliv doprava a manipulace dílců  a  montážních  sestav,  včetně  dopravy konstrukce z výrobny na stavbu,</v>
      </c>
      <c r="BB196" s="212"/>
      <c r="BC196" s="212"/>
      <c r="BD196" s="212"/>
      <c r="BE196" s="212"/>
      <c r="BF196" s="212"/>
      <c r="BG196" s="212"/>
      <c r="BH196" s="212"/>
    </row>
    <row r="197" spans="1:60" outlineLevel="3" x14ac:dyDescent="0.2">
      <c r="A197" s="229"/>
      <c r="B197" s="230"/>
      <c r="C197" s="267" t="s">
        <v>716</v>
      </c>
      <c r="D197" s="256"/>
      <c r="E197" s="256"/>
      <c r="F197" s="256"/>
      <c r="G197" s="256"/>
      <c r="H197" s="233"/>
      <c r="I197" s="233"/>
      <c r="J197" s="233"/>
      <c r="K197" s="233"/>
      <c r="L197" s="233"/>
      <c r="M197" s="233"/>
      <c r="N197" s="232"/>
      <c r="O197" s="232"/>
      <c r="P197" s="232"/>
      <c r="Q197" s="232"/>
      <c r="R197" s="233"/>
      <c r="S197" s="233"/>
      <c r="T197" s="233"/>
      <c r="U197" s="233"/>
      <c r="V197" s="233"/>
      <c r="W197" s="233"/>
      <c r="X197" s="233"/>
      <c r="Y197" s="233"/>
      <c r="Z197" s="212"/>
      <c r="AA197" s="212"/>
      <c r="AB197" s="212"/>
      <c r="AC197" s="212"/>
      <c r="AD197" s="212"/>
      <c r="AE197" s="212"/>
      <c r="AF197" s="212"/>
      <c r="AG197" s="212" t="s">
        <v>224</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29"/>
      <c r="B198" s="230"/>
      <c r="C198" s="267" t="s">
        <v>533</v>
      </c>
      <c r="D198" s="256"/>
      <c r="E198" s="256"/>
      <c r="F198" s="256"/>
      <c r="G198" s="256"/>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224</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7" t="s">
        <v>534</v>
      </c>
      <c r="D199" s="256"/>
      <c r="E199" s="256"/>
      <c r="F199" s="256"/>
      <c r="G199" s="256"/>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224</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7" t="s">
        <v>535</v>
      </c>
      <c r="D200" s="256"/>
      <c r="E200" s="256"/>
      <c r="F200" s="256"/>
      <c r="G200" s="256"/>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224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29"/>
      <c r="B201" s="230"/>
      <c r="C201" s="267" t="s">
        <v>536</v>
      </c>
      <c r="D201" s="256"/>
      <c r="E201" s="256"/>
      <c r="F201" s="256"/>
      <c r="G201" s="256"/>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224</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29"/>
      <c r="B202" s="230"/>
      <c r="C202" s="267" t="s">
        <v>537</v>
      </c>
      <c r="D202" s="256"/>
      <c r="E202" s="256"/>
      <c r="F202" s="256"/>
      <c r="G202" s="256"/>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224</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29"/>
      <c r="B203" s="230"/>
      <c r="C203" s="267" t="s">
        <v>538</v>
      </c>
      <c r="D203" s="256"/>
      <c r="E203" s="256"/>
      <c r="F203" s="256"/>
      <c r="G203" s="256"/>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224</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29"/>
      <c r="B204" s="230"/>
      <c r="C204" s="267" t="s">
        <v>539</v>
      </c>
      <c r="D204" s="256"/>
      <c r="E204" s="256"/>
      <c r="F204" s="256"/>
      <c r="G204" s="256"/>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224</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57" t="str">
        <f>C204</f>
        <v>- zřízení kotevních otvorů nebo jam, nejsou-li částí jiné konstrukce, jejich úpravy, očištění a ošetření,</v>
      </c>
      <c r="BB204" s="212"/>
      <c r="BC204" s="212"/>
      <c r="BD204" s="212"/>
      <c r="BE204" s="212"/>
      <c r="BF204" s="212"/>
      <c r="BG204" s="212"/>
      <c r="BH204" s="212"/>
    </row>
    <row r="205" spans="1:60" outlineLevel="3" x14ac:dyDescent="0.2">
      <c r="A205" s="229"/>
      <c r="B205" s="230"/>
      <c r="C205" s="267" t="s">
        <v>540</v>
      </c>
      <c r="D205" s="256"/>
      <c r="E205" s="256"/>
      <c r="F205" s="256"/>
      <c r="G205" s="256"/>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224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29"/>
      <c r="B206" s="230"/>
      <c r="C206" s="267" t="s">
        <v>541</v>
      </c>
      <c r="D206" s="256"/>
      <c r="E206" s="256"/>
      <c r="F206" s="256"/>
      <c r="G206" s="256"/>
      <c r="H206" s="233"/>
      <c r="I206" s="233"/>
      <c r="J206" s="233"/>
      <c r="K206" s="233"/>
      <c r="L206" s="233"/>
      <c r="M206" s="233"/>
      <c r="N206" s="232"/>
      <c r="O206" s="232"/>
      <c r="P206" s="232"/>
      <c r="Q206" s="232"/>
      <c r="R206" s="233"/>
      <c r="S206" s="233"/>
      <c r="T206" s="233"/>
      <c r="U206" s="233"/>
      <c r="V206" s="233"/>
      <c r="W206" s="233"/>
      <c r="X206" s="233"/>
      <c r="Y206" s="233"/>
      <c r="Z206" s="212"/>
      <c r="AA206" s="212"/>
      <c r="AB206" s="212"/>
      <c r="AC206" s="212"/>
      <c r="AD206" s="212"/>
      <c r="AE206" s="212"/>
      <c r="AF206" s="212"/>
      <c r="AG206" s="212" t="s">
        <v>224</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57" t="str">
        <f>C206</f>
        <v>- výplň kotevních otvorů  (příp.  podlití  patních  desek)  maltou,  betonem  nebo  jinou speciální hmotou</v>
      </c>
      <c r="BB206" s="212"/>
      <c r="BC206" s="212"/>
      <c r="BD206" s="212"/>
      <c r="BE206" s="212"/>
      <c r="BF206" s="212"/>
      <c r="BG206" s="212"/>
      <c r="BH206" s="212"/>
    </row>
    <row r="207" spans="1:60" outlineLevel="3" x14ac:dyDescent="0.2">
      <c r="A207" s="229"/>
      <c r="B207" s="230"/>
      <c r="C207" s="267" t="s">
        <v>542</v>
      </c>
      <c r="D207" s="256"/>
      <c r="E207" s="256"/>
      <c r="F207" s="256"/>
      <c r="G207" s="256"/>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224</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29"/>
      <c r="B208" s="230"/>
      <c r="C208" s="267" t="s">
        <v>543</v>
      </c>
      <c r="D208" s="256"/>
      <c r="E208" s="256"/>
      <c r="F208" s="256"/>
      <c r="G208" s="256"/>
      <c r="H208" s="233"/>
      <c r="I208" s="233"/>
      <c r="J208" s="233"/>
      <c r="K208" s="233"/>
      <c r="L208" s="233"/>
      <c r="M208" s="233"/>
      <c r="N208" s="232"/>
      <c r="O208" s="232"/>
      <c r="P208" s="232"/>
      <c r="Q208" s="232"/>
      <c r="R208" s="233"/>
      <c r="S208" s="233"/>
      <c r="T208" s="233"/>
      <c r="U208" s="233"/>
      <c r="V208" s="233"/>
      <c r="W208" s="233"/>
      <c r="X208" s="233"/>
      <c r="Y208" s="233"/>
      <c r="Z208" s="212"/>
      <c r="AA208" s="212"/>
      <c r="AB208" s="212"/>
      <c r="AC208" s="212"/>
      <c r="AD208" s="212"/>
      <c r="AE208" s="212"/>
      <c r="AF208" s="212"/>
      <c r="AG208" s="212" t="s">
        <v>224</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29"/>
      <c r="B209" s="230"/>
      <c r="C209" s="267" t="s">
        <v>544</v>
      </c>
      <c r="D209" s="256"/>
      <c r="E209" s="256"/>
      <c r="F209" s="256"/>
      <c r="G209" s="256"/>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224</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29"/>
      <c r="B210" s="230"/>
      <c r="C210" s="267" t="s">
        <v>545</v>
      </c>
      <c r="D210" s="256"/>
      <c r="E210" s="256"/>
      <c r="F210" s="256"/>
      <c r="G210" s="256"/>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224</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29"/>
      <c r="B211" s="230"/>
      <c r="C211" s="267" t="s">
        <v>546</v>
      </c>
      <c r="D211" s="256"/>
      <c r="E211" s="256"/>
      <c r="F211" s="256"/>
      <c r="G211" s="256"/>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224</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29"/>
      <c r="B212" s="230"/>
      <c r="C212" s="267" t="s">
        <v>547</v>
      </c>
      <c r="D212" s="256"/>
      <c r="E212" s="256"/>
      <c r="F212" s="256"/>
      <c r="G212" s="256"/>
      <c r="H212" s="233"/>
      <c r="I212" s="233"/>
      <c r="J212" s="233"/>
      <c r="K212" s="233"/>
      <c r="L212" s="233"/>
      <c r="M212" s="233"/>
      <c r="N212" s="232"/>
      <c r="O212" s="232"/>
      <c r="P212" s="232"/>
      <c r="Q212" s="232"/>
      <c r="R212" s="233"/>
      <c r="S212" s="233"/>
      <c r="T212" s="233"/>
      <c r="U212" s="233"/>
      <c r="V212" s="233"/>
      <c r="W212" s="233"/>
      <c r="X212" s="233"/>
      <c r="Y212" s="233"/>
      <c r="Z212" s="212"/>
      <c r="AA212" s="212"/>
      <c r="AB212" s="212"/>
      <c r="AC212" s="212"/>
      <c r="AD212" s="212"/>
      <c r="AE212" s="212"/>
      <c r="AF212" s="212"/>
      <c r="AG212" s="212" t="s">
        <v>224</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29"/>
      <c r="B213" s="230"/>
      <c r="C213" s="267" t="s">
        <v>548</v>
      </c>
      <c r="D213" s="256"/>
      <c r="E213" s="256"/>
      <c r="F213" s="256"/>
      <c r="G213" s="256"/>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224</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29"/>
      <c r="B214" s="230"/>
      <c r="C214" s="268" t="s">
        <v>554</v>
      </c>
      <c r="D214" s="238"/>
      <c r="E214" s="239">
        <v>355.71249999999998</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227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29"/>
      <c r="B215" s="230"/>
      <c r="C215" s="268" t="s">
        <v>555</v>
      </c>
      <c r="D215" s="238"/>
      <c r="E215" s="239">
        <v>21.72</v>
      </c>
      <c r="F215" s="233"/>
      <c r="G215" s="233"/>
      <c r="H215" s="233"/>
      <c r="I215" s="233"/>
      <c r="J215" s="233"/>
      <c r="K215" s="233"/>
      <c r="L215" s="233"/>
      <c r="M215" s="233"/>
      <c r="N215" s="232"/>
      <c r="O215" s="232"/>
      <c r="P215" s="232"/>
      <c r="Q215" s="232"/>
      <c r="R215" s="233"/>
      <c r="S215" s="233"/>
      <c r="T215" s="233"/>
      <c r="U215" s="233"/>
      <c r="V215" s="233"/>
      <c r="W215" s="233"/>
      <c r="X215" s="233"/>
      <c r="Y215" s="233"/>
      <c r="Z215" s="212"/>
      <c r="AA215" s="212"/>
      <c r="AB215" s="212"/>
      <c r="AC215" s="212"/>
      <c r="AD215" s="212"/>
      <c r="AE215" s="212"/>
      <c r="AF215" s="212"/>
      <c r="AG215" s="212" t="s">
        <v>227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x14ac:dyDescent="0.2">
      <c r="A216" s="242" t="s">
        <v>213</v>
      </c>
      <c r="B216" s="243" t="s">
        <v>143</v>
      </c>
      <c r="C216" s="264" t="s">
        <v>144</v>
      </c>
      <c r="D216" s="244"/>
      <c r="E216" s="245"/>
      <c r="F216" s="246"/>
      <c r="G216" s="247">
        <f>SUMIF(AG217:AG220,"&lt;&gt;NOR",G217:G220)</f>
        <v>0</v>
      </c>
      <c r="H216" s="241"/>
      <c r="I216" s="241">
        <f>SUM(I217:I220)</f>
        <v>0</v>
      </c>
      <c r="J216" s="241"/>
      <c r="K216" s="241">
        <f>SUM(K217:K220)</f>
        <v>0</v>
      </c>
      <c r="L216" s="241"/>
      <c r="M216" s="241">
        <f>SUM(M217:M220)</f>
        <v>0</v>
      </c>
      <c r="N216" s="240"/>
      <c r="O216" s="240">
        <f>SUM(O217:O220)</f>
        <v>84.07</v>
      </c>
      <c r="P216" s="240"/>
      <c r="Q216" s="240">
        <f>SUM(Q217:Q220)</f>
        <v>0</v>
      </c>
      <c r="R216" s="241"/>
      <c r="S216" s="241"/>
      <c r="T216" s="241"/>
      <c r="U216" s="241"/>
      <c r="V216" s="241">
        <f>SUM(V217:V220)</f>
        <v>33.71</v>
      </c>
      <c r="W216" s="241"/>
      <c r="X216" s="241"/>
      <c r="Y216" s="241"/>
      <c r="AG216" t="s">
        <v>214</v>
      </c>
    </row>
    <row r="217" spans="1:60" outlineLevel="1" x14ac:dyDescent="0.2">
      <c r="A217" s="249">
        <v>43</v>
      </c>
      <c r="B217" s="250" t="s">
        <v>556</v>
      </c>
      <c r="C217" s="265" t="s">
        <v>557</v>
      </c>
      <c r="D217" s="251" t="s">
        <v>233</v>
      </c>
      <c r="E217" s="252">
        <v>38.22</v>
      </c>
      <c r="F217" s="253"/>
      <c r="G217" s="254">
        <f>ROUND(E217*F217,2)</f>
        <v>0</v>
      </c>
      <c r="H217" s="234"/>
      <c r="I217" s="233">
        <f>ROUND(E217*H217,2)</f>
        <v>0</v>
      </c>
      <c r="J217" s="234"/>
      <c r="K217" s="233">
        <f>ROUND(E217*J217,2)</f>
        <v>0</v>
      </c>
      <c r="L217" s="233">
        <v>21</v>
      </c>
      <c r="M217" s="233">
        <f>G217*(1+L217/100)</f>
        <v>0</v>
      </c>
      <c r="N217" s="232">
        <v>1.6867000000000001</v>
      </c>
      <c r="O217" s="232">
        <f>ROUND(E217*N217,2)</f>
        <v>64.47</v>
      </c>
      <c r="P217" s="232">
        <v>0</v>
      </c>
      <c r="Q217" s="232">
        <f>ROUND(E217*P217,2)</f>
        <v>0</v>
      </c>
      <c r="R217" s="233"/>
      <c r="S217" s="233" t="s">
        <v>365</v>
      </c>
      <c r="T217" s="233" t="s">
        <v>365</v>
      </c>
      <c r="U217" s="233">
        <v>0.16200000000000001</v>
      </c>
      <c r="V217" s="233">
        <f>ROUND(E217*U217,2)</f>
        <v>6.19</v>
      </c>
      <c r="W217" s="233"/>
      <c r="X217" s="233" t="s">
        <v>220</v>
      </c>
      <c r="Y217" s="233" t="s">
        <v>221</v>
      </c>
      <c r="Z217" s="212"/>
      <c r="AA217" s="212"/>
      <c r="AB217" s="212"/>
      <c r="AC217" s="212"/>
      <c r="AD217" s="212"/>
      <c r="AE217" s="212"/>
      <c r="AF217" s="212"/>
      <c r="AG217" s="212" t="s">
        <v>366</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29"/>
      <c r="B218" s="230"/>
      <c r="C218" s="268" t="s">
        <v>558</v>
      </c>
      <c r="D218" s="238"/>
      <c r="E218" s="239">
        <v>38.22</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227</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49">
        <v>44</v>
      </c>
      <c r="B219" s="250" t="s">
        <v>559</v>
      </c>
      <c r="C219" s="265" t="s">
        <v>560</v>
      </c>
      <c r="D219" s="251" t="s">
        <v>217</v>
      </c>
      <c r="E219" s="252">
        <v>127.4</v>
      </c>
      <c r="F219" s="253"/>
      <c r="G219" s="254">
        <f>ROUND(E219*F219,2)</f>
        <v>0</v>
      </c>
      <c r="H219" s="234"/>
      <c r="I219" s="233">
        <f>ROUND(E219*H219,2)</f>
        <v>0</v>
      </c>
      <c r="J219" s="234"/>
      <c r="K219" s="233">
        <f>ROUND(E219*J219,2)</f>
        <v>0</v>
      </c>
      <c r="L219" s="233">
        <v>21</v>
      </c>
      <c r="M219" s="233">
        <f>G219*(1+L219/100)</f>
        <v>0</v>
      </c>
      <c r="N219" s="232">
        <v>0.15382000000000001</v>
      </c>
      <c r="O219" s="232">
        <f>ROUND(E219*N219,2)</f>
        <v>19.600000000000001</v>
      </c>
      <c r="P219" s="232">
        <v>0</v>
      </c>
      <c r="Q219" s="232">
        <f>ROUND(E219*P219,2)</f>
        <v>0</v>
      </c>
      <c r="R219" s="233"/>
      <c r="S219" s="233" t="s">
        <v>365</v>
      </c>
      <c r="T219" s="233" t="s">
        <v>365</v>
      </c>
      <c r="U219" s="233">
        <v>0.216</v>
      </c>
      <c r="V219" s="233">
        <f>ROUND(E219*U219,2)</f>
        <v>27.52</v>
      </c>
      <c r="W219" s="233"/>
      <c r="X219" s="233" t="s">
        <v>220</v>
      </c>
      <c r="Y219" s="233" t="s">
        <v>221</v>
      </c>
      <c r="Z219" s="212"/>
      <c r="AA219" s="212"/>
      <c r="AB219" s="212"/>
      <c r="AC219" s="212"/>
      <c r="AD219" s="212"/>
      <c r="AE219" s="212"/>
      <c r="AF219" s="212"/>
      <c r="AG219" s="212" t="s">
        <v>366</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29"/>
      <c r="B220" s="230"/>
      <c r="C220" s="268" t="s">
        <v>371</v>
      </c>
      <c r="D220" s="238"/>
      <c r="E220" s="239">
        <v>127.4</v>
      </c>
      <c r="F220" s="233"/>
      <c r="G220" s="233"/>
      <c r="H220" s="233"/>
      <c r="I220" s="233"/>
      <c r="J220" s="233"/>
      <c r="K220" s="233"/>
      <c r="L220" s="233"/>
      <c r="M220" s="233"/>
      <c r="N220" s="232"/>
      <c r="O220" s="232"/>
      <c r="P220" s="232"/>
      <c r="Q220" s="232"/>
      <c r="R220" s="233"/>
      <c r="S220" s="233"/>
      <c r="T220" s="233"/>
      <c r="U220" s="233"/>
      <c r="V220" s="233"/>
      <c r="W220" s="233"/>
      <c r="X220" s="233"/>
      <c r="Y220" s="233"/>
      <c r="Z220" s="212"/>
      <c r="AA220" s="212"/>
      <c r="AB220" s="212"/>
      <c r="AC220" s="212"/>
      <c r="AD220" s="212"/>
      <c r="AE220" s="212"/>
      <c r="AF220" s="212"/>
      <c r="AG220" s="212" t="s">
        <v>227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42" t="s">
        <v>213</v>
      </c>
      <c r="B221" s="243" t="s">
        <v>145</v>
      </c>
      <c r="C221" s="264" t="s">
        <v>146</v>
      </c>
      <c r="D221" s="244"/>
      <c r="E221" s="245"/>
      <c r="F221" s="246"/>
      <c r="G221" s="247">
        <f>SUMIF(AG222:AG255,"&lt;&gt;NOR",G222:G255)</f>
        <v>0</v>
      </c>
      <c r="H221" s="241"/>
      <c r="I221" s="241">
        <f>SUM(I222:I255)</f>
        <v>0</v>
      </c>
      <c r="J221" s="241"/>
      <c r="K221" s="241">
        <f>SUM(K222:K255)</f>
        <v>0</v>
      </c>
      <c r="L221" s="241"/>
      <c r="M221" s="241">
        <f>SUM(M222:M255)</f>
        <v>0</v>
      </c>
      <c r="N221" s="240"/>
      <c r="O221" s="240">
        <f>SUM(O222:O255)</f>
        <v>283.03999999999996</v>
      </c>
      <c r="P221" s="240"/>
      <c r="Q221" s="240">
        <f>SUM(Q222:Q255)</f>
        <v>0</v>
      </c>
      <c r="R221" s="241"/>
      <c r="S221" s="241"/>
      <c r="T221" s="241"/>
      <c r="U221" s="241"/>
      <c r="V221" s="241">
        <f>SUM(V222:V255)</f>
        <v>829.65</v>
      </c>
      <c r="W221" s="241"/>
      <c r="X221" s="241"/>
      <c r="Y221" s="241"/>
      <c r="AG221" t="s">
        <v>214</v>
      </c>
    </row>
    <row r="222" spans="1:60" ht="22.5" outlineLevel="1" x14ac:dyDescent="0.2">
      <c r="A222" s="249">
        <v>45</v>
      </c>
      <c r="B222" s="250" t="s">
        <v>561</v>
      </c>
      <c r="C222" s="265" t="s">
        <v>562</v>
      </c>
      <c r="D222" s="251" t="s">
        <v>233</v>
      </c>
      <c r="E222" s="252">
        <v>116.032</v>
      </c>
      <c r="F222" s="253"/>
      <c r="G222" s="254">
        <f>ROUND(E222*F222,2)</f>
        <v>0</v>
      </c>
      <c r="H222" s="234"/>
      <c r="I222" s="233">
        <f>ROUND(E222*H222,2)</f>
        <v>0</v>
      </c>
      <c r="J222" s="234"/>
      <c r="K222" s="233">
        <f>ROUND(E222*J222,2)</f>
        <v>0</v>
      </c>
      <c r="L222" s="233">
        <v>21</v>
      </c>
      <c r="M222" s="233">
        <f>G222*(1+L222/100)</f>
        <v>0</v>
      </c>
      <c r="N222" s="232">
        <v>2.323</v>
      </c>
      <c r="O222" s="232">
        <f>ROUND(E222*N222,2)</f>
        <v>269.54000000000002</v>
      </c>
      <c r="P222" s="232">
        <v>0</v>
      </c>
      <c r="Q222" s="232">
        <f>ROUND(E222*P222,2)</f>
        <v>0</v>
      </c>
      <c r="R222" s="233"/>
      <c r="S222" s="233" t="s">
        <v>365</v>
      </c>
      <c r="T222" s="233" t="s">
        <v>219</v>
      </c>
      <c r="U222" s="233">
        <v>2.3170000000000002</v>
      </c>
      <c r="V222" s="233">
        <f>ROUND(E222*U222,2)</f>
        <v>268.85000000000002</v>
      </c>
      <c r="W222" s="233"/>
      <c r="X222" s="233" t="s">
        <v>220</v>
      </c>
      <c r="Y222" s="233" t="s">
        <v>221</v>
      </c>
      <c r="Z222" s="212"/>
      <c r="AA222" s="212"/>
      <c r="AB222" s="212"/>
      <c r="AC222" s="212"/>
      <c r="AD222" s="212"/>
      <c r="AE222" s="212"/>
      <c r="AF222" s="212"/>
      <c r="AG222" s="212" t="s">
        <v>366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29"/>
      <c r="B223" s="230"/>
      <c r="C223" s="266" t="s">
        <v>563</v>
      </c>
      <c r="D223" s="255"/>
      <c r="E223" s="255"/>
      <c r="F223" s="255"/>
      <c r="G223" s="255"/>
      <c r="H223" s="233"/>
      <c r="I223" s="233"/>
      <c r="J223" s="233"/>
      <c r="K223" s="233"/>
      <c r="L223" s="233"/>
      <c r="M223" s="233"/>
      <c r="N223" s="232"/>
      <c r="O223" s="232"/>
      <c r="P223" s="232"/>
      <c r="Q223" s="232"/>
      <c r="R223" s="233"/>
      <c r="S223" s="233"/>
      <c r="T223" s="233"/>
      <c r="U223" s="233"/>
      <c r="V223" s="233"/>
      <c r="W223" s="233"/>
      <c r="X223" s="233"/>
      <c r="Y223" s="233"/>
      <c r="Z223" s="212"/>
      <c r="AA223" s="212"/>
      <c r="AB223" s="212"/>
      <c r="AC223" s="212"/>
      <c r="AD223" s="212"/>
      <c r="AE223" s="212"/>
      <c r="AF223" s="212"/>
      <c r="AG223" s="212" t="s">
        <v>224</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29"/>
      <c r="B224" s="230"/>
      <c r="C224" s="268" t="s">
        <v>564</v>
      </c>
      <c r="D224" s="238"/>
      <c r="E224" s="239">
        <v>115.456</v>
      </c>
      <c r="F224" s="233"/>
      <c r="G224" s="233"/>
      <c r="H224" s="233"/>
      <c r="I224" s="233"/>
      <c r="J224" s="233"/>
      <c r="K224" s="233"/>
      <c r="L224" s="233"/>
      <c r="M224" s="233"/>
      <c r="N224" s="232"/>
      <c r="O224" s="232"/>
      <c r="P224" s="232"/>
      <c r="Q224" s="232"/>
      <c r="R224" s="233"/>
      <c r="S224" s="233"/>
      <c r="T224" s="233"/>
      <c r="U224" s="233"/>
      <c r="V224" s="233"/>
      <c r="W224" s="233"/>
      <c r="X224" s="233"/>
      <c r="Y224" s="233"/>
      <c r="Z224" s="212"/>
      <c r="AA224" s="212"/>
      <c r="AB224" s="212"/>
      <c r="AC224" s="212"/>
      <c r="AD224" s="212"/>
      <c r="AE224" s="212"/>
      <c r="AF224" s="212"/>
      <c r="AG224" s="212" t="s">
        <v>227</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29"/>
      <c r="B225" s="230"/>
      <c r="C225" s="268" t="s">
        <v>565</v>
      </c>
      <c r="D225" s="238"/>
      <c r="E225" s="239">
        <v>0.83199999999999996</v>
      </c>
      <c r="F225" s="233"/>
      <c r="G225" s="233"/>
      <c r="H225" s="233"/>
      <c r="I225" s="233"/>
      <c r="J225" s="233"/>
      <c r="K225" s="233"/>
      <c r="L225" s="233"/>
      <c r="M225" s="233"/>
      <c r="N225" s="232"/>
      <c r="O225" s="232"/>
      <c r="P225" s="232"/>
      <c r="Q225" s="232"/>
      <c r="R225" s="233"/>
      <c r="S225" s="233"/>
      <c r="T225" s="233"/>
      <c r="U225" s="233"/>
      <c r="V225" s="233"/>
      <c r="W225" s="233"/>
      <c r="X225" s="233"/>
      <c r="Y225" s="233"/>
      <c r="Z225" s="212"/>
      <c r="AA225" s="212"/>
      <c r="AB225" s="212"/>
      <c r="AC225" s="212"/>
      <c r="AD225" s="212"/>
      <c r="AE225" s="212"/>
      <c r="AF225" s="212"/>
      <c r="AG225" s="212" t="s">
        <v>227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29"/>
      <c r="B226" s="230"/>
      <c r="C226" s="268" t="s">
        <v>566</v>
      </c>
      <c r="D226" s="238"/>
      <c r="E226" s="239">
        <v>-0.25600000000000001</v>
      </c>
      <c r="F226" s="233"/>
      <c r="G226" s="233"/>
      <c r="H226" s="233"/>
      <c r="I226" s="233"/>
      <c r="J226" s="233"/>
      <c r="K226" s="233"/>
      <c r="L226" s="233"/>
      <c r="M226" s="233"/>
      <c r="N226" s="232"/>
      <c r="O226" s="232"/>
      <c r="P226" s="232"/>
      <c r="Q226" s="232"/>
      <c r="R226" s="233"/>
      <c r="S226" s="233"/>
      <c r="T226" s="233"/>
      <c r="U226" s="233"/>
      <c r="V226" s="233"/>
      <c r="W226" s="233"/>
      <c r="X226" s="233"/>
      <c r="Y226" s="233"/>
      <c r="Z226" s="212"/>
      <c r="AA226" s="212"/>
      <c r="AB226" s="212"/>
      <c r="AC226" s="212"/>
      <c r="AD226" s="212"/>
      <c r="AE226" s="212"/>
      <c r="AF226" s="212"/>
      <c r="AG226" s="212" t="s">
        <v>227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49">
        <v>46</v>
      </c>
      <c r="B227" s="250" t="s">
        <v>567</v>
      </c>
      <c r="C227" s="265" t="s">
        <v>568</v>
      </c>
      <c r="D227" s="251" t="s">
        <v>217</v>
      </c>
      <c r="E227" s="252">
        <v>580.16</v>
      </c>
      <c r="F227" s="253"/>
      <c r="G227" s="254">
        <f>ROUND(E227*F227,2)</f>
        <v>0</v>
      </c>
      <c r="H227" s="234"/>
      <c r="I227" s="233">
        <f>ROUND(E227*H227,2)</f>
        <v>0</v>
      </c>
      <c r="J227" s="234"/>
      <c r="K227" s="233">
        <f>ROUND(E227*J227,2)</f>
        <v>0</v>
      </c>
      <c r="L227" s="233">
        <v>21</v>
      </c>
      <c r="M227" s="233">
        <f>G227*(1+L227/100)</f>
        <v>0</v>
      </c>
      <c r="N227" s="232">
        <v>2.2000000000000001E-4</v>
      </c>
      <c r="O227" s="232">
        <f>ROUND(E227*N227,2)</f>
        <v>0.13</v>
      </c>
      <c r="P227" s="232">
        <v>0</v>
      </c>
      <c r="Q227" s="232">
        <f>ROUND(E227*P227,2)</f>
        <v>0</v>
      </c>
      <c r="R227" s="233"/>
      <c r="S227" s="233" t="s">
        <v>365</v>
      </c>
      <c r="T227" s="233" t="s">
        <v>365</v>
      </c>
      <c r="U227" s="233">
        <v>0.02</v>
      </c>
      <c r="V227" s="233">
        <f>ROUND(E227*U227,2)</f>
        <v>11.6</v>
      </c>
      <c r="W227" s="233"/>
      <c r="X227" s="233" t="s">
        <v>220</v>
      </c>
      <c r="Y227" s="233" t="s">
        <v>221</v>
      </c>
      <c r="Z227" s="212"/>
      <c r="AA227" s="212"/>
      <c r="AB227" s="212"/>
      <c r="AC227" s="212"/>
      <c r="AD227" s="212"/>
      <c r="AE227" s="212"/>
      <c r="AF227" s="212"/>
      <c r="AG227" s="212" t="s">
        <v>366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29"/>
      <c r="B228" s="230"/>
      <c r="C228" s="268" t="s">
        <v>569</v>
      </c>
      <c r="D228" s="238"/>
      <c r="E228" s="239">
        <v>580.16</v>
      </c>
      <c r="F228" s="233"/>
      <c r="G228" s="233"/>
      <c r="H228" s="233"/>
      <c r="I228" s="233"/>
      <c r="J228" s="233"/>
      <c r="K228" s="233"/>
      <c r="L228" s="233"/>
      <c r="M228" s="233"/>
      <c r="N228" s="232"/>
      <c r="O228" s="232"/>
      <c r="P228" s="232"/>
      <c r="Q228" s="232"/>
      <c r="R228" s="233"/>
      <c r="S228" s="233"/>
      <c r="T228" s="233"/>
      <c r="U228" s="233"/>
      <c r="V228" s="233"/>
      <c r="W228" s="233"/>
      <c r="X228" s="233"/>
      <c r="Y228" s="233"/>
      <c r="Z228" s="212"/>
      <c r="AA228" s="212"/>
      <c r="AB228" s="212"/>
      <c r="AC228" s="212"/>
      <c r="AD228" s="212"/>
      <c r="AE228" s="212"/>
      <c r="AF228" s="212"/>
      <c r="AG228" s="212" t="s">
        <v>227</v>
      </c>
      <c r="AH228" s="212">
        <v>5</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22.5" outlineLevel="1" x14ac:dyDescent="0.2">
      <c r="A229" s="249">
        <v>47</v>
      </c>
      <c r="B229" s="250" t="s">
        <v>570</v>
      </c>
      <c r="C229" s="265" t="s">
        <v>571</v>
      </c>
      <c r="D229" s="251" t="s">
        <v>217</v>
      </c>
      <c r="E229" s="252">
        <v>580.16</v>
      </c>
      <c r="F229" s="253"/>
      <c r="G229" s="254">
        <f>ROUND(E229*F229,2)</f>
        <v>0</v>
      </c>
      <c r="H229" s="234"/>
      <c r="I229" s="233">
        <f>ROUND(E229*H229,2)</f>
        <v>0</v>
      </c>
      <c r="J229" s="234"/>
      <c r="K229" s="233">
        <f>ROUND(E229*J229,2)</f>
        <v>0</v>
      </c>
      <c r="L229" s="233">
        <v>21</v>
      </c>
      <c r="M229" s="233">
        <f>G229*(1+L229/100)</f>
        <v>0</v>
      </c>
      <c r="N229" s="232">
        <v>5.0000000000000001E-3</v>
      </c>
      <c r="O229" s="232">
        <f>ROUND(E229*N229,2)</f>
        <v>2.9</v>
      </c>
      <c r="P229" s="232">
        <v>0</v>
      </c>
      <c r="Q229" s="232">
        <f>ROUND(E229*P229,2)</f>
        <v>0</v>
      </c>
      <c r="R229" s="233"/>
      <c r="S229" s="233" t="s">
        <v>365</v>
      </c>
      <c r="T229" s="233" t="s">
        <v>365</v>
      </c>
      <c r="U229" s="233">
        <v>0.17799999999999999</v>
      </c>
      <c r="V229" s="233">
        <f>ROUND(E229*U229,2)</f>
        <v>103.27</v>
      </c>
      <c r="W229" s="233"/>
      <c r="X229" s="233" t="s">
        <v>220</v>
      </c>
      <c r="Y229" s="233" t="s">
        <v>221</v>
      </c>
      <c r="Z229" s="212"/>
      <c r="AA229" s="212"/>
      <c r="AB229" s="212"/>
      <c r="AC229" s="212"/>
      <c r="AD229" s="212"/>
      <c r="AE229" s="212"/>
      <c r="AF229" s="212"/>
      <c r="AG229" s="212" t="s">
        <v>366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29"/>
      <c r="B230" s="230"/>
      <c r="C230" s="268" t="s">
        <v>572</v>
      </c>
      <c r="D230" s="238"/>
      <c r="E230" s="239">
        <v>577.28</v>
      </c>
      <c r="F230" s="233"/>
      <c r="G230" s="233"/>
      <c r="H230" s="233"/>
      <c r="I230" s="233"/>
      <c r="J230" s="233"/>
      <c r="K230" s="233"/>
      <c r="L230" s="233"/>
      <c r="M230" s="233"/>
      <c r="N230" s="232"/>
      <c r="O230" s="232"/>
      <c r="P230" s="232"/>
      <c r="Q230" s="232"/>
      <c r="R230" s="233"/>
      <c r="S230" s="233"/>
      <c r="T230" s="233"/>
      <c r="U230" s="233"/>
      <c r="V230" s="233"/>
      <c r="W230" s="233"/>
      <c r="X230" s="233"/>
      <c r="Y230" s="233"/>
      <c r="Z230" s="212"/>
      <c r="AA230" s="212"/>
      <c r="AB230" s="212"/>
      <c r="AC230" s="212"/>
      <c r="AD230" s="212"/>
      <c r="AE230" s="212"/>
      <c r="AF230" s="212"/>
      <c r="AG230" s="212" t="s">
        <v>227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29"/>
      <c r="B231" s="230"/>
      <c r="C231" s="268" t="s">
        <v>573</v>
      </c>
      <c r="D231" s="238"/>
      <c r="E231" s="239">
        <v>4.16</v>
      </c>
      <c r="F231" s="233"/>
      <c r="G231" s="233"/>
      <c r="H231" s="233"/>
      <c r="I231" s="233"/>
      <c r="J231" s="233"/>
      <c r="K231" s="233"/>
      <c r="L231" s="233"/>
      <c r="M231" s="233"/>
      <c r="N231" s="232"/>
      <c r="O231" s="232"/>
      <c r="P231" s="232"/>
      <c r="Q231" s="232"/>
      <c r="R231" s="233"/>
      <c r="S231" s="233"/>
      <c r="T231" s="233"/>
      <c r="U231" s="233"/>
      <c r="V231" s="233"/>
      <c r="W231" s="233"/>
      <c r="X231" s="233"/>
      <c r="Y231" s="233"/>
      <c r="Z231" s="212"/>
      <c r="AA231" s="212"/>
      <c r="AB231" s="212"/>
      <c r="AC231" s="212"/>
      <c r="AD231" s="212"/>
      <c r="AE231" s="212"/>
      <c r="AF231" s="212"/>
      <c r="AG231" s="212" t="s">
        <v>227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29"/>
      <c r="B232" s="230"/>
      <c r="C232" s="268" t="s">
        <v>574</v>
      </c>
      <c r="D232" s="238"/>
      <c r="E232" s="239">
        <v>-1.28</v>
      </c>
      <c r="F232" s="233"/>
      <c r="G232" s="233"/>
      <c r="H232" s="233"/>
      <c r="I232" s="233"/>
      <c r="J232" s="233"/>
      <c r="K232" s="233"/>
      <c r="L232" s="233"/>
      <c r="M232" s="233"/>
      <c r="N232" s="232"/>
      <c r="O232" s="232"/>
      <c r="P232" s="232"/>
      <c r="Q232" s="232"/>
      <c r="R232" s="233"/>
      <c r="S232" s="233"/>
      <c r="T232" s="233"/>
      <c r="U232" s="233"/>
      <c r="V232" s="233"/>
      <c r="W232" s="233"/>
      <c r="X232" s="233"/>
      <c r="Y232" s="233"/>
      <c r="Z232" s="212"/>
      <c r="AA232" s="212"/>
      <c r="AB232" s="212"/>
      <c r="AC232" s="212"/>
      <c r="AD232" s="212"/>
      <c r="AE232" s="212"/>
      <c r="AF232" s="212"/>
      <c r="AG232" s="212" t="s">
        <v>227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49">
        <v>48</v>
      </c>
      <c r="B233" s="250" t="s">
        <v>575</v>
      </c>
      <c r="C233" s="265" t="s">
        <v>576</v>
      </c>
      <c r="D233" s="251" t="s">
        <v>217</v>
      </c>
      <c r="E233" s="252">
        <v>580.16</v>
      </c>
      <c r="F233" s="253"/>
      <c r="G233" s="254">
        <f>ROUND(E233*F233,2)</f>
        <v>0</v>
      </c>
      <c r="H233" s="234"/>
      <c r="I233" s="233">
        <f>ROUND(E233*H233,2)</f>
        <v>0</v>
      </c>
      <c r="J233" s="234"/>
      <c r="K233" s="233">
        <f>ROUND(E233*J233,2)</f>
        <v>0</v>
      </c>
      <c r="L233" s="233">
        <v>21</v>
      </c>
      <c r="M233" s="233">
        <f>G233*(1+L233/100)</f>
        <v>0</v>
      </c>
      <c r="N233" s="232">
        <v>0</v>
      </c>
      <c r="O233" s="232">
        <f>ROUND(E233*N233,2)</f>
        <v>0</v>
      </c>
      <c r="P233" s="232">
        <v>0</v>
      </c>
      <c r="Q233" s="232">
        <f>ROUND(E233*P233,2)</f>
        <v>0</v>
      </c>
      <c r="R233" s="233"/>
      <c r="S233" s="233" t="s">
        <v>365</v>
      </c>
      <c r="T233" s="233" t="s">
        <v>365</v>
      </c>
      <c r="U233" s="233">
        <v>0.17799999999999999</v>
      </c>
      <c r="V233" s="233">
        <f>ROUND(E233*U233,2)</f>
        <v>103.27</v>
      </c>
      <c r="W233" s="233"/>
      <c r="X233" s="233" t="s">
        <v>220</v>
      </c>
      <c r="Y233" s="233" t="s">
        <v>221</v>
      </c>
      <c r="Z233" s="212"/>
      <c r="AA233" s="212"/>
      <c r="AB233" s="212"/>
      <c r="AC233" s="212"/>
      <c r="AD233" s="212"/>
      <c r="AE233" s="212"/>
      <c r="AF233" s="212"/>
      <c r="AG233" s="212" t="s">
        <v>366</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29"/>
      <c r="B234" s="230"/>
      <c r="C234" s="268" t="s">
        <v>569</v>
      </c>
      <c r="D234" s="238"/>
      <c r="E234" s="239">
        <v>580.16</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227</v>
      </c>
      <c r="AH234" s="212">
        <v>5</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49">
        <v>49</v>
      </c>
      <c r="B235" s="250" t="s">
        <v>577</v>
      </c>
      <c r="C235" s="265" t="s">
        <v>578</v>
      </c>
      <c r="D235" s="251" t="s">
        <v>321</v>
      </c>
      <c r="E235" s="252">
        <v>1137.2</v>
      </c>
      <c r="F235" s="253"/>
      <c r="G235" s="254">
        <f>ROUND(E235*F235,2)</f>
        <v>0</v>
      </c>
      <c r="H235" s="234"/>
      <c r="I235" s="233">
        <f>ROUND(E235*H235,2)</f>
        <v>0</v>
      </c>
      <c r="J235" s="234"/>
      <c r="K235" s="233">
        <f>ROUND(E235*J235,2)</f>
        <v>0</v>
      </c>
      <c r="L235" s="233">
        <v>21</v>
      </c>
      <c r="M235" s="233">
        <f>G235*(1+L235/100)</f>
        <v>0</v>
      </c>
      <c r="N235" s="232">
        <v>0</v>
      </c>
      <c r="O235" s="232">
        <f>ROUND(E235*N235,2)</f>
        <v>0</v>
      </c>
      <c r="P235" s="232">
        <v>0</v>
      </c>
      <c r="Q235" s="232">
        <f>ROUND(E235*P235,2)</f>
        <v>0</v>
      </c>
      <c r="R235" s="233"/>
      <c r="S235" s="233" t="s">
        <v>365</v>
      </c>
      <c r="T235" s="233" t="s">
        <v>365</v>
      </c>
      <c r="U235" s="233">
        <v>7.2999999999999995E-2</v>
      </c>
      <c r="V235" s="233">
        <f>ROUND(E235*U235,2)</f>
        <v>83.02</v>
      </c>
      <c r="W235" s="233"/>
      <c r="X235" s="233" t="s">
        <v>220</v>
      </c>
      <c r="Y235" s="233" t="s">
        <v>221</v>
      </c>
      <c r="Z235" s="212"/>
      <c r="AA235" s="212"/>
      <c r="AB235" s="212"/>
      <c r="AC235" s="212"/>
      <c r="AD235" s="212"/>
      <c r="AE235" s="212"/>
      <c r="AF235" s="212"/>
      <c r="AG235" s="212" t="s">
        <v>366</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29"/>
      <c r="B236" s="230"/>
      <c r="C236" s="268" t="s">
        <v>579</v>
      </c>
      <c r="D236" s="238"/>
      <c r="E236" s="239">
        <v>563.20000000000005</v>
      </c>
      <c r="F236" s="233"/>
      <c r="G236" s="233"/>
      <c r="H236" s="233"/>
      <c r="I236" s="233"/>
      <c r="J236" s="233"/>
      <c r="K236" s="233"/>
      <c r="L236" s="233"/>
      <c r="M236" s="233"/>
      <c r="N236" s="232"/>
      <c r="O236" s="232"/>
      <c r="P236" s="232"/>
      <c r="Q236" s="232"/>
      <c r="R236" s="233"/>
      <c r="S236" s="233"/>
      <c r="T236" s="233"/>
      <c r="U236" s="233"/>
      <c r="V236" s="233"/>
      <c r="W236" s="233"/>
      <c r="X236" s="233"/>
      <c r="Y236" s="233"/>
      <c r="Z236" s="212"/>
      <c r="AA236" s="212"/>
      <c r="AB236" s="212"/>
      <c r="AC236" s="212"/>
      <c r="AD236" s="212"/>
      <c r="AE236" s="212"/>
      <c r="AF236" s="212"/>
      <c r="AG236" s="212" t="s">
        <v>227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29"/>
      <c r="B237" s="230"/>
      <c r="C237" s="268" t="s">
        <v>580</v>
      </c>
      <c r="D237" s="238"/>
      <c r="E237" s="239">
        <v>574</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227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49">
        <v>50</v>
      </c>
      <c r="B238" s="250" t="s">
        <v>581</v>
      </c>
      <c r="C238" s="265" t="s">
        <v>582</v>
      </c>
      <c r="D238" s="251" t="s">
        <v>233</v>
      </c>
      <c r="E238" s="252">
        <v>116.032</v>
      </c>
      <c r="F238" s="253"/>
      <c r="G238" s="254">
        <f>ROUND(E238*F238,2)</f>
        <v>0</v>
      </c>
      <c r="H238" s="234"/>
      <c r="I238" s="233">
        <f>ROUND(E238*H238,2)</f>
        <v>0</v>
      </c>
      <c r="J238" s="234"/>
      <c r="K238" s="233">
        <f>ROUND(E238*J238,2)</f>
        <v>0</v>
      </c>
      <c r="L238" s="233">
        <v>21</v>
      </c>
      <c r="M238" s="233">
        <f>G238*(1+L238/100)</f>
        <v>0</v>
      </c>
      <c r="N238" s="232">
        <v>0</v>
      </c>
      <c r="O238" s="232">
        <f>ROUND(E238*N238,2)</f>
        <v>0</v>
      </c>
      <c r="P238" s="232">
        <v>0</v>
      </c>
      <c r="Q238" s="232">
        <f>ROUND(E238*P238,2)</f>
        <v>0</v>
      </c>
      <c r="R238" s="233"/>
      <c r="S238" s="233" t="s">
        <v>365</v>
      </c>
      <c r="T238" s="233" t="s">
        <v>365</v>
      </c>
      <c r="U238" s="233">
        <v>0.20499999999999999</v>
      </c>
      <c r="V238" s="233">
        <f>ROUND(E238*U238,2)</f>
        <v>23.79</v>
      </c>
      <c r="W238" s="233"/>
      <c r="X238" s="233" t="s">
        <v>220</v>
      </c>
      <c r="Y238" s="233" t="s">
        <v>221</v>
      </c>
      <c r="Z238" s="212"/>
      <c r="AA238" s="212"/>
      <c r="AB238" s="212"/>
      <c r="AC238" s="212"/>
      <c r="AD238" s="212"/>
      <c r="AE238" s="212"/>
      <c r="AF238" s="212"/>
      <c r="AG238" s="212" t="s">
        <v>366</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29"/>
      <c r="B239" s="230"/>
      <c r="C239" s="268" t="s">
        <v>583</v>
      </c>
      <c r="D239" s="238"/>
      <c r="E239" s="239">
        <v>116.032</v>
      </c>
      <c r="F239" s="233"/>
      <c r="G239" s="233"/>
      <c r="H239" s="233"/>
      <c r="I239" s="233"/>
      <c r="J239" s="233"/>
      <c r="K239" s="233"/>
      <c r="L239" s="233"/>
      <c r="M239" s="233"/>
      <c r="N239" s="232"/>
      <c r="O239" s="232"/>
      <c r="P239" s="232"/>
      <c r="Q239" s="232"/>
      <c r="R239" s="233"/>
      <c r="S239" s="233"/>
      <c r="T239" s="233"/>
      <c r="U239" s="233"/>
      <c r="V239" s="233"/>
      <c r="W239" s="233"/>
      <c r="X239" s="233"/>
      <c r="Y239" s="233"/>
      <c r="Z239" s="212"/>
      <c r="AA239" s="212"/>
      <c r="AB239" s="212"/>
      <c r="AC239" s="212"/>
      <c r="AD239" s="212"/>
      <c r="AE239" s="212"/>
      <c r="AF239" s="212"/>
      <c r="AG239" s="212" t="s">
        <v>227</v>
      </c>
      <c r="AH239" s="212">
        <v>5</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49">
        <v>51</v>
      </c>
      <c r="B240" s="250" t="s">
        <v>584</v>
      </c>
      <c r="C240" s="265" t="s">
        <v>585</v>
      </c>
      <c r="D240" s="251" t="s">
        <v>217</v>
      </c>
      <c r="E240" s="252">
        <v>1.56</v>
      </c>
      <c r="F240" s="253"/>
      <c r="G240" s="254">
        <f>ROUND(E240*F240,2)</f>
        <v>0</v>
      </c>
      <c r="H240" s="234"/>
      <c r="I240" s="233">
        <f>ROUND(E240*H240,2)</f>
        <v>0</v>
      </c>
      <c r="J240" s="234"/>
      <c r="K240" s="233">
        <f>ROUND(E240*J240,2)</f>
        <v>0</v>
      </c>
      <c r="L240" s="233">
        <v>21</v>
      </c>
      <c r="M240" s="233">
        <f>G240*(1+L240/100)</f>
        <v>0</v>
      </c>
      <c r="N240" s="232">
        <v>1.41E-2</v>
      </c>
      <c r="O240" s="232">
        <f>ROUND(E240*N240,2)</f>
        <v>0.02</v>
      </c>
      <c r="P240" s="232">
        <v>0</v>
      </c>
      <c r="Q240" s="232">
        <f>ROUND(E240*P240,2)</f>
        <v>0</v>
      </c>
      <c r="R240" s="233"/>
      <c r="S240" s="233" t="s">
        <v>365</v>
      </c>
      <c r="T240" s="233" t="s">
        <v>365</v>
      </c>
      <c r="U240" s="233">
        <v>0.39600000000000002</v>
      </c>
      <c r="V240" s="233">
        <f>ROUND(E240*U240,2)</f>
        <v>0.62</v>
      </c>
      <c r="W240" s="233"/>
      <c r="X240" s="233" t="s">
        <v>220</v>
      </c>
      <c r="Y240" s="233" t="s">
        <v>221</v>
      </c>
      <c r="Z240" s="212"/>
      <c r="AA240" s="212"/>
      <c r="AB240" s="212"/>
      <c r="AC240" s="212"/>
      <c r="AD240" s="212"/>
      <c r="AE240" s="212"/>
      <c r="AF240" s="212"/>
      <c r="AG240" s="212" t="s">
        <v>366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586</v>
      </c>
      <c r="D241" s="238"/>
      <c r="E241" s="239">
        <v>1.56</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227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49">
        <v>52</v>
      </c>
      <c r="B242" s="250" t="s">
        <v>587</v>
      </c>
      <c r="C242" s="265" t="s">
        <v>588</v>
      </c>
      <c r="D242" s="251" t="s">
        <v>217</v>
      </c>
      <c r="E242" s="252">
        <v>1.56</v>
      </c>
      <c r="F242" s="253"/>
      <c r="G242" s="254">
        <f>ROUND(E242*F242,2)</f>
        <v>0</v>
      </c>
      <c r="H242" s="234"/>
      <c r="I242" s="233">
        <f>ROUND(E242*H242,2)</f>
        <v>0</v>
      </c>
      <c r="J242" s="234"/>
      <c r="K242" s="233">
        <f>ROUND(E242*J242,2)</f>
        <v>0</v>
      </c>
      <c r="L242" s="233">
        <v>21</v>
      </c>
      <c r="M242" s="233">
        <f>G242*(1+L242/100)</f>
        <v>0</v>
      </c>
      <c r="N242" s="232">
        <v>0</v>
      </c>
      <c r="O242" s="232">
        <f>ROUND(E242*N242,2)</f>
        <v>0</v>
      </c>
      <c r="P242" s="232">
        <v>0</v>
      </c>
      <c r="Q242" s="232">
        <f>ROUND(E242*P242,2)</f>
        <v>0</v>
      </c>
      <c r="R242" s="233"/>
      <c r="S242" s="233" t="s">
        <v>365</v>
      </c>
      <c r="T242" s="233" t="s">
        <v>365</v>
      </c>
      <c r="U242" s="233">
        <v>0.24</v>
      </c>
      <c r="V242" s="233">
        <f>ROUND(E242*U242,2)</f>
        <v>0.37</v>
      </c>
      <c r="W242" s="233"/>
      <c r="X242" s="233" t="s">
        <v>220</v>
      </c>
      <c r="Y242" s="233" t="s">
        <v>221</v>
      </c>
      <c r="Z242" s="212"/>
      <c r="AA242" s="212"/>
      <c r="AB242" s="212"/>
      <c r="AC242" s="212"/>
      <c r="AD242" s="212"/>
      <c r="AE242" s="212"/>
      <c r="AF242" s="212"/>
      <c r="AG242" s="212" t="s">
        <v>366</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29"/>
      <c r="B243" s="230"/>
      <c r="C243" s="268" t="s">
        <v>589</v>
      </c>
      <c r="D243" s="238"/>
      <c r="E243" s="239">
        <v>1.56</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227</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ht="22.5" outlineLevel="1" x14ac:dyDescent="0.2">
      <c r="A244" s="249">
        <v>53</v>
      </c>
      <c r="B244" s="250" t="s">
        <v>590</v>
      </c>
      <c r="C244" s="265" t="s">
        <v>591</v>
      </c>
      <c r="D244" s="251" t="s">
        <v>241</v>
      </c>
      <c r="E244" s="252">
        <v>1.9340599999999999</v>
      </c>
      <c r="F244" s="253"/>
      <c r="G244" s="254">
        <f>ROUND(E244*F244,2)</f>
        <v>0</v>
      </c>
      <c r="H244" s="234"/>
      <c r="I244" s="233">
        <f>ROUND(E244*H244,2)</f>
        <v>0</v>
      </c>
      <c r="J244" s="234"/>
      <c r="K244" s="233">
        <f>ROUND(E244*J244,2)</f>
        <v>0</v>
      </c>
      <c r="L244" s="233">
        <v>21</v>
      </c>
      <c r="M244" s="233">
        <f>G244*(1+L244/100)</f>
        <v>0</v>
      </c>
      <c r="N244" s="232">
        <v>1.0800399999999999</v>
      </c>
      <c r="O244" s="232">
        <f>ROUND(E244*N244,2)</f>
        <v>2.09</v>
      </c>
      <c r="P244" s="232">
        <v>0</v>
      </c>
      <c r="Q244" s="232">
        <f>ROUND(E244*P244,2)</f>
        <v>0</v>
      </c>
      <c r="R244" s="233"/>
      <c r="S244" s="233" t="s">
        <v>365</v>
      </c>
      <c r="T244" s="233" t="s">
        <v>365</v>
      </c>
      <c r="U244" s="233">
        <v>15.231</v>
      </c>
      <c r="V244" s="233">
        <f>ROUND(E244*U244,2)</f>
        <v>29.46</v>
      </c>
      <c r="W244" s="233"/>
      <c r="X244" s="233" t="s">
        <v>220</v>
      </c>
      <c r="Y244" s="233" t="s">
        <v>221</v>
      </c>
      <c r="Z244" s="212"/>
      <c r="AA244" s="212"/>
      <c r="AB244" s="212"/>
      <c r="AC244" s="212"/>
      <c r="AD244" s="212"/>
      <c r="AE244" s="212"/>
      <c r="AF244" s="212"/>
      <c r="AG244" s="212" t="s">
        <v>366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2" x14ac:dyDescent="0.2">
      <c r="A245" s="229"/>
      <c r="B245" s="230"/>
      <c r="C245" s="268" t="s">
        <v>592</v>
      </c>
      <c r="D245" s="238"/>
      <c r="E245" s="239">
        <v>1.9240699999999999</v>
      </c>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227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68" t="s">
        <v>593</v>
      </c>
      <c r="D246" s="238"/>
      <c r="E246" s="239">
        <v>1.387E-2</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227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29"/>
      <c r="B247" s="230"/>
      <c r="C247" s="268" t="s">
        <v>594</v>
      </c>
      <c r="D247" s="238"/>
      <c r="E247" s="239">
        <v>-3.8800000000000002E-3</v>
      </c>
      <c r="F247" s="233"/>
      <c r="G247" s="233"/>
      <c r="H247" s="233"/>
      <c r="I247" s="233"/>
      <c r="J247" s="233"/>
      <c r="K247" s="233"/>
      <c r="L247" s="233"/>
      <c r="M247" s="233"/>
      <c r="N247" s="232"/>
      <c r="O247" s="232"/>
      <c r="P247" s="232"/>
      <c r="Q247" s="232"/>
      <c r="R247" s="233"/>
      <c r="S247" s="233"/>
      <c r="T247" s="233"/>
      <c r="U247" s="233"/>
      <c r="V247" s="233"/>
      <c r="W247" s="233"/>
      <c r="X247" s="233"/>
      <c r="Y247" s="233"/>
      <c r="Z247" s="212"/>
      <c r="AA247" s="212"/>
      <c r="AB247" s="212"/>
      <c r="AC247" s="212"/>
      <c r="AD247" s="212"/>
      <c r="AE247" s="212"/>
      <c r="AF247" s="212"/>
      <c r="AG247" s="212" t="s">
        <v>227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49">
        <v>54</v>
      </c>
      <c r="B248" s="250" t="s">
        <v>590</v>
      </c>
      <c r="C248" s="265" t="s">
        <v>595</v>
      </c>
      <c r="D248" s="251" t="s">
        <v>241</v>
      </c>
      <c r="E248" s="252">
        <v>3.4809600000000001</v>
      </c>
      <c r="F248" s="253"/>
      <c r="G248" s="254">
        <f>ROUND(E248*F248,2)</f>
        <v>0</v>
      </c>
      <c r="H248" s="234"/>
      <c r="I248" s="233">
        <f>ROUND(E248*H248,2)</f>
        <v>0</v>
      </c>
      <c r="J248" s="234"/>
      <c r="K248" s="233">
        <f>ROUND(E248*J248,2)</f>
        <v>0</v>
      </c>
      <c r="L248" s="233">
        <v>21</v>
      </c>
      <c r="M248" s="233">
        <f>G248*(1+L248/100)</f>
        <v>0</v>
      </c>
      <c r="N248" s="232">
        <v>0</v>
      </c>
      <c r="O248" s="232">
        <f>ROUND(E248*N248,2)</f>
        <v>0</v>
      </c>
      <c r="P248" s="232">
        <v>0</v>
      </c>
      <c r="Q248" s="232">
        <f>ROUND(E248*P248,2)</f>
        <v>0</v>
      </c>
      <c r="R248" s="233"/>
      <c r="S248" s="233" t="s">
        <v>365</v>
      </c>
      <c r="T248" s="233" t="s">
        <v>365</v>
      </c>
      <c r="U248" s="233">
        <v>15.231</v>
      </c>
      <c r="V248" s="233">
        <f>ROUND(E248*U248,2)</f>
        <v>53.02</v>
      </c>
      <c r="W248" s="233"/>
      <c r="X248" s="233" t="s">
        <v>220</v>
      </c>
      <c r="Y248" s="233" t="s">
        <v>221</v>
      </c>
      <c r="Z248" s="212"/>
      <c r="AA248" s="212"/>
      <c r="AB248" s="212"/>
      <c r="AC248" s="212"/>
      <c r="AD248" s="212"/>
      <c r="AE248" s="212"/>
      <c r="AF248" s="212"/>
      <c r="AG248" s="212" t="s">
        <v>366</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29"/>
      <c r="B249" s="230"/>
      <c r="C249" s="268" t="s">
        <v>596</v>
      </c>
      <c r="D249" s="238"/>
      <c r="E249" s="239"/>
      <c r="F249" s="233"/>
      <c r="G249" s="233"/>
      <c r="H249" s="233"/>
      <c r="I249" s="233"/>
      <c r="J249" s="233"/>
      <c r="K249" s="233"/>
      <c r="L249" s="233"/>
      <c r="M249" s="233"/>
      <c r="N249" s="232"/>
      <c r="O249" s="232"/>
      <c r="P249" s="232"/>
      <c r="Q249" s="232"/>
      <c r="R249" s="233"/>
      <c r="S249" s="233"/>
      <c r="T249" s="233"/>
      <c r="U249" s="233"/>
      <c r="V249" s="233"/>
      <c r="W249" s="233"/>
      <c r="X249" s="233"/>
      <c r="Y249" s="233"/>
      <c r="Z249" s="212"/>
      <c r="AA249" s="212"/>
      <c r="AB249" s="212"/>
      <c r="AC249" s="212"/>
      <c r="AD249" s="212"/>
      <c r="AE249" s="212"/>
      <c r="AF249" s="212"/>
      <c r="AG249" s="212" t="s">
        <v>227</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29"/>
      <c r="B250" s="230"/>
      <c r="C250" s="268" t="s">
        <v>597</v>
      </c>
      <c r="D250" s="238"/>
      <c r="E250" s="239">
        <v>3.4809600000000001</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227</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49">
        <v>55</v>
      </c>
      <c r="B251" s="250" t="s">
        <v>598</v>
      </c>
      <c r="C251" s="265" t="s">
        <v>599</v>
      </c>
      <c r="D251" s="251" t="s">
        <v>321</v>
      </c>
      <c r="E251" s="252">
        <v>1137.2</v>
      </c>
      <c r="F251" s="253"/>
      <c r="G251" s="254">
        <f>ROUND(E251*F251,2)</f>
        <v>0</v>
      </c>
      <c r="H251" s="234"/>
      <c r="I251" s="233">
        <f>ROUND(E251*H251,2)</f>
        <v>0</v>
      </c>
      <c r="J251" s="234"/>
      <c r="K251" s="233">
        <f>ROUND(E251*J251,2)</f>
        <v>0</v>
      </c>
      <c r="L251" s="233">
        <v>21</v>
      </c>
      <c r="M251" s="233">
        <f>G251*(1+L251/100)</f>
        <v>0</v>
      </c>
      <c r="N251" s="232">
        <v>3.8300000000000001E-3</v>
      </c>
      <c r="O251" s="232">
        <f>ROUND(E251*N251,2)</f>
        <v>4.3600000000000003</v>
      </c>
      <c r="P251" s="232">
        <v>0</v>
      </c>
      <c r="Q251" s="232">
        <f>ROUND(E251*P251,2)</f>
        <v>0</v>
      </c>
      <c r="R251" s="233"/>
      <c r="S251" s="233" t="s">
        <v>365</v>
      </c>
      <c r="T251" s="233" t="s">
        <v>365</v>
      </c>
      <c r="U251" s="233">
        <v>0.13400000000000001</v>
      </c>
      <c r="V251" s="233">
        <f>ROUND(E251*U251,2)</f>
        <v>152.38</v>
      </c>
      <c r="W251" s="233"/>
      <c r="X251" s="233" t="s">
        <v>220</v>
      </c>
      <c r="Y251" s="233" t="s">
        <v>221</v>
      </c>
      <c r="Z251" s="212"/>
      <c r="AA251" s="212"/>
      <c r="AB251" s="212"/>
      <c r="AC251" s="212"/>
      <c r="AD251" s="212"/>
      <c r="AE251" s="212"/>
      <c r="AF251" s="212"/>
      <c r="AG251" s="212" t="s">
        <v>366</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29"/>
      <c r="B252" s="230"/>
      <c r="C252" s="268" t="s">
        <v>600</v>
      </c>
      <c r="D252" s="238"/>
      <c r="E252" s="239">
        <v>1137.2</v>
      </c>
      <c r="F252" s="233"/>
      <c r="G252" s="233"/>
      <c r="H252" s="233"/>
      <c r="I252" s="233"/>
      <c r="J252" s="233"/>
      <c r="K252" s="233"/>
      <c r="L252" s="233"/>
      <c r="M252" s="233"/>
      <c r="N252" s="232"/>
      <c r="O252" s="232"/>
      <c r="P252" s="232"/>
      <c r="Q252" s="232"/>
      <c r="R252" s="233"/>
      <c r="S252" s="233"/>
      <c r="T252" s="233"/>
      <c r="U252" s="233"/>
      <c r="V252" s="233"/>
      <c r="W252" s="233"/>
      <c r="X252" s="233"/>
      <c r="Y252" s="233"/>
      <c r="Z252" s="212"/>
      <c r="AA252" s="212"/>
      <c r="AB252" s="212"/>
      <c r="AC252" s="212"/>
      <c r="AD252" s="212"/>
      <c r="AE252" s="212"/>
      <c r="AF252" s="212"/>
      <c r="AG252" s="212" t="s">
        <v>227</v>
      </c>
      <c r="AH252" s="212">
        <v>5</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49">
        <v>56</v>
      </c>
      <c r="B253" s="250" t="s">
        <v>601</v>
      </c>
      <c r="C253" s="265" t="s">
        <v>602</v>
      </c>
      <c r="D253" s="251" t="s">
        <v>603</v>
      </c>
      <c r="E253" s="252">
        <v>4003.1039999999998</v>
      </c>
      <c r="F253" s="253"/>
      <c r="G253" s="254">
        <f>ROUND(E253*F253,2)</f>
        <v>0</v>
      </c>
      <c r="H253" s="234"/>
      <c r="I253" s="233">
        <f>ROUND(E253*H253,2)</f>
        <v>0</v>
      </c>
      <c r="J253" s="234"/>
      <c r="K253" s="233">
        <f>ROUND(E253*J253,2)</f>
        <v>0</v>
      </c>
      <c r="L253" s="233">
        <v>21</v>
      </c>
      <c r="M253" s="233">
        <f>G253*(1+L253/100)</f>
        <v>0</v>
      </c>
      <c r="N253" s="232">
        <v>1E-3</v>
      </c>
      <c r="O253" s="232">
        <f>ROUND(E253*N253,2)</f>
        <v>4</v>
      </c>
      <c r="P253" s="232">
        <v>0</v>
      </c>
      <c r="Q253" s="232">
        <f>ROUND(E253*P253,2)</f>
        <v>0</v>
      </c>
      <c r="R253" s="233" t="s">
        <v>425</v>
      </c>
      <c r="S253" s="233" t="s">
        <v>365</v>
      </c>
      <c r="T253" s="233" t="s">
        <v>365</v>
      </c>
      <c r="U253" s="233">
        <v>0</v>
      </c>
      <c r="V253" s="233">
        <f>ROUND(E253*U253,2)</f>
        <v>0</v>
      </c>
      <c r="W253" s="233"/>
      <c r="X253" s="233" t="s">
        <v>242</v>
      </c>
      <c r="Y253" s="233" t="s">
        <v>221</v>
      </c>
      <c r="Z253" s="212"/>
      <c r="AA253" s="212"/>
      <c r="AB253" s="212"/>
      <c r="AC253" s="212"/>
      <c r="AD253" s="212"/>
      <c r="AE253" s="212"/>
      <c r="AF253" s="212"/>
      <c r="AG253" s="212" t="s">
        <v>426</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29"/>
      <c r="B254" s="230"/>
      <c r="C254" s="268" t="s">
        <v>604</v>
      </c>
      <c r="D254" s="238"/>
      <c r="E254" s="239">
        <v>3480.96</v>
      </c>
      <c r="F254" s="233"/>
      <c r="G254" s="233"/>
      <c r="H254" s="233"/>
      <c r="I254" s="233"/>
      <c r="J254" s="233"/>
      <c r="K254" s="233"/>
      <c r="L254" s="233"/>
      <c r="M254" s="233"/>
      <c r="N254" s="232"/>
      <c r="O254" s="232"/>
      <c r="P254" s="232"/>
      <c r="Q254" s="232"/>
      <c r="R254" s="233"/>
      <c r="S254" s="233"/>
      <c r="T254" s="233"/>
      <c r="U254" s="233"/>
      <c r="V254" s="233"/>
      <c r="W254" s="233"/>
      <c r="X254" s="233"/>
      <c r="Y254" s="233"/>
      <c r="Z254" s="212"/>
      <c r="AA254" s="212"/>
      <c r="AB254" s="212"/>
      <c r="AC254" s="212"/>
      <c r="AD254" s="212"/>
      <c r="AE254" s="212"/>
      <c r="AF254" s="212"/>
      <c r="AG254" s="212" t="s">
        <v>227</v>
      </c>
      <c r="AH254" s="212">
        <v>5</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29"/>
      <c r="B255" s="230"/>
      <c r="C255" s="281" t="s">
        <v>605</v>
      </c>
      <c r="D255" s="278"/>
      <c r="E255" s="279">
        <v>522.14400000000001</v>
      </c>
      <c r="F255" s="233"/>
      <c r="G255" s="233"/>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227</v>
      </c>
      <c r="AH255" s="212">
        <v>4</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42" t="s">
        <v>213</v>
      </c>
      <c r="B256" s="243" t="s">
        <v>147</v>
      </c>
      <c r="C256" s="264" t="s">
        <v>148</v>
      </c>
      <c r="D256" s="244"/>
      <c r="E256" s="245"/>
      <c r="F256" s="246"/>
      <c r="G256" s="247">
        <f>SUMIF(AG257:AG266,"&lt;&gt;NOR",G257:G266)</f>
        <v>0</v>
      </c>
      <c r="H256" s="241"/>
      <c r="I256" s="241">
        <f>SUM(I257:I266)</f>
        <v>0</v>
      </c>
      <c r="J256" s="241"/>
      <c r="K256" s="241">
        <f>SUM(K257:K266)</f>
        <v>0</v>
      </c>
      <c r="L256" s="241"/>
      <c r="M256" s="241">
        <f>SUM(M257:M266)</f>
        <v>0</v>
      </c>
      <c r="N256" s="240"/>
      <c r="O256" s="240">
        <f>SUM(O257:O266)</f>
        <v>0.22999999999999998</v>
      </c>
      <c r="P256" s="240"/>
      <c r="Q256" s="240">
        <f>SUM(Q257:Q266)</f>
        <v>0</v>
      </c>
      <c r="R256" s="241"/>
      <c r="S256" s="241"/>
      <c r="T256" s="241"/>
      <c r="U256" s="241"/>
      <c r="V256" s="241">
        <f>SUM(V257:V266)</f>
        <v>6.63</v>
      </c>
      <c r="W256" s="241"/>
      <c r="X256" s="241"/>
      <c r="Y256" s="241"/>
      <c r="AG256" t="s">
        <v>214</v>
      </c>
    </row>
    <row r="257" spans="1:60" outlineLevel="1" x14ac:dyDescent="0.2">
      <c r="A257" s="249">
        <v>57</v>
      </c>
      <c r="B257" s="250" t="s">
        <v>606</v>
      </c>
      <c r="C257" s="265" t="s">
        <v>607</v>
      </c>
      <c r="D257" s="251" t="s">
        <v>321</v>
      </c>
      <c r="E257" s="252">
        <v>49.749000000000002</v>
      </c>
      <c r="F257" s="253"/>
      <c r="G257" s="254">
        <f>ROUND(E257*F257,2)</f>
        <v>0</v>
      </c>
      <c r="H257" s="234"/>
      <c r="I257" s="233">
        <f>ROUND(E257*H257,2)</f>
        <v>0</v>
      </c>
      <c r="J257" s="234"/>
      <c r="K257" s="233">
        <f>ROUND(E257*J257,2)</f>
        <v>0</v>
      </c>
      <c r="L257" s="233">
        <v>21</v>
      </c>
      <c r="M257" s="233">
        <f>G257*(1+L257/100)</f>
        <v>0</v>
      </c>
      <c r="N257" s="232">
        <v>0</v>
      </c>
      <c r="O257" s="232">
        <f>ROUND(E257*N257,2)</f>
        <v>0</v>
      </c>
      <c r="P257" s="232">
        <v>0</v>
      </c>
      <c r="Q257" s="232">
        <f>ROUND(E257*P257,2)</f>
        <v>0</v>
      </c>
      <c r="R257" s="233"/>
      <c r="S257" s="233" t="s">
        <v>365</v>
      </c>
      <c r="T257" s="233" t="s">
        <v>365</v>
      </c>
      <c r="U257" s="233">
        <v>6.6000000000000003E-2</v>
      </c>
      <c r="V257" s="233">
        <f>ROUND(E257*U257,2)</f>
        <v>3.28</v>
      </c>
      <c r="W257" s="233"/>
      <c r="X257" s="233" t="s">
        <v>220</v>
      </c>
      <c r="Y257" s="233" t="s">
        <v>221</v>
      </c>
      <c r="Z257" s="212"/>
      <c r="AA257" s="212"/>
      <c r="AB257" s="212"/>
      <c r="AC257" s="212"/>
      <c r="AD257" s="212"/>
      <c r="AE257" s="212"/>
      <c r="AF257" s="212"/>
      <c r="AG257" s="212" t="s">
        <v>366</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29"/>
      <c r="B258" s="230"/>
      <c r="C258" s="268" t="s">
        <v>608</v>
      </c>
      <c r="D258" s="238"/>
      <c r="E258" s="239">
        <v>49.749000000000002</v>
      </c>
      <c r="F258" s="233"/>
      <c r="G258" s="233"/>
      <c r="H258" s="233"/>
      <c r="I258" s="233"/>
      <c r="J258" s="233"/>
      <c r="K258" s="233"/>
      <c r="L258" s="233"/>
      <c r="M258" s="233"/>
      <c r="N258" s="232"/>
      <c r="O258" s="232"/>
      <c r="P258" s="232"/>
      <c r="Q258" s="232"/>
      <c r="R258" s="233"/>
      <c r="S258" s="233"/>
      <c r="T258" s="233"/>
      <c r="U258" s="233"/>
      <c r="V258" s="233"/>
      <c r="W258" s="233"/>
      <c r="X258" s="233"/>
      <c r="Y258" s="233"/>
      <c r="Z258" s="212"/>
      <c r="AA258" s="212"/>
      <c r="AB258" s="212"/>
      <c r="AC258" s="212"/>
      <c r="AD258" s="212"/>
      <c r="AE258" s="212"/>
      <c r="AF258" s="212"/>
      <c r="AG258" s="212" t="s">
        <v>227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8">
        <v>58</v>
      </c>
      <c r="B259" s="259" t="s">
        <v>609</v>
      </c>
      <c r="C259" s="269" t="s">
        <v>610</v>
      </c>
      <c r="D259" s="260" t="s">
        <v>274</v>
      </c>
      <c r="E259" s="261">
        <v>3</v>
      </c>
      <c r="F259" s="262"/>
      <c r="G259" s="263">
        <f>ROUND(E259*F259,2)</f>
        <v>0</v>
      </c>
      <c r="H259" s="234"/>
      <c r="I259" s="233">
        <f>ROUND(E259*H259,2)</f>
        <v>0</v>
      </c>
      <c r="J259" s="234"/>
      <c r="K259" s="233">
        <f>ROUND(E259*J259,2)</f>
        <v>0</v>
      </c>
      <c r="L259" s="233">
        <v>21</v>
      </c>
      <c r="M259" s="233">
        <f>G259*(1+L259/100)</f>
        <v>0</v>
      </c>
      <c r="N259" s="232">
        <v>3.0000000000000001E-5</v>
      </c>
      <c r="O259" s="232">
        <f>ROUND(E259*N259,2)</f>
        <v>0</v>
      </c>
      <c r="P259" s="232">
        <v>0</v>
      </c>
      <c r="Q259" s="232">
        <f>ROUND(E259*P259,2)</f>
        <v>0</v>
      </c>
      <c r="R259" s="233"/>
      <c r="S259" s="233" t="s">
        <v>365</v>
      </c>
      <c r="T259" s="233" t="s">
        <v>365</v>
      </c>
      <c r="U259" s="233">
        <v>0.33</v>
      </c>
      <c r="V259" s="233">
        <f>ROUND(E259*U259,2)</f>
        <v>0.99</v>
      </c>
      <c r="W259" s="233"/>
      <c r="X259" s="233" t="s">
        <v>220</v>
      </c>
      <c r="Y259" s="233" t="s">
        <v>221</v>
      </c>
      <c r="Z259" s="212"/>
      <c r="AA259" s="212"/>
      <c r="AB259" s="212"/>
      <c r="AC259" s="212"/>
      <c r="AD259" s="212"/>
      <c r="AE259" s="212"/>
      <c r="AF259" s="212"/>
      <c r="AG259" s="212" t="s">
        <v>366</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1" x14ac:dyDescent="0.2">
      <c r="A260" s="258">
        <v>59</v>
      </c>
      <c r="B260" s="259" t="s">
        <v>611</v>
      </c>
      <c r="C260" s="269" t="s">
        <v>612</v>
      </c>
      <c r="D260" s="260" t="s">
        <v>274</v>
      </c>
      <c r="E260" s="261">
        <v>6</v>
      </c>
      <c r="F260" s="262"/>
      <c r="G260" s="263">
        <f>ROUND(E260*F260,2)</f>
        <v>0</v>
      </c>
      <c r="H260" s="234"/>
      <c r="I260" s="233">
        <f>ROUND(E260*H260,2)</f>
        <v>0</v>
      </c>
      <c r="J260" s="234"/>
      <c r="K260" s="233">
        <f>ROUND(E260*J260,2)</f>
        <v>0</v>
      </c>
      <c r="L260" s="233">
        <v>21</v>
      </c>
      <c r="M260" s="233">
        <f>G260*(1+L260/100)</f>
        <v>0</v>
      </c>
      <c r="N260" s="232">
        <v>1.0000000000000001E-5</v>
      </c>
      <c r="O260" s="232">
        <f>ROUND(E260*N260,2)</f>
        <v>0</v>
      </c>
      <c r="P260" s="232">
        <v>0</v>
      </c>
      <c r="Q260" s="232">
        <f>ROUND(E260*P260,2)</f>
        <v>0</v>
      </c>
      <c r="R260" s="233"/>
      <c r="S260" s="233" t="s">
        <v>365</v>
      </c>
      <c r="T260" s="233" t="s">
        <v>365</v>
      </c>
      <c r="U260" s="233">
        <v>0.17599999999999999</v>
      </c>
      <c r="V260" s="233">
        <f>ROUND(E260*U260,2)</f>
        <v>1.06</v>
      </c>
      <c r="W260" s="233"/>
      <c r="X260" s="233" t="s">
        <v>220</v>
      </c>
      <c r="Y260" s="233" t="s">
        <v>221</v>
      </c>
      <c r="Z260" s="212"/>
      <c r="AA260" s="212"/>
      <c r="AB260" s="212"/>
      <c r="AC260" s="212"/>
      <c r="AD260" s="212"/>
      <c r="AE260" s="212"/>
      <c r="AF260" s="212"/>
      <c r="AG260" s="212" t="s">
        <v>366</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58">
        <v>60</v>
      </c>
      <c r="B261" s="259" t="s">
        <v>613</v>
      </c>
      <c r="C261" s="269" t="s">
        <v>614</v>
      </c>
      <c r="D261" s="260" t="s">
        <v>274</v>
      </c>
      <c r="E261" s="261">
        <v>1</v>
      </c>
      <c r="F261" s="262"/>
      <c r="G261" s="263">
        <f>ROUND(E261*F261,2)</f>
        <v>0</v>
      </c>
      <c r="H261" s="234"/>
      <c r="I261" s="233">
        <f>ROUND(E261*H261,2)</f>
        <v>0</v>
      </c>
      <c r="J261" s="234"/>
      <c r="K261" s="233">
        <f>ROUND(E261*J261,2)</f>
        <v>0</v>
      </c>
      <c r="L261" s="233">
        <v>21</v>
      </c>
      <c r="M261" s="233">
        <f>G261*(1+L261/100)</f>
        <v>0</v>
      </c>
      <c r="N261" s="232">
        <v>0</v>
      </c>
      <c r="O261" s="232">
        <f>ROUND(E261*N261,2)</f>
        <v>0</v>
      </c>
      <c r="P261" s="232">
        <v>0</v>
      </c>
      <c r="Q261" s="232">
        <f>ROUND(E261*P261,2)</f>
        <v>0</v>
      </c>
      <c r="R261" s="233"/>
      <c r="S261" s="233" t="s">
        <v>365</v>
      </c>
      <c r="T261" s="233" t="s">
        <v>365</v>
      </c>
      <c r="U261" s="233">
        <v>1.3</v>
      </c>
      <c r="V261" s="233">
        <f>ROUND(E261*U261,2)</f>
        <v>1.3</v>
      </c>
      <c r="W261" s="233"/>
      <c r="X261" s="233" t="s">
        <v>220</v>
      </c>
      <c r="Y261" s="233" t="s">
        <v>221</v>
      </c>
      <c r="Z261" s="212"/>
      <c r="AA261" s="212"/>
      <c r="AB261" s="212"/>
      <c r="AC261" s="212"/>
      <c r="AD261" s="212"/>
      <c r="AE261" s="212"/>
      <c r="AF261" s="212"/>
      <c r="AG261" s="212" t="s">
        <v>366</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58">
        <v>61</v>
      </c>
      <c r="B262" s="259" t="s">
        <v>615</v>
      </c>
      <c r="C262" s="269" t="s">
        <v>616</v>
      </c>
      <c r="D262" s="260" t="s">
        <v>274</v>
      </c>
      <c r="E262" s="261">
        <v>55</v>
      </c>
      <c r="F262" s="262"/>
      <c r="G262" s="263">
        <f>ROUND(E262*F262,2)</f>
        <v>0</v>
      </c>
      <c r="H262" s="234"/>
      <c r="I262" s="233">
        <f>ROUND(E262*H262,2)</f>
        <v>0</v>
      </c>
      <c r="J262" s="234"/>
      <c r="K262" s="233">
        <f>ROUND(E262*J262,2)</f>
        <v>0</v>
      </c>
      <c r="L262" s="233">
        <v>21</v>
      </c>
      <c r="M262" s="233">
        <f>G262*(1+L262/100)</f>
        <v>0</v>
      </c>
      <c r="N262" s="232">
        <v>3.2100000000000002E-3</v>
      </c>
      <c r="O262" s="232">
        <f>ROUND(E262*N262,2)</f>
        <v>0.18</v>
      </c>
      <c r="P262" s="232">
        <v>0</v>
      </c>
      <c r="Q262" s="232">
        <f>ROUND(E262*P262,2)</f>
        <v>0</v>
      </c>
      <c r="R262" s="233" t="s">
        <v>425</v>
      </c>
      <c r="S262" s="233" t="s">
        <v>365</v>
      </c>
      <c r="T262" s="233" t="s">
        <v>365</v>
      </c>
      <c r="U262" s="233">
        <v>0</v>
      </c>
      <c r="V262" s="233">
        <f>ROUND(E262*U262,2)</f>
        <v>0</v>
      </c>
      <c r="W262" s="233"/>
      <c r="X262" s="233" t="s">
        <v>242</v>
      </c>
      <c r="Y262" s="233" t="s">
        <v>221</v>
      </c>
      <c r="Z262" s="212"/>
      <c r="AA262" s="212"/>
      <c r="AB262" s="212"/>
      <c r="AC262" s="212"/>
      <c r="AD262" s="212"/>
      <c r="AE262" s="212"/>
      <c r="AF262" s="212"/>
      <c r="AG262" s="212" t="s">
        <v>426</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58">
        <v>62</v>
      </c>
      <c r="B263" s="259" t="s">
        <v>617</v>
      </c>
      <c r="C263" s="269" t="s">
        <v>618</v>
      </c>
      <c r="D263" s="260" t="s">
        <v>274</v>
      </c>
      <c r="E263" s="261">
        <v>6</v>
      </c>
      <c r="F263" s="262"/>
      <c r="G263" s="263">
        <f>ROUND(E263*F263,2)</f>
        <v>0</v>
      </c>
      <c r="H263" s="234"/>
      <c r="I263" s="233">
        <f>ROUND(E263*H263,2)</f>
        <v>0</v>
      </c>
      <c r="J263" s="234"/>
      <c r="K263" s="233">
        <f>ROUND(E263*J263,2)</f>
        <v>0</v>
      </c>
      <c r="L263" s="233">
        <v>21</v>
      </c>
      <c r="M263" s="233">
        <f>G263*(1+L263/100)</f>
        <v>0</v>
      </c>
      <c r="N263" s="232">
        <v>6.6E-4</v>
      </c>
      <c r="O263" s="232">
        <f>ROUND(E263*N263,2)</f>
        <v>0</v>
      </c>
      <c r="P263" s="232">
        <v>0</v>
      </c>
      <c r="Q263" s="232">
        <f>ROUND(E263*P263,2)</f>
        <v>0</v>
      </c>
      <c r="R263" s="233" t="s">
        <v>425</v>
      </c>
      <c r="S263" s="233" t="s">
        <v>365</v>
      </c>
      <c r="T263" s="233" t="s">
        <v>365</v>
      </c>
      <c r="U263" s="233">
        <v>0</v>
      </c>
      <c r="V263" s="233">
        <f>ROUND(E263*U263,2)</f>
        <v>0</v>
      </c>
      <c r="W263" s="233"/>
      <c r="X263" s="233" t="s">
        <v>242</v>
      </c>
      <c r="Y263" s="233" t="s">
        <v>221</v>
      </c>
      <c r="Z263" s="212"/>
      <c r="AA263" s="212"/>
      <c r="AB263" s="212"/>
      <c r="AC263" s="212"/>
      <c r="AD263" s="212"/>
      <c r="AE263" s="212"/>
      <c r="AF263" s="212"/>
      <c r="AG263" s="212" t="s">
        <v>426</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58">
        <v>63</v>
      </c>
      <c r="B264" s="259" t="s">
        <v>619</v>
      </c>
      <c r="C264" s="269" t="s">
        <v>620</v>
      </c>
      <c r="D264" s="260" t="s">
        <v>274</v>
      </c>
      <c r="E264" s="261">
        <v>2</v>
      </c>
      <c r="F264" s="262"/>
      <c r="G264" s="263">
        <f>ROUND(E264*F264,2)</f>
        <v>0</v>
      </c>
      <c r="H264" s="234"/>
      <c r="I264" s="233">
        <f>ROUND(E264*H264,2)</f>
        <v>0</v>
      </c>
      <c r="J264" s="234"/>
      <c r="K264" s="233">
        <f>ROUND(E264*J264,2)</f>
        <v>0</v>
      </c>
      <c r="L264" s="233">
        <v>21</v>
      </c>
      <c r="M264" s="233">
        <f>G264*(1+L264/100)</f>
        <v>0</v>
      </c>
      <c r="N264" s="232">
        <v>1.15E-3</v>
      </c>
      <c r="O264" s="232">
        <f>ROUND(E264*N264,2)</f>
        <v>0</v>
      </c>
      <c r="P264" s="232">
        <v>0</v>
      </c>
      <c r="Q264" s="232">
        <f>ROUND(E264*P264,2)</f>
        <v>0</v>
      </c>
      <c r="R264" s="233" t="s">
        <v>425</v>
      </c>
      <c r="S264" s="233" t="s">
        <v>365</v>
      </c>
      <c r="T264" s="233" t="s">
        <v>365</v>
      </c>
      <c r="U264" s="233">
        <v>0</v>
      </c>
      <c r="V264" s="233">
        <f>ROUND(E264*U264,2)</f>
        <v>0</v>
      </c>
      <c r="W264" s="233"/>
      <c r="X264" s="233" t="s">
        <v>242</v>
      </c>
      <c r="Y264" s="233" t="s">
        <v>221</v>
      </c>
      <c r="Z264" s="212"/>
      <c r="AA264" s="212"/>
      <c r="AB264" s="212"/>
      <c r="AC264" s="212"/>
      <c r="AD264" s="212"/>
      <c r="AE264" s="212"/>
      <c r="AF264" s="212"/>
      <c r="AG264" s="212" t="s">
        <v>426</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58">
        <v>64</v>
      </c>
      <c r="B265" s="259" t="s">
        <v>621</v>
      </c>
      <c r="C265" s="269" t="s">
        <v>622</v>
      </c>
      <c r="D265" s="260" t="s">
        <v>274</v>
      </c>
      <c r="E265" s="261">
        <v>1</v>
      </c>
      <c r="F265" s="262"/>
      <c r="G265" s="263">
        <f>ROUND(E265*F265,2)</f>
        <v>0</v>
      </c>
      <c r="H265" s="234"/>
      <c r="I265" s="233">
        <f>ROUND(E265*H265,2)</f>
        <v>0</v>
      </c>
      <c r="J265" s="234"/>
      <c r="K265" s="233">
        <f>ROUND(E265*J265,2)</f>
        <v>0</v>
      </c>
      <c r="L265" s="233">
        <v>21</v>
      </c>
      <c r="M265" s="233">
        <f>G265*(1+L265/100)</f>
        <v>0</v>
      </c>
      <c r="N265" s="232">
        <v>1.6000000000000001E-3</v>
      </c>
      <c r="O265" s="232">
        <f>ROUND(E265*N265,2)</f>
        <v>0</v>
      </c>
      <c r="P265" s="232">
        <v>0</v>
      </c>
      <c r="Q265" s="232">
        <f>ROUND(E265*P265,2)</f>
        <v>0</v>
      </c>
      <c r="R265" s="233" t="s">
        <v>425</v>
      </c>
      <c r="S265" s="233" t="s">
        <v>365</v>
      </c>
      <c r="T265" s="233" t="s">
        <v>365</v>
      </c>
      <c r="U265" s="233">
        <v>0</v>
      </c>
      <c r="V265" s="233">
        <f>ROUND(E265*U265,2)</f>
        <v>0</v>
      </c>
      <c r="W265" s="233"/>
      <c r="X265" s="233" t="s">
        <v>242</v>
      </c>
      <c r="Y265" s="233" t="s">
        <v>221</v>
      </c>
      <c r="Z265" s="212"/>
      <c r="AA265" s="212"/>
      <c r="AB265" s="212"/>
      <c r="AC265" s="212"/>
      <c r="AD265" s="212"/>
      <c r="AE265" s="212"/>
      <c r="AF265" s="212"/>
      <c r="AG265" s="212" t="s">
        <v>426</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1" x14ac:dyDescent="0.2">
      <c r="A266" s="258">
        <v>65</v>
      </c>
      <c r="B266" s="259" t="s">
        <v>623</v>
      </c>
      <c r="C266" s="269" t="s">
        <v>624</v>
      </c>
      <c r="D266" s="260" t="s">
        <v>274</v>
      </c>
      <c r="E266" s="261">
        <v>1</v>
      </c>
      <c r="F266" s="262"/>
      <c r="G266" s="263">
        <f>ROUND(E266*F266,2)</f>
        <v>0</v>
      </c>
      <c r="H266" s="234"/>
      <c r="I266" s="233">
        <f>ROUND(E266*H266,2)</f>
        <v>0</v>
      </c>
      <c r="J266" s="234"/>
      <c r="K266" s="233">
        <f>ROUND(E266*J266,2)</f>
        <v>0</v>
      </c>
      <c r="L266" s="233">
        <v>21</v>
      </c>
      <c r="M266" s="233">
        <f>G266*(1+L266/100)</f>
        <v>0</v>
      </c>
      <c r="N266" s="232">
        <v>4.5999999999999999E-2</v>
      </c>
      <c r="O266" s="232">
        <f>ROUND(E266*N266,2)</f>
        <v>0.05</v>
      </c>
      <c r="P266" s="232">
        <v>0</v>
      </c>
      <c r="Q266" s="232">
        <f>ROUND(E266*P266,2)</f>
        <v>0</v>
      </c>
      <c r="R266" s="233" t="s">
        <v>425</v>
      </c>
      <c r="S266" s="233" t="s">
        <v>365</v>
      </c>
      <c r="T266" s="233" t="s">
        <v>365</v>
      </c>
      <c r="U266" s="233">
        <v>0</v>
      </c>
      <c r="V266" s="233">
        <f>ROUND(E266*U266,2)</f>
        <v>0</v>
      </c>
      <c r="W266" s="233"/>
      <c r="X266" s="233" t="s">
        <v>242</v>
      </c>
      <c r="Y266" s="233" t="s">
        <v>221</v>
      </c>
      <c r="Z266" s="212"/>
      <c r="AA266" s="212"/>
      <c r="AB266" s="212"/>
      <c r="AC266" s="212"/>
      <c r="AD266" s="212"/>
      <c r="AE266" s="212"/>
      <c r="AF266" s="212"/>
      <c r="AG266" s="212" t="s">
        <v>426</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x14ac:dyDescent="0.2">
      <c r="A267" s="242" t="s">
        <v>213</v>
      </c>
      <c r="B267" s="243" t="s">
        <v>151</v>
      </c>
      <c r="C267" s="264" t="s">
        <v>152</v>
      </c>
      <c r="D267" s="244"/>
      <c r="E267" s="245"/>
      <c r="F267" s="246"/>
      <c r="G267" s="247">
        <f>SUMIF(AG268:AG270,"&lt;&gt;NOR",G268:G270)</f>
        <v>0</v>
      </c>
      <c r="H267" s="241"/>
      <c r="I267" s="241">
        <f>SUM(I268:I270)</f>
        <v>0</v>
      </c>
      <c r="J267" s="241"/>
      <c r="K267" s="241">
        <f>SUM(K268:K270)</f>
        <v>0</v>
      </c>
      <c r="L267" s="241"/>
      <c r="M267" s="241">
        <f>SUM(M268:M270)</f>
        <v>0</v>
      </c>
      <c r="N267" s="240"/>
      <c r="O267" s="240">
        <f>SUM(O268:O270)</f>
        <v>0</v>
      </c>
      <c r="P267" s="240"/>
      <c r="Q267" s="240">
        <f>SUM(Q268:Q270)</f>
        <v>0</v>
      </c>
      <c r="R267" s="241"/>
      <c r="S267" s="241"/>
      <c r="T267" s="241"/>
      <c r="U267" s="241"/>
      <c r="V267" s="241">
        <f>SUM(V268:V270)</f>
        <v>7.99</v>
      </c>
      <c r="W267" s="241"/>
      <c r="X267" s="241"/>
      <c r="Y267" s="241"/>
      <c r="AG267" t="s">
        <v>214</v>
      </c>
    </row>
    <row r="268" spans="1:60" outlineLevel="1" x14ac:dyDescent="0.2">
      <c r="A268" s="249">
        <v>66</v>
      </c>
      <c r="B268" s="250" t="s">
        <v>625</v>
      </c>
      <c r="C268" s="265" t="s">
        <v>626</v>
      </c>
      <c r="D268" s="251" t="s">
        <v>321</v>
      </c>
      <c r="E268" s="252">
        <v>216</v>
      </c>
      <c r="F268" s="253"/>
      <c r="G268" s="254">
        <f>ROUND(E268*F268,2)</f>
        <v>0</v>
      </c>
      <c r="H268" s="234"/>
      <c r="I268" s="233">
        <f>ROUND(E268*H268,2)</f>
        <v>0</v>
      </c>
      <c r="J268" s="234"/>
      <c r="K268" s="233">
        <f>ROUND(E268*J268,2)</f>
        <v>0</v>
      </c>
      <c r="L268" s="233">
        <v>21</v>
      </c>
      <c r="M268" s="233">
        <f>G268*(1+L268/100)</f>
        <v>0</v>
      </c>
      <c r="N268" s="232">
        <v>0</v>
      </c>
      <c r="O268" s="232">
        <f>ROUND(E268*N268,2)</f>
        <v>0</v>
      </c>
      <c r="P268" s="232">
        <v>0</v>
      </c>
      <c r="Q268" s="232">
        <f>ROUND(E268*P268,2)</f>
        <v>0</v>
      </c>
      <c r="R268" s="233"/>
      <c r="S268" s="233" t="s">
        <v>365</v>
      </c>
      <c r="T268" s="233" t="s">
        <v>365</v>
      </c>
      <c r="U268" s="233">
        <v>3.6999999999999998E-2</v>
      </c>
      <c r="V268" s="233">
        <f>ROUND(E268*U268,2)</f>
        <v>7.99</v>
      </c>
      <c r="W268" s="233"/>
      <c r="X268" s="233" t="s">
        <v>220</v>
      </c>
      <c r="Y268" s="233" t="s">
        <v>221</v>
      </c>
      <c r="Z268" s="212"/>
      <c r="AA268" s="212"/>
      <c r="AB268" s="212"/>
      <c r="AC268" s="212"/>
      <c r="AD268" s="212"/>
      <c r="AE268" s="212"/>
      <c r="AF268" s="212"/>
      <c r="AG268" s="212" t="s">
        <v>366</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29"/>
      <c r="B269" s="230"/>
      <c r="C269" s="268" t="s">
        <v>627</v>
      </c>
      <c r="D269" s="238"/>
      <c r="E269" s="239">
        <v>179.4</v>
      </c>
      <c r="F269" s="233"/>
      <c r="G269" s="233"/>
      <c r="H269" s="233"/>
      <c r="I269" s="233"/>
      <c r="J269" s="233"/>
      <c r="K269" s="233"/>
      <c r="L269" s="233"/>
      <c r="M269" s="233"/>
      <c r="N269" s="232"/>
      <c r="O269" s="232"/>
      <c r="P269" s="232"/>
      <c r="Q269" s="232"/>
      <c r="R269" s="233"/>
      <c r="S269" s="233"/>
      <c r="T269" s="233"/>
      <c r="U269" s="233"/>
      <c r="V269" s="233"/>
      <c r="W269" s="233"/>
      <c r="X269" s="233"/>
      <c r="Y269" s="233"/>
      <c r="Z269" s="212"/>
      <c r="AA269" s="212"/>
      <c r="AB269" s="212"/>
      <c r="AC269" s="212"/>
      <c r="AD269" s="212"/>
      <c r="AE269" s="212"/>
      <c r="AF269" s="212"/>
      <c r="AG269" s="212" t="s">
        <v>227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29"/>
      <c r="B270" s="230"/>
      <c r="C270" s="268" t="s">
        <v>628</v>
      </c>
      <c r="D270" s="238"/>
      <c r="E270" s="239">
        <v>36.6</v>
      </c>
      <c r="F270" s="233"/>
      <c r="G270" s="233"/>
      <c r="H270" s="233"/>
      <c r="I270" s="233"/>
      <c r="J270" s="233"/>
      <c r="K270" s="233"/>
      <c r="L270" s="233"/>
      <c r="M270" s="233"/>
      <c r="N270" s="232"/>
      <c r="O270" s="232"/>
      <c r="P270" s="232"/>
      <c r="Q270" s="232"/>
      <c r="R270" s="233"/>
      <c r="S270" s="233"/>
      <c r="T270" s="233"/>
      <c r="U270" s="233"/>
      <c r="V270" s="233"/>
      <c r="W270" s="233"/>
      <c r="X270" s="233"/>
      <c r="Y270" s="233"/>
      <c r="Z270" s="212"/>
      <c r="AA270" s="212"/>
      <c r="AB270" s="212"/>
      <c r="AC270" s="212"/>
      <c r="AD270" s="212"/>
      <c r="AE270" s="212"/>
      <c r="AF270" s="212"/>
      <c r="AG270" s="212" t="s">
        <v>227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5.5" x14ac:dyDescent="0.2">
      <c r="A271" s="242" t="s">
        <v>213</v>
      </c>
      <c r="B271" s="243" t="s">
        <v>153</v>
      </c>
      <c r="C271" s="264" t="s">
        <v>154</v>
      </c>
      <c r="D271" s="244"/>
      <c r="E271" s="245"/>
      <c r="F271" s="246"/>
      <c r="G271" s="247">
        <f>SUMIF(AG272:AG280,"&lt;&gt;NOR",G272:G280)</f>
        <v>0</v>
      </c>
      <c r="H271" s="241"/>
      <c r="I271" s="241">
        <f>SUM(I272:I280)</f>
        <v>0</v>
      </c>
      <c r="J271" s="241"/>
      <c r="K271" s="241">
        <f>SUM(K272:K280)</f>
        <v>0</v>
      </c>
      <c r="L271" s="241"/>
      <c r="M271" s="241">
        <f>SUM(M272:M280)</f>
        <v>0</v>
      </c>
      <c r="N271" s="240"/>
      <c r="O271" s="240">
        <f>SUM(O272:O280)</f>
        <v>7.0000000000000007E-2</v>
      </c>
      <c r="P271" s="240"/>
      <c r="Q271" s="240">
        <f>SUM(Q272:Q280)</f>
        <v>0</v>
      </c>
      <c r="R271" s="241"/>
      <c r="S271" s="241"/>
      <c r="T271" s="241"/>
      <c r="U271" s="241"/>
      <c r="V271" s="241">
        <f>SUM(V272:V280)</f>
        <v>171</v>
      </c>
      <c r="W271" s="241"/>
      <c r="X271" s="241"/>
      <c r="Y271" s="241"/>
      <c r="AG271" t="s">
        <v>214</v>
      </c>
    </row>
    <row r="272" spans="1:60" outlineLevel="1" x14ac:dyDescent="0.2">
      <c r="A272" s="249">
        <v>67</v>
      </c>
      <c r="B272" s="250" t="s">
        <v>629</v>
      </c>
      <c r="C272" s="265" t="s">
        <v>630</v>
      </c>
      <c r="D272" s="251" t="s">
        <v>217</v>
      </c>
      <c r="E272" s="252">
        <v>580.16</v>
      </c>
      <c r="F272" s="253"/>
      <c r="G272" s="254">
        <f>ROUND(E272*F272,2)</f>
        <v>0</v>
      </c>
      <c r="H272" s="234"/>
      <c r="I272" s="233">
        <f>ROUND(E272*H272,2)</f>
        <v>0</v>
      </c>
      <c r="J272" s="234"/>
      <c r="K272" s="233">
        <f>ROUND(E272*J272,2)</f>
        <v>0</v>
      </c>
      <c r="L272" s="233">
        <v>21</v>
      </c>
      <c r="M272" s="233">
        <f>G272*(1+L272/100)</f>
        <v>0</v>
      </c>
      <c r="N272" s="232">
        <v>4.0000000000000003E-5</v>
      </c>
      <c r="O272" s="232">
        <f>ROUND(E272*N272,2)</f>
        <v>0.02</v>
      </c>
      <c r="P272" s="232">
        <v>0</v>
      </c>
      <c r="Q272" s="232">
        <f>ROUND(E272*P272,2)</f>
        <v>0</v>
      </c>
      <c r="R272" s="233"/>
      <c r="S272" s="233" t="s">
        <v>365</v>
      </c>
      <c r="T272" s="233" t="s">
        <v>365</v>
      </c>
      <c r="U272" s="233">
        <v>0.26300000000000001</v>
      </c>
      <c r="V272" s="233">
        <f>ROUND(E272*U272,2)</f>
        <v>152.58000000000001</v>
      </c>
      <c r="W272" s="233"/>
      <c r="X272" s="233" t="s">
        <v>220</v>
      </c>
      <c r="Y272" s="233" t="s">
        <v>221</v>
      </c>
      <c r="Z272" s="212"/>
      <c r="AA272" s="212"/>
      <c r="AB272" s="212"/>
      <c r="AC272" s="212"/>
      <c r="AD272" s="212"/>
      <c r="AE272" s="212"/>
      <c r="AF272" s="212"/>
      <c r="AG272" s="212" t="s">
        <v>366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29"/>
      <c r="B273" s="230"/>
      <c r="C273" s="268" t="s">
        <v>631</v>
      </c>
      <c r="D273" s="238"/>
      <c r="E273" s="239">
        <v>580.16</v>
      </c>
      <c r="F273" s="233"/>
      <c r="G273" s="233"/>
      <c r="H273" s="233"/>
      <c r="I273" s="233"/>
      <c r="J273" s="233"/>
      <c r="K273" s="233"/>
      <c r="L273" s="233"/>
      <c r="M273" s="233"/>
      <c r="N273" s="232"/>
      <c r="O273" s="232"/>
      <c r="P273" s="232"/>
      <c r="Q273" s="232"/>
      <c r="R273" s="233"/>
      <c r="S273" s="233"/>
      <c r="T273" s="233"/>
      <c r="U273" s="233"/>
      <c r="V273" s="233"/>
      <c r="W273" s="233"/>
      <c r="X273" s="233"/>
      <c r="Y273" s="233"/>
      <c r="Z273" s="212"/>
      <c r="AA273" s="212"/>
      <c r="AB273" s="212"/>
      <c r="AC273" s="212"/>
      <c r="AD273" s="212"/>
      <c r="AE273" s="212"/>
      <c r="AF273" s="212"/>
      <c r="AG273" s="212" t="s">
        <v>227</v>
      </c>
      <c r="AH273" s="212">
        <v>5</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58">
        <v>68</v>
      </c>
      <c r="B274" s="259" t="s">
        <v>632</v>
      </c>
      <c r="C274" s="269" t="s">
        <v>633</v>
      </c>
      <c r="D274" s="260" t="s">
        <v>274</v>
      </c>
      <c r="E274" s="261">
        <v>4</v>
      </c>
      <c r="F274" s="262"/>
      <c r="G274" s="263">
        <f>ROUND(E274*F274,2)</f>
        <v>0</v>
      </c>
      <c r="H274" s="234"/>
      <c r="I274" s="233">
        <f>ROUND(E274*H274,2)</f>
        <v>0</v>
      </c>
      <c r="J274" s="234"/>
      <c r="K274" s="233">
        <f>ROUND(E274*J274,2)</f>
        <v>0</v>
      </c>
      <c r="L274" s="233">
        <v>21</v>
      </c>
      <c r="M274" s="233">
        <f>G274*(1+L274/100)</f>
        <v>0</v>
      </c>
      <c r="N274" s="232">
        <v>1.0000000000000001E-5</v>
      </c>
      <c r="O274" s="232">
        <f>ROUND(E274*N274,2)</f>
        <v>0</v>
      </c>
      <c r="P274" s="232">
        <v>0</v>
      </c>
      <c r="Q274" s="232">
        <f>ROUND(E274*P274,2)</f>
        <v>0</v>
      </c>
      <c r="R274" s="233"/>
      <c r="S274" s="233" t="s">
        <v>365</v>
      </c>
      <c r="T274" s="233" t="s">
        <v>365</v>
      </c>
      <c r="U274" s="233">
        <v>0.17</v>
      </c>
      <c r="V274" s="233">
        <f>ROUND(E274*U274,2)</f>
        <v>0.68</v>
      </c>
      <c r="W274" s="233"/>
      <c r="X274" s="233" t="s">
        <v>220</v>
      </c>
      <c r="Y274" s="233" t="s">
        <v>221</v>
      </c>
      <c r="Z274" s="212"/>
      <c r="AA274" s="212"/>
      <c r="AB274" s="212"/>
      <c r="AC274" s="212"/>
      <c r="AD274" s="212"/>
      <c r="AE274" s="212"/>
      <c r="AF274" s="212"/>
      <c r="AG274" s="212" t="s">
        <v>366</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58">
        <v>69</v>
      </c>
      <c r="B275" s="259" t="s">
        <v>634</v>
      </c>
      <c r="C275" s="269" t="s">
        <v>635</v>
      </c>
      <c r="D275" s="260" t="s">
        <v>274</v>
      </c>
      <c r="E275" s="261">
        <v>4</v>
      </c>
      <c r="F275" s="262"/>
      <c r="G275" s="263">
        <f>ROUND(E275*F275,2)</f>
        <v>0</v>
      </c>
      <c r="H275" s="234"/>
      <c r="I275" s="233">
        <f>ROUND(E275*H275,2)</f>
        <v>0</v>
      </c>
      <c r="J275" s="234"/>
      <c r="K275" s="233">
        <f>ROUND(E275*J275,2)</f>
        <v>0</v>
      </c>
      <c r="L275" s="233">
        <v>21</v>
      </c>
      <c r="M275" s="233">
        <f>G275*(1+L275/100)</f>
        <v>0</v>
      </c>
      <c r="N275" s="232">
        <v>0</v>
      </c>
      <c r="O275" s="232">
        <f>ROUND(E275*N275,2)</f>
        <v>0</v>
      </c>
      <c r="P275" s="232">
        <v>0</v>
      </c>
      <c r="Q275" s="232">
        <f>ROUND(E275*P275,2)</f>
        <v>0</v>
      </c>
      <c r="R275" s="233"/>
      <c r="S275" s="233" t="s">
        <v>365</v>
      </c>
      <c r="T275" s="233" t="s">
        <v>365</v>
      </c>
      <c r="U275" s="233">
        <v>0.11890000000000001</v>
      </c>
      <c r="V275" s="233">
        <f>ROUND(E275*U275,2)</f>
        <v>0.48</v>
      </c>
      <c r="W275" s="233"/>
      <c r="X275" s="233" t="s">
        <v>220</v>
      </c>
      <c r="Y275" s="233" t="s">
        <v>221</v>
      </c>
      <c r="Z275" s="212"/>
      <c r="AA275" s="212"/>
      <c r="AB275" s="212"/>
      <c r="AC275" s="212"/>
      <c r="AD275" s="212"/>
      <c r="AE275" s="212"/>
      <c r="AF275" s="212"/>
      <c r="AG275" s="212" t="s">
        <v>366</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58">
        <v>70</v>
      </c>
      <c r="B276" s="259" t="s">
        <v>636</v>
      </c>
      <c r="C276" s="269" t="s">
        <v>637</v>
      </c>
      <c r="D276" s="260" t="s">
        <v>274</v>
      </c>
      <c r="E276" s="261">
        <v>4</v>
      </c>
      <c r="F276" s="262"/>
      <c r="G276" s="263">
        <f>ROUND(E276*F276,2)</f>
        <v>0</v>
      </c>
      <c r="H276" s="234"/>
      <c r="I276" s="233">
        <f>ROUND(E276*H276,2)</f>
        <v>0</v>
      </c>
      <c r="J276" s="234"/>
      <c r="K276" s="233">
        <f>ROUND(E276*J276,2)</f>
        <v>0</v>
      </c>
      <c r="L276" s="233">
        <v>21</v>
      </c>
      <c r="M276" s="233">
        <f>G276*(1+L276/100)</f>
        <v>0</v>
      </c>
      <c r="N276" s="232">
        <v>0</v>
      </c>
      <c r="O276" s="232">
        <f>ROUND(E276*N276,2)</f>
        <v>0</v>
      </c>
      <c r="P276" s="232">
        <v>0</v>
      </c>
      <c r="Q276" s="232">
        <f>ROUND(E276*P276,2)</f>
        <v>0</v>
      </c>
      <c r="R276" s="233"/>
      <c r="S276" s="233" t="s">
        <v>365</v>
      </c>
      <c r="T276" s="233" t="s">
        <v>365</v>
      </c>
      <c r="U276" s="233">
        <v>0.26419999999999999</v>
      </c>
      <c r="V276" s="233">
        <f>ROUND(E276*U276,2)</f>
        <v>1.06</v>
      </c>
      <c r="W276" s="233"/>
      <c r="X276" s="233" t="s">
        <v>220</v>
      </c>
      <c r="Y276" s="233" t="s">
        <v>221</v>
      </c>
      <c r="Z276" s="212"/>
      <c r="AA276" s="212"/>
      <c r="AB276" s="212"/>
      <c r="AC276" s="212"/>
      <c r="AD276" s="212"/>
      <c r="AE276" s="212"/>
      <c r="AF276" s="212"/>
      <c r="AG276" s="212" t="s">
        <v>366</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58">
        <v>71</v>
      </c>
      <c r="B277" s="259" t="s">
        <v>638</v>
      </c>
      <c r="C277" s="269" t="s">
        <v>639</v>
      </c>
      <c r="D277" s="260" t="s">
        <v>274</v>
      </c>
      <c r="E277" s="261">
        <v>72</v>
      </c>
      <c r="F277" s="262"/>
      <c r="G277" s="263">
        <f>ROUND(E277*F277,2)</f>
        <v>0</v>
      </c>
      <c r="H277" s="234"/>
      <c r="I277" s="233">
        <f>ROUND(E277*H277,2)</f>
        <v>0</v>
      </c>
      <c r="J277" s="234"/>
      <c r="K277" s="233">
        <f>ROUND(E277*J277,2)</f>
        <v>0</v>
      </c>
      <c r="L277" s="233">
        <v>21</v>
      </c>
      <c r="M277" s="233">
        <f>G277*(1+L277/100)</f>
        <v>0</v>
      </c>
      <c r="N277" s="232">
        <v>6.9999999999999994E-5</v>
      </c>
      <c r="O277" s="232">
        <f>ROUND(E277*N277,2)</f>
        <v>0.01</v>
      </c>
      <c r="P277" s="232">
        <v>0</v>
      </c>
      <c r="Q277" s="232">
        <f>ROUND(E277*P277,2)</f>
        <v>0</v>
      </c>
      <c r="R277" s="233"/>
      <c r="S277" s="233" t="s">
        <v>365</v>
      </c>
      <c r="T277" s="233" t="s">
        <v>365</v>
      </c>
      <c r="U277" s="233">
        <v>0.22500000000000001</v>
      </c>
      <c r="V277" s="233">
        <f>ROUND(E277*U277,2)</f>
        <v>16.2</v>
      </c>
      <c r="W277" s="233"/>
      <c r="X277" s="233" t="s">
        <v>220</v>
      </c>
      <c r="Y277" s="233" t="s">
        <v>221</v>
      </c>
      <c r="Z277" s="212"/>
      <c r="AA277" s="212"/>
      <c r="AB277" s="212"/>
      <c r="AC277" s="212"/>
      <c r="AD277" s="212"/>
      <c r="AE277" s="212"/>
      <c r="AF277" s="212"/>
      <c r="AG277" s="212" t="s">
        <v>366</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58">
        <v>72</v>
      </c>
      <c r="B278" s="259" t="s">
        <v>640</v>
      </c>
      <c r="C278" s="269" t="s">
        <v>641</v>
      </c>
      <c r="D278" s="260" t="s">
        <v>274</v>
      </c>
      <c r="E278" s="261">
        <v>4</v>
      </c>
      <c r="F278" s="262"/>
      <c r="G278" s="263">
        <f>ROUND(E278*F278,2)</f>
        <v>0</v>
      </c>
      <c r="H278" s="234"/>
      <c r="I278" s="233">
        <f>ROUND(E278*H278,2)</f>
        <v>0</v>
      </c>
      <c r="J278" s="234"/>
      <c r="K278" s="233">
        <f>ROUND(E278*J278,2)</f>
        <v>0</v>
      </c>
      <c r="L278" s="233">
        <v>21</v>
      </c>
      <c r="M278" s="233">
        <f>G278*(1+L278/100)</f>
        <v>0</v>
      </c>
      <c r="N278" s="232">
        <v>9.7999999999999997E-3</v>
      </c>
      <c r="O278" s="232">
        <f>ROUND(E278*N278,2)</f>
        <v>0.04</v>
      </c>
      <c r="P278" s="232">
        <v>0</v>
      </c>
      <c r="Q278" s="232">
        <f>ROUND(E278*P278,2)</f>
        <v>0</v>
      </c>
      <c r="R278" s="233" t="s">
        <v>425</v>
      </c>
      <c r="S278" s="233" t="s">
        <v>365</v>
      </c>
      <c r="T278" s="233" t="s">
        <v>365</v>
      </c>
      <c r="U278" s="233">
        <v>0</v>
      </c>
      <c r="V278" s="233">
        <f>ROUND(E278*U278,2)</f>
        <v>0</v>
      </c>
      <c r="W278" s="233"/>
      <c r="X278" s="233" t="s">
        <v>242</v>
      </c>
      <c r="Y278" s="233" t="s">
        <v>221</v>
      </c>
      <c r="Z278" s="212"/>
      <c r="AA278" s="212"/>
      <c r="AB278" s="212"/>
      <c r="AC278" s="212"/>
      <c r="AD278" s="212"/>
      <c r="AE278" s="212"/>
      <c r="AF278" s="212"/>
      <c r="AG278" s="212" t="s">
        <v>426</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1" x14ac:dyDescent="0.2">
      <c r="A279" s="258">
        <v>73</v>
      </c>
      <c r="B279" s="259" t="s">
        <v>642</v>
      </c>
      <c r="C279" s="269" t="s">
        <v>643</v>
      </c>
      <c r="D279" s="260" t="s">
        <v>274</v>
      </c>
      <c r="E279" s="261">
        <v>4</v>
      </c>
      <c r="F279" s="262"/>
      <c r="G279" s="263">
        <f>ROUND(E279*F279,2)</f>
        <v>0</v>
      </c>
      <c r="H279" s="234"/>
      <c r="I279" s="233">
        <f>ROUND(E279*H279,2)</f>
        <v>0</v>
      </c>
      <c r="J279" s="234"/>
      <c r="K279" s="233">
        <f>ROUND(E279*J279,2)</f>
        <v>0</v>
      </c>
      <c r="L279" s="233">
        <v>21</v>
      </c>
      <c r="M279" s="233">
        <f>G279*(1+L279/100)</f>
        <v>0</v>
      </c>
      <c r="N279" s="232">
        <v>0</v>
      </c>
      <c r="O279" s="232">
        <f>ROUND(E279*N279,2)</f>
        <v>0</v>
      </c>
      <c r="P279" s="232">
        <v>0</v>
      </c>
      <c r="Q279" s="232">
        <f>ROUND(E279*P279,2)</f>
        <v>0</v>
      </c>
      <c r="R279" s="233"/>
      <c r="S279" s="233" t="s">
        <v>218</v>
      </c>
      <c r="T279" s="233" t="s">
        <v>219</v>
      </c>
      <c r="U279" s="233">
        <v>0</v>
      </c>
      <c r="V279" s="233">
        <f>ROUND(E279*U279,2)</f>
        <v>0</v>
      </c>
      <c r="W279" s="233"/>
      <c r="X279" s="233" t="s">
        <v>242</v>
      </c>
      <c r="Y279" s="233" t="s">
        <v>221</v>
      </c>
      <c r="Z279" s="212"/>
      <c r="AA279" s="212"/>
      <c r="AB279" s="212"/>
      <c r="AC279" s="212"/>
      <c r="AD279" s="212"/>
      <c r="AE279" s="212"/>
      <c r="AF279" s="212"/>
      <c r="AG279" s="212" t="s">
        <v>426</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58">
        <v>74</v>
      </c>
      <c r="B280" s="259" t="s">
        <v>644</v>
      </c>
      <c r="C280" s="269" t="s">
        <v>645</v>
      </c>
      <c r="D280" s="260" t="s">
        <v>274</v>
      </c>
      <c r="E280" s="261">
        <v>4</v>
      </c>
      <c r="F280" s="262"/>
      <c r="G280" s="263">
        <f>ROUND(E280*F280,2)</f>
        <v>0</v>
      </c>
      <c r="H280" s="234"/>
      <c r="I280" s="233">
        <f>ROUND(E280*H280,2)</f>
        <v>0</v>
      </c>
      <c r="J280" s="234"/>
      <c r="K280" s="233">
        <f>ROUND(E280*J280,2)</f>
        <v>0</v>
      </c>
      <c r="L280" s="233">
        <v>21</v>
      </c>
      <c r="M280" s="233">
        <f>G280*(1+L280/100)</f>
        <v>0</v>
      </c>
      <c r="N280" s="232">
        <v>0</v>
      </c>
      <c r="O280" s="232">
        <f>ROUND(E280*N280,2)</f>
        <v>0</v>
      </c>
      <c r="P280" s="232">
        <v>0</v>
      </c>
      <c r="Q280" s="232">
        <f>ROUND(E280*P280,2)</f>
        <v>0</v>
      </c>
      <c r="R280" s="233"/>
      <c r="S280" s="233" t="s">
        <v>218</v>
      </c>
      <c r="T280" s="233" t="s">
        <v>219</v>
      </c>
      <c r="U280" s="233">
        <v>0</v>
      </c>
      <c r="V280" s="233">
        <f>ROUND(E280*U280,2)</f>
        <v>0</v>
      </c>
      <c r="W280" s="233"/>
      <c r="X280" s="233" t="s">
        <v>242</v>
      </c>
      <c r="Y280" s="233" t="s">
        <v>221</v>
      </c>
      <c r="Z280" s="212"/>
      <c r="AA280" s="212"/>
      <c r="AB280" s="212"/>
      <c r="AC280" s="212"/>
      <c r="AD280" s="212"/>
      <c r="AE280" s="212"/>
      <c r="AF280" s="212"/>
      <c r="AG280" s="212" t="s">
        <v>426</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x14ac:dyDescent="0.2">
      <c r="A281" s="242" t="s">
        <v>213</v>
      </c>
      <c r="B281" s="243" t="s">
        <v>155</v>
      </c>
      <c r="C281" s="264" t="s">
        <v>156</v>
      </c>
      <c r="D281" s="244"/>
      <c r="E281" s="245"/>
      <c r="F281" s="246"/>
      <c r="G281" s="247">
        <f>SUMIF(AG282:AG282,"&lt;&gt;NOR",G282:G282)</f>
        <v>0</v>
      </c>
      <c r="H281" s="241"/>
      <c r="I281" s="241">
        <f>SUM(I282:I282)</f>
        <v>0</v>
      </c>
      <c r="J281" s="241"/>
      <c r="K281" s="241">
        <f>SUM(K282:K282)</f>
        <v>0</v>
      </c>
      <c r="L281" s="241"/>
      <c r="M281" s="241">
        <f>SUM(M282:M282)</f>
        <v>0</v>
      </c>
      <c r="N281" s="240"/>
      <c r="O281" s="240">
        <f>SUM(O282:O282)</f>
        <v>0</v>
      </c>
      <c r="P281" s="240"/>
      <c r="Q281" s="240">
        <f>SUM(Q282:Q282)</f>
        <v>0</v>
      </c>
      <c r="R281" s="241"/>
      <c r="S281" s="241"/>
      <c r="T281" s="241"/>
      <c r="U281" s="241"/>
      <c r="V281" s="241">
        <f>SUM(V282:V282)</f>
        <v>1029.49</v>
      </c>
      <c r="W281" s="241"/>
      <c r="X281" s="241"/>
      <c r="Y281" s="241"/>
      <c r="AG281" t="s">
        <v>214</v>
      </c>
    </row>
    <row r="282" spans="1:60" outlineLevel="1" x14ac:dyDescent="0.2">
      <c r="A282" s="258">
        <v>75</v>
      </c>
      <c r="B282" s="259" t="s">
        <v>646</v>
      </c>
      <c r="C282" s="269" t="s">
        <v>647</v>
      </c>
      <c r="D282" s="260" t="s">
        <v>241</v>
      </c>
      <c r="E282" s="261">
        <v>3353.4016999999999</v>
      </c>
      <c r="F282" s="262"/>
      <c r="G282" s="263">
        <f>ROUND(E282*F282,2)</f>
        <v>0</v>
      </c>
      <c r="H282" s="234"/>
      <c r="I282" s="233">
        <f>ROUND(E282*H282,2)</f>
        <v>0</v>
      </c>
      <c r="J282" s="234"/>
      <c r="K282" s="233">
        <f>ROUND(E282*J282,2)</f>
        <v>0</v>
      </c>
      <c r="L282" s="233">
        <v>21</v>
      </c>
      <c r="M282" s="233">
        <f>G282*(1+L282/100)</f>
        <v>0</v>
      </c>
      <c r="N282" s="232">
        <v>0</v>
      </c>
      <c r="O282" s="232">
        <f>ROUND(E282*N282,2)</f>
        <v>0</v>
      </c>
      <c r="P282" s="232">
        <v>0</v>
      </c>
      <c r="Q282" s="232">
        <f>ROUND(E282*P282,2)</f>
        <v>0</v>
      </c>
      <c r="R282" s="233"/>
      <c r="S282" s="233" t="s">
        <v>365</v>
      </c>
      <c r="T282" s="233" t="s">
        <v>219</v>
      </c>
      <c r="U282" s="233">
        <v>0.307</v>
      </c>
      <c r="V282" s="233">
        <f>ROUND(E282*U282,2)</f>
        <v>1029.49</v>
      </c>
      <c r="W282" s="233"/>
      <c r="X282" s="233" t="s">
        <v>648</v>
      </c>
      <c r="Y282" s="233" t="s">
        <v>221</v>
      </c>
      <c r="Z282" s="212"/>
      <c r="AA282" s="212"/>
      <c r="AB282" s="212"/>
      <c r="AC282" s="212"/>
      <c r="AD282" s="212"/>
      <c r="AE282" s="212"/>
      <c r="AF282" s="212"/>
      <c r="AG282" s="212" t="s">
        <v>649</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x14ac:dyDescent="0.2">
      <c r="A283" s="242" t="s">
        <v>213</v>
      </c>
      <c r="B283" s="243" t="s">
        <v>162</v>
      </c>
      <c r="C283" s="264" t="s">
        <v>163</v>
      </c>
      <c r="D283" s="244"/>
      <c r="E283" s="245"/>
      <c r="F283" s="246"/>
      <c r="G283" s="247">
        <f>SUMIF(AG284:AG289,"&lt;&gt;NOR",G284:G289)</f>
        <v>0</v>
      </c>
      <c r="H283" s="241"/>
      <c r="I283" s="241">
        <f>SUM(I284:I289)</f>
        <v>0</v>
      </c>
      <c r="J283" s="241"/>
      <c r="K283" s="241">
        <f>SUM(K284:K289)</f>
        <v>0</v>
      </c>
      <c r="L283" s="241"/>
      <c r="M283" s="241">
        <f>SUM(M284:M289)</f>
        <v>0</v>
      </c>
      <c r="N283" s="240"/>
      <c r="O283" s="240">
        <f>SUM(O284:O289)</f>
        <v>0.95000000000000007</v>
      </c>
      <c r="P283" s="240"/>
      <c r="Q283" s="240">
        <f>SUM(Q284:Q289)</f>
        <v>0</v>
      </c>
      <c r="R283" s="241"/>
      <c r="S283" s="241"/>
      <c r="T283" s="241"/>
      <c r="U283" s="241"/>
      <c r="V283" s="241">
        <f>SUM(V284:V289)</f>
        <v>221.98000000000002</v>
      </c>
      <c r="W283" s="241"/>
      <c r="X283" s="241"/>
      <c r="Y283" s="241"/>
      <c r="AG283" t="s">
        <v>214</v>
      </c>
    </row>
    <row r="284" spans="1:60" ht="22.5" outlineLevel="1" x14ac:dyDescent="0.2">
      <c r="A284" s="249">
        <v>76</v>
      </c>
      <c r="B284" s="250" t="s">
        <v>650</v>
      </c>
      <c r="C284" s="265" t="s">
        <v>651</v>
      </c>
      <c r="D284" s="251" t="s">
        <v>217</v>
      </c>
      <c r="E284" s="252">
        <v>671.36</v>
      </c>
      <c r="F284" s="253"/>
      <c r="G284" s="254">
        <f>ROUND(E284*F284,2)</f>
        <v>0</v>
      </c>
      <c r="H284" s="234"/>
      <c r="I284" s="233">
        <f>ROUND(E284*H284,2)</f>
        <v>0</v>
      </c>
      <c r="J284" s="234"/>
      <c r="K284" s="233">
        <f>ROUND(E284*J284,2)</f>
        <v>0</v>
      </c>
      <c r="L284" s="233">
        <v>21</v>
      </c>
      <c r="M284" s="233">
        <f>G284*(1+L284/100)</f>
        <v>0</v>
      </c>
      <c r="N284" s="232">
        <v>1.3600000000000001E-3</v>
      </c>
      <c r="O284" s="232">
        <f>ROUND(E284*N284,2)</f>
        <v>0.91</v>
      </c>
      <c r="P284" s="232">
        <v>0</v>
      </c>
      <c r="Q284" s="232">
        <f>ROUND(E284*P284,2)</f>
        <v>0</v>
      </c>
      <c r="R284" s="233"/>
      <c r="S284" s="233" t="s">
        <v>365</v>
      </c>
      <c r="T284" s="233" t="s">
        <v>365</v>
      </c>
      <c r="U284" s="233">
        <v>0.31</v>
      </c>
      <c r="V284" s="233">
        <f>ROUND(E284*U284,2)</f>
        <v>208.12</v>
      </c>
      <c r="W284" s="233"/>
      <c r="X284" s="233" t="s">
        <v>220</v>
      </c>
      <c r="Y284" s="233" t="s">
        <v>221</v>
      </c>
      <c r="Z284" s="212"/>
      <c r="AA284" s="212"/>
      <c r="AB284" s="212"/>
      <c r="AC284" s="212"/>
      <c r="AD284" s="212"/>
      <c r="AE284" s="212"/>
      <c r="AF284" s="212"/>
      <c r="AG284" s="212" t="s">
        <v>366</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29"/>
      <c r="B285" s="230"/>
      <c r="C285" s="268" t="s">
        <v>652</v>
      </c>
      <c r="D285" s="238"/>
      <c r="E285" s="239">
        <v>662.4</v>
      </c>
      <c r="F285" s="233"/>
      <c r="G285" s="233"/>
      <c r="H285" s="233"/>
      <c r="I285" s="233"/>
      <c r="J285" s="233"/>
      <c r="K285" s="233"/>
      <c r="L285" s="233"/>
      <c r="M285" s="233"/>
      <c r="N285" s="232"/>
      <c r="O285" s="232"/>
      <c r="P285" s="232"/>
      <c r="Q285" s="232"/>
      <c r="R285" s="233"/>
      <c r="S285" s="233"/>
      <c r="T285" s="233"/>
      <c r="U285" s="233"/>
      <c r="V285" s="233"/>
      <c r="W285" s="233"/>
      <c r="X285" s="233"/>
      <c r="Y285" s="233"/>
      <c r="Z285" s="212"/>
      <c r="AA285" s="212"/>
      <c r="AB285" s="212"/>
      <c r="AC285" s="212"/>
      <c r="AD285" s="212"/>
      <c r="AE285" s="212"/>
      <c r="AF285" s="212"/>
      <c r="AG285" s="212" t="s">
        <v>227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29"/>
      <c r="B286" s="230"/>
      <c r="C286" s="268" t="s">
        <v>653</v>
      </c>
      <c r="D286" s="238"/>
      <c r="E286" s="239">
        <v>8.9600000000000009</v>
      </c>
      <c r="F286" s="233"/>
      <c r="G286" s="233"/>
      <c r="H286" s="233"/>
      <c r="I286" s="233"/>
      <c r="J286" s="233"/>
      <c r="K286" s="233"/>
      <c r="L286" s="233"/>
      <c r="M286" s="233"/>
      <c r="N286" s="232"/>
      <c r="O286" s="232"/>
      <c r="P286" s="232"/>
      <c r="Q286" s="232"/>
      <c r="R286" s="233"/>
      <c r="S286" s="233"/>
      <c r="T286" s="233"/>
      <c r="U286" s="233"/>
      <c r="V286" s="233"/>
      <c r="W286" s="233"/>
      <c r="X286" s="233"/>
      <c r="Y286" s="233"/>
      <c r="Z286" s="212"/>
      <c r="AA286" s="212"/>
      <c r="AB286" s="212"/>
      <c r="AC286" s="212"/>
      <c r="AD286" s="212"/>
      <c r="AE286" s="212"/>
      <c r="AF286" s="212"/>
      <c r="AG286" s="212" t="s">
        <v>227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22.5" outlineLevel="1" x14ac:dyDescent="0.2">
      <c r="A287" s="249">
        <v>77</v>
      </c>
      <c r="B287" s="250" t="s">
        <v>654</v>
      </c>
      <c r="C287" s="265" t="s">
        <v>655</v>
      </c>
      <c r="D287" s="251" t="s">
        <v>217</v>
      </c>
      <c r="E287" s="252">
        <v>31.7</v>
      </c>
      <c r="F287" s="253"/>
      <c r="G287" s="254">
        <f>ROUND(E287*F287,2)</f>
        <v>0</v>
      </c>
      <c r="H287" s="234"/>
      <c r="I287" s="233">
        <f>ROUND(E287*H287,2)</f>
        <v>0</v>
      </c>
      <c r="J287" s="234"/>
      <c r="K287" s="233">
        <f>ROUND(E287*J287,2)</f>
        <v>0</v>
      </c>
      <c r="L287" s="233">
        <v>21</v>
      </c>
      <c r="M287" s="233">
        <f>G287*(1+L287/100)</f>
        <v>0</v>
      </c>
      <c r="N287" s="232">
        <v>1.39E-3</v>
      </c>
      <c r="O287" s="232">
        <f>ROUND(E287*N287,2)</f>
        <v>0.04</v>
      </c>
      <c r="P287" s="232">
        <v>0</v>
      </c>
      <c r="Q287" s="232">
        <f>ROUND(E287*P287,2)</f>
        <v>0</v>
      </c>
      <c r="R287" s="233"/>
      <c r="S287" s="233" t="s">
        <v>365</v>
      </c>
      <c r="T287" s="233" t="s">
        <v>365</v>
      </c>
      <c r="U287" s="233">
        <v>0.39</v>
      </c>
      <c r="V287" s="233">
        <f>ROUND(E287*U287,2)</f>
        <v>12.36</v>
      </c>
      <c r="W287" s="233"/>
      <c r="X287" s="233" t="s">
        <v>220</v>
      </c>
      <c r="Y287" s="233" t="s">
        <v>221</v>
      </c>
      <c r="Z287" s="212"/>
      <c r="AA287" s="212"/>
      <c r="AB287" s="212"/>
      <c r="AC287" s="212"/>
      <c r="AD287" s="212"/>
      <c r="AE287" s="212"/>
      <c r="AF287" s="212"/>
      <c r="AG287" s="212" t="s">
        <v>366</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29"/>
      <c r="B288" s="230"/>
      <c r="C288" s="268" t="s">
        <v>656</v>
      </c>
      <c r="D288" s="238"/>
      <c r="E288" s="239">
        <v>31.7</v>
      </c>
      <c r="F288" s="233"/>
      <c r="G288" s="233"/>
      <c r="H288" s="233"/>
      <c r="I288" s="233"/>
      <c r="J288" s="233"/>
      <c r="K288" s="233"/>
      <c r="L288" s="233"/>
      <c r="M288" s="233"/>
      <c r="N288" s="232"/>
      <c r="O288" s="232"/>
      <c r="P288" s="232"/>
      <c r="Q288" s="232"/>
      <c r="R288" s="233"/>
      <c r="S288" s="233"/>
      <c r="T288" s="233"/>
      <c r="U288" s="233"/>
      <c r="V288" s="233"/>
      <c r="W288" s="233"/>
      <c r="X288" s="233"/>
      <c r="Y288" s="233"/>
      <c r="Z288" s="212"/>
      <c r="AA288" s="212"/>
      <c r="AB288" s="212"/>
      <c r="AC288" s="212"/>
      <c r="AD288" s="212"/>
      <c r="AE288" s="212"/>
      <c r="AF288" s="212"/>
      <c r="AG288" s="212" t="s">
        <v>227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58">
        <v>78</v>
      </c>
      <c r="B289" s="259" t="s">
        <v>657</v>
      </c>
      <c r="C289" s="269" t="s">
        <v>658</v>
      </c>
      <c r="D289" s="260" t="s">
        <v>241</v>
      </c>
      <c r="E289" s="261">
        <v>0.95711000000000002</v>
      </c>
      <c r="F289" s="262"/>
      <c r="G289" s="263">
        <f>ROUND(E289*F289,2)</f>
        <v>0</v>
      </c>
      <c r="H289" s="234"/>
      <c r="I289" s="233">
        <f>ROUND(E289*H289,2)</f>
        <v>0</v>
      </c>
      <c r="J289" s="234"/>
      <c r="K289" s="233">
        <f>ROUND(E289*J289,2)</f>
        <v>0</v>
      </c>
      <c r="L289" s="233">
        <v>21</v>
      </c>
      <c r="M289" s="233">
        <f>G289*(1+L289/100)</f>
        <v>0</v>
      </c>
      <c r="N289" s="232">
        <v>0</v>
      </c>
      <c r="O289" s="232">
        <f>ROUND(E289*N289,2)</f>
        <v>0</v>
      </c>
      <c r="P289" s="232">
        <v>0</v>
      </c>
      <c r="Q289" s="232">
        <f>ROUND(E289*P289,2)</f>
        <v>0</v>
      </c>
      <c r="R289" s="233"/>
      <c r="S289" s="233" t="s">
        <v>365</v>
      </c>
      <c r="T289" s="233" t="s">
        <v>365</v>
      </c>
      <c r="U289" s="233">
        <v>1.5669999999999999</v>
      </c>
      <c r="V289" s="233">
        <f>ROUND(E289*U289,2)</f>
        <v>1.5</v>
      </c>
      <c r="W289" s="233"/>
      <c r="X289" s="233" t="s">
        <v>648</v>
      </c>
      <c r="Y289" s="233" t="s">
        <v>221</v>
      </c>
      <c r="Z289" s="212"/>
      <c r="AA289" s="212"/>
      <c r="AB289" s="212"/>
      <c r="AC289" s="212"/>
      <c r="AD289" s="212"/>
      <c r="AE289" s="212"/>
      <c r="AF289" s="212"/>
      <c r="AG289" s="212" t="s">
        <v>649</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x14ac:dyDescent="0.2">
      <c r="A290" s="242" t="s">
        <v>213</v>
      </c>
      <c r="B290" s="243" t="s">
        <v>166</v>
      </c>
      <c r="C290" s="264" t="s">
        <v>167</v>
      </c>
      <c r="D290" s="244"/>
      <c r="E290" s="245"/>
      <c r="F290" s="246"/>
      <c r="G290" s="247">
        <f>SUMIF(AG291:AG292,"&lt;&gt;NOR",G291:G292)</f>
        <v>0</v>
      </c>
      <c r="H290" s="241"/>
      <c r="I290" s="241">
        <f>SUM(I291:I292)</f>
        <v>0</v>
      </c>
      <c r="J290" s="241"/>
      <c r="K290" s="241">
        <f>SUM(K291:K292)</f>
        <v>0</v>
      </c>
      <c r="L290" s="241"/>
      <c r="M290" s="241">
        <f>SUM(M291:M292)</f>
        <v>0</v>
      </c>
      <c r="N290" s="240"/>
      <c r="O290" s="240">
        <f>SUM(O291:O292)</f>
        <v>0.34</v>
      </c>
      <c r="P290" s="240"/>
      <c r="Q290" s="240">
        <f>SUM(Q291:Q292)</f>
        <v>0</v>
      </c>
      <c r="R290" s="241"/>
      <c r="S290" s="241"/>
      <c r="T290" s="241"/>
      <c r="U290" s="241"/>
      <c r="V290" s="241">
        <f>SUM(V291:V292)</f>
        <v>2.4900000000000002</v>
      </c>
      <c r="W290" s="241"/>
      <c r="X290" s="241"/>
      <c r="Y290" s="241"/>
      <c r="AG290" t="s">
        <v>214</v>
      </c>
    </row>
    <row r="291" spans="1:60" ht="22.5" outlineLevel="1" x14ac:dyDescent="0.2">
      <c r="A291" s="258">
        <v>79</v>
      </c>
      <c r="B291" s="259" t="s">
        <v>659</v>
      </c>
      <c r="C291" s="269" t="s">
        <v>660</v>
      </c>
      <c r="D291" s="260" t="s">
        <v>274</v>
      </c>
      <c r="E291" s="261">
        <v>4</v>
      </c>
      <c r="F291" s="262"/>
      <c r="G291" s="263">
        <f>ROUND(E291*F291,2)</f>
        <v>0</v>
      </c>
      <c r="H291" s="234"/>
      <c r="I291" s="233">
        <f>ROUND(E291*H291,2)</f>
        <v>0</v>
      </c>
      <c r="J291" s="234"/>
      <c r="K291" s="233">
        <f>ROUND(E291*J291,2)</f>
        <v>0</v>
      </c>
      <c r="L291" s="233">
        <v>21</v>
      </c>
      <c r="M291" s="233">
        <f>G291*(1+L291/100)</f>
        <v>0</v>
      </c>
      <c r="N291" s="232">
        <v>8.3799999999999999E-2</v>
      </c>
      <c r="O291" s="232">
        <f>ROUND(E291*N291,2)</f>
        <v>0.34</v>
      </c>
      <c r="P291" s="232">
        <v>0</v>
      </c>
      <c r="Q291" s="232">
        <f>ROUND(E291*P291,2)</f>
        <v>0</v>
      </c>
      <c r="R291" s="233"/>
      <c r="S291" s="233" t="s">
        <v>365</v>
      </c>
      <c r="T291" s="233" t="s">
        <v>365</v>
      </c>
      <c r="U291" s="233">
        <v>0.5</v>
      </c>
      <c r="V291" s="233">
        <f>ROUND(E291*U291,2)</f>
        <v>2</v>
      </c>
      <c r="W291" s="233"/>
      <c r="X291" s="233" t="s">
        <v>220</v>
      </c>
      <c r="Y291" s="233" t="s">
        <v>221</v>
      </c>
      <c r="Z291" s="212"/>
      <c r="AA291" s="212"/>
      <c r="AB291" s="212"/>
      <c r="AC291" s="212"/>
      <c r="AD291" s="212"/>
      <c r="AE291" s="212"/>
      <c r="AF291" s="212"/>
      <c r="AG291" s="212" t="s">
        <v>366</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58">
        <v>80</v>
      </c>
      <c r="B292" s="259" t="s">
        <v>661</v>
      </c>
      <c r="C292" s="269" t="s">
        <v>662</v>
      </c>
      <c r="D292" s="260" t="s">
        <v>241</v>
      </c>
      <c r="E292" s="261">
        <v>0.3352</v>
      </c>
      <c r="F292" s="262"/>
      <c r="G292" s="263">
        <f>ROUND(E292*F292,2)</f>
        <v>0</v>
      </c>
      <c r="H292" s="234"/>
      <c r="I292" s="233">
        <f>ROUND(E292*H292,2)</f>
        <v>0</v>
      </c>
      <c r="J292" s="234"/>
      <c r="K292" s="233">
        <f>ROUND(E292*J292,2)</f>
        <v>0</v>
      </c>
      <c r="L292" s="233">
        <v>21</v>
      </c>
      <c r="M292" s="233">
        <f>G292*(1+L292/100)</f>
        <v>0</v>
      </c>
      <c r="N292" s="232">
        <v>0</v>
      </c>
      <c r="O292" s="232">
        <f>ROUND(E292*N292,2)</f>
        <v>0</v>
      </c>
      <c r="P292" s="232">
        <v>0</v>
      </c>
      <c r="Q292" s="232">
        <f>ROUND(E292*P292,2)</f>
        <v>0</v>
      </c>
      <c r="R292" s="233"/>
      <c r="S292" s="233" t="s">
        <v>365</v>
      </c>
      <c r="T292" s="233" t="s">
        <v>365</v>
      </c>
      <c r="U292" s="233">
        <v>1.47</v>
      </c>
      <c r="V292" s="233">
        <f>ROUND(E292*U292,2)</f>
        <v>0.49</v>
      </c>
      <c r="W292" s="233"/>
      <c r="X292" s="233" t="s">
        <v>648</v>
      </c>
      <c r="Y292" s="233" t="s">
        <v>221</v>
      </c>
      <c r="Z292" s="212"/>
      <c r="AA292" s="212"/>
      <c r="AB292" s="212"/>
      <c r="AC292" s="212"/>
      <c r="AD292" s="212"/>
      <c r="AE292" s="212"/>
      <c r="AF292" s="212"/>
      <c r="AG292" s="212" t="s">
        <v>649</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x14ac:dyDescent="0.2">
      <c r="A293" s="242" t="s">
        <v>213</v>
      </c>
      <c r="B293" s="243" t="s">
        <v>176</v>
      </c>
      <c r="C293" s="264" t="s">
        <v>177</v>
      </c>
      <c r="D293" s="244"/>
      <c r="E293" s="245"/>
      <c r="F293" s="246"/>
      <c r="G293" s="247">
        <f>SUMIF(AG294:AG306,"&lt;&gt;NOR",G294:G306)</f>
        <v>0</v>
      </c>
      <c r="H293" s="241"/>
      <c r="I293" s="241">
        <f>SUM(I294:I306)</f>
        <v>0</v>
      </c>
      <c r="J293" s="241"/>
      <c r="K293" s="241">
        <f>SUM(K294:K306)</f>
        <v>0</v>
      </c>
      <c r="L293" s="241"/>
      <c r="M293" s="241">
        <f>SUM(M294:M306)</f>
        <v>0</v>
      </c>
      <c r="N293" s="240"/>
      <c r="O293" s="240">
        <f>SUM(O294:O306)</f>
        <v>1.81</v>
      </c>
      <c r="P293" s="240"/>
      <c r="Q293" s="240">
        <f>SUM(Q294:Q306)</f>
        <v>0</v>
      </c>
      <c r="R293" s="241"/>
      <c r="S293" s="241"/>
      <c r="T293" s="241"/>
      <c r="U293" s="241"/>
      <c r="V293" s="241">
        <f>SUM(V294:V306)</f>
        <v>262.89</v>
      </c>
      <c r="W293" s="241"/>
      <c r="X293" s="241"/>
      <c r="Y293" s="241"/>
      <c r="AG293" t="s">
        <v>214</v>
      </c>
    </row>
    <row r="294" spans="1:60" ht="22.5" outlineLevel="1" x14ac:dyDescent="0.2">
      <c r="A294" s="249">
        <v>81</v>
      </c>
      <c r="B294" s="250" t="s">
        <v>663</v>
      </c>
      <c r="C294" s="265" t="s">
        <v>664</v>
      </c>
      <c r="D294" s="251" t="s">
        <v>321</v>
      </c>
      <c r="E294" s="252">
        <v>73.430000000000007</v>
      </c>
      <c r="F294" s="253"/>
      <c r="G294" s="254">
        <f>ROUND(E294*F294,2)</f>
        <v>0</v>
      </c>
      <c r="H294" s="234"/>
      <c r="I294" s="233">
        <f>ROUND(E294*H294,2)</f>
        <v>0</v>
      </c>
      <c r="J294" s="234"/>
      <c r="K294" s="233">
        <f>ROUND(E294*J294,2)</f>
        <v>0</v>
      </c>
      <c r="L294" s="233">
        <v>21</v>
      </c>
      <c r="M294" s="233">
        <f>G294*(1+L294/100)</f>
        <v>0</v>
      </c>
      <c r="N294" s="232">
        <v>6.0200000000000002E-3</v>
      </c>
      <c r="O294" s="232">
        <f>ROUND(E294*N294,2)</f>
        <v>0.44</v>
      </c>
      <c r="P294" s="232">
        <v>0</v>
      </c>
      <c r="Q294" s="232">
        <f>ROUND(E294*P294,2)</f>
        <v>0</v>
      </c>
      <c r="R294" s="233"/>
      <c r="S294" s="233" t="s">
        <v>365</v>
      </c>
      <c r="T294" s="233" t="s">
        <v>365</v>
      </c>
      <c r="U294" s="233">
        <v>0.67195000000000005</v>
      </c>
      <c r="V294" s="233">
        <f>ROUND(E294*U294,2)</f>
        <v>49.34</v>
      </c>
      <c r="W294" s="233"/>
      <c r="X294" s="233" t="s">
        <v>220</v>
      </c>
      <c r="Y294" s="233" t="s">
        <v>221</v>
      </c>
      <c r="Z294" s="212"/>
      <c r="AA294" s="212"/>
      <c r="AB294" s="212"/>
      <c r="AC294" s="212"/>
      <c r="AD294" s="212"/>
      <c r="AE294" s="212"/>
      <c r="AF294" s="212"/>
      <c r="AG294" s="212" t="s">
        <v>366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29"/>
      <c r="B295" s="230"/>
      <c r="C295" s="268" t="s">
        <v>665</v>
      </c>
      <c r="D295" s="238"/>
      <c r="E295" s="239"/>
      <c r="F295" s="233"/>
      <c r="G295" s="233"/>
      <c r="H295" s="233"/>
      <c r="I295" s="233"/>
      <c r="J295" s="233"/>
      <c r="K295" s="233"/>
      <c r="L295" s="233"/>
      <c r="M295" s="233"/>
      <c r="N295" s="232"/>
      <c r="O295" s="232"/>
      <c r="P295" s="232"/>
      <c r="Q295" s="232"/>
      <c r="R295" s="233"/>
      <c r="S295" s="233"/>
      <c r="T295" s="233"/>
      <c r="U295" s="233"/>
      <c r="V295" s="233"/>
      <c r="W295" s="233"/>
      <c r="X295" s="233"/>
      <c r="Y295" s="233"/>
      <c r="Z295" s="212"/>
      <c r="AA295" s="212"/>
      <c r="AB295" s="212"/>
      <c r="AC295" s="212"/>
      <c r="AD295" s="212"/>
      <c r="AE295" s="212"/>
      <c r="AF295" s="212"/>
      <c r="AG295" s="212" t="s">
        <v>227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29"/>
      <c r="B296" s="230"/>
      <c r="C296" s="268" t="s">
        <v>666</v>
      </c>
      <c r="D296" s="238"/>
      <c r="E296" s="239">
        <v>73.430000000000007</v>
      </c>
      <c r="F296" s="233"/>
      <c r="G296" s="233"/>
      <c r="H296" s="233"/>
      <c r="I296" s="233"/>
      <c r="J296" s="233"/>
      <c r="K296" s="233"/>
      <c r="L296" s="233"/>
      <c r="M296" s="233"/>
      <c r="N296" s="232"/>
      <c r="O296" s="232"/>
      <c r="P296" s="232"/>
      <c r="Q296" s="232"/>
      <c r="R296" s="233"/>
      <c r="S296" s="233"/>
      <c r="T296" s="233"/>
      <c r="U296" s="233"/>
      <c r="V296" s="233"/>
      <c r="W296" s="233"/>
      <c r="X296" s="233"/>
      <c r="Y296" s="233"/>
      <c r="Z296" s="212"/>
      <c r="AA296" s="212"/>
      <c r="AB296" s="212"/>
      <c r="AC296" s="212"/>
      <c r="AD296" s="212"/>
      <c r="AE296" s="212"/>
      <c r="AF296" s="212"/>
      <c r="AG296" s="212" t="s">
        <v>227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49">
        <v>82</v>
      </c>
      <c r="B297" s="250" t="s">
        <v>667</v>
      </c>
      <c r="C297" s="265" t="s">
        <v>668</v>
      </c>
      <c r="D297" s="251" t="s">
        <v>321</v>
      </c>
      <c r="E297" s="252">
        <v>73.430000000000007</v>
      </c>
      <c r="F297" s="253"/>
      <c r="G297" s="254">
        <f>ROUND(E297*F297,2)</f>
        <v>0</v>
      </c>
      <c r="H297" s="234"/>
      <c r="I297" s="233">
        <f>ROUND(E297*H297,2)</f>
        <v>0</v>
      </c>
      <c r="J297" s="234"/>
      <c r="K297" s="233">
        <f>ROUND(E297*J297,2)</f>
        <v>0</v>
      </c>
      <c r="L297" s="233">
        <v>21</v>
      </c>
      <c r="M297" s="233">
        <f>G297*(1+L297/100)</f>
        <v>0</v>
      </c>
      <c r="N297" s="232">
        <v>5.5399999999999998E-3</v>
      </c>
      <c r="O297" s="232">
        <f>ROUND(E297*N297,2)</f>
        <v>0.41</v>
      </c>
      <c r="P297" s="232">
        <v>0</v>
      </c>
      <c r="Q297" s="232">
        <f>ROUND(E297*P297,2)</f>
        <v>0</v>
      </c>
      <c r="R297" s="233"/>
      <c r="S297" s="233" t="s">
        <v>365</v>
      </c>
      <c r="T297" s="233" t="s">
        <v>365</v>
      </c>
      <c r="U297" s="233">
        <v>0.65119000000000005</v>
      </c>
      <c r="V297" s="233">
        <f>ROUND(E297*U297,2)</f>
        <v>47.82</v>
      </c>
      <c r="W297" s="233"/>
      <c r="X297" s="233" t="s">
        <v>220</v>
      </c>
      <c r="Y297" s="233" t="s">
        <v>221</v>
      </c>
      <c r="Z297" s="212"/>
      <c r="AA297" s="212"/>
      <c r="AB297" s="212"/>
      <c r="AC297" s="212"/>
      <c r="AD297" s="212"/>
      <c r="AE297" s="212"/>
      <c r="AF297" s="212"/>
      <c r="AG297" s="212" t="s">
        <v>366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29"/>
      <c r="B298" s="230"/>
      <c r="C298" s="268" t="s">
        <v>669</v>
      </c>
      <c r="D298" s="238"/>
      <c r="E298" s="239">
        <v>73.430000000000007</v>
      </c>
      <c r="F298" s="233"/>
      <c r="G298" s="233"/>
      <c r="H298" s="233"/>
      <c r="I298" s="233"/>
      <c r="J298" s="233"/>
      <c r="K298" s="233"/>
      <c r="L298" s="233"/>
      <c r="M298" s="233"/>
      <c r="N298" s="232"/>
      <c r="O298" s="232"/>
      <c r="P298" s="232"/>
      <c r="Q298" s="232"/>
      <c r="R298" s="233"/>
      <c r="S298" s="233"/>
      <c r="T298" s="233"/>
      <c r="U298" s="233"/>
      <c r="V298" s="233"/>
      <c r="W298" s="233"/>
      <c r="X298" s="233"/>
      <c r="Y298" s="233"/>
      <c r="Z298" s="212"/>
      <c r="AA298" s="212"/>
      <c r="AB298" s="212"/>
      <c r="AC298" s="212"/>
      <c r="AD298" s="212"/>
      <c r="AE298" s="212"/>
      <c r="AF298" s="212"/>
      <c r="AG298" s="212" t="s">
        <v>227</v>
      </c>
      <c r="AH298" s="212">
        <v>5</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58">
        <v>83</v>
      </c>
      <c r="B299" s="259" t="s">
        <v>670</v>
      </c>
      <c r="C299" s="269" t="s">
        <v>671</v>
      </c>
      <c r="D299" s="260" t="s">
        <v>274</v>
      </c>
      <c r="E299" s="261">
        <v>4</v>
      </c>
      <c r="F299" s="262"/>
      <c r="G299" s="263">
        <f>ROUND(E299*F299,2)</f>
        <v>0</v>
      </c>
      <c r="H299" s="234"/>
      <c r="I299" s="233">
        <f>ROUND(E299*H299,2)</f>
        <v>0</v>
      </c>
      <c r="J299" s="234"/>
      <c r="K299" s="233">
        <f>ROUND(E299*J299,2)</f>
        <v>0</v>
      </c>
      <c r="L299" s="233">
        <v>21</v>
      </c>
      <c r="M299" s="233">
        <f>G299*(1+L299/100)</f>
        <v>0</v>
      </c>
      <c r="N299" s="232">
        <v>1.65E-3</v>
      </c>
      <c r="O299" s="232">
        <f>ROUND(E299*N299,2)</f>
        <v>0.01</v>
      </c>
      <c r="P299" s="232">
        <v>0</v>
      </c>
      <c r="Q299" s="232">
        <f>ROUND(E299*P299,2)</f>
        <v>0</v>
      </c>
      <c r="R299" s="233"/>
      <c r="S299" s="233" t="s">
        <v>365</v>
      </c>
      <c r="T299" s="233" t="s">
        <v>365</v>
      </c>
      <c r="U299" s="233">
        <v>1.0879000000000001</v>
      </c>
      <c r="V299" s="233">
        <f>ROUND(E299*U299,2)</f>
        <v>4.3499999999999996</v>
      </c>
      <c r="W299" s="233"/>
      <c r="X299" s="233" t="s">
        <v>220</v>
      </c>
      <c r="Y299" s="233" t="s">
        <v>221</v>
      </c>
      <c r="Z299" s="212"/>
      <c r="AA299" s="212"/>
      <c r="AB299" s="212"/>
      <c r="AC299" s="212"/>
      <c r="AD299" s="212"/>
      <c r="AE299" s="212"/>
      <c r="AF299" s="212"/>
      <c r="AG299" s="212" t="s">
        <v>366</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49">
        <v>84</v>
      </c>
      <c r="B300" s="250" t="s">
        <v>672</v>
      </c>
      <c r="C300" s="265" t="s">
        <v>673</v>
      </c>
      <c r="D300" s="251" t="s">
        <v>321</v>
      </c>
      <c r="E300" s="252">
        <v>36.24</v>
      </c>
      <c r="F300" s="253"/>
      <c r="G300" s="254">
        <f>ROUND(E300*F300,2)</f>
        <v>0</v>
      </c>
      <c r="H300" s="234"/>
      <c r="I300" s="233">
        <f>ROUND(E300*H300,2)</f>
        <v>0</v>
      </c>
      <c r="J300" s="234"/>
      <c r="K300" s="233">
        <f>ROUND(E300*J300,2)</f>
        <v>0</v>
      </c>
      <c r="L300" s="233">
        <v>21</v>
      </c>
      <c r="M300" s="233">
        <f>G300*(1+L300/100)</f>
        <v>0</v>
      </c>
      <c r="N300" s="232">
        <v>3.2799999999999999E-3</v>
      </c>
      <c r="O300" s="232">
        <f>ROUND(E300*N300,2)</f>
        <v>0.12</v>
      </c>
      <c r="P300" s="232">
        <v>0</v>
      </c>
      <c r="Q300" s="232">
        <f>ROUND(E300*P300,2)</f>
        <v>0</v>
      </c>
      <c r="R300" s="233"/>
      <c r="S300" s="233" t="s">
        <v>365</v>
      </c>
      <c r="T300" s="233" t="s">
        <v>365</v>
      </c>
      <c r="U300" s="233">
        <v>0.5806</v>
      </c>
      <c r="V300" s="233">
        <f>ROUND(E300*U300,2)</f>
        <v>21.04</v>
      </c>
      <c r="W300" s="233"/>
      <c r="X300" s="233" t="s">
        <v>220</v>
      </c>
      <c r="Y300" s="233" t="s">
        <v>221</v>
      </c>
      <c r="Z300" s="212"/>
      <c r="AA300" s="212"/>
      <c r="AB300" s="212"/>
      <c r="AC300" s="212"/>
      <c r="AD300" s="212"/>
      <c r="AE300" s="212"/>
      <c r="AF300" s="212"/>
      <c r="AG300" s="212" t="s">
        <v>366</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29"/>
      <c r="B301" s="230"/>
      <c r="C301" s="268" t="s">
        <v>674</v>
      </c>
      <c r="D301" s="238"/>
      <c r="E301" s="239">
        <v>36.24</v>
      </c>
      <c r="F301" s="233"/>
      <c r="G301" s="233"/>
      <c r="H301" s="233"/>
      <c r="I301" s="233"/>
      <c r="J301" s="233"/>
      <c r="K301" s="233"/>
      <c r="L301" s="233"/>
      <c r="M301" s="233"/>
      <c r="N301" s="232"/>
      <c r="O301" s="232"/>
      <c r="P301" s="232"/>
      <c r="Q301" s="232"/>
      <c r="R301" s="233"/>
      <c r="S301" s="233"/>
      <c r="T301" s="233"/>
      <c r="U301" s="233"/>
      <c r="V301" s="233"/>
      <c r="W301" s="233"/>
      <c r="X301" s="233"/>
      <c r="Y301" s="233"/>
      <c r="Z301" s="212"/>
      <c r="AA301" s="212"/>
      <c r="AB301" s="212"/>
      <c r="AC301" s="212"/>
      <c r="AD301" s="212"/>
      <c r="AE301" s="212"/>
      <c r="AF301" s="212"/>
      <c r="AG301" s="212" t="s">
        <v>227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49">
        <v>85</v>
      </c>
      <c r="B302" s="250" t="s">
        <v>675</v>
      </c>
      <c r="C302" s="265" t="s">
        <v>676</v>
      </c>
      <c r="D302" s="251" t="s">
        <v>321</v>
      </c>
      <c r="E302" s="252">
        <v>132</v>
      </c>
      <c r="F302" s="253"/>
      <c r="G302" s="254">
        <f>ROUND(E302*F302,2)</f>
        <v>0</v>
      </c>
      <c r="H302" s="234"/>
      <c r="I302" s="233">
        <f>ROUND(E302*H302,2)</f>
        <v>0</v>
      </c>
      <c r="J302" s="234"/>
      <c r="K302" s="233">
        <f>ROUND(E302*J302,2)</f>
        <v>0</v>
      </c>
      <c r="L302" s="233">
        <v>21</v>
      </c>
      <c r="M302" s="233">
        <f>G302*(1+L302/100)</f>
        <v>0</v>
      </c>
      <c r="N302" s="232">
        <v>5.9699999999999996E-3</v>
      </c>
      <c r="O302" s="232">
        <f>ROUND(E302*N302,2)</f>
        <v>0.79</v>
      </c>
      <c r="P302" s="232">
        <v>0</v>
      </c>
      <c r="Q302" s="232">
        <f>ROUND(E302*P302,2)</f>
        <v>0</v>
      </c>
      <c r="R302" s="233"/>
      <c r="S302" s="233" t="s">
        <v>365</v>
      </c>
      <c r="T302" s="233" t="s">
        <v>365</v>
      </c>
      <c r="U302" s="233">
        <v>0.93874999999999997</v>
      </c>
      <c r="V302" s="233">
        <f>ROUND(E302*U302,2)</f>
        <v>123.92</v>
      </c>
      <c r="W302" s="233"/>
      <c r="X302" s="233" t="s">
        <v>220</v>
      </c>
      <c r="Y302" s="233" t="s">
        <v>221</v>
      </c>
      <c r="Z302" s="212"/>
      <c r="AA302" s="212"/>
      <c r="AB302" s="212"/>
      <c r="AC302" s="212"/>
      <c r="AD302" s="212"/>
      <c r="AE302" s="212"/>
      <c r="AF302" s="212"/>
      <c r="AG302" s="212" t="s">
        <v>366</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2" x14ac:dyDescent="0.2">
      <c r="A303" s="229"/>
      <c r="B303" s="230"/>
      <c r="C303" s="268" t="s">
        <v>677</v>
      </c>
      <c r="D303" s="238"/>
      <c r="E303" s="239">
        <v>132</v>
      </c>
      <c r="F303" s="233"/>
      <c r="G303" s="233"/>
      <c r="H303" s="233"/>
      <c r="I303" s="233"/>
      <c r="J303" s="233"/>
      <c r="K303" s="233"/>
      <c r="L303" s="233"/>
      <c r="M303" s="233"/>
      <c r="N303" s="232"/>
      <c r="O303" s="232"/>
      <c r="P303" s="232"/>
      <c r="Q303" s="232"/>
      <c r="R303" s="233"/>
      <c r="S303" s="233"/>
      <c r="T303" s="233"/>
      <c r="U303" s="233"/>
      <c r="V303" s="233"/>
      <c r="W303" s="233"/>
      <c r="X303" s="233"/>
      <c r="Y303" s="233"/>
      <c r="Z303" s="212"/>
      <c r="AA303" s="212"/>
      <c r="AB303" s="212"/>
      <c r="AC303" s="212"/>
      <c r="AD303" s="212"/>
      <c r="AE303" s="212"/>
      <c r="AF303" s="212"/>
      <c r="AG303" s="212" t="s">
        <v>227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49">
        <v>86</v>
      </c>
      <c r="B304" s="250" t="s">
        <v>678</v>
      </c>
      <c r="C304" s="265" t="s">
        <v>679</v>
      </c>
      <c r="D304" s="251" t="s">
        <v>321</v>
      </c>
      <c r="E304" s="252">
        <v>13</v>
      </c>
      <c r="F304" s="253"/>
      <c r="G304" s="254">
        <f>ROUND(E304*F304,2)</f>
        <v>0</v>
      </c>
      <c r="H304" s="234"/>
      <c r="I304" s="233">
        <f>ROUND(E304*H304,2)</f>
        <v>0</v>
      </c>
      <c r="J304" s="234"/>
      <c r="K304" s="233">
        <f>ROUND(E304*J304,2)</f>
        <v>0</v>
      </c>
      <c r="L304" s="233">
        <v>21</v>
      </c>
      <c r="M304" s="233">
        <f>G304*(1+L304/100)</f>
        <v>0</v>
      </c>
      <c r="N304" s="232">
        <v>3.1099999999999999E-3</v>
      </c>
      <c r="O304" s="232">
        <f>ROUND(E304*N304,2)</f>
        <v>0.04</v>
      </c>
      <c r="P304" s="232">
        <v>0</v>
      </c>
      <c r="Q304" s="232">
        <f>ROUND(E304*P304,2)</f>
        <v>0</v>
      </c>
      <c r="R304" s="233"/>
      <c r="S304" s="233" t="s">
        <v>365</v>
      </c>
      <c r="T304" s="233" t="s">
        <v>365</v>
      </c>
      <c r="U304" s="233">
        <v>0.5948</v>
      </c>
      <c r="V304" s="233">
        <f>ROUND(E304*U304,2)</f>
        <v>7.73</v>
      </c>
      <c r="W304" s="233"/>
      <c r="X304" s="233" t="s">
        <v>220</v>
      </c>
      <c r="Y304" s="233" t="s">
        <v>221</v>
      </c>
      <c r="Z304" s="212"/>
      <c r="AA304" s="212"/>
      <c r="AB304" s="212"/>
      <c r="AC304" s="212"/>
      <c r="AD304" s="212"/>
      <c r="AE304" s="212"/>
      <c r="AF304" s="212"/>
      <c r="AG304" s="212" t="s">
        <v>366</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29"/>
      <c r="B305" s="230"/>
      <c r="C305" s="268" t="s">
        <v>680</v>
      </c>
      <c r="D305" s="238"/>
      <c r="E305" s="239">
        <v>13</v>
      </c>
      <c r="F305" s="233"/>
      <c r="G305" s="233"/>
      <c r="H305" s="233"/>
      <c r="I305" s="233"/>
      <c r="J305" s="233"/>
      <c r="K305" s="233"/>
      <c r="L305" s="233"/>
      <c r="M305" s="233"/>
      <c r="N305" s="232"/>
      <c r="O305" s="232"/>
      <c r="P305" s="232"/>
      <c r="Q305" s="232"/>
      <c r="R305" s="233"/>
      <c r="S305" s="233"/>
      <c r="T305" s="233"/>
      <c r="U305" s="233"/>
      <c r="V305" s="233"/>
      <c r="W305" s="233"/>
      <c r="X305" s="233"/>
      <c r="Y305" s="233"/>
      <c r="Z305" s="212"/>
      <c r="AA305" s="212"/>
      <c r="AB305" s="212"/>
      <c r="AC305" s="212"/>
      <c r="AD305" s="212"/>
      <c r="AE305" s="212"/>
      <c r="AF305" s="212"/>
      <c r="AG305" s="212" t="s">
        <v>227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58">
        <v>87</v>
      </c>
      <c r="B306" s="259" t="s">
        <v>681</v>
      </c>
      <c r="C306" s="269" t="s">
        <v>682</v>
      </c>
      <c r="D306" s="260" t="s">
        <v>241</v>
      </c>
      <c r="E306" s="261">
        <v>1.8027899999999999</v>
      </c>
      <c r="F306" s="262"/>
      <c r="G306" s="263">
        <f>ROUND(E306*F306,2)</f>
        <v>0</v>
      </c>
      <c r="H306" s="234"/>
      <c r="I306" s="233">
        <f>ROUND(E306*H306,2)</f>
        <v>0</v>
      </c>
      <c r="J306" s="234"/>
      <c r="K306" s="233">
        <f>ROUND(E306*J306,2)</f>
        <v>0</v>
      </c>
      <c r="L306" s="233">
        <v>21</v>
      </c>
      <c r="M306" s="233">
        <f>G306*(1+L306/100)</f>
        <v>0</v>
      </c>
      <c r="N306" s="232">
        <v>0</v>
      </c>
      <c r="O306" s="232">
        <f>ROUND(E306*N306,2)</f>
        <v>0</v>
      </c>
      <c r="P306" s="232">
        <v>0</v>
      </c>
      <c r="Q306" s="232">
        <f>ROUND(E306*P306,2)</f>
        <v>0</v>
      </c>
      <c r="R306" s="233"/>
      <c r="S306" s="233" t="s">
        <v>365</v>
      </c>
      <c r="T306" s="233" t="s">
        <v>365</v>
      </c>
      <c r="U306" s="233">
        <v>4.82</v>
      </c>
      <c r="V306" s="233">
        <f>ROUND(E306*U306,2)</f>
        <v>8.69</v>
      </c>
      <c r="W306" s="233"/>
      <c r="X306" s="233" t="s">
        <v>648</v>
      </c>
      <c r="Y306" s="233" t="s">
        <v>221</v>
      </c>
      <c r="Z306" s="212"/>
      <c r="AA306" s="212"/>
      <c r="AB306" s="212"/>
      <c r="AC306" s="212"/>
      <c r="AD306" s="212"/>
      <c r="AE306" s="212"/>
      <c r="AF306" s="212"/>
      <c r="AG306" s="212" t="s">
        <v>649</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x14ac:dyDescent="0.2">
      <c r="A307" s="242" t="s">
        <v>213</v>
      </c>
      <c r="B307" s="243" t="s">
        <v>180</v>
      </c>
      <c r="C307" s="264" t="s">
        <v>181</v>
      </c>
      <c r="D307" s="244"/>
      <c r="E307" s="245"/>
      <c r="F307" s="246"/>
      <c r="G307" s="247">
        <f>SUMIF(AG308:AG315,"&lt;&gt;NOR",G308:G315)</f>
        <v>0</v>
      </c>
      <c r="H307" s="241"/>
      <c r="I307" s="241">
        <f>SUM(I308:I315)</f>
        <v>0</v>
      </c>
      <c r="J307" s="241"/>
      <c r="K307" s="241">
        <f>SUM(K308:K315)</f>
        <v>0</v>
      </c>
      <c r="L307" s="241"/>
      <c r="M307" s="241">
        <f>SUM(M308:M315)</f>
        <v>0</v>
      </c>
      <c r="N307" s="240"/>
      <c r="O307" s="240">
        <f>SUM(O308:O315)</f>
        <v>0</v>
      </c>
      <c r="P307" s="240"/>
      <c r="Q307" s="240">
        <f>SUM(Q308:Q315)</f>
        <v>0</v>
      </c>
      <c r="R307" s="241"/>
      <c r="S307" s="241"/>
      <c r="T307" s="241"/>
      <c r="U307" s="241"/>
      <c r="V307" s="241">
        <f>SUM(V308:V315)</f>
        <v>5.54</v>
      </c>
      <c r="W307" s="241"/>
      <c r="X307" s="241"/>
      <c r="Y307" s="241"/>
      <c r="AG307" t="s">
        <v>214</v>
      </c>
    </row>
    <row r="308" spans="1:60" outlineLevel="1" x14ac:dyDescent="0.2">
      <c r="A308" s="249">
        <v>88</v>
      </c>
      <c r="B308" s="250" t="s">
        <v>683</v>
      </c>
      <c r="C308" s="265" t="s">
        <v>684</v>
      </c>
      <c r="D308" s="251" t="s">
        <v>274</v>
      </c>
      <c r="E308" s="252">
        <v>1</v>
      </c>
      <c r="F308" s="253"/>
      <c r="G308" s="254">
        <f>ROUND(E308*F308,2)</f>
        <v>0</v>
      </c>
      <c r="H308" s="234"/>
      <c r="I308" s="233">
        <f>ROUND(E308*H308,2)</f>
        <v>0</v>
      </c>
      <c r="J308" s="234"/>
      <c r="K308" s="233">
        <f>ROUND(E308*J308,2)</f>
        <v>0</v>
      </c>
      <c r="L308" s="233">
        <v>21</v>
      </c>
      <c r="M308" s="233">
        <f>G308*(1+L308/100)</f>
        <v>0</v>
      </c>
      <c r="N308" s="232">
        <v>9.3000000000000005E-4</v>
      </c>
      <c r="O308" s="232">
        <f>ROUND(E308*N308,2)</f>
        <v>0</v>
      </c>
      <c r="P308" s="232">
        <v>0</v>
      </c>
      <c r="Q308" s="232">
        <f>ROUND(E308*P308,2)</f>
        <v>0</v>
      </c>
      <c r="R308" s="233"/>
      <c r="S308" s="233" t="s">
        <v>218</v>
      </c>
      <c r="T308" s="233" t="s">
        <v>219</v>
      </c>
      <c r="U308" s="233">
        <v>5.54</v>
      </c>
      <c r="V308" s="233">
        <f>ROUND(E308*U308,2)</f>
        <v>5.54</v>
      </c>
      <c r="W308" s="233"/>
      <c r="X308" s="233" t="s">
        <v>220</v>
      </c>
      <c r="Y308" s="233" t="s">
        <v>221</v>
      </c>
      <c r="Z308" s="212"/>
      <c r="AA308" s="212"/>
      <c r="AB308" s="212"/>
      <c r="AC308" s="212"/>
      <c r="AD308" s="212"/>
      <c r="AE308" s="212"/>
      <c r="AF308" s="212"/>
      <c r="AG308" s="212" t="s">
        <v>366</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2" x14ac:dyDescent="0.2">
      <c r="A309" s="229"/>
      <c r="B309" s="230"/>
      <c r="C309" s="266" t="s">
        <v>710</v>
      </c>
      <c r="D309" s="255"/>
      <c r="E309" s="255"/>
      <c r="F309" s="255"/>
      <c r="G309" s="255"/>
      <c r="H309" s="233"/>
      <c r="I309" s="233"/>
      <c r="J309" s="233"/>
      <c r="K309" s="233"/>
      <c r="L309" s="233"/>
      <c r="M309" s="233"/>
      <c r="N309" s="232"/>
      <c r="O309" s="232"/>
      <c r="P309" s="232"/>
      <c r="Q309" s="232"/>
      <c r="R309" s="233"/>
      <c r="S309" s="233"/>
      <c r="T309" s="233"/>
      <c r="U309" s="233"/>
      <c r="V309" s="233"/>
      <c r="W309" s="233"/>
      <c r="X309" s="233"/>
      <c r="Y309" s="233"/>
      <c r="Z309" s="212"/>
      <c r="AA309" s="212"/>
      <c r="AB309" s="212"/>
      <c r="AC309" s="212"/>
      <c r="AD309" s="212"/>
      <c r="AE309" s="212"/>
      <c r="AF309" s="212"/>
      <c r="AG309" s="212" t="s">
        <v>224</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57" t="str">
        <f>C309</f>
        <v>Pozinkovaná ocel, profily válované za studena z žárově pozinkovaných pásů z oceli, Spoje prováděné pomocí pozinkovaných metrických šroubů.</v>
      </c>
      <c r="BB309" s="212"/>
      <c r="BC309" s="212"/>
      <c r="BD309" s="212"/>
      <c r="BE309" s="212"/>
      <c r="BF309" s="212"/>
      <c r="BG309" s="212"/>
      <c r="BH309" s="212"/>
    </row>
    <row r="310" spans="1:60" outlineLevel="3" x14ac:dyDescent="0.2">
      <c r="A310" s="229"/>
      <c r="B310" s="230"/>
      <c r="C310" s="282" t="s">
        <v>514</v>
      </c>
      <c r="D310" s="235"/>
      <c r="E310" s="236"/>
      <c r="F310" s="237"/>
      <c r="G310" s="237"/>
      <c r="H310" s="233"/>
      <c r="I310" s="233"/>
      <c r="J310" s="233"/>
      <c r="K310" s="233"/>
      <c r="L310" s="233"/>
      <c r="M310" s="233"/>
      <c r="N310" s="232"/>
      <c r="O310" s="232"/>
      <c r="P310" s="232"/>
      <c r="Q310" s="232"/>
      <c r="R310" s="233"/>
      <c r="S310" s="233"/>
      <c r="T310" s="233"/>
      <c r="U310" s="233"/>
      <c r="V310" s="233"/>
      <c r="W310" s="233"/>
      <c r="X310" s="233"/>
      <c r="Y310" s="233"/>
      <c r="Z310" s="212"/>
      <c r="AA310" s="212"/>
      <c r="AB310" s="212"/>
      <c r="AC310" s="212"/>
      <c r="AD310" s="212"/>
      <c r="AE310" s="212"/>
      <c r="AF310" s="212"/>
      <c r="AG310" s="212" t="s">
        <v>224</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29"/>
      <c r="B311" s="230"/>
      <c r="C311" s="267" t="s">
        <v>713</v>
      </c>
      <c r="D311" s="256"/>
      <c r="E311" s="256"/>
      <c r="F311" s="256"/>
      <c r="G311" s="256"/>
      <c r="H311" s="233"/>
      <c r="I311" s="233"/>
      <c r="J311" s="233"/>
      <c r="K311" s="233"/>
      <c r="L311" s="233"/>
      <c r="M311" s="233"/>
      <c r="N311" s="232"/>
      <c r="O311" s="232"/>
      <c r="P311" s="232"/>
      <c r="Q311" s="232"/>
      <c r="R311" s="233"/>
      <c r="S311" s="233"/>
      <c r="T311" s="233"/>
      <c r="U311" s="233"/>
      <c r="V311" s="233"/>
      <c r="W311" s="233"/>
      <c r="X311" s="233"/>
      <c r="Y311" s="233"/>
      <c r="Z311" s="212"/>
      <c r="AA311" s="212"/>
      <c r="AB311" s="212"/>
      <c r="AC311" s="212"/>
      <c r="AD311" s="212"/>
      <c r="AE311" s="212"/>
      <c r="AF311" s="212"/>
      <c r="AG311" s="212" t="s">
        <v>224</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29"/>
      <c r="B312" s="230"/>
      <c r="C312" s="267" t="s">
        <v>685</v>
      </c>
      <c r="D312" s="256"/>
      <c r="E312" s="256"/>
      <c r="F312" s="256"/>
      <c r="G312" s="256"/>
      <c r="H312" s="233"/>
      <c r="I312" s="233"/>
      <c r="J312" s="233"/>
      <c r="K312" s="233"/>
      <c r="L312" s="233"/>
      <c r="M312" s="233"/>
      <c r="N312" s="232"/>
      <c r="O312" s="232"/>
      <c r="P312" s="232"/>
      <c r="Q312" s="232"/>
      <c r="R312" s="233"/>
      <c r="S312" s="233"/>
      <c r="T312" s="233"/>
      <c r="U312" s="233"/>
      <c r="V312" s="233"/>
      <c r="W312" s="233"/>
      <c r="X312" s="233"/>
      <c r="Y312" s="233"/>
      <c r="Z312" s="212"/>
      <c r="AA312" s="212"/>
      <c r="AB312" s="212"/>
      <c r="AC312" s="212"/>
      <c r="AD312" s="212"/>
      <c r="AE312" s="212"/>
      <c r="AF312" s="212"/>
      <c r="AG312" s="212" t="s">
        <v>224</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29"/>
      <c r="B313" s="230"/>
      <c r="C313" s="267" t="s">
        <v>33</v>
      </c>
      <c r="D313" s="256"/>
      <c r="E313" s="256"/>
      <c r="F313" s="256"/>
      <c r="G313" s="256"/>
      <c r="H313" s="233"/>
      <c r="I313" s="233"/>
      <c r="J313" s="233"/>
      <c r="K313" s="233"/>
      <c r="L313" s="233"/>
      <c r="M313" s="233"/>
      <c r="N313" s="232"/>
      <c r="O313" s="232"/>
      <c r="P313" s="232"/>
      <c r="Q313" s="232"/>
      <c r="R313" s="233"/>
      <c r="S313" s="233"/>
      <c r="T313" s="233"/>
      <c r="U313" s="233"/>
      <c r="V313" s="233"/>
      <c r="W313" s="233"/>
      <c r="X313" s="233"/>
      <c r="Y313" s="233"/>
      <c r="Z313" s="212"/>
      <c r="AA313" s="212"/>
      <c r="AB313" s="212"/>
      <c r="AC313" s="212"/>
      <c r="AD313" s="212"/>
      <c r="AE313" s="212"/>
      <c r="AF313" s="212"/>
      <c r="AG313" s="212" t="s">
        <v>224</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29"/>
      <c r="B314" s="230"/>
      <c r="C314" s="267" t="s">
        <v>686</v>
      </c>
      <c r="D314" s="256"/>
      <c r="E314" s="256"/>
      <c r="F314" s="256"/>
      <c r="G314" s="256"/>
      <c r="H314" s="233"/>
      <c r="I314" s="233"/>
      <c r="J314" s="233"/>
      <c r="K314" s="233"/>
      <c r="L314" s="233"/>
      <c r="M314" s="233"/>
      <c r="N314" s="232"/>
      <c r="O314" s="232"/>
      <c r="P314" s="232"/>
      <c r="Q314" s="232"/>
      <c r="R314" s="233"/>
      <c r="S314" s="233"/>
      <c r="T314" s="233"/>
      <c r="U314" s="233"/>
      <c r="V314" s="233"/>
      <c r="W314" s="233"/>
      <c r="X314" s="233"/>
      <c r="Y314" s="233"/>
      <c r="Z314" s="212"/>
      <c r="AA314" s="212"/>
      <c r="AB314" s="212"/>
      <c r="AC314" s="212"/>
      <c r="AD314" s="212"/>
      <c r="AE314" s="212"/>
      <c r="AF314" s="212"/>
      <c r="AG314" s="212" t="s">
        <v>224</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29">
        <v>89</v>
      </c>
      <c r="B315" s="230" t="s">
        <v>687</v>
      </c>
      <c r="C315" s="283" t="s">
        <v>688</v>
      </c>
      <c r="D315" s="231" t="s">
        <v>0</v>
      </c>
      <c r="E315" s="280"/>
      <c r="F315" s="234"/>
      <c r="G315" s="233">
        <f>ROUND(E315*F315,2)</f>
        <v>0</v>
      </c>
      <c r="H315" s="234"/>
      <c r="I315" s="233">
        <f>ROUND(E315*H315,2)</f>
        <v>0</v>
      </c>
      <c r="J315" s="234"/>
      <c r="K315" s="233">
        <f>ROUND(E315*J315,2)</f>
        <v>0</v>
      </c>
      <c r="L315" s="233">
        <v>21</v>
      </c>
      <c r="M315" s="233">
        <f>G315*(1+L315/100)</f>
        <v>0</v>
      </c>
      <c r="N315" s="232">
        <v>0</v>
      </c>
      <c r="O315" s="232">
        <f>ROUND(E315*N315,2)</f>
        <v>0</v>
      </c>
      <c r="P315" s="232">
        <v>0</v>
      </c>
      <c r="Q315" s="232">
        <f>ROUND(E315*P315,2)</f>
        <v>0</v>
      </c>
      <c r="R315" s="233"/>
      <c r="S315" s="233" t="s">
        <v>365</v>
      </c>
      <c r="T315" s="233" t="s">
        <v>365</v>
      </c>
      <c r="U315" s="233">
        <v>0</v>
      </c>
      <c r="V315" s="233">
        <f>ROUND(E315*U315,2)</f>
        <v>0</v>
      </c>
      <c r="W315" s="233"/>
      <c r="X315" s="233" t="s">
        <v>648</v>
      </c>
      <c r="Y315" s="233" t="s">
        <v>221</v>
      </c>
      <c r="Z315" s="212"/>
      <c r="AA315" s="212"/>
      <c r="AB315" s="212"/>
      <c r="AC315" s="212"/>
      <c r="AD315" s="212"/>
      <c r="AE315" s="212"/>
      <c r="AF315" s="212"/>
      <c r="AG315" s="212" t="s">
        <v>649</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x14ac:dyDescent="0.2">
      <c r="A316" s="242" t="s">
        <v>213</v>
      </c>
      <c r="B316" s="243" t="s">
        <v>182</v>
      </c>
      <c r="C316" s="264" t="s">
        <v>183</v>
      </c>
      <c r="D316" s="244"/>
      <c r="E316" s="245"/>
      <c r="F316" s="246"/>
      <c r="G316" s="247">
        <f>SUMIF(AG317:AG323,"&lt;&gt;NOR",G317:G323)</f>
        <v>0</v>
      </c>
      <c r="H316" s="241"/>
      <c r="I316" s="241">
        <f>SUM(I317:I323)</f>
        <v>0</v>
      </c>
      <c r="J316" s="241"/>
      <c r="K316" s="241">
        <f>SUM(K317:K323)</f>
        <v>0</v>
      </c>
      <c r="L316" s="241"/>
      <c r="M316" s="241">
        <f>SUM(M317:M323)</f>
        <v>0</v>
      </c>
      <c r="N316" s="240"/>
      <c r="O316" s="240">
        <f>SUM(O317:O323)</f>
        <v>0</v>
      </c>
      <c r="P316" s="240"/>
      <c r="Q316" s="240">
        <f>SUM(Q317:Q323)</f>
        <v>0</v>
      </c>
      <c r="R316" s="241"/>
      <c r="S316" s="241"/>
      <c r="T316" s="241"/>
      <c r="U316" s="241"/>
      <c r="V316" s="241">
        <f>SUM(V317:V323)</f>
        <v>88.22999999999999</v>
      </c>
      <c r="W316" s="241"/>
      <c r="X316" s="241"/>
      <c r="Y316" s="241"/>
      <c r="AG316" t="s">
        <v>214</v>
      </c>
    </row>
    <row r="317" spans="1:60" ht="22.5" outlineLevel="1" x14ac:dyDescent="0.2">
      <c r="A317" s="249">
        <v>90</v>
      </c>
      <c r="B317" s="250" t="s">
        <v>689</v>
      </c>
      <c r="C317" s="265" t="s">
        <v>690</v>
      </c>
      <c r="D317" s="251" t="s">
        <v>241</v>
      </c>
      <c r="E317" s="252">
        <v>84.084000000000003</v>
      </c>
      <c r="F317" s="253"/>
      <c r="G317" s="254">
        <f>ROUND(E317*F317,2)</f>
        <v>0</v>
      </c>
      <c r="H317" s="234"/>
      <c r="I317" s="233">
        <f>ROUND(E317*H317,2)</f>
        <v>0</v>
      </c>
      <c r="J317" s="234"/>
      <c r="K317" s="233">
        <f>ROUND(E317*J317,2)</f>
        <v>0</v>
      </c>
      <c r="L317" s="233">
        <v>21</v>
      </c>
      <c r="M317" s="233">
        <f>G317*(1+L317/100)</f>
        <v>0</v>
      </c>
      <c r="N317" s="232">
        <v>0</v>
      </c>
      <c r="O317" s="232">
        <f>ROUND(E317*N317,2)</f>
        <v>0</v>
      </c>
      <c r="P317" s="232">
        <v>0</v>
      </c>
      <c r="Q317" s="232">
        <f>ROUND(E317*P317,2)</f>
        <v>0</v>
      </c>
      <c r="R317" s="233"/>
      <c r="S317" s="233" t="s">
        <v>365</v>
      </c>
      <c r="T317" s="233" t="s">
        <v>365</v>
      </c>
      <c r="U317" s="233">
        <v>0</v>
      </c>
      <c r="V317" s="233">
        <f>ROUND(E317*U317,2)</f>
        <v>0</v>
      </c>
      <c r="W317" s="233"/>
      <c r="X317" s="233" t="s">
        <v>220</v>
      </c>
      <c r="Y317" s="233" t="s">
        <v>221</v>
      </c>
      <c r="Z317" s="212"/>
      <c r="AA317" s="212"/>
      <c r="AB317" s="212"/>
      <c r="AC317" s="212"/>
      <c r="AD317" s="212"/>
      <c r="AE317" s="212"/>
      <c r="AF317" s="212"/>
      <c r="AG317" s="212" t="s">
        <v>366</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29"/>
      <c r="B318" s="230"/>
      <c r="C318" s="268" t="s">
        <v>691</v>
      </c>
      <c r="D318" s="238"/>
      <c r="E318" s="239">
        <v>84.084000000000003</v>
      </c>
      <c r="F318" s="233"/>
      <c r="G318" s="233"/>
      <c r="H318" s="233"/>
      <c r="I318" s="233"/>
      <c r="J318" s="233"/>
      <c r="K318" s="233"/>
      <c r="L318" s="233"/>
      <c r="M318" s="233"/>
      <c r="N318" s="232"/>
      <c r="O318" s="232"/>
      <c r="P318" s="232"/>
      <c r="Q318" s="232"/>
      <c r="R318" s="233"/>
      <c r="S318" s="233"/>
      <c r="T318" s="233"/>
      <c r="U318" s="233"/>
      <c r="V318" s="233"/>
      <c r="W318" s="233"/>
      <c r="X318" s="233"/>
      <c r="Y318" s="233"/>
      <c r="Z318" s="212"/>
      <c r="AA318" s="212"/>
      <c r="AB318" s="212"/>
      <c r="AC318" s="212"/>
      <c r="AD318" s="212"/>
      <c r="AE318" s="212"/>
      <c r="AF318" s="212"/>
      <c r="AG318" s="212" t="s">
        <v>227</v>
      </c>
      <c r="AH318" s="212">
        <v>7</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22.5" outlineLevel="1" x14ac:dyDescent="0.2">
      <c r="A319" s="249">
        <v>91</v>
      </c>
      <c r="B319" s="250" t="s">
        <v>692</v>
      </c>
      <c r="C319" s="265" t="s">
        <v>693</v>
      </c>
      <c r="D319" s="251" t="s">
        <v>241</v>
      </c>
      <c r="E319" s="252">
        <v>28.027999999999999</v>
      </c>
      <c r="F319" s="253"/>
      <c r="G319" s="254">
        <f>ROUND(E319*F319,2)</f>
        <v>0</v>
      </c>
      <c r="H319" s="234"/>
      <c r="I319" s="233">
        <f>ROUND(E319*H319,2)</f>
        <v>0</v>
      </c>
      <c r="J319" s="234"/>
      <c r="K319" s="233">
        <f>ROUND(E319*J319,2)</f>
        <v>0</v>
      </c>
      <c r="L319" s="233">
        <v>21</v>
      </c>
      <c r="M319" s="233">
        <f>G319*(1+L319/100)</f>
        <v>0</v>
      </c>
      <c r="N319" s="232">
        <v>0</v>
      </c>
      <c r="O319" s="232">
        <f>ROUND(E319*N319,2)</f>
        <v>0</v>
      </c>
      <c r="P319" s="232">
        <v>0</v>
      </c>
      <c r="Q319" s="232">
        <f>ROUND(E319*P319,2)</f>
        <v>0</v>
      </c>
      <c r="R319" s="233"/>
      <c r="S319" s="233" t="s">
        <v>365</v>
      </c>
      <c r="T319" s="233" t="s">
        <v>365</v>
      </c>
      <c r="U319" s="233">
        <v>0</v>
      </c>
      <c r="V319" s="233">
        <f>ROUND(E319*U319,2)</f>
        <v>0</v>
      </c>
      <c r="W319" s="233"/>
      <c r="X319" s="233" t="s">
        <v>220</v>
      </c>
      <c r="Y319" s="233" t="s">
        <v>221</v>
      </c>
      <c r="Z319" s="212"/>
      <c r="AA319" s="212"/>
      <c r="AB319" s="212"/>
      <c r="AC319" s="212"/>
      <c r="AD319" s="212"/>
      <c r="AE319" s="212"/>
      <c r="AF319" s="212"/>
      <c r="AG319" s="212" t="s">
        <v>366</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29"/>
      <c r="B320" s="230"/>
      <c r="C320" s="266" t="s">
        <v>694</v>
      </c>
      <c r="D320" s="255"/>
      <c r="E320" s="255"/>
      <c r="F320" s="255"/>
      <c r="G320" s="255"/>
      <c r="H320" s="233"/>
      <c r="I320" s="233"/>
      <c r="J320" s="233"/>
      <c r="K320" s="233"/>
      <c r="L320" s="233"/>
      <c r="M320" s="233"/>
      <c r="N320" s="232"/>
      <c r="O320" s="232"/>
      <c r="P320" s="232"/>
      <c r="Q320" s="232"/>
      <c r="R320" s="233"/>
      <c r="S320" s="233"/>
      <c r="T320" s="233"/>
      <c r="U320" s="233"/>
      <c r="V320" s="233"/>
      <c r="W320" s="233"/>
      <c r="X320" s="233"/>
      <c r="Y320" s="233"/>
      <c r="Z320" s="212"/>
      <c r="AA320" s="212"/>
      <c r="AB320" s="212"/>
      <c r="AC320" s="212"/>
      <c r="AD320" s="212"/>
      <c r="AE320" s="212"/>
      <c r="AF320" s="212"/>
      <c r="AG320" s="212" t="s">
        <v>224</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29"/>
      <c r="B321" s="230"/>
      <c r="C321" s="268" t="s">
        <v>695</v>
      </c>
      <c r="D321" s="238"/>
      <c r="E321" s="239">
        <v>28.027999999999999</v>
      </c>
      <c r="F321" s="233"/>
      <c r="G321" s="233"/>
      <c r="H321" s="233"/>
      <c r="I321" s="233"/>
      <c r="J321" s="233"/>
      <c r="K321" s="233"/>
      <c r="L321" s="233"/>
      <c r="M321" s="233"/>
      <c r="N321" s="232"/>
      <c r="O321" s="232"/>
      <c r="P321" s="232"/>
      <c r="Q321" s="232"/>
      <c r="R321" s="233"/>
      <c r="S321" s="233"/>
      <c r="T321" s="233"/>
      <c r="U321" s="233"/>
      <c r="V321" s="233"/>
      <c r="W321" s="233"/>
      <c r="X321" s="233"/>
      <c r="Y321" s="233"/>
      <c r="Z321" s="212"/>
      <c r="AA321" s="212"/>
      <c r="AB321" s="212"/>
      <c r="AC321" s="212"/>
      <c r="AD321" s="212"/>
      <c r="AE321" s="212"/>
      <c r="AF321" s="212"/>
      <c r="AG321" s="212" t="s">
        <v>227</v>
      </c>
      <c r="AH321" s="212">
        <v>7</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58">
        <v>92</v>
      </c>
      <c r="B322" s="259" t="s">
        <v>696</v>
      </c>
      <c r="C322" s="269" t="s">
        <v>697</v>
      </c>
      <c r="D322" s="260" t="s">
        <v>241</v>
      </c>
      <c r="E322" s="261">
        <v>112.11199999999999</v>
      </c>
      <c r="F322" s="262"/>
      <c r="G322" s="263">
        <f>ROUND(E322*F322,2)</f>
        <v>0</v>
      </c>
      <c r="H322" s="234"/>
      <c r="I322" s="233">
        <f>ROUND(E322*H322,2)</f>
        <v>0</v>
      </c>
      <c r="J322" s="234"/>
      <c r="K322" s="233">
        <f>ROUND(E322*J322,2)</f>
        <v>0</v>
      </c>
      <c r="L322" s="233">
        <v>21</v>
      </c>
      <c r="M322" s="233">
        <f>G322*(1+L322/100)</f>
        <v>0</v>
      </c>
      <c r="N322" s="232">
        <v>0</v>
      </c>
      <c r="O322" s="232">
        <f>ROUND(E322*N322,2)</f>
        <v>0</v>
      </c>
      <c r="P322" s="232">
        <v>0</v>
      </c>
      <c r="Q322" s="232">
        <f>ROUND(E322*P322,2)</f>
        <v>0</v>
      </c>
      <c r="R322" s="233"/>
      <c r="S322" s="233" t="s">
        <v>365</v>
      </c>
      <c r="T322" s="233" t="s">
        <v>365</v>
      </c>
      <c r="U322" s="233">
        <v>0.68799999999999994</v>
      </c>
      <c r="V322" s="233">
        <f>ROUND(E322*U322,2)</f>
        <v>77.13</v>
      </c>
      <c r="W322" s="233"/>
      <c r="X322" s="233" t="s">
        <v>698</v>
      </c>
      <c r="Y322" s="233" t="s">
        <v>221</v>
      </c>
      <c r="Z322" s="212"/>
      <c r="AA322" s="212"/>
      <c r="AB322" s="212"/>
      <c r="AC322" s="212"/>
      <c r="AD322" s="212"/>
      <c r="AE322" s="212"/>
      <c r="AF322" s="212"/>
      <c r="AG322" s="212" t="s">
        <v>699</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49">
        <v>93</v>
      </c>
      <c r="B323" s="250" t="s">
        <v>700</v>
      </c>
      <c r="C323" s="265" t="s">
        <v>701</v>
      </c>
      <c r="D323" s="251" t="s">
        <v>241</v>
      </c>
      <c r="E323" s="252">
        <v>112.11199999999999</v>
      </c>
      <c r="F323" s="253"/>
      <c r="G323" s="254">
        <f>ROUND(E323*F323,2)</f>
        <v>0</v>
      </c>
      <c r="H323" s="234"/>
      <c r="I323" s="233">
        <f>ROUND(E323*H323,2)</f>
        <v>0</v>
      </c>
      <c r="J323" s="234"/>
      <c r="K323" s="233">
        <f>ROUND(E323*J323,2)</f>
        <v>0</v>
      </c>
      <c r="L323" s="233">
        <v>21</v>
      </c>
      <c r="M323" s="233">
        <f>G323*(1+L323/100)</f>
        <v>0</v>
      </c>
      <c r="N323" s="232">
        <v>0</v>
      </c>
      <c r="O323" s="232">
        <f>ROUND(E323*N323,2)</f>
        <v>0</v>
      </c>
      <c r="P323" s="232">
        <v>0</v>
      </c>
      <c r="Q323" s="232">
        <f>ROUND(E323*P323,2)</f>
        <v>0</v>
      </c>
      <c r="R323" s="233"/>
      <c r="S323" s="233" t="s">
        <v>365</v>
      </c>
      <c r="T323" s="233" t="s">
        <v>365</v>
      </c>
      <c r="U323" s="233">
        <v>9.9000000000000005E-2</v>
      </c>
      <c r="V323" s="233">
        <f>ROUND(E323*U323,2)</f>
        <v>11.1</v>
      </c>
      <c r="W323" s="233"/>
      <c r="X323" s="233" t="s">
        <v>698</v>
      </c>
      <c r="Y323" s="233" t="s">
        <v>221</v>
      </c>
      <c r="Z323" s="212"/>
      <c r="AA323" s="212"/>
      <c r="AB323" s="212"/>
      <c r="AC323" s="212"/>
      <c r="AD323" s="212"/>
      <c r="AE323" s="212"/>
      <c r="AF323" s="212"/>
      <c r="AG323" s="212" t="s">
        <v>699</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x14ac:dyDescent="0.2">
      <c r="A324" s="3"/>
      <c r="B324" s="4"/>
      <c r="C324" s="270"/>
      <c r="D324" s="6"/>
      <c r="E324" s="3"/>
      <c r="F324" s="3"/>
      <c r="G324" s="3"/>
      <c r="H324" s="3"/>
      <c r="I324" s="3"/>
      <c r="J324" s="3"/>
      <c r="K324" s="3"/>
      <c r="L324" s="3"/>
      <c r="M324" s="3"/>
      <c r="N324" s="3"/>
      <c r="O324" s="3"/>
      <c r="P324" s="3"/>
      <c r="Q324" s="3"/>
      <c r="R324" s="3"/>
      <c r="S324" s="3"/>
      <c r="T324" s="3"/>
      <c r="U324" s="3"/>
      <c r="V324" s="3"/>
      <c r="W324" s="3"/>
      <c r="X324" s="3"/>
      <c r="Y324" s="3"/>
      <c r="AE324">
        <v>12</v>
      </c>
      <c r="AF324">
        <v>21</v>
      </c>
      <c r="AG324" t="s">
        <v>199</v>
      </c>
    </row>
    <row r="325" spans="1:60" x14ac:dyDescent="0.2">
      <c r="A325" s="215"/>
      <c r="B325" s="216" t="s">
        <v>31</v>
      </c>
      <c r="C325" s="271"/>
      <c r="D325" s="217"/>
      <c r="E325" s="218"/>
      <c r="F325" s="218"/>
      <c r="G325" s="248">
        <f>G8+G58+G100+G116+G216+G221+G256+G267+G271+G281+G283+G290+G293+G307+G316</f>
        <v>0</v>
      </c>
      <c r="H325" s="3"/>
      <c r="I325" s="3"/>
      <c r="J325" s="3"/>
      <c r="K325" s="3"/>
      <c r="L325" s="3"/>
      <c r="M325" s="3"/>
      <c r="N325" s="3"/>
      <c r="O325" s="3"/>
      <c r="P325" s="3"/>
      <c r="Q325" s="3"/>
      <c r="R325" s="3"/>
      <c r="S325" s="3"/>
      <c r="T325" s="3"/>
      <c r="U325" s="3"/>
      <c r="V325" s="3"/>
      <c r="W325" s="3"/>
      <c r="X325" s="3"/>
      <c r="Y325" s="3"/>
      <c r="AE325">
        <f>SUMIF(L7:L323,AE324,G7:G323)</f>
        <v>0</v>
      </c>
      <c r="AF325">
        <f>SUMIF(L7:L323,AF324,G7:G323)</f>
        <v>0</v>
      </c>
      <c r="AG325" t="s">
        <v>359</v>
      </c>
    </row>
    <row r="326" spans="1:60" x14ac:dyDescent="0.2">
      <c r="A326" s="277" t="s">
        <v>702</v>
      </c>
      <c r="B326" s="277"/>
      <c r="C326" s="270"/>
      <c r="D326" s="6"/>
      <c r="E326" s="3"/>
      <c r="F326" s="3"/>
      <c r="G326" s="3"/>
      <c r="H326" s="3"/>
      <c r="I326" s="3"/>
      <c r="J326" s="3"/>
      <c r="K326" s="3"/>
      <c r="L326" s="3"/>
      <c r="M326" s="3"/>
      <c r="N326" s="3"/>
      <c r="O326" s="3"/>
      <c r="P326" s="3"/>
      <c r="Q326" s="3"/>
      <c r="R326" s="3"/>
      <c r="S326" s="3"/>
      <c r="T326" s="3"/>
      <c r="U326" s="3"/>
      <c r="V326" s="3"/>
      <c r="W326" s="3"/>
      <c r="X326" s="3"/>
      <c r="Y326" s="3"/>
    </row>
    <row r="327" spans="1:60" x14ac:dyDescent="0.2">
      <c r="A327" s="3"/>
      <c r="B327" s="4" t="s">
        <v>703</v>
      </c>
      <c r="C327" s="270" t="s">
        <v>704</v>
      </c>
      <c r="D327" s="6"/>
      <c r="E327" s="3"/>
      <c r="F327" s="3"/>
      <c r="G327" s="3"/>
      <c r="H327" s="3"/>
      <c r="I327" s="3"/>
      <c r="J327" s="3"/>
      <c r="K327" s="3"/>
      <c r="L327" s="3"/>
      <c r="M327" s="3"/>
      <c r="N327" s="3"/>
      <c r="O327" s="3"/>
      <c r="P327" s="3"/>
      <c r="Q327" s="3"/>
      <c r="R327" s="3"/>
      <c r="S327" s="3"/>
      <c r="T327" s="3"/>
      <c r="U327" s="3"/>
      <c r="V327" s="3"/>
      <c r="W327" s="3"/>
      <c r="X327" s="3"/>
      <c r="Y327" s="3"/>
      <c r="AG327" t="s">
        <v>705</v>
      </c>
    </row>
    <row r="328" spans="1:60" ht="25.5" x14ac:dyDescent="0.2">
      <c r="A328" s="3"/>
      <c r="B328" s="4" t="s">
        <v>706</v>
      </c>
      <c r="C328" s="270" t="s">
        <v>707</v>
      </c>
      <c r="D328" s="6"/>
      <c r="E328" s="3"/>
      <c r="F328" s="3"/>
      <c r="G328" s="3"/>
      <c r="H328" s="3"/>
      <c r="I328" s="3"/>
      <c r="J328" s="3"/>
      <c r="K328" s="3"/>
      <c r="L328" s="3"/>
      <c r="M328" s="3"/>
      <c r="N328" s="3"/>
      <c r="O328" s="3"/>
      <c r="P328" s="3"/>
      <c r="Q328" s="3"/>
      <c r="R328" s="3"/>
      <c r="S328" s="3"/>
      <c r="T328" s="3"/>
      <c r="U328" s="3"/>
      <c r="V328" s="3"/>
      <c r="W328" s="3"/>
      <c r="X328" s="3"/>
      <c r="Y328" s="3"/>
      <c r="AG328" t="s">
        <v>708</v>
      </c>
    </row>
    <row r="329" spans="1:60" x14ac:dyDescent="0.2">
      <c r="A329" s="3"/>
      <c r="B329" s="4"/>
      <c r="C329" s="270" t="s">
        <v>514</v>
      </c>
      <c r="D329" s="6"/>
      <c r="E329" s="3"/>
      <c r="F329" s="3"/>
      <c r="G329" s="3"/>
      <c r="H329" s="3"/>
      <c r="I329" s="3"/>
      <c r="J329" s="3"/>
      <c r="K329" s="3"/>
      <c r="L329" s="3"/>
      <c r="M329" s="3"/>
      <c r="N329" s="3"/>
      <c r="O329" s="3"/>
      <c r="P329" s="3"/>
      <c r="Q329" s="3"/>
      <c r="R329" s="3"/>
      <c r="S329" s="3"/>
      <c r="T329" s="3"/>
      <c r="U329" s="3"/>
      <c r="V329" s="3"/>
      <c r="W329" s="3"/>
      <c r="X329" s="3"/>
      <c r="Y329" s="3"/>
      <c r="AG329" t="s">
        <v>709</v>
      </c>
    </row>
    <row r="330" spans="1:60" x14ac:dyDescent="0.2">
      <c r="A330" s="3"/>
      <c r="B330" s="4"/>
      <c r="C330" s="270"/>
      <c r="D330" s="6"/>
      <c r="E330" s="3"/>
      <c r="F330" s="3"/>
      <c r="G330" s="3"/>
      <c r="H330" s="3"/>
      <c r="I330" s="3"/>
      <c r="J330" s="3"/>
      <c r="K330" s="3"/>
      <c r="L330" s="3"/>
      <c r="M330" s="3"/>
      <c r="N330" s="3"/>
      <c r="O330" s="3"/>
      <c r="P330" s="3"/>
      <c r="Q330" s="3"/>
      <c r="R330" s="3"/>
      <c r="S330" s="3"/>
      <c r="T330" s="3"/>
      <c r="U330" s="3"/>
      <c r="V330" s="3"/>
      <c r="W330" s="3"/>
      <c r="X330" s="3"/>
      <c r="Y330" s="3"/>
    </row>
    <row r="331" spans="1:60" x14ac:dyDescent="0.2">
      <c r="A331" s="3"/>
      <c r="B331" s="4"/>
      <c r="C331" s="270"/>
      <c r="D331" s="6"/>
      <c r="E331" s="3"/>
      <c r="F331" s="3"/>
      <c r="G331" s="3"/>
      <c r="H331" s="3"/>
      <c r="I331" s="3"/>
      <c r="J331" s="3"/>
      <c r="K331" s="3"/>
      <c r="L331" s="3"/>
      <c r="M331" s="3"/>
      <c r="N331" s="3"/>
      <c r="O331" s="3"/>
      <c r="P331" s="3"/>
      <c r="Q331" s="3"/>
      <c r="R331" s="3"/>
      <c r="S331" s="3"/>
      <c r="T331" s="3"/>
      <c r="U331" s="3"/>
      <c r="V331" s="3"/>
      <c r="W331" s="3"/>
      <c r="X331" s="3"/>
      <c r="Y331" s="3"/>
    </row>
    <row r="332" spans="1:60" x14ac:dyDescent="0.2">
      <c r="A332" s="3"/>
      <c r="B332" s="4"/>
      <c r="C332" s="270"/>
      <c r="D332" s="6"/>
      <c r="E332" s="3"/>
      <c r="F332" s="3"/>
      <c r="G332" s="3"/>
      <c r="H332" s="3"/>
      <c r="I332" s="3"/>
      <c r="J332" s="3"/>
      <c r="K332" s="3"/>
      <c r="L332" s="3"/>
      <c r="M332" s="3"/>
      <c r="N332" s="3"/>
      <c r="O332" s="3"/>
      <c r="P332" s="3"/>
      <c r="Q332" s="3"/>
      <c r="R332" s="3"/>
      <c r="S332" s="3"/>
      <c r="T332" s="3"/>
      <c r="U332" s="3"/>
      <c r="V332" s="3"/>
      <c r="W332" s="3"/>
      <c r="X332" s="3"/>
      <c r="Y332" s="3"/>
    </row>
    <row r="333" spans="1:60" x14ac:dyDescent="0.2">
      <c r="A333" s="219" t="s">
        <v>360</v>
      </c>
      <c r="B333" s="219"/>
      <c r="C333" s="272"/>
      <c r="D333" s="6"/>
      <c r="E333" s="3"/>
      <c r="F333" s="3"/>
      <c r="G333" s="3"/>
      <c r="H333" s="3"/>
      <c r="I333" s="3"/>
      <c r="J333" s="3"/>
      <c r="K333" s="3"/>
      <c r="L333" s="3"/>
      <c r="M333" s="3"/>
      <c r="N333" s="3"/>
      <c r="O333" s="3"/>
      <c r="P333" s="3"/>
      <c r="Q333" s="3"/>
      <c r="R333" s="3"/>
      <c r="S333" s="3"/>
      <c r="T333" s="3"/>
      <c r="U333" s="3"/>
      <c r="V333" s="3"/>
      <c r="W333" s="3"/>
      <c r="X333" s="3"/>
      <c r="Y333" s="3"/>
    </row>
    <row r="334" spans="1:60" x14ac:dyDescent="0.2">
      <c r="A334" s="220"/>
      <c r="B334" s="221"/>
      <c r="C334" s="273"/>
      <c r="D334" s="221"/>
      <c r="E334" s="221"/>
      <c r="F334" s="221"/>
      <c r="G334" s="222"/>
      <c r="H334" s="3"/>
      <c r="I334" s="3"/>
      <c r="J334" s="3"/>
      <c r="K334" s="3"/>
      <c r="L334" s="3"/>
      <c r="M334" s="3"/>
      <c r="N334" s="3"/>
      <c r="O334" s="3"/>
      <c r="P334" s="3"/>
      <c r="Q334" s="3"/>
      <c r="R334" s="3"/>
      <c r="S334" s="3"/>
      <c r="T334" s="3"/>
      <c r="U334" s="3"/>
      <c r="V334" s="3"/>
      <c r="W334" s="3"/>
      <c r="X334" s="3"/>
      <c r="Y334" s="3"/>
      <c r="AG334" t="s">
        <v>361</v>
      </c>
    </row>
    <row r="335" spans="1:60" x14ac:dyDescent="0.2">
      <c r="A335" s="223"/>
      <c r="B335" s="224"/>
      <c r="C335" s="274"/>
      <c r="D335" s="224"/>
      <c r="E335" s="224"/>
      <c r="F335" s="224"/>
      <c r="G335" s="225"/>
      <c r="H335" s="3"/>
      <c r="I335" s="3"/>
      <c r="J335" s="3"/>
      <c r="K335" s="3"/>
      <c r="L335" s="3"/>
      <c r="M335" s="3"/>
      <c r="N335" s="3"/>
      <c r="O335" s="3"/>
      <c r="P335" s="3"/>
      <c r="Q335" s="3"/>
      <c r="R335" s="3"/>
      <c r="S335" s="3"/>
      <c r="T335" s="3"/>
      <c r="U335" s="3"/>
      <c r="V335" s="3"/>
      <c r="W335" s="3"/>
      <c r="X335" s="3"/>
      <c r="Y335" s="3"/>
    </row>
    <row r="336" spans="1:60" x14ac:dyDescent="0.2">
      <c r="A336" s="223"/>
      <c r="B336" s="224"/>
      <c r="C336" s="274"/>
      <c r="D336" s="224"/>
      <c r="E336" s="224"/>
      <c r="F336" s="224"/>
      <c r="G336" s="225"/>
      <c r="H336" s="3"/>
      <c r="I336" s="3"/>
      <c r="J336" s="3"/>
      <c r="K336" s="3"/>
      <c r="L336" s="3"/>
      <c r="M336" s="3"/>
      <c r="N336" s="3"/>
      <c r="O336" s="3"/>
      <c r="P336" s="3"/>
      <c r="Q336" s="3"/>
      <c r="R336" s="3"/>
      <c r="S336" s="3"/>
      <c r="T336" s="3"/>
      <c r="U336" s="3"/>
      <c r="V336" s="3"/>
      <c r="W336" s="3"/>
      <c r="X336" s="3"/>
      <c r="Y336" s="3"/>
    </row>
    <row r="337" spans="1:33" x14ac:dyDescent="0.2">
      <c r="A337" s="223"/>
      <c r="B337" s="224"/>
      <c r="C337" s="274"/>
      <c r="D337" s="224"/>
      <c r="E337" s="224"/>
      <c r="F337" s="224"/>
      <c r="G337" s="225"/>
      <c r="H337" s="3"/>
      <c r="I337" s="3"/>
      <c r="J337" s="3"/>
      <c r="K337" s="3"/>
      <c r="L337" s="3"/>
      <c r="M337" s="3"/>
      <c r="N337" s="3"/>
      <c r="O337" s="3"/>
      <c r="P337" s="3"/>
      <c r="Q337" s="3"/>
      <c r="R337" s="3"/>
      <c r="S337" s="3"/>
      <c r="T337" s="3"/>
      <c r="U337" s="3"/>
      <c r="V337" s="3"/>
      <c r="W337" s="3"/>
      <c r="X337" s="3"/>
      <c r="Y337" s="3"/>
    </row>
    <row r="338" spans="1:33" x14ac:dyDescent="0.2">
      <c r="A338" s="226"/>
      <c r="B338" s="227"/>
      <c r="C338" s="275"/>
      <c r="D338" s="227"/>
      <c r="E338" s="227"/>
      <c r="F338" s="227"/>
      <c r="G338" s="228"/>
      <c r="H338" s="3"/>
      <c r="I338" s="3"/>
      <c r="J338" s="3"/>
      <c r="K338" s="3"/>
      <c r="L338" s="3"/>
      <c r="M338" s="3"/>
      <c r="N338" s="3"/>
      <c r="O338" s="3"/>
      <c r="P338" s="3"/>
      <c r="Q338" s="3"/>
      <c r="R338" s="3"/>
      <c r="S338" s="3"/>
      <c r="T338" s="3"/>
      <c r="U338" s="3"/>
      <c r="V338" s="3"/>
      <c r="W338" s="3"/>
      <c r="X338" s="3"/>
      <c r="Y338" s="3"/>
    </row>
    <row r="339" spans="1:33" x14ac:dyDescent="0.2">
      <c r="A339" s="3"/>
      <c r="B339" s="4"/>
      <c r="C339" s="270"/>
      <c r="D339" s="6"/>
      <c r="E339" s="3"/>
      <c r="F339" s="3"/>
      <c r="G339" s="3"/>
      <c r="H339" s="3"/>
      <c r="I339" s="3"/>
      <c r="J339" s="3"/>
      <c r="K339" s="3"/>
      <c r="L339" s="3"/>
      <c r="M339" s="3"/>
      <c r="N339" s="3"/>
      <c r="O339" s="3"/>
      <c r="P339" s="3"/>
      <c r="Q339" s="3"/>
      <c r="R339" s="3"/>
      <c r="S339" s="3"/>
      <c r="T339" s="3"/>
      <c r="U339" s="3"/>
      <c r="V339" s="3"/>
      <c r="W339" s="3"/>
      <c r="X339" s="3"/>
      <c r="Y339" s="3"/>
    </row>
    <row r="340" spans="1:33" x14ac:dyDescent="0.2">
      <c r="C340" s="276"/>
      <c r="D340" s="10"/>
      <c r="AG340" t="s">
        <v>362</v>
      </c>
    </row>
    <row r="341" spans="1:33" x14ac:dyDescent="0.2">
      <c r="D341" s="10"/>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LliizQ840sBOAGKP153m+3H+Ul9swMXnpDO/NoBJc+m1pD4KkTQKdO+oXyyka5/rZ06Gj/FNRpUoddUs8tiTg==" saltValue="yIMd0xHGjhdDn4sVPC1b2A==" spinCount="100000" sheet="1" formatRows="0"/>
  <mergeCells count="113">
    <mergeCell ref="C313:G313"/>
    <mergeCell ref="C314:G314"/>
    <mergeCell ref="C320:G320"/>
    <mergeCell ref="C212:G212"/>
    <mergeCell ref="C213:G213"/>
    <mergeCell ref="C223:G223"/>
    <mergeCell ref="C309:G309"/>
    <mergeCell ref="C311:G311"/>
    <mergeCell ref="C312:G312"/>
    <mergeCell ref="C206:G206"/>
    <mergeCell ref="C207:G207"/>
    <mergeCell ref="C208:G208"/>
    <mergeCell ref="C209:G209"/>
    <mergeCell ref="C210:G210"/>
    <mergeCell ref="C211:G211"/>
    <mergeCell ref="C200:G200"/>
    <mergeCell ref="C201:G201"/>
    <mergeCell ref="C202:G202"/>
    <mergeCell ref="C203:G203"/>
    <mergeCell ref="C204:G204"/>
    <mergeCell ref="C205:G205"/>
    <mergeCell ref="C194:G194"/>
    <mergeCell ref="C195:G195"/>
    <mergeCell ref="C196:G196"/>
    <mergeCell ref="C197:G197"/>
    <mergeCell ref="C198:G198"/>
    <mergeCell ref="C199:G199"/>
    <mergeCell ref="C188:G188"/>
    <mergeCell ref="C189:G189"/>
    <mergeCell ref="C190:G190"/>
    <mergeCell ref="C191:G191"/>
    <mergeCell ref="C192:G192"/>
    <mergeCell ref="C193:G193"/>
    <mergeCell ref="C182:G182"/>
    <mergeCell ref="C183:G183"/>
    <mergeCell ref="C184:G184"/>
    <mergeCell ref="C185:G185"/>
    <mergeCell ref="C186:G186"/>
    <mergeCell ref="C187:G187"/>
    <mergeCell ref="C174:G174"/>
    <mergeCell ref="C175:G175"/>
    <mergeCell ref="C176:G176"/>
    <mergeCell ref="C177:G177"/>
    <mergeCell ref="C178:G178"/>
    <mergeCell ref="C180:G180"/>
    <mergeCell ref="C165:G165"/>
    <mergeCell ref="C168:G168"/>
    <mergeCell ref="C169:G169"/>
    <mergeCell ref="C170:G170"/>
    <mergeCell ref="C171:G171"/>
    <mergeCell ref="C173:G173"/>
    <mergeCell ref="C159:G159"/>
    <mergeCell ref="C160:G160"/>
    <mergeCell ref="C161:G161"/>
    <mergeCell ref="C162:G162"/>
    <mergeCell ref="C163:G163"/>
    <mergeCell ref="C164:G164"/>
    <mergeCell ref="C153:G153"/>
    <mergeCell ref="C154:G154"/>
    <mergeCell ref="C155:G155"/>
    <mergeCell ref="C156:G156"/>
    <mergeCell ref="C157:G157"/>
    <mergeCell ref="C158:G158"/>
    <mergeCell ref="C147:G147"/>
    <mergeCell ref="C148:G148"/>
    <mergeCell ref="C149:G149"/>
    <mergeCell ref="C150:G150"/>
    <mergeCell ref="C151:G151"/>
    <mergeCell ref="C152:G152"/>
    <mergeCell ref="C141:G141"/>
    <mergeCell ref="C142:G142"/>
    <mergeCell ref="C143:G143"/>
    <mergeCell ref="C144:G144"/>
    <mergeCell ref="C145:G145"/>
    <mergeCell ref="C146:G146"/>
    <mergeCell ref="C135:G135"/>
    <mergeCell ref="C136:G136"/>
    <mergeCell ref="C137:G137"/>
    <mergeCell ref="C138:G138"/>
    <mergeCell ref="C139:G139"/>
    <mergeCell ref="C140:G140"/>
    <mergeCell ref="C128:G128"/>
    <mergeCell ref="C129:G129"/>
    <mergeCell ref="C130:G130"/>
    <mergeCell ref="C131:G131"/>
    <mergeCell ref="C132:G132"/>
    <mergeCell ref="C134:G134"/>
    <mergeCell ref="C121:G121"/>
    <mergeCell ref="C122:G122"/>
    <mergeCell ref="C123:G123"/>
    <mergeCell ref="C124:G124"/>
    <mergeCell ref="C126:G126"/>
    <mergeCell ref="C127:G127"/>
    <mergeCell ref="A334:G338"/>
    <mergeCell ref="C37:G37"/>
    <mergeCell ref="C48:G48"/>
    <mergeCell ref="C71:G71"/>
    <mergeCell ref="C102:G102"/>
    <mergeCell ref="C104:G104"/>
    <mergeCell ref="C106:G106"/>
    <mergeCell ref="C108:G108"/>
    <mergeCell ref="C110:G110"/>
    <mergeCell ref="C111:G111"/>
    <mergeCell ref="A1:G1"/>
    <mergeCell ref="C2:G2"/>
    <mergeCell ref="C3:G3"/>
    <mergeCell ref="C4:G4"/>
    <mergeCell ref="A326:B326"/>
    <mergeCell ref="A333:C333"/>
    <mergeCell ref="C112:G112"/>
    <mergeCell ref="C113:G113"/>
    <mergeCell ref="C114:G114"/>
    <mergeCell ref="C115:G1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5047-9723-4F4B-ADA4-AB6D720FFC4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62</v>
      </c>
      <c r="C3" s="201" t="s">
        <v>63</v>
      </c>
      <c r="D3" s="199"/>
      <c r="E3" s="199"/>
      <c r="F3" s="199"/>
      <c r="G3" s="200"/>
      <c r="AC3" s="176" t="s">
        <v>188</v>
      </c>
      <c r="AG3" t="s">
        <v>189</v>
      </c>
    </row>
    <row r="4" spans="1:60" ht="24.95" customHeight="1" x14ac:dyDescent="0.2">
      <c r="A4" s="202" t="s">
        <v>10</v>
      </c>
      <c r="B4" s="203" t="s">
        <v>65</v>
      </c>
      <c r="C4" s="204" t="s">
        <v>66</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168</v>
      </c>
      <c r="C8" s="264" t="s">
        <v>169</v>
      </c>
      <c r="D8" s="244"/>
      <c r="E8" s="245"/>
      <c r="F8" s="246"/>
      <c r="G8" s="247">
        <f>SUMIF(AG9:AG17,"&lt;&gt;NOR",G9:G17)</f>
        <v>0</v>
      </c>
      <c r="H8" s="241"/>
      <c r="I8" s="241">
        <f>SUM(I9:I17)</f>
        <v>0</v>
      </c>
      <c r="J8" s="241"/>
      <c r="K8" s="241">
        <f>SUM(K9:K17)</f>
        <v>0</v>
      </c>
      <c r="L8" s="241"/>
      <c r="M8" s="241">
        <f>SUM(M9:M17)</f>
        <v>0</v>
      </c>
      <c r="N8" s="240"/>
      <c r="O8" s="240">
        <f>SUM(O9:O17)</f>
        <v>0.14000000000000001</v>
      </c>
      <c r="P8" s="240"/>
      <c r="Q8" s="240">
        <f>SUM(Q9:Q17)</f>
        <v>0</v>
      </c>
      <c r="R8" s="241"/>
      <c r="S8" s="241"/>
      <c r="T8" s="241"/>
      <c r="U8" s="241"/>
      <c r="V8" s="241">
        <f>SUM(V9:V17)</f>
        <v>0</v>
      </c>
      <c r="W8" s="241"/>
      <c r="X8" s="241"/>
      <c r="Y8" s="241"/>
      <c r="AG8" t="s">
        <v>214</v>
      </c>
    </row>
    <row r="9" spans="1:60" ht="22.5" outlineLevel="1" x14ac:dyDescent="0.2">
      <c r="A9" s="258">
        <v>1</v>
      </c>
      <c r="B9" s="259" t="s">
        <v>717</v>
      </c>
      <c r="C9" s="269" t="s">
        <v>718</v>
      </c>
      <c r="D9" s="260" t="s">
        <v>321</v>
      </c>
      <c r="E9" s="261">
        <v>160</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218</v>
      </c>
      <c r="T9" s="233" t="s">
        <v>219</v>
      </c>
      <c r="U9" s="233">
        <v>0</v>
      </c>
      <c r="V9" s="233">
        <f>ROUND(E9*U9,2)</f>
        <v>0</v>
      </c>
      <c r="W9" s="233"/>
      <c r="X9" s="233" t="s">
        <v>220</v>
      </c>
      <c r="Y9" s="233" t="s">
        <v>221</v>
      </c>
      <c r="Z9" s="212"/>
      <c r="AA9" s="212"/>
      <c r="AB9" s="212"/>
      <c r="AC9" s="212"/>
      <c r="AD9" s="212"/>
      <c r="AE9" s="212"/>
      <c r="AF9" s="212"/>
      <c r="AG9" s="212" t="s">
        <v>316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8">
        <v>2</v>
      </c>
      <c r="B10" s="259" t="s">
        <v>719</v>
      </c>
      <c r="C10" s="269" t="s">
        <v>720</v>
      </c>
      <c r="D10" s="260" t="s">
        <v>274</v>
      </c>
      <c r="E10" s="261">
        <v>1</v>
      </c>
      <c r="F10" s="262"/>
      <c r="G10" s="263">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218</v>
      </c>
      <c r="T10" s="233" t="s">
        <v>219</v>
      </c>
      <c r="U10" s="233">
        <v>0</v>
      </c>
      <c r="V10" s="233">
        <f>ROUND(E10*U10,2)</f>
        <v>0</v>
      </c>
      <c r="W10" s="233"/>
      <c r="X10" s="233" t="s">
        <v>220</v>
      </c>
      <c r="Y10" s="233" t="s">
        <v>221</v>
      </c>
      <c r="Z10" s="212"/>
      <c r="AA10" s="212"/>
      <c r="AB10" s="212"/>
      <c r="AC10" s="212"/>
      <c r="AD10" s="212"/>
      <c r="AE10" s="212"/>
      <c r="AF10" s="212"/>
      <c r="AG10" s="212" t="s">
        <v>316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8">
        <v>3</v>
      </c>
      <c r="B11" s="259" t="s">
        <v>721</v>
      </c>
      <c r="C11" s="269" t="s">
        <v>722</v>
      </c>
      <c r="D11" s="260" t="s">
        <v>321</v>
      </c>
      <c r="E11" s="261">
        <v>160</v>
      </c>
      <c r="F11" s="262"/>
      <c r="G11" s="263">
        <f>ROUND(E11*F11,2)</f>
        <v>0</v>
      </c>
      <c r="H11" s="234"/>
      <c r="I11" s="233">
        <f>ROUND(E11*H11,2)</f>
        <v>0</v>
      </c>
      <c r="J11" s="234"/>
      <c r="K11" s="233">
        <f>ROUND(E11*J11,2)</f>
        <v>0</v>
      </c>
      <c r="L11" s="233">
        <v>21</v>
      </c>
      <c r="M11" s="233">
        <f>G11*(1+L11/100)</f>
        <v>0</v>
      </c>
      <c r="N11" s="232">
        <v>8.9999999999999998E-4</v>
      </c>
      <c r="O11" s="232">
        <f>ROUND(E11*N11,2)</f>
        <v>0.14000000000000001</v>
      </c>
      <c r="P11" s="232">
        <v>0</v>
      </c>
      <c r="Q11" s="232">
        <f>ROUND(E11*P11,2)</f>
        <v>0</v>
      </c>
      <c r="R11" s="233"/>
      <c r="S11" s="233" t="s">
        <v>218</v>
      </c>
      <c r="T11" s="233" t="s">
        <v>219</v>
      </c>
      <c r="U11" s="233">
        <v>0</v>
      </c>
      <c r="V11" s="233">
        <f>ROUND(E11*U11,2)</f>
        <v>0</v>
      </c>
      <c r="W11" s="233"/>
      <c r="X11" s="233" t="s">
        <v>242</v>
      </c>
      <c r="Y11" s="233" t="s">
        <v>221</v>
      </c>
      <c r="Z11" s="212"/>
      <c r="AA11" s="212"/>
      <c r="AB11" s="212"/>
      <c r="AC11" s="212"/>
      <c r="AD11" s="212"/>
      <c r="AE11" s="212"/>
      <c r="AF11" s="212"/>
      <c r="AG11" s="212" t="s">
        <v>243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8">
        <v>4</v>
      </c>
      <c r="B12" s="259" t="s">
        <v>723</v>
      </c>
      <c r="C12" s="269" t="s">
        <v>724</v>
      </c>
      <c r="D12" s="260" t="s">
        <v>340</v>
      </c>
      <c r="E12" s="261">
        <v>90</v>
      </c>
      <c r="F12" s="262"/>
      <c r="G12" s="263">
        <f>ROUND(E12*F12,2)</f>
        <v>0</v>
      </c>
      <c r="H12" s="234"/>
      <c r="I12" s="233">
        <f>ROUND(E12*H12,2)</f>
        <v>0</v>
      </c>
      <c r="J12" s="234"/>
      <c r="K12" s="233">
        <f>ROUND(E12*J12,2)</f>
        <v>0</v>
      </c>
      <c r="L12" s="233">
        <v>21</v>
      </c>
      <c r="M12" s="233">
        <f>G12*(1+L12/100)</f>
        <v>0</v>
      </c>
      <c r="N12" s="232">
        <v>4.0000000000000003E-5</v>
      </c>
      <c r="O12" s="232">
        <f>ROUND(E12*N12,2)</f>
        <v>0</v>
      </c>
      <c r="P12" s="232">
        <v>0</v>
      </c>
      <c r="Q12" s="232">
        <f>ROUND(E12*P12,2)</f>
        <v>0</v>
      </c>
      <c r="R12" s="233"/>
      <c r="S12" s="233" t="s">
        <v>218</v>
      </c>
      <c r="T12" s="233" t="s">
        <v>219</v>
      </c>
      <c r="U12" s="233">
        <v>0</v>
      </c>
      <c r="V12" s="233">
        <f>ROUND(E12*U12,2)</f>
        <v>0</v>
      </c>
      <c r="W12" s="233"/>
      <c r="X12" s="233" t="s">
        <v>242</v>
      </c>
      <c r="Y12" s="233" t="s">
        <v>221</v>
      </c>
      <c r="Z12" s="212"/>
      <c r="AA12" s="212"/>
      <c r="AB12" s="212"/>
      <c r="AC12" s="212"/>
      <c r="AD12" s="212"/>
      <c r="AE12" s="212"/>
      <c r="AF12" s="212"/>
      <c r="AG12" s="212" t="s">
        <v>243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725</v>
      </c>
      <c r="C13" s="269" t="s">
        <v>726</v>
      </c>
      <c r="D13" s="260" t="s">
        <v>274</v>
      </c>
      <c r="E13" s="261">
        <v>104</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218</v>
      </c>
      <c r="T13" s="233" t="s">
        <v>219</v>
      </c>
      <c r="U13" s="233">
        <v>0</v>
      </c>
      <c r="V13" s="233">
        <f>ROUND(E13*U13,2)</f>
        <v>0</v>
      </c>
      <c r="W13" s="233"/>
      <c r="X13" s="233" t="s">
        <v>220</v>
      </c>
      <c r="Y13" s="233" t="s">
        <v>221</v>
      </c>
      <c r="Z13" s="212"/>
      <c r="AA13" s="212"/>
      <c r="AB13" s="212"/>
      <c r="AC13" s="212"/>
      <c r="AD13" s="212"/>
      <c r="AE13" s="212"/>
      <c r="AF13" s="212"/>
      <c r="AG13" s="212" t="s">
        <v>316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727</v>
      </c>
      <c r="C14" s="269" t="s">
        <v>728</v>
      </c>
      <c r="D14" s="260" t="s">
        <v>274</v>
      </c>
      <c r="E14" s="261">
        <v>10</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218</v>
      </c>
      <c r="T14" s="233" t="s">
        <v>219</v>
      </c>
      <c r="U14" s="233">
        <v>0</v>
      </c>
      <c r="V14" s="233">
        <f>ROUND(E14*U14,2)</f>
        <v>0</v>
      </c>
      <c r="W14" s="233"/>
      <c r="X14" s="233" t="s">
        <v>220</v>
      </c>
      <c r="Y14" s="233" t="s">
        <v>221</v>
      </c>
      <c r="Z14" s="212"/>
      <c r="AA14" s="212"/>
      <c r="AB14" s="212"/>
      <c r="AC14" s="212"/>
      <c r="AD14" s="212"/>
      <c r="AE14" s="212"/>
      <c r="AF14" s="212"/>
      <c r="AG14" s="212" t="s">
        <v>316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8">
        <v>7</v>
      </c>
      <c r="B15" s="259" t="s">
        <v>729</v>
      </c>
      <c r="C15" s="269" t="s">
        <v>730</v>
      </c>
      <c r="D15" s="260" t="s">
        <v>274</v>
      </c>
      <c r="E15" s="261">
        <v>12</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218</v>
      </c>
      <c r="T15" s="233" t="s">
        <v>219</v>
      </c>
      <c r="U15" s="233">
        <v>0</v>
      </c>
      <c r="V15" s="233">
        <f>ROUND(E15*U15,2)</f>
        <v>0</v>
      </c>
      <c r="W15" s="233"/>
      <c r="X15" s="233" t="s">
        <v>220</v>
      </c>
      <c r="Y15" s="233" t="s">
        <v>221</v>
      </c>
      <c r="Z15" s="212"/>
      <c r="AA15" s="212"/>
      <c r="AB15" s="212"/>
      <c r="AC15" s="212"/>
      <c r="AD15" s="212"/>
      <c r="AE15" s="212"/>
      <c r="AF15" s="212"/>
      <c r="AG15" s="212" t="s">
        <v>316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58">
        <v>8</v>
      </c>
      <c r="B16" s="259" t="s">
        <v>731</v>
      </c>
      <c r="C16" s="269" t="s">
        <v>732</v>
      </c>
      <c r="D16" s="260" t="s">
        <v>733</v>
      </c>
      <c r="E16" s="261">
        <v>12</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218</v>
      </c>
      <c r="T16" s="233" t="s">
        <v>219</v>
      </c>
      <c r="U16" s="233">
        <v>0</v>
      </c>
      <c r="V16" s="233">
        <f>ROUND(E16*U16,2)</f>
        <v>0</v>
      </c>
      <c r="W16" s="233"/>
      <c r="X16" s="233" t="s">
        <v>242</v>
      </c>
      <c r="Y16" s="233" t="s">
        <v>221</v>
      </c>
      <c r="Z16" s="212"/>
      <c r="AA16" s="212"/>
      <c r="AB16" s="212"/>
      <c r="AC16" s="212"/>
      <c r="AD16" s="212"/>
      <c r="AE16" s="212"/>
      <c r="AF16" s="212"/>
      <c r="AG16" s="212" t="s">
        <v>243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8">
        <v>9</v>
      </c>
      <c r="B17" s="259" t="s">
        <v>734</v>
      </c>
      <c r="C17" s="269" t="s">
        <v>735</v>
      </c>
      <c r="D17" s="260" t="s">
        <v>274</v>
      </c>
      <c r="E17" s="261">
        <v>1</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218</v>
      </c>
      <c r="T17" s="233" t="s">
        <v>219</v>
      </c>
      <c r="U17" s="233">
        <v>0</v>
      </c>
      <c r="V17" s="233">
        <f>ROUND(E17*U17,2)</f>
        <v>0</v>
      </c>
      <c r="W17" s="233"/>
      <c r="X17" s="233" t="s">
        <v>220</v>
      </c>
      <c r="Y17" s="233" t="s">
        <v>221</v>
      </c>
      <c r="Z17" s="212"/>
      <c r="AA17" s="212"/>
      <c r="AB17" s="212"/>
      <c r="AC17" s="212"/>
      <c r="AD17" s="212"/>
      <c r="AE17" s="212"/>
      <c r="AF17" s="212"/>
      <c r="AG17" s="212" t="s">
        <v>316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42" t="s">
        <v>213</v>
      </c>
      <c r="B18" s="243" t="s">
        <v>170</v>
      </c>
      <c r="C18" s="264" t="s">
        <v>171</v>
      </c>
      <c r="D18" s="244"/>
      <c r="E18" s="245"/>
      <c r="F18" s="246"/>
      <c r="G18" s="247">
        <f>SUMIF(AG19:AG20,"&lt;&gt;NOR",G19:G20)</f>
        <v>0</v>
      </c>
      <c r="H18" s="241"/>
      <c r="I18" s="241">
        <f>SUM(I19:I20)</f>
        <v>0</v>
      </c>
      <c r="J18" s="241"/>
      <c r="K18" s="241">
        <f>SUM(K19:K20)</f>
        <v>0</v>
      </c>
      <c r="L18" s="241"/>
      <c r="M18" s="241">
        <f>SUM(M19:M20)</f>
        <v>0</v>
      </c>
      <c r="N18" s="240"/>
      <c r="O18" s="240">
        <f>SUM(O19:O20)</f>
        <v>0</v>
      </c>
      <c r="P18" s="240"/>
      <c r="Q18" s="240">
        <f>SUM(Q19:Q20)</f>
        <v>0</v>
      </c>
      <c r="R18" s="241"/>
      <c r="S18" s="241"/>
      <c r="T18" s="241"/>
      <c r="U18" s="241"/>
      <c r="V18" s="241">
        <f>SUM(V19:V20)</f>
        <v>0</v>
      </c>
      <c r="W18" s="241"/>
      <c r="X18" s="241"/>
      <c r="Y18" s="241"/>
      <c r="AG18" t="s">
        <v>214</v>
      </c>
    </row>
    <row r="19" spans="1:60" ht="22.5" outlineLevel="1" x14ac:dyDescent="0.2">
      <c r="A19" s="258">
        <v>10</v>
      </c>
      <c r="B19" s="259" t="s">
        <v>736</v>
      </c>
      <c r="C19" s="269" t="s">
        <v>737</v>
      </c>
      <c r="D19" s="260" t="s">
        <v>274</v>
      </c>
      <c r="E19" s="261">
        <v>1</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218</v>
      </c>
      <c r="T19" s="233" t="s">
        <v>219</v>
      </c>
      <c r="U19" s="233">
        <v>0</v>
      </c>
      <c r="V19" s="233">
        <f>ROUND(E19*U19,2)</f>
        <v>0</v>
      </c>
      <c r="W19" s="233"/>
      <c r="X19" s="233" t="s">
        <v>220</v>
      </c>
      <c r="Y19" s="233" t="s">
        <v>221</v>
      </c>
      <c r="Z19" s="212"/>
      <c r="AA19" s="212"/>
      <c r="AB19" s="212"/>
      <c r="AC19" s="212"/>
      <c r="AD19" s="212"/>
      <c r="AE19" s="212"/>
      <c r="AF19" s="212"/>
      <c r="AG19" s="212" t="s">
        <v>316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8">
        <v>11</v>
      </c>
      <c r="B20" s="259" t="s">
        <v>738</v>
      </c>
      <c r="C20" s="269" t="s">
        <v>739</v>
      </c>
      <c r="D20" s="260" t="s">
        <v>733</v>
      </c>
      <c r="E20" s="261">
        <v>1</v>
      </c>
      <c r="F20" s="262"/>
      <c r="G20" s="263">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218</v>
      </c>
      <c r="T20" s="233" t="s">
        <v>219</v>
      </c>
      <c r="U20" s="233">
        <v>0</v>
      </c>
      <c r="V20" s="233">
        <f>ROUND(E20*U20,2)</f>
        <v>0</v>
      </c>
      <c r="W20" s="233"/>
      <c r="X20" s="233" t="s">
        <v>242</v>
      </c>
      <c r="Y20" s="233" t="s">
        <v>221</v>
      </c>
      <c r="Z20" s="212"/>
      <c r="AA20" s="212"/>
      <c r="AB20" s="212"/>
      <c r="AC20" s="212"/>
      <c r="AD20" s="212"/>
      <c r="AE20" s="212"/>
      <c r="AF20" s="212"/>
      <c r="AG20" s="212" t="s">
        <v>243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42" t="s">
        <v>213</v>
      </c>
      <c r="B21" s="243" t="s">
        <v>172</v>
      </c>
      <c r="C21" s="264" t="s">
        <v>173</v>
      </c>
      <c r="D21" s="244"/>
      <c r="E21" s="245"/>
      <c r="F21" s="246"/>
      <c r="G21" s="247">
        <f>SUMIF(AG22:AG29,"&lt;&gt;NOR",G22:G29)</f>
        <v>0</v>
      </c>
      <c r="H21" s="241"/>
      <c r="I21" s="241">
        <f>SUM(I22:I29)</f>
        <v>0</v>
      </c>
      <c r="J21" s="241"/>
      <c r="K21" s="241">
        <f>SUM(K22:K29)</f>
        <v>0</v>
      </c>
      <c r="L21" s="241"/>
      <c r="M21" s="241">
        <f>SUM(M22:M29)</f>
        <v>0</v>
      </c>
      <c r="N21" s="240"/>
      <c r="O21" s="240">
        <f>SUM(O22:O29)</f>
        <v>0</v>
      </c>
      <c r="P21" s="240"/>
      <c r="Q21" s="240">
        <f>SUM(Q22:Q29)</f>
        <v>0</v>
      </c>
      <c r="R21" s="241"/>
      <c r="S21" s="241"/>
      <c r="T21" s="241"/>
      <c r="U21" s="241"/>
      <c r="V21" s="241">
        <f>SUM(V22:V29)</f>
        <v>0</v>
      </c>
      <c r="W21" s="241"/>
      <c r="X21" s="241"/>
      <c r="Y21" s="241"/>
      <c r="AG21" t="s">
        <v>214</v>
      </c>
    </row>
    <row r="22" spans="1:60" ht="22.5" outlineLevel="1" x14ac:dyDescent="0.2">
      <c r="A22" s="258">
        <v>12</v>
      </c>
      <c r="B22" s="259" t="s">
        <v>740</v>
      </c>
      <c r="C22" s="269" t="s">
        <v>741</v>
      </c>
      <c r="D22" s="260" t="s">
        <v>321</v>
      </c>
      <c r="E22" s="261">
        <v>15</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218</v>
      </c>
      <c r="T22" s="233" t="s">
        <v>219</v>
      </c>
      <c r="U22" s="233">
        <v>0</v>
      </c>
      <c r="V22" s="233">
        <f>ROUND(E22*U22,2)</f>
        <v>0</v>
      </c>
      <c r="W22" s="233"/>
      <c r="X22" s="233" t="s">
        <v>220</v>
      </c>
      <c r="Y22" s="233" t="s">
        <v>221</v>
      </c>
      <c r="Z22" s="212"/>
      <c r="AA22" s="212"/>
      <c r="AB22" s="212"/>
      <c r="AC22" s="212"/>
      <c r="AD22" s="212"/>
      <c r="AE22" s="212"/>
      <c r="AF22" s="212"/>
      <c r="AG22" s="212" t="s">
        <v>316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13</v>
      </c>
      <c r="B23" s="259" t="s">
        <v>742</v>
      </c>
      <c r="C23" s="269" t="s">
        <v>743</v>
      </c>
      <c r="D23" s="260" t="s">
        <v>321</v>
      </c>
      <c r="E23" s="261">
        <v>15</v>
      </c>
      <c r="F23" s="262"/>
      <c r="G23" s="263">
        <f>ROUND(E23*F23,2)</f>
        <v>0</v>
      </c>
      <c r="H23" s="234"/>
      <c r="I23" s="233">
        <f>ROUND(E23*H23,2)</f>
        <v>0</v>
      </c>
      <c r="J23" s="234"/>
      <c r="K23" s="233">
        <f>ROUND(E23*J23,2)</f>
        <v>0</v>
      </c>
      <c r="L23" s="233">
        <v>21</v>
      </c>
      <c r="M23" s="233">
        <f>G23*(1+L23/100)</f>
        <v>0</v>
      </c>
      <c r="N23" s="232">
        <v>2.5999999999999998E-4</v>
      </c>
      <c r="O23" s="232">
        <f>ROUND(E23*N23,2)</f>
        <v>0</v>
      </c>
      <c r="P23" s="232">
        <v>0</v>
      </c>
      <c r="Q23" s="232">
        <f>ROUND(E23*P23,2)</f>
        <v>0</v>
      </c>
      <c r="R23" s="233"/>
      <c r="S23" s="233" t="s">
        <v>218</v>
      </c>
      <c r="T23" s="233" t="s">
        <v>219</v>
      </c>
      <c r="U23" s="233">
        <v>0</v>
      </c>
      <c r="V23" s="233">
        <f>ROUND(E23*U23,2)</f>
        <v>0</v>
      </c>
      <c r="W23" s="233"/>
      <c r="X23" s="233" t="s">
        <v>242</v>
      </c>
      <c r="Y23" s="233" t="s">
        <v>221</v>
      </c>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8">
        <v>14</v>
      </c>
      <c r="B24" s="259" t="s">
        <v>744</v>
      </c>
      <c r="C24" s="269" t="s">
        <v>745</v>
      </c>
      <c r="D24" s="260" t="s">
        <v>321</v>
      </c>
      <c r="E24" s="261">
        <v>10</v>
      </c>
      <c r="F24" s="262"/>
      <c r="G24" s="263">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218</v>
      </c>
      <c r="T24" s="233" t="s">
        <v>219</v>
      </c>
      <c r="U24" s="233">
        <v>0</v>
      </c>
      <c r="V24" s="233">
        <f>ROUND(E24*U24,2)</f>
        <v>0</v>
      </c>
      <c r="W24" s="233"/>
      <c r="X24" s="233" t="s">
        <v>220</v>
      </c>
      <c r="Y24" s="233" t="s">
        <v>221</v>
      </c>
      <c r="Z24" s="212"/>
      <c r="AA24" s="212"/>
      <c r="AB24" s="212"/>
      <c r="AC24" s="212"/>
      <c r="AD24" s="212"/>
      <c r="AE24" s="212"/>
      <c r="AF24" s="212"/>
      <c r="AG24" s="212" t="s">
        <v>316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15</v>
      </c>
      <c r="B25" s="259" t="s">
        <v>746</v>
      </c>
      <c r="C25" s="269" t="s">
        <v>747</v>
      </c>
      <c r="D25" s="260" t="s">
        <v>748</v>
      </c>
      <c r="E25" s="261">
        <v>10</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218</v>
      </c>
      <c r="T25" s="233" t="s">
        <v>219</v>
      </c>
      <c r="U25" s="233">
        <v>0</v>
      </c>
      <c r="V25" s="233">
        <f>ROUND(E25*U25,2)</f>
        <v>0</v>
      </c>
      <c r="W25" s="233"/>
      <c r="X25" s="233" t="s">
        <v>242</v>
      </c>
      <c r="Y25" s="233" t="s">
        <v>221</v>
      </c>
      <c r="Z25" s="212"/>
      <c r="AA25" s="212"/>
      <c r="AB25" s="212"/>
      <c r="AC25" s="212"/>
      <c r="AD25" s="212"/>
      <c r="AE25" s="212"/>
      <c r="AF25" s="212"/>
      <c r="AG25" s="212" t="s">
        <v>243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8">
        <v>16</v>
      </c>
      <c r="B26" s="259" t="s">
        <v>749</v>
      </c>
      <c r="C26" s="269" t="s">
        <v>750</v>
      </c>
      <c r="D26" s="260" t="s">
        <v>274</v>
      </c>
      <c r="E26" s="261">
        <v>1</v>
      </c>
      <c r="F26" s="262"/>
      <c r="G26" s="263">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218</v>
      </c>
      <c r="T26" s="233" t="s">
        <v>219</v>
      </c>
      <c r="U26" s="233">
        <v>0</v>
      </c>
      <c r="V26" s="233">
        <f>ROUND(E26*U26,2)</f>
        <v>0</v>
      </c>
      <c r="W26" s="233"/>
      <c r="X26" s="233" t="s">
        <v>220</v>
      </c>
      <c r="Y26" s="233" t="s">
        <v>221</v>
      </c>
      <c r="Z26" s="212"/>
      <c r="AA26" s="212"/>
      <c r="AB26" s="212"/>
      <c r="AC26" s="212"/>
      <c r="AD26" s="212"/>
      <c r="AE26" s="212"/>
      <c r="AF26" s="212"/>
      <c r="AG26" s="212" t="s">
        <v>316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17</v>
      </c>
      <c r="B27" s="259" t="s">
        <v>751</v>
      </c>
      <c r="C27" s="269" t="s">
        <v>752</v>
      </c>
      <c r="D27" s="260" t="s">
        <v>733</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218</v>
      </c>
      <c r="T27" s="233" t="s">
        <v>219</v>
      </c>
      <c r="U27" s="233">
        <v>0</v>
      </c>
      <c r="V27" s="233">
        <f>ROUND(E27*U27,2)</f>
        <v>0</v>
      </c>
      <c r="W27" s="233"/>
      <c r="X27" s="233" t="s">
        <v>242</v>
      </c>
      <c r="Y27" s="233" t="s">
        <v>221</v>
      </c>
      <c r="Z27" s="212"/>
      <c r="AA27" s="212"/>
      <c r="AB27" s="212"/>
      <c r="AC27" s="212"/>
      <c r="AD27" s="212"/>
      <c r="AE27" s="212"/>
      <c r="AF27" s="212"/>
      <c r="AG27" s="212" t="s">
        <v>243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753</v>
      </c>
      <c r="C28" s="269" t="s">
        <v>754</v>
      </c>
      <c r="D28" s="260" t="s">
        <v>274</v>
      </c>
      <c r="E28" s="261">
        <v>14</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218</v>
      </c>
      <c r="T28" s="233" t="s">
        <v>219</v>
      </c>
      <c r="U28" s="233">
        <v>0</v>
      </c>
      <c r="V28" s="233">
        <f>ROUND(E28*U28,2)</f>
        <v>0</v>
      </c>
      <c r="W28" s="233"/>
      <c r="X28" s="233" t="s">
        <v>220</v>
      </c>
      <c r="Y28" s="233" t="s">
        <v>221</v>
      </c>
      <c r="Z28" s="212"/>
      <c r="AA28" s="212"/>
      <c r="AB28" s="212"/>
      <c r="AC28" s="212"/>
      <c r="AD28" s="212"/>
      <c r="AE28" s="212"/>
      <c r="AF28" s="212"/>
      <c r="AG28" s="212" t="s">
        <v>316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19</v>
      </c>
      <c r="B29" s="259" t="s">
        <v>755</v>
      </c>
      <c r="C29" s="269" t="s">
        <v>756</v>
      </c>
      <c r="D29" s="260" t="s">
        <v>274</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218</v>
      </c>
      <c r="T29" s="233" t="s">
        <v>219</v>
      </c>
      <c r="U29" s="233">
        <v>0</v>
      </c>
      <c r="V29" s="233">
        <f>ROUND(E29*U29,2)</f>
        <v>0</v>
      </c>
      <c r="W29" s="233"/>
      <c r="X29" s="233" t="s">
        <v>220</v>
      </c>
      <c r="Y29" s="233" t="s">
        <v>221</v>
      </c>
      <c r="Z29" s="212"/>
      <c r="AA29" s="212"/>
      <c r="AB29" s="212"/>
      <c r="AC29" s="212"/>
      <c r="AD29" s="212"/>
      <c r="AE29" s="212"/>
      <c r="AF29" s="212"/>
      <c r="AG29" s="212" t="s">
        <v>316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5.5" x14ac:dyDescent="0.2">
      <c r="A30" s="242" t="s">
        <v>213</v>
      </c>
      <c r="B30" s="243" t="s">
        <v>174</v>
      </c>
      <c r="C30" s="264" t="s">
        <v>175</v>
      </c>
      <c r="D30" s="244"/>
      <c r="E30" s="245"/>
      <c r="F30" s="246"/>
      <c r="G30" s="247">
        <f>SUMIF(AG31:AG32,"&lt;&gt;NOR",G31:G32)</f>
        <v>0</v>
      </c>
      <c r="H30" s="241"/>
      <c r="I30" s="241">
        <f>SUM(I31:I32)</f>
        <v>0</v>
      </c>
      <c r="J30" s="241"/>
      <c r="K30" s="241">
        <f>SUM(K31:K32)</f>
        <v>0</v>
      </c>
      <c r="L30" s="241"/>
      <c r="M30" s="241">
        <f>SUM(M31:M32)</f>
        <v>0</v>
      </c>
      <c r="N30" s="240"/>
      <c r="O30" s="240">
        <f>SUM(O31:O32)</f>
        <v>0</v>
      </c>
      <c r="P30" s="240"/>
      <c r="Q30" s="240">
        <f>SUM(Q31:Q32)</f>
        <v>0</v>
      </c>
      <c r="R30" s="241"/>
      <c r="S30" s="241"/>
      <c r="T30" s="241"/>
      <c r="U30" s="241"/>
      <c r="V30" s="241">
        <f>SUM(V31:V32)</f>
        <v>0</v>
      </c>
      <c r="W30" s="241"/>
      <c r="X30" s="241"/>
      <c r="Y30" s="241"/>
      <c r="AG30" t="s">
        <v>214</v>
      </c>
    </row>
    <row r="31" spans="1:60" ht="22.5" outlineLevel="1" x14ac:dyDescent="0.2">
      <c r="A31" s="258">
        <v>20</v>
      </c>
      <c r="B31" s="259" t="s">
        <v>757</v>
      </c>
      <c r="C31" s="269" t="s">
        <v>758</v>
      </c>
      <c r="D31" s="260" t="s">
        <v>274</v>
      </c>
      <c r="E31" s="261">
        <v>1</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218</v>
      </c>
      <c r="T31" s="233" t="s">
        <v>219</v>
      </c>
      <c r="U31" s="233">
        <v>0</v>
      </c>
      <c r="V31" s="233">
        <f>ROUND(E31*U31,2)</f>
        <v>0</v>
      </c>
      <c r="W31" s="233"/>
      <c r="X31" s="233" t="s">
        <v>220</v>
      </c>
      <c r="Y31" s="233" t="s">
        <v>221</v>
      </c>
      <c r="Z31" s="212"/>
      <c r="AA31" s="212"/>
      <c r="AB31" s="212"/>
      <c r="AC31" s="212"/>
      <c r="AD31" s="212"/>
      <c r="AE31" s="212"/>
      <c r="AF31" s="212"/>
      <c r="AG31" s="212" t="s">
        <v>316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8">
        <v>21</v>
      </c>
      <c r="B32" s="259" t="s">
        <v>759</v>
      </c>
      <c r="C32" s="269" t="s">
        <v>760</v>
      </c>
      <c r="D32" s="260" t="s">
        <v>340</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218</v>
      </c>
      <c r="T32" s="233" t="s">
        <v>219</v>
      </c>
      <c r="U32" s="233">
        <v>0</v>
      </c>
      <c r="V32" s="233">
        <f>ROUND(E32*U32,2)</f>
        <v>0</v>
      </c>
      <c r="W32" s="233"/>
      <c r="X32" s="233" t="s">
        <v>242</v>
      </c>
      <c r="Y32" s="233" t="s">
        <v>221</v>
      </c>
      <c r="Z32" s="212"/>
      <c r="AA32" s="212"/>
      <c r="AB32" s="212"/>
      <c r="AC32" s="212"/>
      <c r="AD32" s="212"/>
      <c r="AE32" s="212"/>
      <c r="AF32" s="212"/>
      <c r="AG32" s="212" t="s">
        <v>243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42" t="s">
        <v>213</v>
      </c>
      <c r="B33" s="243" t="s">
        <v>133</v>
      </c>
      <c r="C33" s="264" t="s">
        <v>134</v>
      </c>
      <c r="D33" s="244"/>
      <c r="E33" s="245"/>
      <c r="F33" s="246"/>
      <c r="G33" s="247">
        <f>SUMIF(AG34:AG92,"&lt;&gt;NOR",G34:G92)</f>
        <v>0</v>
      </c>
      <c r="H33" s="241"/>
      <c r="I33" s="241">
        <f>SUM(I34:I92)</f>
        <v>0</v>
      </c>
      <c r="J33" s="241"/>
      <c r="K33" s="241">
        <f>SUM(K34:K92)</f>
        <v>0</v>
      </c>
      <c r="L33" s="241"/>
      <c r="M33" s="241">
        <f>SUM(M34:M92)</f>
        <v>0</v>
      </c>
      <c r="N33" s="240"/>
      <c r="O33" s="240">
        <f>SUM(O34:O92)</f>
        <v>0.29000000000000004</v>
      </c>
      <c r="P33" s="240"/>
      <c r="Q33" s="240">
        <f>SUM(Q34:Q92)</f>
        <v>0</v>
      </c>
      <c r="R33" s="241"/>
      <c r="S33" s="241"/>
      <c r="T33" s="241"/>
      <c r="U33" s="241"/>
      <c r="V33" s="241">
        <f>SUM(V34:V92)</f>
        <v>0</v>
      </c>
      <c r="W33" s="241"/>
      <c r="X33" s="241"/>
      <c r="Y33" s="241"/>
      <c r="AG33" t="s">
        <v>214</v>
      </c>
    </row>
    <row r="34" spans="1:60" ht="22.5" outlineLevel="1" x14ac:dyDescent="0.2">
      <c r="A34" s="258">
        <v>22</v>
      </c>
      <c r="B34" s="259" t="s">
        <v>761</v>
      </c>
      <c r="C34" s="269" t="s">
        <v>762</v>
      </c>
      <c r="D34" s="260" t="s">
        <v>274</v>
      </c>
      <c r="E34" s="261">
        <v>12</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218</v>
      </c>
      <c r="T34" s="233" t="s">
        <v>219</v>
      </c>
      <c r="U34" s="233">
        <v>0</v>
      </c>
      <c r="V34" s="233">
        <f>ROUND(E34*U34,2)</f>
        <v>0</v>
      </c>
      <c r="W34" s="233"/>
      <c r="X34" s="233" t="s">
        <v>220</v>
      </c>
      <c r="Y34" s="233" t="s">
        <v>221</v>
      </c>
      <c r="Z34" s="212"/>
      <c r="AA34" s="212"/>
      <c r="AB34" s="212"/>
      <c r="AC34" s="212"/>
      <c r="AD34" s="212"/>
      <c r="AE34" s="212"/>
      <c r="AF34" s="212"/>
      <c r="AG34" s="212" t="s">
        <v>222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8">
        <v>23</v>
      </c>
      <c r="B35" s="259" t="s">
        <v>763</v>
      </c>
      <c r="C35" s="269" t="s">
        <v>764</v>
      </c>
      <c r="D35" s="260" t="s">
        <v>733</v>
      </c>
      <c r="E35" s="261">
        <v>12</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218</v>
      </c>
      <c r="T35" s="233" t="s">
        <v>219</v>
      </c>
      <c r="U35" s="233">
        <v>0</v>
      </c>
      <c r="V35" s="233">
        <f>ROUND(E35*U35,2)</f>
        <v>0</v>
      </c>
      <c r="W35" s="233"/>
      <c r="X35" s="233" t="s">
        <v>242</v>
      </c>
      <c r="Y35" s="233" t="s">
        <v>221</v>
      </c>
      <c r="Z35" s="212"/>
      <c r="AA35" s="212"/>
      <c r="AB35" s="212"/>
      <c r="AC35" s="212"/>
      <c r="AD35" s="212"/>
      <c r="AE35" s="212"/>
      <c r="AF35" s="212"/>
      <c r="AG35" s="212" t="s">
        <v>243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8">
        <v>24</v>
      </c>
      <c r="B36" s="259" t="s">
        <v>765</v>
      </c>
      <c r="C36" s="269" t="s">
        <v>766</v>
      </c>
      <c r="D36" s="260" t="s">
        <v>274</v>
      </c>
      <c r="E36" s="261">
        <v>44</v>
      </c>
      <c r="F36" s="262"/>
      <c r="G36" s="263">
        <f>ROUND(E36*F36,2)</f>
        <v>0</v>
      </c>
      <c r="H36" s="234"/>
      <c r="I36" s="233">
        <f>ROUND(E36*H36,2)</f>
        <v>0</v>
      </c>
      <c r="J36" s="234"/>
      <c r="K36" s="233">
        <f>ROUND(E36*J36,2)</f>
        <v>0</v>
      </c>
      <c r="L36" s="233">
        <v>21</v>
      </c>
      <c r="M36" s="233">
        <f>G36*(1+L36/100)</f>
        <v>0</v>
      </c>
      <c r="N36" s="232">
        <v>0</v>
      </c>
      <c r="O36" s="232">
        <f>ROUND(E36*N36,2)</f>
        <v>0</v>
      </c>
      <c r="P36" s="232">
        <v>0</v>
      </c>
      <c r="Q36" s="232">
        <f>ROUND(E36*P36,2)</f>
        <v>0</v>
      </c>
      <c r="R36" s="233"/>
      <c r="S36" s="233" t="s">
        <v>218</v>
      </c>
      <c r="T36" s="233" t="s">
        <v>219</v>
      </c>
      <c r="U36" s="233">
        <v>0</v>
      </c>
      <c r="V36" s="233">
        <f>ROUND(E36*U36,2)</f>
        <v>0</v>
      </c>
      <c r="W36" s="233"/>
      <c r="X36" s="233" t="s">
        <v>242</v>
      </c>
      <c r="Y36" s="233" t="s">
        <v>221</v>
      </c>
      <c r="Z36" s="212"/>
      <c r="AA36" s="212"/>
      <c r="AB36" s="212"/>
      <c r="AC36" s="212"/>
      <c r="AD36" s="212"/>
      <c r="AE36" s="212"/>
      <c r="AF36" s="212"/>
      <c r="AG36" s="212" t="s">
        <v>243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8">
        <v>25</v>
      </c>
      <c r="B37" s="259" t="s">
        <v>767</v>
      </c>
      <c r="C37" s="269" t="s">
        <v>768</v>
      </c>
      <c r="D37" s="260" t="s">
        <v>274</v>
      </c>
      <c r="E37" s="261">
        <v>48</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218</v>
      </c>
      <c r="T37" s="233" t="s">
        <v>219</v>
      </c>
      <c r="U37" s="233">
        <v>0</v>
      </c>
      <c r="V37" s="233">
        <f>ROUND(E37*U37,2)</f>
        <v>0</v>
      </c>
      <c r="W37" s="233"/>
      <c r="X37" s="233" t="s">
        <v>242</v>
      </c>
      <c r="Y37" s="233" t="s">
        <v>221</v>
      </c>
      <c r="Z37" s="212"/>
      <c r="AA37" s="212"/>
      <c r="AB37" s="212"/>
      <c r="AC37" s="212"/>
      <c r="AD37" s="212"/>
      <c r="AE37" s="212"/>
      <c r="AF37" s="212"/>
      <c r="AG37" s="212" t="s">
        <v>243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26</v>
      </c>
      <c r="B38" s="259" t="s">
        <v>769</v>
      </c>
      <c r="C38" s="269" t="s">
        <v>770</v>
      </c>
      <c r="D38" s="260" t="s">
        <v>274</v>
      </c>
      <c r="E38" s="261">
        <v>26</v>
      </c>
      <c r="F38" s="262"/>
      <c r="G38" s="263">
        <f>ROUND(E38*F38,2)</f>
        <v>0</v>
      </c>
      <c r="H38" s="234"/>
      <c r="I38" s="233">
        <f>ROUND(E38*H38,2)</f>
        <v>0</v>
      </c>
      <c r="J38" s="234"/>
      <c r="K38" s="233">
        <f>ROUND(E38*J38,2)</f>
        <v>0</v>
      </c>
      <c r="L38" s="233">
        <v>21</v>
      </c>
      <c r="M38" s="233">
        <f>G38*(1+L38/100)</f>
        <v>0</v>
      </c>
      <c r="N38" s="232">
        <v>1.0000000000000001E-5</v>
      </c>
      <c r="O38" s="232">
        <f>ROUND(E38*N38,2)</f>
        <v>0</v>
      </c>
      <c r="P38" s="232">
        <v>0</v>
      </c>
      <c r="Q38" s="232">
        <f>ROUND(E38*P38,2)</f>
        <v>0</v>
      </c>
      <c r="R38" s="233"/>
      <c r="S38" s="233" t="s">
        <v>218</v>
      </c>
      <c r="T38" s="233" t="s">
        <v>219</v>
      </c>
      <c r="U38" s="233">
        <v>0</v>
      </c>
      <c r="V38" s="233">
        <f>ROUND(E38*U38,2)</f>
        <v>0</v>
      </c>
      <c r="W38" s="233"/>
      <c r="X38" s="233" t="s">
        <v>242</v>
      </c>
      <c r="Y38" s="233" t="s">
        <v>221</v>
      </c>
      <c r="Z38" s="212"/>
      <c r="AA38" s="212"/>
      <c r="AB38" s="212"/>
      <c r="AC38" s="212"/>
      <c r="AD38" s="212"/>
      <c r="AE38" s="212"/>
      <c r="AF38" s="212"/>
      <c r="AG38" s="212" t="s">
        <v>243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771</v>
      </c>
      <c r="C39" s="269" t="s">
        <v>772</v>
      </c>
      <c r="D39" s="260" t="s">
        <v>274</v>
      </c>
      <c r="E39" s="261">
        <v>4</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218</v>
      </c>
      <c r="T39" s="233" t="s">
        <v>219</v>
      </c>
      <c r="U39" s="233">
        <v>0</v>
      </c>
      <c r="V39" s="233">
        <f>ROUND(E39*U39,2)</f>
        <v>0</v>
      </c>
      <c r="W39" s="233"/>
      <c r="X39" s="233" t="s">
        <v>220</v>
      </c>
      <c r="Y39" s="233" t="s">
        <v>221</v>
      </c>
      <c r="Z39" s="212"/>
      <c r="AA39" s="212"/>
      <c r="AB39" s="212"/>
      <c r="AC39" s="212"/>
      <c r="AD39" s="212"/>
      <c r="AE39" s="212"/>
      <c r="AF39" s="212"/>
      <c r="AG39" s="212" t="s">
        <v>222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773</v>
      </c>
      <c r="C40" s="269" t="s">
        <v>774</v>
      </c>
      <c r="D40" s="260" t="s">
        <v>274</v>
      </c>
      <c r="E40" s="261">
        <v>4</v>
      </c>
      <c r="F40" s="262"/>
      <c r="G40" s="263">
        <f>ROUND(E40*F40,2)</f>
        <v>0</v>
      </c>
      <c r="H40" s="234"/>
      <c r="I40" s="233">
        <f>ROUND(E40*H40,2)</f>
        <v>0</v>
      </c>
      <c r="J40" s="234"/>
      <c r="K40" s="233">
        <f>ROUND(E40*J40,2)</f>
        <v>0</v>
      </c>
      <c r="L40" s="233">
        <v>21</v>
      </c>
      <c r="M40" s="233">
        <f>G40*(1+L40/100)</f>
        <v>0</v>
      </c>
      <c r="N40" s="232">
        <v>8.0999999999999996E-3</v>
      </c>
      <c r="O40" s="232">
        <f>ROUND(E40*N40,2)</f>
        <v>0.03</v>
      </c>
      <c r="P40" s="232">
        <v>0</v>
      </c>
      <c r="Q40" s="232">
        <f>ROUND(E40*P40,2)</f>
        <v>0</v>
      </c>
      <c r="R40" s="233"/>
      <c r="S40" s="233" t="s">
        <v>218</v>
      </c>
      <c r="T40" s="233" t="s">
        <v>219</v>
      </c>
      <c r="U40" s="233">
        <v>0</v>
      </c>
      <c r="V40" s="233">
        <f>ROUND(E40*U40,2)</f>
        <v>0</v>
      </c>
      <c r="W40" s="233"/>
      <c r="X40" s="233" t="s">
        <v>242</v>
      </c>
      <c r="Y40" s="233" t="s">
        <v>221</v>
      </c>
      <c r="Z40" s="212"/>
      <c r="AA40" s="212"/>
      <c r="AB40" s="212"/>
      <c r="AC40" s="212"/>
      <c r="AD40" s="212"/>
      <c r="AE40" s="212"/>
      <c r="AF40" s="212"/>
      <c r="AG40" s="212" t="s">
        <v>243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775</v>
      </c>
      <c r="C41" s="269" t="s">
        <v>776</v>
      </c>
      <c r="D41" s="260" t="s">
        <v>274</v>
      </c>
      <c r="E41" s="261">
        <v>1</v>
      </c>
      <c r="F41" s="262"/>
      <c r="G41" s="263">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218</v>
      </c>
      <c r="T41" s="233" t="s">
        <v>219</v>
      </c>
      <c r="U41" s="233">
        <v>0</v>
      </c>
      <c r="V41" s="233">
        <f>ROUND(E41*U41,2)</f>
        <v>0</v>
      </c>
      <c r="W41" s="233"/>
      <c r="X41" s="233" t="s">
        <v>220</v>
      </c>
      <c r="Y41" s="233" t="s">
        <v>221</v>
      </c>
      <c r="Z41" s="212"/>
      <c r="AA41" s="212"/>
      <c r="AB41" s="212"/>
      <c r="AC41" s="212"/>
      <c r="AD41" s="212"/>
      <c r="AE41" s="212"/>
      <c r="AF41" s="212"/>
      <c r="AG41" s="212" t="s">
        <v>222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8">
        <v>30</v>
      </c>
      <c r="B42" s="259" t="s">
        <v>777</v>
      </c>
      <c r="C42" s="269" t="s">
        <v>778</v>
      </c>
      <c r="D42" s="260" t="s">
        <v>274</v>
      </c>
      <c r="E42" s="261">
        <v>1</v>
      </c>
      <c r="F42" s="262"/>
      <c r="G42" s="263">
        <f>ROUND(E42*F42,2)</f>
        <v>0</v>
      </c>
      <c r="H42" s="234"/>
      <c r="I42" s="233">
        <f>ROUND(E42*H42,2)</f>
        <v>0</v>
      </c>
      <c r="J42" s="234"/>
      <c r="K42" s="233">
        <f>ROUND(E42*J42,2)</f>
        <v>0</v>
      </c>
      <c r="L42" s="233">
        <v>21</v>
      </c>
      <c r="M42" s="233">
        <f>G42*(1+L42/100)</f>
        <v>0</v>
      </c>
      <c r="N42" s="232">
        <v>2.7999999999999998E-4</v>
      </c>
      <c r="O42" s="232">
        <f>ROUND(E42*N42,2)</f>
        <v>0</v>
      </c>
      <c r="P42" s="232">
        <v>0</v>
      </c>
      <c r="Q42" s="232">
        <f>ROUND(E42*P42,2)</f>
        <v>0</v>
      </c>
      <c r="R42" s="233"/>
      <c r="S42" s="233" t="s">
        <v>218</v>
      </c>
      <c r="T42" s="233" t="s">
        <v>219</v>
      </c>
      <c r="U42" s="233">
        <v>0</v>
      </c>
      <c r="V42" s="233">
        <f>ROUND(E42*U42,2)</f>
        <v>0</v>
      </c>
      <c r="W42" s="233"/>
      <c r="X42" s="233" t="s">
        <v>242</v>
      </c>
      <c r="Y42" s="233" t="s">
        <v>221</v>
      </c>
      <c r="Z42" s="212"/>
      <c r="AA42" s="212"/>
      <c r="AB42" s="212"/>
      <c r="AC42" s="212"/>
      <c r="AD42" s="212"/>
      <c r="AE42" s="212"/>
      <c r="AF42" s="212"/>
      <c r="AG42" s="212" t="s">
        <v>243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779</v>
      </c>
      <c r="C43" s="269" t="s">
        <v>776</v>
      </c>
      <c r="D43" s="260" t="s">
        <v>274</v>
      </c>
      <c r="E43" s="261">
        <v>1</v>
      </c>
      <c r="F43" s="262"/>
      <c r="G43" s="263">
        <f>ROUND(E43*F43,2)</f>
        <v>0</v>
      </c>
      <c r="H43" s="234"/>
      <c r="I43" s="233">
        <f>ROUND(E43*H43,2)</f>
        <v>0</v>
      </c>
      <c r="J43" s="234"/>
      <c r="K43" s="233">
        <f>ROUND(E43*J43,2)</f>
        <v>0</v>
      </c>
      <c r="L43" s="233">
        <v>21</v>
      </c>
      <c r="M43" s="233">
        <f>G43*(1+L43/100)</f>
        <v>0</v>
      </c>
      <c r="N43" s="232">
        <v>0</v>
      </c>
      <c r="O43" s="232">
        <f>ROUND(E43*N43,2)</f>
        <v>0</v>
      </c>
      <c r="P43" s="232">
        <v>0</v>
      </c>
      <c r="Q43" s="232">
        <f>ROUND(E43*P43,2)</f>
        <v>0</v>
      </c>
      <c r="R43" s="233"/>
      <c r="S43" s="233" t="s">
        <v>218</v>
      </c>
      <c r="T43" s="233" t="s">
        <v>219</v>
      </c>
      <c r="U43" s="233">
        <v>0</v>
      </c>
      <c r="V43" s="233">
        <f>ROUND(E43*U43,2)</f>
        <v>0</v>
      </c>
      <c r="W43" s="233"/>
      <c r="X43" s="233" t="s">
        <v>220</v>
      </c>
      <c r="Y43" s="233" t="s">
        <v>221</v>
      </c>
      <c r="Z43" s="212"/>
      <c r="AA43" s="212"/>
      <c r="AB43" s="212"/>
      <c r="AC43" s="212"/>
      <c r="AD43" s="212"/>
      <c r="AE43" s="212"/>
      <c r="AF43" s="212"/>
      <c r="AG43" s="212" t="s">
        <v>222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8">
        <v>32</v>
      </c>
      <c r="B44" s="259" t="s">
        <v>780</v>
      </c>
      <c r="C44" s="269" t="s">
        <v>781</v>
      </c>
      <c r="D44" s="260" t="s">
        <v>733</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218</v>
      </c>
      <c r="T44" s="233" t="s">
        <v>219</v>
      </c>
      <c r="U44" s="233">
        <v>0</v>
      </c>
      <c r="V44" s="233">
        <f>ROUND(E44*U44,2)</f>
        <v>0</v>
      </c>
      <c r="W44" s="233"/>
      <c r="X44" s="233" t="s">
        <v>242</v>
      </c>
      <c r="Y44" s="233" t="s">
        <v>221</v>
      </c>
      <c r="Z44" s="212"/>
      <c r="AA44" s="212"/>
      <c r="AB44" s="212"/>
      <c r="AC44" s="212"/>
      <c r="AD44" s="212"/>
      <c r="AE44" s="212"/>
      <c r="AF44" s="212"/>
      <c r="AG44" s="212" t="s">
        <v>243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8">
        <v>33</v>
      </c>
      <c r="B45" s="259" t="s">
        <v>782</v>
      </c>
      <c r="C45" s="269" t="s">
        <v>783</v>
      </c>
      <c r="D45" s="260" t="s">
        <v>321</v>
      </c>
      <c r="E45" s="261">
        <v>131</v>
      </c>
      <c r="F45" s="262"/>
      <c r="G45" s="263">
        <f>ROUND(E45*F45,2)</f>
        <v>0</v>
      </c>
      <c r="H45" s="234"/>
      <c r="I45" s="233">
        <f>ROUND(E45*H45,2)</f>
        <v>0</v>
      </c>
      <c r="J45" s="234"/>
      <c r="K45" s="233">
        <f>ROUND(E45*J45,2)</f>
        <v>0</v>
      </c>
      <c r="L45" s="233">
        <v>21</v>
      </c>
      <c r="M45" s="233">
        <f>G45*(1+L45/100)</f>
        <v>0</v>
      </c>
      <c r="N45" s="232">
        <v>0</v>
      </c>
      <c r="O45" s="232">
        <f>ROUND(E45*N45,2)</f>
        <v>0</v>
      </c>
      <c r="P45" s="232">
        <v>0</v>
      </c>
      <c r="Q45" s="232">
        <f>ROUND(E45*P45,2)</f>
        <v>0</v>
      </c>
      <c r="R45" s="233"/>
      <c r="S45" s="233" t="s">
        <v>218</v>
      </c>
      <c r="T45" s="233" t="s">
        <v>219</v>
      </c>
      <c r="U45" s="233">
        <v>0</v>
      </c>
      <c r="V45" s="233">
        <f>ROUND(E45*U45,2)</f>
        <v>0</v>
      </c>
      <c r="W45" s="233"/>
      <c r="X45" s="233" t="s">
        <v>220</v>
      </c>
      <c r="Y45" s="233" t="s">
        <v>221</v>
      </c>
      <c r="Z45" s="212"/>
      <c r="AA45" s="212"/>
      <c r="AB45" s="212"/>
      <c r="AC45" s="212"/>
      <c r="AD45" s="212"/>
      <c r="AE45" s="212"/>
      <c r="AF45" s="212"/>
      <c r="AG45" s="212" t="s">
        <v>222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8">
        <v>34</v>
      </c>
      <c r="B46" s="259" t="s">
        <v>784</v>
      </c>
      <c r="C46" s="269" t="s">
        <v>785</v>
      </c>
      <c r="D46" s="260" t="s">
        <v>603</v>
      </c>
      <c r="E46" s="261">
        <v>119.21</v>
      </c>
      <c r="F46" s="262"/>
      <c r="G46" s="263">
        <f>ROUND(E46*F46,2)</f>
        <v>0</v>
      </c>
      <c r="H46" s="234"/>
      <c r="I46" s="233">
        <f>ROUND(E46*H46,2)</f>
        <v>0</v>
      </c>
      <c r="J46" s="234"/>
      <c r="K46" s="233">
        <f>ROUND(E46*J46,2)</f>
        <v>0</v>
      </c>
      <c r="L46" s="233">
        <v>21</v>
      </c>
      <c r="M46" s="233">
        <f>G46*(1+L46/100)</f>
        <v>0</v>
      </c>
      <c r="N46" s="232">
        <v>1E-3</v>
      </c>
      <c r="O46" s="232">
        <f>ROUND(E46*N46,2)</f>
        <v>0.12</v>
      </c>
      <c r="P46" s="232">
        <v>0</v>
      </c>
      <c r="Q46" s="232">
        <f>ROUND(E46*P46,2)</f>
        <v>0</v>
      </c>
      <c r="R46" s="233"/>
      <c r="S46" s="233" t="s">
        <v>218</v>
      </c>
      <c r="T46" s="233" t="s">
        <v>219</v>
      </c>
      <c r="U46" s="233">
        <v>0</v>
      </c>
      <c r="V46" s="233">
        <f>ROUND(E46*U46,2)</f>
        <v>0</v>
      </c>
      <c r="W46" s="233"/>
      <c r="X46" s="233" t="s">
        <v>242</v>
      </c>
      <c r="Y46" s="233" t="s">
        <v>221</v>
      </c>
      <c r="Z46" s="212"/>
      <c r="AA46" s="212"/>
      <c r="AB46" s="212"/>
      <c r="AC46" s="212"/>
      <c r="AD46" s="212"/>
      <c r="AE46" s="212"/>
      <c r="AF46" s="212"/>
      <c r="AG46" s="212" t="s">
        <v>243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8">
        <v>35</v>
      </c>
      <c r="B47" s="259" t="s">
        <v>786</v>
      </c>
      <c r="C47" s="269" t="s">
        <v>787</v>
      </c>
      <c r="D47" s="260" t="s">
        <v>321</v>
      </c>
      <c r="E47" s="261">
        <v>35</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218</v>
      </c>
      <c r="T47" s="233" t="s">
        <v>219</v>
      </c>
      <c r="U47" s="233">
        <v>0</v>
      </c>
      <c r="V47" s="233">
        <f>ROUND(E47*U47,2)</f>
        <v>0</v>
      </c>
      <c r="W47" s="233"/>
      <c r="X47" s="233" t="s">
        <v>220</v>
      </c>
      <c r="Y47" s="233" t="s">
        <v>221</v>
      </c>
      <c r="Z47" s="212"/>
      <c r="AA47" s="212"/>
      <c r="AB47" s="212"/>
      <c r="AC47" s="212"/>
      <c r="AD47" s="212"/>
      <c r="AE47" s="212"/>
      <c r="AF47" s="212"/>
      <c r="AG47" s="212" t="s">
        <v>222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36</v>
      </c>
      <c r="B48" s="259" t="s">
        <v>788</v>
      </c>
      <c r="C48" s="269" t="s">
        <v>789</v>
      </c>
      <c r="D48" s="260" t="s">
        <v>603</v>
      </c>
      <c r="E48" s="261">
        <v>22.4</v>
      </c>
      <c r="F48" s="262"/>
      <c r="G48" s="263">
        <f>ROUND(E48*F48,2)</f>
        <v>0</v>
      </c>
      <c r="H48" s="234"/>
      <c r="I48" s="233">
        <f>ROUND(E48*H48,2)</f>
        <v>0</v>
      </c>
      <c r="J48" s="234"/>
      <c r="K48" s="233">
        <f>ROUND(E48*J48,2)</f>
        <v>0</v>
      </c>
      <c r="L48" s="233">
        <v>21</v>
      </c>
      <c r="M48" s="233">
        <f>G48*(1+L48/100)</f>
        <v>0</v>
      </c>
      <c r="N48" s="232">
        <v>1E-3</v>
      </c>
      <c r="O48" s="232">
        <f>ROUND(E48*N48,2)</f>
        <v>0.02</v>
      </c>
      <c r="P48" s="232">
        <v>0</v>
      </c>
      <c r="Q48" s="232">
        <f>ROUND(E48*P48,2)</f>
        <v>0</v>
      </c>
      <c r="R48" s="233"/>
      <c r="S48" s="233" t="s">
        <v>218</v>
      </c>
      <c r="T48" s="233" t="s">
        <v>219</v>
      </c>
      <c r="U48" s="233">
        <v>0</v>
      </c>
      <c r="V48" s="233">
        <f>ROUND(E48*U48,2)</f>
        <v>0</v>
      </c>
      <c r="W48" s="233"/>
      <c r="X48" s="233" t="s">
        <v>242</v>
      </c>
      <c r="Y48" s="233" t="s">
        <v>221</v>
      </c>
      <c r="Z48" s="212"/>
      <c r="AA48" s="212"/>
      <c r="AB48" s="212"/>
      <c r="AC48" s="212"/>
      <c r="AD48" s="212"/>
      <c r="AE48" s="212"/>
      <c r="AF48" s="212"/>
      <c r="AG48" s="212" t="s">
        <v>243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8">
        <v>37</v>
      </c>
      <c r="B49" s="259" t="s">
        <v>790</v>
      </c>
      <c r="C49" s="269" t="s">
        <v>791</v>
      </c>
      <c r="D49" s="260" t="s">
        <v>321</v>
      </c>
      <c r="E49" s="261">
        <v>186</v>
      </c>
      <c r="F49" s="262"/>
      <c r="G49" s="263">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218</v>
      </c>
      <c r="T49" s="233" t="s">
        <v>219</v>
      </c>
      <c r="U49" s="233">
        <v>0</v>
      </c>
      <c r="V49" s="233">
        <f>ROUND(E49*U49,2)</f>
        <v>0</v>
      </c>
      <c r="W49" s="233"/>
      <c r="X49" s="233" t="s">
        <v>220</v>
      </c>
      <c r="Y49" s="233" t="s">
        <v>221</v>
      </c>
      <c r="Z49" s="212"/>
      <c r="AA49" s="212"/>
      <c r="AB49" s="212"/>
      <c r="AC49" s="212"/>
      <c r="AD49" s="212"/>
      <c r="AE49" s="212"/>
      <c r="AF49" s="212"/>
      <c r="AG49" s="212" t="s">
        <v>222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8">
        <v>38</v>
      </c>
      <c r="B50" s="259" t="s">
        <v>792</v>
      </c>
      <c r="C50" s="269" t="s">
        <v>793</v>
      </c>
      <c r="D50" s="260" t="s">
        <v>603</v>
      </c>
      <c r="E50" s="261">
        <v>25.433</v>
      </c>
      <c r="F50" s="262"/>
      <c r="G50" s="263">
        <f>ROUND(E50*F50,2)</f>
        <v>0</v>
      </c>
      <c r="H50" s="234"/>
      <c r="I50" s="233">
        <f>ROUND(E50*H50,2)</f>
        <v>0</v>
      </c>
      <c r="J50" s="234"/>
      <c r="K50" s="233">
        <f>ROUND(E50*J50,2)</f>
        <v>0</v>
      </c>
      <c r="L50" s="233">
        <v>21</v>
      </c>
      <c r="M50" s="233">
        <f>G50*(1+L50/100)</f>
        <v>0</v>
      </c>
      <c r="N50" s="232">
        <v>1E-3</v>
      </c>
      <c r="O50" s="232">
        <f>ROUND(E50*N50,2)</f>
        <v>0.03</v>
      </c>
      <c r="P50" s="232">
        <v>0</v>
      </c>
      <c r="Q50" s="232">
        <f>ROUND(E50*P50,2)</f>
        <v>0</v>
      </c>
      <c r="R50" s="233"/>
      <c r="S50" s="233" t="s">
        <v>218</v>
      </c>
      <c r="T50" s="233" t="s">
        <v>219</v>
      </c>
      <c r="U50" s="233">
        <v>0</v>
      </c>
      <c r="V50" s="233">
        <f>ROUND(E50*U50,2)</f>
        <v>0</v>
      </c>
      <c r="W50" s="233"/>
      <c r="X50" s="233" t="s">
        <v>242</v>
      </c>
      <c r="Y50" s="233" t="s">
        <v>221</v>
      </c>
      <c r="Z50" s="212"/>
      <c r="AA50" s="212"/>
      <c r="AB50" s="212"/>
      <c r="AC50" s="212"/>
      <c r="AD50" s="212"/>
      <c r="AE50" s="212"/>
      <c r="AF50" s="212"/>
      <c r="AG50" s="212" t="s">
        <v>243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8">
        <v>39</v>
      </c>
      <c r="B51" s="259" t="s">
        <v>794</v>
      </c>
      <c r="C51" s="269" t="s">
        <v>795</v>
      </c>
      <c r="D51" s="260" t="s">
        <v>340</v>
      </c>
      <c r="E51" s="261">
        <v>48</v>
      </c>
      <c r="F51" s="262"/>
      <c r="G51" s="263">
        <f>ROUND(E51*F51,2)</f>
        <v>0</v>
      </c>
      <c r="H51" s="234"/>
      <c r="I51" s="233">
        <f>ROUND(E51*H51,2)</f>
        <v>0</v>
      </c>
      <c r="J51" s="234"/>
      <c r="K51" s="233">
        <f>ROUND(E51*J51,2)</f>
        <v>0</v>
      </c>
      <c r="L51" s="233">
        <v>21</v>
      </c>
      <c r="M51" s="233">
        <f>G51*(1+L51/100)</f>
        <v>0</v>
      </c>
      <c r="N51" s="232">
        <v>0</v>
      </c>
      <c r="O51" s="232">
        <f>ROUND(E51*N51,2)</f>
        <v>0</v>
      </c>
      <c r="P51" s="232">
        <v>0</v>
      </c>
      <c r="Q51" s="232">
        <f>ROUND(E51*P51,2)</f>
        <v>0</v>
      </c>
      <c r="R51" s="233"/>
      <c r="S51" s="233" t="s">
        <v>218</v>
      </c>
      <c r="T51" s="233" t="s">
        <v>219</v>
      </c>
      <c r="U51" s="233">
        <v>0</v>
      </c>
      <c r="V51" s="233">
        <f>ROUND(E51*U51,2)</f>
        <v>0</v>
      </c>
      <c r="W51" s="233"/>
      <c r="X51" s="233" t="s">
        <v>242</v>
      </c>
      <c r="Y51" s="233" t="s">
        <v>221</v>
      </c>
      <c r="Z51" s="212"/>
      <c r="AA51" s="212"/>
      <c r="AB51" s="212"/>
      <c r="AC51" s="212"/>
      <c r="AD51" s="212"/>
      <c r="AE51" s="212"/>
      <c r="AF51" s="212"/>
      <c r="AG51" s="212" t="s">
        <v>243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796</v>
      </c>
      <c r="C52" s="269" t="s">
        <v>797</v>
      </c>
      <c r="D52" s="260" t="s">
        <v>274</v>
      </c>
      <c r="E52" s="261">
        <v>48</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218</v>
      </c>
      <c r="T52" s="233" t="s">
        <v>219</v>
      </c>
      <c r="U52" s="233">
        <v>0</v>
      </c>
      <c r="V52" s="233">
        <f>ROUND(E52*U52,2)</f>
        <v>0</v>
      </c>
      <c r="W52" s="233"/>
      <c r="X52" s="233" t="s">
        <v>220</v>
      </c>
      <c r="Y52" s="233" t="s">
        <v>221</v>
      </c>
      <c r="Z52" s="212"/>
      <c r="AA52" s="212"/>
      <c r="AB52" s="212"/>
      <c r="AC52" s="212"/>
      <c r="AD52" s="212"/>
      <c r="AE52" s="212"/>
      <c r="AF52" s="212"/>
      <c r="AG52" s="212" t="s">
        <v>222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798</v>
      </c>
      <c r="C53" s="269" t="s">
        <v>799</v>
      </c>
      <c r="D53" s="260" t="s">
        <v>340</v>
      </c>
      <c r="E53" s="261">
        <v>48</v>
      </c>
      <c r="F53" s="262"/>
      <c r="G53" s="263">
        <f>ROUND(E53*F53,2)</f>
        <v>0</v>
      </c>
      <c r="H53" s="234"/>
      <c r="I53" s="233">
        <f>ROUND(E53*H53,2)</f>
        <v>0</v>
      </c>
      <c r="J53" s="234"/>
      <c r="K53" s="233">
        <f>ROUND(E53*J53,2)</f>
        <v>0</v>
      </c>
      <c r="L53" s="233">
        <v>21</v>
      </c>
      <c r="M53" s="233">
        <f>G53*(1+L53/100)</f>
        <v>0</v>
      </c>
      <c r="N53" s="232">
        <v>0</v>
      </c>
      <c r="O53" s="232">
        <f>ROUND(E53*N53,2)</f>
        <v>0</v>
      </c>
      <c r="P53" s="232">
        <v>0</v>
      </c>
      <c r="Q53" s="232">
        <f>ROUND(E53*P53,2)</f>
        <v>0</v>
      </c>
      <c r="R53" s="233"/>
      <c r="S53" s="233" t="s">
        <v>218</v>
      </c>
      <c r="T53" s="233" t="s">
        <v>219</v>
      </c>
      <c r="U53" s="233">
        <v>0</v>
      </c>
      <c r="V53" s="233">
        <f>ROUND(E53*U53,2)</f>
        <v>0</v>
      </c>
      <c r="W53" s="233"/>
      <c r="X53" s="233" t="s">
        <v>242</v>
      </c>
      <c r="Y53" s="233" t="s">
        <v>221</v>
      </c>
      <c r="Z53" s="212"/>
      <c r="AA53" s="212"/>
      <c r="AB53" s="212"/>
      <c r="AC53" s="212"/>
      <c r="AD53" s="212"/>
      <c r="AE53" s="212"/>
      <c r="AF53" s="212"/>
      <c r="AG53" s="212" t="s">
        <v>243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796</v>
      </c>
      <c r="C54" s="269" t="s">
        <v>797</v>
      </c>
      <c r="D54" s="260" t="s">
        <v>274</v>
      </c>
      <c r="E54" s="261">
        <v>54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218</v>
      </c>
      <c r="T54" s="233" t="s">
        <v>219</v>
      </c>
      <c r="U54" s="233">
        <v>0</v>
      </c>
      <c r="V54" s="233">
        <f>ROUND(E54*U54,2)</f>
        <v>0</v>
      </c>
      <c r="W54" s="233"/>
      <c r="X54" s="233" t="s">
        <v>220</v>
      </c>
      <c r="Y54" s="233" t="s">
        <v>221</v>
      </c>
      <c r="Z54" s="212"/>
      <c r="AA54" s="212"/>
      <c r="AB54" s="212"/>
      <c r="AC54" s="212"/>
      <c r="AD54" s="212"/>
      <c r="AE54" s="212"/>
      <c r="AF54" s="212"/>
      <c r="AG54" s="212" t="s">
        <v>222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8">
        <v>43</v>
      </c>
      <c r="B55" s="259" t="s">
        <v>800</v>
      </c>
      <c r="C55" s="269" t="s">
        <v>801</v>
      </c>
      <c r="D55" s="260" t="s">
        <v>274</v>
      </c>
      <c r="E55" s="261">
        <v>54</v>
      </c>
      <c r="F55" s="262"/>
      <c r="G55" s="263">
        <f>ROUND(E55*F55,2)</f>
        <v>0</v>
      </c>
      <c r="H55" s="234"/>
      <c r="I55" s="233">
        <f>ROUND(E55*H55,2)</f>
        <v>0</v>
      </c>
      <c r="J55" s="234"/>
      <c r="K55" s="233">
        <f>ROUND(E55*J55,2)</f>
        <v>0</v>
      </c>
      <c r="L55" s="233">
        <v>21</v>
      </c>
      <c r="M55" s="233">
        <f>G55*(1+L55/100)</f>
        <v>0</v>
      </c>
      <c r="N55" s="232">
        <v>2.3000000000000001E-4</v>
      </c>
      <c r="O55" s="232">
        <f>ROUND(E55*N55,2)</f>
        <v>0.01</v>
      </c>
      <c r="P55" s="232">
        <v>0</v>
      </c>
      <c r="Q55" s="232">
        <f>ROUND(E55*P55,2)</f>
        <v>0</v>
      </c>
      <c r="R55" s="233"/>
      <c r="S55" s="233" t="s">
        <v>218</v>
      </c>
      <c r="T55" s="233" t="s">
        <v>219</v>
      </c>
      <c r="U55" s="233">
        <v>0</v>
      </c>
      <c r="V55" s="233">
        <f>ROUND(E55*U55,2)</f>
        <v>0</v>
      </c>
      <c r="W55" s="233"/>
      <c r="X55" s="233" t="s">
        <v>242</v>
      </c>
      <c r="Y55" s="233" t="s">
        <v>221</v>
      </c>
      <c r="Z55" s="212"/>
      <c r="AA55" s="212"/>
      <c r="AB55" s="212"/>
      <c r="AC55" s="212"/>
      <c r="AD55" s="212"/>
      <c r="AE55" s="212"/>
      <c r="AF55" s="212"/>
      <c r="AG55" s="212" t="s">
        <v>243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8">
        <v>44</v>
      </c>
      <c r="B56" s="259" t="s">
        <v>802</v>
      </c>
      <c r="C56" s="269" t="s">
        <v>803</v>
      </c>
      <c r="D56" s="260" t="s">
        <v>274</v>
      </c>
      <c r="E56" s="261">
        <v>8</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218</v>
      </c>
      <c r="T56" s="233" t="s">
        <v>219</v>
      </c>
      <c r="U56" s="233">
        <v>0</v>
      </c>
      <c r="V56" s="233">
        <f>ROUND(E56*U56,2)</f>
        <v>0</v>
      </c>
      <c r="W56" s="233"/>
      <c r="X56" s="233" t="s">
        <v>220</v>
      </c>
      <c r="Y56" s="233" t="s">
        <v>221</v>
      </c>
      <c r="Z56" s="212"/>
      <c r="AA56" s="212"/>
      <c r="AB56" s="212"/>
      <c r="AC56" s="212"/>
      <c r="AD56" s="212"/>
      <c r="AE56" s="212"/>
      <c r="AF56" s="212"/>
      <c r="AG56" s="212" t="s">
        <v>222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8">
        <v>45</v>
      </c>
      <c r="B57" s="259" t="s">
        <v>804</v>
      </c>
      <c r="C57" s="269" t="s">
        <v>805</v>
      </c>
      <c r="D57" s="260" t="s">
        <v>274</v>
      </c>
      <c r="E57" s="261">
        <v>8</v>
      </c>
      <c r="F57" s="262"/>
      <c r="G57" s="263">
        <f>ROUND(E57*F57,2)</f>
        <v>0</v>
      </c>
      <c r="H57" s="234"/>
      <c r="I57" s="233">
        <f>ROUND(E57*H57,2)</f>
        <v>0</v>
      </c>
      <c r="J57" s="234"/>
      <c r="K57" s="233">
        <f>ROUND(E57*J57,2)</f>
        <v>0</v>
      </c>
      <c r="L57" s="233">
        <v>21</v>
      </c>
      <c r="M57" s="233">
        <f>G57*(1+L57/100)</f>
        <v>0</v>
      </c>
      <c r="N57" s="232">
        <v>1.6000000000000001E-4</v>
      </c>
      <c r="O57" s="232">
        <f>ROUND(E57*N57,2)</f>
        <v>0</v>
      </c>
      <c r="P57" s="232">
        <v>0</v>
      </c>
      <c r="Q57" s="232">
        <f>ROUND(E57*P57,2)</f>
        <v>0</v>
      </c>
      <c r="R57" s="233"/>
      <c r="S57" s="233" t="s">
        <v>218</v>
      </c>
      <c r="T57" s="233" t="s">
        <v>219</v>
      </c>
      <c r="U57" s="233">
        <v>0</v>
      </c>
      <c r="V57" s="233">
        <f>ROUND(E57*U57,2)</f>
        <v>0</v>
      </c>
      <c r="W57" s="233"/>
      <c r="X57" s="233" t="s">
        <v>242</v>
      </c>
      <c r="Y57" s="233" t="s">
        <v>221</v>
      </c>
      <c r="Z57" s="212"/>
      <c r="AA57" s="212"/>
      <c r="AB57" s="212"/>
      <c r="AC57" s="212"/>
      <c r="AD57" s="212"/>
      <c r="AE57" s="212"/>
      <c r="AF57" s="212"/>
      <c r="AG57" s="212" t="s">
        <v>243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58">
        <v>46</v>
      </c>
      <c r="B58" s="259" t="s">
        <v>802</v>
      </c>
      <c r="C58" s="269" t="s">
        <v>803</v>
      </c>
      <c r="D58" s="260" t="s">
        <v>274</v>
      </c>
      <c r="E58" s="261">
        <v>6</v>
      </c>
      <c r="F58" s="262"/>
      <c r="G58" s="263">
        <f>ROUND(E58*F58,2)</f>
        <v>0</v>
      </c>
      <c r="H58" s="234"/>
      <c r="I58" s="233">
        <f>ROUND(E58*H58,2)</f>
        <v>0</v>
      </c>
      <c r="J58" s="234"/>
      <c r="K58" s="233">
        <f>ROUND(E58*J58,2)</f>
        <v>0</v>
      </c>
      <c r="L58" s="233">
        <v>21</v>
      </c>
      <c r="M58" s="233">
        <f>G58*(1+L58/100)</f>
        <v>0</v>
      </c>
      <c r="N58" s="232">
        <v>0</v>
      </c>
      <c r="O58" s="232">
        <f>ROUND(E58*N58,2)</f>
        <v>0</v>
      </c>
      <c r="P58" s="232">
        <v>0</v>
      </c>
      <c r="Q58" s="232">
        <f>ROUND(E58*P58,2)</f>
        <v>0</v>
      </c>
      <c r="R58" s="233"/>
      <c r="S58" s="233" t="s">
        <v>218</v>
      </c>
      <c r="T58" s="233" t="s">
        <v>219</v>
      </c>
      <c r="U58" s="233">
        <v>0</v>
      </c>
      <c r="V58" s="233">
        <f>ROUND(E58*U58,2)</f>
        <v>0</v>
      </c>
      <c r="W58" s="233"/>
      <c r="X58" s="233" t="s">
        <v>220</v>
      </c>
      <c r="Y58" s="233" t="s">
        <v>221</v>
      </c>
      <c r="Z58" s="212"/>
      <c r="AA58" s="212"/>
      <c r="AB58" s="212"/>
      <c r="AC58" s="212"/>
      <c r="AD58" s="212"/>
      <c r="AE58" s="212"/>
      <c r="AF58" s="212"/>
      <c r="AG58" s="212" t="s">
        <v>222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8">
        <v>47</v>
      </c>
      <c r="B59" s="259" t="s">
        <v>806</v>
      </c>
      <c r="C59" s="269" t="s">
        <v>807</v>
      </c>
      <c r="D59" s="260" t="s">
        <v>274</v>
      </c>
      <c r="E59" s="261">
        <v>6</v>
      </c>
      <c r="F59" s="262"/>
      <c r="G59" s="263">
        <f>ROUND(E59*F59,2)</f>
        <v>0</v>
      </c>
      <c r="H59" s="234"/>
      <c r="I59" s="233">
        <f>ROUND(E59*H59,2)</f>
        <v>0</v>
      </c>
      <c r="J59" s="234"/>
      <c r="K59" s="233">
        <f>ROUND(E59*J59,2)</f>
        <v>0</v>
      </c>
      <c r="L59" s="233">
        <v>21</v>
      </c>
      <c r="M59" s="233">
        <f>G59*(1+L59/100)</f>
        <v>0</v>
      </c>
      <c r="N59" s="232">
        <v>1.6000000000000001E-4</v>
      </c>
      <c r="O59" s="232">
        <f>ROUND(E59*N59,2)</f>
        <v>0</v>
      </c>
      <c r="P59" s="232">
        <v>0</v>
      </c>
      <c r="Q59" s="232">
        <f>ROUND(E59*P59,2)</f>
        <v>0</v>
      </c>
      <c r="R59" s="233"/>
      <c r="S59" s="233" t="s">
        <v>218</v>
      </c>
      <c r="T59" s="233" t="s">
        <v>219</v>
      </c>
      <c r="U59" s="233">
        <v>0</v>
      </c>
      <c r="V59" s="233">
        <f>ROUND(E59*U59,2)</f>
        <v>0</v>
      </c>
      <c r="W59" s="233"/>
      <c r="X59" s="233" t="s">
        <v>242</v>
      </c>
      <c r="Y59" s="233" t="s">
        <v>221</v>
      </c>
      <c r="Z59" s="212"/>
      <c r="AA59" s="212"/>
      <c r="AB59" s="212"/>
      <c r="AC59" s="212"/>
      <c r="AD59" s="212"/>
      <c r="AE59" s="212"/>
      <c r="AF59" s="212"/>
      <c r="AG59" s="212" t="s">
        <v>243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48</v>
      </c>
      <c r="B60" s="259" t="s">
        <v>802</v>
      </c>
      <c r="C60" s="269" t="s">
        <v>803</v>
      </c>
      <c r="D60" s="260" t="s">
        <v>274</v>
      </c>
      <c r="E60" s="261">
        <v>6</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218</v>
      </c>
      <c r="T60" s="233" t="s">
        <v>219</v>
      </c>
      <c r="U60" s="233">
        <v>0</v>
      </c>
      <c r="V60" s="233">
        <f>ROUND(E60*U60,2)</f>
        <v>0</v>
      </c>
      <c r="W60" s="233"/>
      <c r="X60" s="233" t="s">
        <v>220</v>
      </c>
      <c r="Y60" s="233" t="s">
        <v>221</v>
      </c>
      <c r="Z60" s="212"/>
      <c r="AA60" s="212"/>
      <c r="AB60" s="212"/>
      <c r="AC60" s="212"/>
      <c r="AD60" s="212"/>
      <c r="AE60" s="212"/>
      <c r="AF60" s="212"/>
      <c r="AG60" s="212" t="s">
        <v>222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8">
        <v>49</v>
      </c>
      <c r="B61" s="259" t="s">
        <v>808</v>
      </c>
      <c r="C61" s="269" t="s">
        <v>809</v>
      </c>
      <c r="D61" s="260" t="s">
        <v>274</v>
      </c>
      <c r="E61" s="261">
        <v>6</v>
      </c>
      <c r="F61" s="262"/>
      <c r="G61" s="263">
        <f>ROUND(E61*F61,2)</f>
        <v>0</v>
      </c>
      <c r="H61" s="234"/>
      <c r="I61" s="233">
        <f>ROUND(E61*H61,2)</f>
        <v>0</v>
      </c>
      <c r="J61" s="234"/>
      <c r="K61" s="233">
        <f>ROUND(E61*J61,2)</f>
        <v>0</v>
      </c>
      <c r="L61" s="233">
        <v>21</v>
      </c>
      <c r="M61" s="233">
        <f>G61*(1+L61/100)</f>
        <v>0</v>
      </c>
      <c r="N61" s="232">
        <v>2.0000000000000001E-4</v>
      </c>
      <c r="O61" s="232">
        <f>ROUND(E61*N61,2)</f>
        <v>0</v>
      </c>
      <c r="P61" s="232">
        <v>0</v>
      </c>
      <c r="Q61" s="232">
        <f>ROUND(E61*P61,2)</f>
        <v>0</v>
      </c>
      <c r="R61" s="233"/>
      <c r="S61" s="233" t="s">
        <v>218</v>
      </c>
      <c r="T61" s="233" t="s">
        <v>219</v>
      </c>
      <c r="U61" s="233">
        <v>0</v>
      </c>
      <c r="V61" s="233">
        <f>ROUND(E61*U61,2)</f>
        <v>0</v>
      </c>
      <c r="W61" s="233"/>
      <c r="X61" s="233" t="s">
        <v>242</v>
      </c>
      <c r="Y61" s="233" t="s">
        <v>221</v>
      </c>
      <c r="Z61" s="212"/>
      <c r="AA61" s="212"/>
      <c r="AB61" s="212"/>
      <c r="AC61" s="212"/>
      <c r="AD61" s="212"/>
      <c r="AE61" s="212"/>
      <c r="AF61" s="212"/>
      <c r="AG61" s="212" t="s">
        <v>243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8">
        <v>50</v>
      </c>
      <c r="B62" s="259" t="s">
        <v>810</v>
      </c>
      <c r="C62" s="269" t="s">
        <v>803</v>
      </c>
      <c r="D62" s="260" t="s">
        <v>274</v>
      </c>
      <c r="E62" s="261">
        <v>38</v>
      </c>
      <c r="F62" s="262"/>
      <c r="G62" s="263">
        <f>ROUND(E62*F62,2)</f>
        <v>0</v>
      </c>
      <c r="H62" s="234"/>
      <c r="I62" s="233">
        <f>ROUND(E62*H62,2)</f>
        <v>0</v>
      </c>
      <c r="J62" s="234"/>
      <c r="K62" s="233">
        <f>ROUND(E62*J62,2)</f>
        <v>0</v>
      </c>
      <c r="L62" s="233">
        <v>21</v>
      </c>
      <c r="M62" s="233">
        <f>G62*(1+L62/100)</f>
        <v>0</v>
      </c>
      <c r="N62" s="232">
        <v>0</v>
      </c>
      <c r="O62" s="232">
        <f>ROUND(E62*N62,2)</f>
        <v>0</v>
      </c>
      <c r="P62" s="232">
        <v>0</v>
      </c>
      <c r="Q62" s="232">
        <f>ROUND(E62*P62,2)</f>
        <v>0</v>
      </c>
      <c r="R62" s="233"/>
      <c r="S62" s="233" t="s">
        <v>218</v>
      </c>
      <c r="T62" s="233" t="s">
        <v>219</v>
      </c>
      <c r="U62" s="233">
        <v>0</v>
      </c>
      <c r="V62" s="233">
        <f>ROUND(E62*U62,2)</f>
        <v>0</v>
      </c>
      <c r="W62" s="233"/>
      <c r="X62" s="233" t="s">
        <v>220</v>
      </c>
      <c r="Y62" s="233" t="s">
        <v>221</v>
      </c>
      <c r="Z62" s="212"/>
      <c r="AA62" s="212"/>
      <c r="AB62" s="212"/>
      <c r="AC62" s="212"/>
      <c r="AD62" s="212"/>
      <c r="AE62" s="212"/>
      <c r="AF62" s="212"/>
      <c r="AG62" s="212" t="s">
        <v>222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811</v>
      </c>
      <c r="C63" s="269" t="s">
        <v>812</v>
      </c>
      <c r="D63" s="260" t="s">
        <v>274</v>
      </c>
      <c r="E63" s="261">
        <v>24</v>
      </c>
      <c r="F63" s="262"/>
      <c r="G63" s="263">
        <f>ROUND(E63*F63,2)</f>
        <v>0</v>
      </c>
      <c r="H63" s="234"/>
      <c r="I63" s="233">
        <f>ROUND(E63*H63,2)</f>
        <v>0</v>
      </c>
      <c r="J63" s="234"/>
      <c r="K63" s="233">
        <f>ROUND(E63*J63,2)</f>
        <v>0</v>
      </c>
      <c r="L63" s="233">
        <v>21</v>
      </c>
      <c r="M63" s="233">
        <f>G63*(1+L63/100)</f>
        <v>0</v>
      </c>
      <c r="N63" s="232">
        <v>2.5999999999999998E-4</v>
      </c>
      <c r="O63" s="232">
        <f>ROUND(E63*N63,2)</f>
        <v>0.01</v>
      </c>
      <c r="P63" s="232">
        <v>0</v>
      </c>
      <c r="Q63" s="232">
        <f>ROUND(E63*P63,2)</f>
        <v>0</v>
      </c>
      <c r="R63" s="233"/>
      <c r="S63" s="233" t="s">
        <v>218</v>
      </c>
      <c r="T63" s="233" t="s">
        <v>219</v>
      </c>
      <c r="U63" s="233">
        <v>0</v>
      </c>
      <c r="V63" s="233">
        <f>ROUND(E63*U63,2)</f>
        <v>0</v>
      </c>
      <c r="W63" s="233"/>
      <c r="X63" s="233" t="s">
        <v>242</v>
      </c>
      <c r="Y63" s="233" t="s">
        <v>221</v>
      </c>
      <c r="Z63" s="212"/>
      <c r="AA63" s="212"/>
      <c r="AB63" s="212"/>
      <c r="AC63" s="212"/>
      <c r="AD63" s="212"/>
      <c r="AE63" s="212"/>
      <c r="AF63" s="212"/>
      <c r="AG63" s="212" t="s">
        <v>243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8">
        <v>52</v>
      </c>
      <c r="B64" s="259" t="s">
        <v>813</v>
      </c>
      <c r="C64" s="269" t="s">
        <v>814</v>
      </c>
      <c r="D64" s="260" t="s">
        <v>274</v>
      </c>
      <c r="E64" s="261">
        <v>14</v>
      </c>
      <c r="F64" s="262"/>
      <c r="G64" s="263">
        <f>ROUND(E64*F64,2)</f>
        <v>0</v>
      </c>
      <c r="H64" s="234"/>
      <c r="I64" s="233">
        <f>ROUND(E64*H64,2)</f>
        <v>0</v>
      </c>
      <c r="J64" s="234"/>
      <c r="K64" s="233">
        <f>ROUND(E64*J64,2)</f>
        <v>0</v>
      </c>
      <c r="L64" s="233">
        <v>21</v>
      </c>
      <c r="M64" s="233">
        <f>G64*(1+L64/100)</f>
        <v>0</v>
      </c>
      <c r="N64" s="232">
        <v>6.9999999999999999E-4</v>
      </c>
      <c r="O64" s="232">
        <f>ROUND(E64*N64,2)</f>
        <v>0.01</v>
      </c>
      <c r="P64" s="232">
        <v>0</v>
      </c>
      <c r="Q64" s="232">
        <f>ROUND(E64*P64,2)</f>
        <v>0</v>
      </c>
      <c r="R64" s="233"/>
      <c r="S64" s="233" t="s">
        <v>218</v>
      </c>
      <c r="T64" s="233" t="s">
        <v>219</v>
      </c>
      <c r="U64" s="233">
        <v>0</v>
      </c>
      <c r="V64" s="233">
        <f>ROUND(E64*U64,2)</f>
        <v>0</v>
      </c>
      <c r="W64" s="233"/>
      <c r="X64" s="233" t="s">
        <v>242</v>
      </c>
      <c r="Y64" s="233" t="s">
        <v>221</v>
      </c>
      <c r="Z64" s="212"/>
      <c r="AA64" s="212"/>
      <c r="AB64" s="212"/>
      <c r="AC64" s="212"/>
      <c r="AD64" s="212"/>
      <c r="AE64" s="212"/>
      <c r="AF64" s="212"/>
      <c r="AG64" s="212" t="s">
        <v>243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815</v>
      </c>
      <c r="C65" s="269" t="s">
        <v>816</v>
      </c>
      <c r="D65" s="260" t="s">
        <v>274</v>
      </c>
      <c r="E65" s="261">
        <v>6</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218</v>
      </c>
      <c r="T65" s="233" t="s">
        <v>219</v>
      </c>
      <c r="U65" s="233">
        <v>0</v>
      </c>
      <c r="V65" s="233">
        <f>ROUND(E65*U65,2)</f>
        <v>0</v>
      </c>
      <c r="W65" s="233"/>
      <c r="X65" s="233" t="s">
        <v>220</v>
      </c>
      <c r="Y65" s="233" t="s">
        <v>221</v>
      </c>
      <c r="Z65" s="212"/>
      <c r="AA65" s="212"/>
      <c r="AB65" s="212"/>
      <c r="AC65" s="212"/>
      <c r="AD65" s="212"/>
      <c r="AE65" s="212"/>
      <c r="AF65" s="212"/>
      <c r="AG65" s="212" t="s">
        <v>222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8">
        <v>54</v>
      </c>
      <c r="B66" s="259" t="s">
        <v>817</v>
      </c>
      <c r="C66" s="269" t="s">
        <v>818</v>
      </c>
      <c r="D66" s="260" t="s">
        <v>274</v>
      </c>
      <c r="E66" s="261">
        <v>6</v>
      </c>
      <c r="F66" s="262"/>
      <c r="G66" s="263">
        <f>ROUND(E66*F66,2)</f>
        <v>0</v>
      </c>
      <c r="H66" s="234"/>
      <c r="I66" s="233">
        <f>ROUND(E66*H66,2)</f>
        <v>0</v>
      </c>
      <c r="J66" s="234"/>
      <c r="K66" s="233">
        <f>ROUND(E66*J66,2)</f>
        <v>0</v>
      </c>
      <c r="L66" s="233">
        <v>21</v>
      </c>
      <c r="M66" s="233">
        <f>G66*(1+L66/100)</f>
        <v>0</v>
      </c>
      <c r="N66" s="232">
        <v>1.2999999999999999E-4</v>
      </c>
      <c r="O66" s="232">
        <f>ROUND(E66*N66,2)</f>
        <v>0</v>
      </c>
      <c r="P66" s="232">
        <v>0</v>
      </c>
      <c r="Q66" s="232">
        <f>ROUND(E66*P66,2)</f>
        <v>0</v>
      </c>
      <c r="R66" s="233"/>
      <c r="S66" s="233" t="s">
        <v>218</v>
      </c>
      <c r="T66" s="233" t="s">
        <v>219</v>
      </c>
      <c r="U66" s="233">
        <v>0</v>
      </c>
      <c r="V66" s="233">
        <f>ROUND(E66*U66,2)</f>
        <v>0</v>
      </c>
      <c r="W66" s="233"/>
      <c r="X66" s="233" t="s">
        <v>242</v>
      </c>
      <c r="Y66" s="233" t="s">
        <v>221</v>
      </c>
      <c r="Z66" s="212"/>
      <c r="AA66" s="212"/>
      <c r="AB66" s="212"/>
      <c r="AC66" s="212"/>
      <c r="AD66" s="212"/>
      <c r="AE66" s="212"/>
      <c r="AF66" s="212"/>
      <c r="AG66" s="212" t="s">
        <v>243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819</v>
      </c>
      <c r="C67" s="269" t="s">
        <v>820</v>
      </c>
      <c r="D67" s="260" t="s">
        <v>274</v>
      </c>
      <c r="E67" s="261">
        <v>4</v>
      </c>
      <c r="F67" s="262"/>
      <c r="G67" s="263">
        <f>ROUND(E67*F67,2)</f>
        <v>0</v>
      </c>
      <c r="H67" s="234"/>
      <c r="I67" s="233">
        <f>ROUND(E67*H67,2)</f>
        <v>0</v>
      </c>
      <c r="J67" s="234"/>
      <c r="K67" s="233">
        <f>ROUND(E67*J67,2)</f>
        <v>0</v>
      </c>
      <c r="L67" s="233">
        <v>21</v>
      </c>
      <c r="M67" s="233">
        <f>G67*(1+L67/100)</f>
        <v>0</v>
      </c>
      <c r="N67" s="232">
        <v>0</v>
      </c>
      <c r="O67" s="232">
        <f>ROUND(E67*N67,2)</f>
        <v>0</v>
      </c>
      <c r="P67" s="232">
        <v>0</v>
      </c>
      <c r="Q67" s="232">
        <f>ROUND(E67*P67,2)</f>
        <v>0</v>
      </c>
      <c r="R67" s="233"/>
      <c r="S67" s="233" t="s">
        <v>218</v>
      </c>
      <c r="T67" s="233" t="s">
        <v>219</v>
      </c>
      <c r="U67" s="233">
        <v>0</v>
      </c>
      <c r="V67" s="233">
        <f>ROUND(E67*U67,2)</f>
        <v>0</v>
      </c>
      <c r="W67" s="233"/>
      <c r="X67" s="233" t="s">
        <v>220</v>
      </c>
      <c r="Y67" s="233" t="s">
        <v>221</v>
      </c>
      <c r="Z67" s="212"/>
      <c r="AA67" s="212"/>
      <c r="AB67" s="212"/>
      <c r="AC67" s="212"/>
      <c r="AD67" s="212"/>
      <c r="AE67" s="212"/>
      <c r="AF67" s="212"/>
      <c r="AG67" s="212" t="s">
        <v>222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8">
        <v>56</v>
      </c>
      <c r="B68" s="259" t="s">
        <v>821</v>
      </c>
      <c r="C68" s="269" t="s">
        <v>822</v>
      </c>
      <c r="D68" s="260" t="s">
        <v>340</v>
      </c>
      <c r="E68" s="261">
        <v>4</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218</v>
      </c>
      <c r="T68" s="233" t="s">
        <v>219</v>
      </c>
      <c r="U68" s="233">
        <v>0</v>
      </c>
      <c r="V68" s="233">
        <f>ROUND(E68*U68,2)</f>
        <v>0</v>
      </c>
      <c r="W68" s="233"/>
      <c r="X68" s="233" t="s">
        <v>242</v>
      </c>
      <c r="Y68" s="233" t="s">
        <v>221</v>
      </c>
      <c r="Z68" s="212"/>
      <c r="AA68" s="212"/>
      <c r="AB68" s="212"/>
      <c r="AC68" s="212"/>
      <c r="AD68" s="212"/>
      <c r="AE68" s="212"/>
      <c r="AF68" s="212"/>
      <c r="AG68" s="212" t="s">
        <v>243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8">
        <v>57</v>
      </c>
      <c r="B69" s="259" t="s">
        <v>823</v>
      </c>
      <c r="C69" s="269" t="s">
        <v>824</v>
      </c>
      <c r="D69" s="260" t="s">
        <v>274</v>
      </c>
      <c r="E69" s="261">
        <v>6</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218</v>
      </c>
      <c r="T69" s="233" t="s">
        <v>219</v>
      </c>
      <c r="U69" s="233">
        <v>0</v>
      </c>
      <c r="V69" s="233">
        <f>ROUND(E69*U69,2)</f>
        <v>0</v>
      </c>
      <c r="W69" s="233"/>
      <c r="X69" s="233" t="s">
        <v>220</v>
      </c>
      <c r="Y69" s="233" t="s">
        <v>221</v>
      </c>
      <c r="Z69" s="212"/>
      <c r="AA69" s="212"/>
      <c r="AB69" s="212"/>
      <c r="AC69" s="212"/>
      <c r="AD69" s="212"/>
      <c r="AE69" s="212"/>
      <c r="AF69" s="212"/>
      <c r="AG69" s="212" t="s">
        <v>222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8">
        <v>58</v>
      </c>
      <c r="B70" s="259" t="s">
        <v>825</v>
      </c>
      <c r="C70" s="269" t="s">
        <v>826</v>
      </c>
      <c r="D70" s="260" t="s">
        <v>274</v>
      </c>
      <c r="E70" s="261">
        <v>6</v>
      </c>
      <c r="F70" s="262"/>
      <c r="G70" s="263">
        <f>ROUND(E70*F70,2)</f>
        <v>0</v>
      </c>
      <c r="H70" s="234"/>
      <c r="I70" s="233">
        <f>ROUND(E70*H70,2)</f>
        <v>0</v>
      </c>
      <c r="J70" s="234"/>
      <c r="K70" s="233">
        <f>ROUND(E70*J70,2)</f>
        <v>0</v>
      </c>
      <c r="L70" s="233">
        <v>21</v>
      </c>
      <c r="M70" s="233">
        <f>G70*(1+L70/100)</f>
        <v>0</v>
      </c>
      <c r="N70" s="232">
        <v>4.1999999999999997E-3</v>
      </c>
      <c r="O70" s="232">
        <f>ROUND(E70*N70,2)</f>
        <v>0.03</v>
      </c>
      <c r="P70" s="232">
        <v>0</v>
      </c>
      <c r="Q70" s="232">
        <f>ROUND(E70*P70,2)</f>
        <v>0</v>
      </c>
      <c r="R70" s="233"/>
      <c r="S70" s="233" t="s">
        <v>218</v>
      </c>
      <c r="T70" s="233" t="s">
        <v>219</v>
      </c>
      <c r="U70" s="233">
        <v>0</v>
      </c>
      <c r="V70" s="233">
        <f>ROUND(E70*U70,2)</f>
        <v>0</v>
      </c>
      <c r="W70" s="233"/>
      <c r="X70" s="233" t="s">
        <v>242</v>
      </c>
      <c r="Y70" s="233" t="s">
        <v>221</v>
      </c>
      <c r="Z70" s="212"/>
      <c r="AA70" s="212"/>
      <c r="AB70" s="212"/>
      <c r="AC70" s="212"/>
      <c r="AD70" s="212"/>
      <c r="AE70" s="212"/>
      <c r="AF70" s="212"/>
      <c r="AG70" s="212" t="s">
        <v>243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59</v>
      </c>
      <c r="B71" s="259" t="s">
        <v>827</v>
      </c>
      <c r="C71" s="269" t="s">
        <v>828</v>
      </c>
      <c r="D71" s="260" t="s">
        <v>274</v>
      </c>
      <c r="E71" s="261">
        <v>12</v>
      </c>
      <c r="F71" s="262"/>
      <c r="G71" s="263">
        <f>ROUND(E71*F71,2)</f>
        <v>0</v>
      </c>
      <c r="H71" s="234"/>
      <c r="I71" s="233">
        <f>ROUND(E71*H71,2)</f>
        <v>0</v>
      </c>
      <c r="J71" s="234"/>
      <c r="K71" s="233">
        <f>ROUND(E71*J71,2)</f>
        <v>0</v>
      </c>
      <c r="L71" s="233">
        <v>21</v>
      </c>
      <c r="M71" s="233">
        <f>G71*(1+L71/100)</f>
        <v>0</v>
      </c>
      <c r="N71" s="232">
        <v>3.2000000000000003E-4</v>
      </c>
      <c r="O71" s="232">
        <f>ROUND(E71*N71,2)</f>
        <v>0</v>
      </c>
      <c r="P71" s="232">
        <v>0</v>
      </c>
      <c r="Q71" s="232">
        <f>ROUND(E71*P71,2)</f>
        <v>0</v>
      </c>
      <c r="R71" s="233"/>
      <c r="S71" s="233" t="s">
        <v>218</v>
      </c>
      <c r="T71" s="233" t="s">
        <v>219</v>
      </c>
      <c r="U71" s="233">
        <v>0</v>
      </c>
      <c r="V71" s="233">
        <f>ROUND(E71*U71,2)</f>
        <v>0</v>
      </c>
      <c r="W71" s="233"/>
      <c r="X71" s="233" t="s">
        <v>242</v>
      </c>
      <c r="Y71" s="233" t="s">
        <v>221</v>
      </c>
      <c r="Z71" s="212"/>
      <c r="AA71" s="212"/>
      <c r="AB71" s="212"/>
      <c r="AC71" s="212"/>
      <c r="AD71" s="212"/>
      <c r="AE71" s="212"/>
      <c r="AF71" s="212"/>
      <c r="AG71" s="212" t="s">
        <v>243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829</v>
      </c>
      <c r="C72" s="269" t="s">
        <v>830</v>
      </c>
      <c r="D72" s="260" t="s">
        <v>274</v>
      </c>
      <c r="E72" s="261">
        <v>6</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218</v>
      </c>
      <c r="T72" s="233" t="s">
        <v>219</v>
      </c>
      <c r="U72" s="233">
        <v>0</v>
      </c>
      <c r="V72" s="233">
        <f>ROUND(E72*U72,2)</f>
        <v>0</v>
      </c>
      <c r="W72" s="233"/>
      <c r="X72" s="233" t="s">
        <v>220</v>
      </c>
      <c r="Y72" s="233" t="s">
        <v>221</v>
      </c>
      <c r="Z72" s="212"/>
      <c r="AA72" s="212"/>
      <c r="AB72" s="212"/>
      <c r="AC72" s="212"/>
      <c r="AD72" s="212"/>
      <c r="AE72" s="212"/>
      <c r="AF72" s="212"/>
      <c r="AG72" s="212" t="s">
        <v>222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831</v>
      </c>
      <c r="C73" s="269" t="s">
        <v>832</v>
      </c>
      <c r="D73" s="260" t="s">
        <v>274</v>
      </c>
      <c r="E73" s="261">
        <v>6</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218</v>
      </c>
      <c r="T73" s="233" t="s">
        <v>219</v>
      </c>
      <c r="U73" s="233">
        <v>0</v>
      </c>
      <c r="V73" s="233">
        <f>ROUND(E73*U73,2)</f>
        <v>0</v>
      </c>
      <c r="W73" s="233"/>
      <c r="X73" s="233" t="s">
        <v>242</v>
      </c>
      <c r="Y73" s="233" t="s">
        <v>221</v>
      </c>
      <c r="Z73" s="212"/>
      <c r="AA73" s="212"/>
      <c r="AB73" s="212"/>
      <c r="AC73" s="212"/>
      <c r="AD73" s="212"/>
      <c r="AE73" s="212"/>
      <c r="AF73" s="212"/>
      <c r="AG73" s="212" t="s">
        <v>243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833</v>
      </c>
      <c r="C74" s="269" t="s">
        <v>834</v>
      </c>
      <c r="D74" s="260" t="s">
        <v>321</v>
      </c>
      <c r="E74" s="261">
        <v>45</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218</v>
      </c>
      <c r="T74" s="233" t="s">
        <v>219</v>
      </c>
      <c r="U74" s="233">
        <v>0</v>
      </c>
      <c r="V74" s="233">
        <f>ROUND(E74*U74,2)</f>
        <v>0</v>
      </c>
      <c r="W74" s="233"/>
      <c r="X74" s="233" t="s">
        <v>220</v>
      </c>
      <c r="Y74" s="233" t="s">
        <v>221</v>
      </c>
      <c r="Z74" s="212"/>
      <c r="AA74" s="212"/>
      <c r="AB74" s="212"/>
      <c r="AC74" s="212"/>
      <c r="AD74" s="212"/>
      <c r="AE74" s="212"/>
      <c r="AF74" s="212"/>
      <c r="AG74" s="212" t="s">
        <v>222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8">
        <v>63</v>
      </c>
      <c r="B75" s="259" t="s">
        <v>835</v>
      </c>
      <c r="C75" s="269" t="s">
        <v>836</v>
      </c>
      <c r="D75" s="260" t="s">
        <v>321</v>
      </c>
      <c r="E75" s="261">
        <v>45</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218</v>
      </c>
      <c r="T75" s="233" t="s">
        <v>219</v>
      </c>
      <c r="U75" s="233">
        <v>0</v>
      </c>
      <c r="V75" s="233">
        <f>ROUND(E75*U75,2)</f>
        <v>0</v>
      </c>
      <c r="W75" s="233"/>
      <c r="X75" s="233" t="s">
        <v>242</v>
      </c>
      <c r="Y75" s="233" t="s">
        <v>221</v>
      </c>
      <c r="Z75" s="212"/>
      <c r="AA75" s="212"/>
      <c r="AB75" s="212"/>
      <c r="AC75" s="212"/>
      <c r="AD75" s="212"/>
      <c r="AE75" s="212"/>
      <c r="AF75" s="212"/>
      <c r="AG75" s="212" t="s">
        <v>243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64</v>
      </c>
      <c r="B76" s="259" t="s">
        <v>837</v>
      </c>
      <c r="C76" s="269" t="s">
        <v>834</v>
      </c>
      <c r="D76" s="260" t="s">
        <v>321</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218</v>
      </c>
      <c r="T76" s="233" t="s">
        <v>219</v>
      </c>
      <c r="U76" s="233">
        <v>0</v>
      </c>
      <c r="V76" s="233">
        <f>ROUND(E76*U76,2)</f>
        <v>0</v>
      </c>
      <c r="W76" s="233"/>
      <c r="X76" s="233" t="s">
        <v>220</v>
      </c>
      <c r="Y76" s="233" t="s">
        <v>221</v>
      </c>
      <c r="Z76" s="212"/>
      <c r="AA76" s="212"/>
      <c r="AB76" s="212"/>
      <c r="AC76" s="212"/>
      <c r="AD76" s="212"/>
      <c r="AE76" s="212"/>
      <c r="AF76" s="212"/>
      <c r="AG76" s="212" t="s">
        <v>222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8">
        <v>65</v>
      </c>
      <c r="B77" s="259" t="s">
        <v>838</v>
      </c>
      <c r="C77" s="269" t="s">
        <v>839</v>
      </c>
      <c r="D77" s="260" t="s">
        <v>321</v>
      </c>
      <c r="E77" s="261">
        <v>8</v>
      </c>
      <c r="F77" s="262"/>
      <c r="G77" s="263">
        <f>ROUND(E77*F77,2)</f>
        <v>0</v>
      </c>
      <c r="H77" s="234"/>
      <c r="I77" s="233">
        <f>ROUND(E77*H77,2)</f>
        <v>0</v>
      </c>
      <c r="J77" s="234"/>
      <c r="K77" s="233">
        <f>ROUND(E77*J77,2)</f>
        <v>0</v>
      </c>
      <c r="L77" s="233">
        <v>21</v>
      </c>
      <c r="M77" s="233">
        <f>G77*(1+L77/100)</f>
        <v>0</v>
      </c>
      <c r="N77" s="232">
        <v>2.7E-4</v>
      </c>
      <c r="O77" s="232">
        <f>ROUND(E77*N77,2)</f>
        <v>0</v>
      </c>
      <c r="P77" s="232">
        <v>0</v>
      </c>
      <c r="Q77" s="232">
        <f>ROUND(E77*P77,2)</f>
        <v>0</v>
      </c>
      <c r="R77" s="233"/>
      <c r="S77" s="233" t="s">
        <v>218</v>
      </c>
      <c r="T77" s="233" t="s">
        <v>219</v>
      </c>
      <c r="U77" s="233">
        <v>0</v>
      </c>
      <c r="V77" s="233">
        <f>ROUND(E77*U77,2)</f>
        <v>0</v>
      </c>
      <c r="W77" s="233"/>
      <c r="X77" s="233" t="s">
        <v>242</v>
      </c>
      <c r="Y77" s="233" t="s">
        <v>221</v>
      </c>
      <c r="Z77" s="212"/>
      <c r="AA77" s="212"/>
      <c r="AB77" s="212"/>
      <c r="AC77" s="212"/>
      <c r="AD77" s="212"/>
      <c r="AE77" s="212"/>
      <c r="AF77" s="212"/>
      <c r="AG77" s="212" t="s">
        <v>243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66</v>
      </c>
      <c r="B78" s="259" t="s">
        <v>840</v>
      </c>
      <c r="C78" s="269" t="s">
        <v>841</v>
      </c>
      <c r="D78" s="260" t="s">
        <v>321</v>
      </c>
      <c r="E78" s="261">
        <v>15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218</v>
      </c>
      <c r="T78" s="233" t="s">
        <v>219</v>
      </c>
      <c r="U78" s="233">
        <v>0</v>
      </c>
      <c r="V78" s="233">
        <f>ROUND(E78*U78,2)</f>
        <v>0</v>
      </c>
      <c r="W78" s="233"/>
      <c r="X78" s="233" t="s">
        <v>220</v>
      </c>
      <c r="Y78" s="233" t="s">
        <v>221</v>
      </c>
      <c r="Z78" s="212"/>
      <c r="AA78" s="212"/>
      <c r="AB78" s="212"/>
      <c r="AC78" s="212"/>
      <c r="AD78" s="212"/>
      <c r="AE78" s="212"/>
      <c r="AF78" s="212"/>
      <c r="AG78" s="212" t="s">
        <v>222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8">
        <v>67</v>
      </c>
      <c r="B79" s="259" t="s">
        <v>842</v>
      </c>
      <c r="C79" s="269" t="s">
        <v>843</v>
      </c>
      <c r="D79" s="260" t="s">
        <v>748</v>
      </c>
      <c r="E79" s="261">
        <v>15</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218</v>
      </c>
      <c r="T79" s="233" t="s">
        <v>219</v>
      </c>
      <c r="U79" s="233">
        <v>0</v>
      </c>
      <c r="V79" s="233">
        <f>ROUND(E79*U79,2)</f>
        <v>0</v>
      </c>
      <c r="W79" s="233"/>
      <c r="X79" s="233" t="s">
        <v>242</v>
      </c>
      <c r="Y79" s="233" t="s">
        <v>221</v>
      </c>
      <c r="Z79" s="212"/>
      <c r="AA79" s="212"/>
      <c r="AB79" s="212"/>
      <c r="AC79" s="212"/>
      <c r="AD79" s="212"/>
      <c r="AE79" s="212"/>
      <c r="AF79" s="212"/>
      <c r="AG79" s="212" t="s">
        <v>243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58">
        <v>68</v>
      </c>
      <c r="B80" s="259" t="s">
        <v>844</v>
      </c>
      <c r="C80" s="269" t="s">
        <v>845</v>
      </c>
      <c r="D80" s="260" t="s">
        <v>321</v>
      </c>
      <c r="E80" s="261">
        <v>198</v>
      </c>
      <c r="F80" s="262"/>
      <c r="G80" s="263">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218</v>
      </c>
      <c r="T80" s="233" t="s">
        <v>219</v>
      </c>
      <c r="U80" s="233">
        <v>0</v>
      </c>
      <c r="V80" s="233">
        <f>ROUND(E80*U80,2)</f>
        <v>0</v>
      </c>
      <c r="W80" s="233"/>
      <c r="X80" s="233" t="s">
        <v>220</v>
      </c>
      <c r="Y80" s="233" t="s">
        <v>221</v>
      </c>
      <c r="Z80" s="212"/>
      <c r="AA80" s="212"/>
      <c r="AB80" s="212"/>
      <c r="AC80" s="212"/>
      <c r="AD80" s="212"/>
      <c r="AE80" s="212"/>
      <c r="AF80" s="212"/>
      <c r="AG80" s="212" t="s">
        <v>222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8">
        <v>69</v>
      </c>
      <c r="B81" s="259" t="s">
        <v>846</v>
      </c>
      <c r="C81" s="269" t="s">
        <v>847</v>
      </c>
      <c r="D81" s="260" t="s">
        <v>321</v>
      </c>
      <c r="E81" s="261">
        <v>198</v>
      </c>
      <c r="F81" s="262"/>
      <c r="G81" s="263">
        <f>ROUND(E81*F81,2)</f>
        <v>0</v>
      </c>
      <c r="H81" s="234"/>
      <c r="I81" s="233">
        <f>ROUND(E81*H81,2)</f>
        <v>0</v>
      </c>
      <c r="J81" s="234"/>
      <c r="K81" s="233">
        <f>ROUND(E81*J81,2)</f>
        <v>0</v>
      </c>
      <c r="L81" s="233">
        <v>21</v>
      </c>
      <c r="M81" s="233">
        <f>G81*(1+L81/100)</f>
        <v>0</v>
      </c>
      <c r="N81" s="232">
        <v>1.7000000000000001E-4</v>
      </c>
      <c r="O81" s="232">
        <f>ROUND(E81*N81,2)</f>
        <v>0.03</v>
      </c>
      <c r="P81" s="232">
        <v>0</v>
      </c>
      <c r="Q81" s="232">
        <f>ROUND(E81*P81,2)</f>
        <v>0</v>
      </c>
      <c r="R81" s="233"/>
      <c r="S81" s="233" t="s">
        <v>218</v>
      </c>
      <c r="T81" s="233" t="s">
        <v>219</v>
      </c>
      <c r="U81" s="233">
        <v>0</v>
      </c>
      <c r="V81" s="233">
        <f>ROUND(E81*U81,2)</f>
        <v>0</v>
      </c>
      <c r="W81" s="233"/>
      <c r="X81" s="233" t="s">
        <v>242</v>
      </c>
      <c r="Y81" s="233" t="s">
        <v>221</v>
      </c>
      <c r="Z81" s="212"/>
      <c r="AA81" s="212"/>
      <c r="AB81" s="212"/>
      <c r="AC81" s="212"/>
      <c r="AD81" s="212"/>
      <c r="AE81" s="212"/>
      <c r="AF81" s="212"/>
      <c r="AG81" s="212" t="s">
        <v>243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58">
        <v>70</v>
      </c>
      <c r="B82" s="259" t="s">
        <v>848</v>
      </c>
      <c r="C82" s="269" t="s">
        <v>849</v>
      </c>
      <c r="D82" s="260" t="s">
        <v>321</v>
      </c>
      <c r="E82" s="261">
        <v>10</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218</v>
      </c>
      <c r="T82" s="233" t="s">
        <v>219</v>
      </c>
      <c r="U82" s="233">
        <v>0</v>
      </c>
      <c r="V82" s="233">
        <f>ROUND(E82*U82,2)</f>
        <v>0</v>
      </c>
      <c r="W82" s="233"/>
      <c r="X82" s="233" t="s">
        <v>220</v>
      </c>
      <c r="Y82" s="233" t="s">
        <v>221</v>
      </c>
      <c r="Z82" s="212"/>
      <c r="AA82" s="212"/>
      <c r="AB82" s="212"/>
      <c r="AC82" s="212"/>
      <c r="AD82" s="212"/>
      <c r="AE82" s="212"/>
      <c r="AF82" s="212"/>
      <c r="AG82" s="212" t="s">
        <v>222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8">
        <v>71</v>
      </c>
      <c r="B83" s="259" t="s">
        <v>850</v>
      </c>
      <c r="C83" s="269" t="s">
        <v>851</v>
      </c>
      <c r="D83" s="260" t="s">
        <v>321</v>
      </c>
      <c r="E83" s="261">
        <v>10</v>
      </c>
      <c r="F83" s="262"/>
      <c r="G83" s="263">
        <f>ROUND(E83*F83,2)</f>
        <v>0</v>
      </c>
      <c r="H83" s="234"/>
      <c r="I83" s="233">
        <f>ROUND(E83*H83,2)</f>
        <v>0</v>
      </c>
      <c r="J83" s="234"/>
      <c r="K83" s="233">
        <f>ROUND(E83*J83,2)</f>
        <v>0</v>
      </c>
      <c r="L83" s="233">
        <v>21</v>
      </c>
      <c r="M83" s="233">
        <f>G83*(1+L83/100)</f>
        <v>0</v>
      </c>
      <c r="N83" s="232">
        <v>2.5000000000000001E-4</v>
      </c>
      <c r="O83" s="232">
        <f>ROUND(E83*N83,2)</f>
        <v>0</v>
      </c>
      <c r="P83" s="232">
        <v>0</v>
      </c>
      <c r="Q83" s="232">
        <f>ROUND(E83*P83,2)</f>
        <v>0</v>
      </c>
      <c r="R83" s="233"/>
      <c r="S83" s="233" t="s">
        <v>218</v>
      </c>
      <c r="T83" s="233" t="s">
        <v>219</v>
      </c>
      <c r="U83" s="233">
        <v>0</v>
      </c>
      <c r="V83" s="233">
        <f>ROUND(E83*U83,2)</f>
        <v>0</v>
      </c>
      <c r="W83" s="233"/>
      <c r="X83" s="233" t="s">
        <v>242</v>
      </c>
      <c r="Y83" s="233" t="s">
        <v>221</v>
      </c>
      <c r="Z83" s="212"/>
      <c r="AA83" s="212"/>
      <c r="AB83" s="212"/>
      <c r="AC83" s="212"/>
      <c r="AD83" s="212"/>
      <c r="AE83" s="212"/>
      <c r="AF83" s="212"/>
      <c r="AG83" s="212" t="s">
        <v>243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852</v>
      </c>
      <c r="C84" s="269" t="s">
        <v>853</v>
      </c>
      <c r="D84" s="260" t="s">
        <v>321</v>
      </c>
      <c r="E84" s="261">
        <v>15</v>
      </c>
      <c r="F84" s="262"/>
      <c r="G84" s="263">
        <f>ROUND(E84*F84,2)</f>
        <v>0</v>
      </c>
      <c r="H84" s="234"/>
      <c r="I84" s="233">
        <f>ROUND(E84*H84,2)</f>
        <v>0</v>
      </c>
      <c r="J84" s="234"/>
      <c r="K84" s="233">
        <f>ROUND(E84*J84,2)</f>
        <v>0</v>
      </c>
      <c r="L84" s="233">
        <v>21</v>
      </c>
      <c r="M84" s="233">
        <f>G84*(1+L84/100)</f>
        <v>0</v>
      </c>
      <c r="N84" s="232">
        <v>6.9999999999999994E-5</v>
      </c>
      <c r="O84" s="232">
        <f>ROUND(E84*N84,2)</f>
        <v>0</v>
      </c>
      <c r="P84" s="232">
        <v>0</v>
      </c>
      <c r="Q84" s="232">
        <f>ROUND(E84*P84,2)</f>
        <v>0</v>
      </c>
      <c r="R84" s="233"/>
      <c r="S84" s="233" t="s">
        <v>218</v>
      </c>
      <c r="T84" s="233" t="s">
        <v>219</v>
      </c>
      <c r="U84" s="233">
        <v>0</v>
      </c>
      <c r="V84" s="233">
        <f>ROUND(E84*U84,2)</f>
        <v>0</v>
      </c>
      <c r="W84" s="233"/>
      <c r="X84" s="233" t="s">
        <v>220</v>
      </c>
      <c r="Y84" s="233" t="s">
        <v>221</v>
      </c>
      <c r="Z84" s="212"/>
      <c r="AA84" s="212"/>
      <c r="AB84" s="212"/>
      <c r="AC84" s="212"/>
      <c r="AD84" s="212"/>
      <c r="AE84" s="212"/>
      <c r="AF84" s="212"/>
      <c r="AG84" s="212" t="s">
        <v>222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8">
        <v>73</v>
      </c>
      <c r="B85" s="259" t="s">
        <v>854</v>
      </c>
      <c r="C85" s="269" t="s">
        <v>855</v>
      </c>
      <c r="D85" s="260" t="s">
        <v>748</v>
      </c>
      <c r="E85" s="261">
        <v>15</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218</v>
      </c>
      <c r="T85" s="233" t="s">
        <v>219</v>
      </c>
      <c r="U85" s="233">
        <v>0</v>
      </c>
      <c r="V85" s="233">
        <f>ROUND(E85*U85,2)</f>
        <v>0</v>
      </c>
      <c r="W85" s="233"/>
      <c r="X85" s="233" t="s">
        <v>242</v>
      </c>
      <c r="Y85" s="233" t="s">
        <v>221</v>
      </c>
      <c r="Z85" s="212"/>
      <c r="AA85" s="212"/>
      <c r="AB85" s="212"/>
      <c r="AC85" s="212"/>
      <c r="AD85" s="212"/>
      <c r="AE85" s="212"/>
      <c r="AF85" s="212"/>
      <c r="AG85" s="212" t="s">
        <v>243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8">
        <v>74</v>
      </c>
      <c r="B86" s="259" t="s">
        <v>856</v>
      </c>
      <c r="C86" s="269" t="s">
        <v>857</v>
      </c>
      <c r="D86" s="260" t="s">
        <v>321</v>
      </c>
      <c r="E86" s="261">
        <v>104</v>
      </c>
      <c r="F86" s="262"/>
      <c r="G86" s="263">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218</v>
      </c>
      <c r="T86" s="233" t="s">
        <v>219</v>
      </c>
      <c r="U86" s="233">
        <v>0</v>
      </c>
      <c r="V86" s="233">
        <f>ROUND(E86*U86,2)</f>
        <v>0</v>
      </c>
      <c r="W86" s="233"/>
      <c r="X86" s="233" t="s">
        <v>220</v>
      </c>
      <c r="Y86" s="233" t="s">
        <v>221</v>
      </c>
      <c r="Z86" s="212"/>
      <c r="AA86" s="212"/>
      <c r="AB86" s="212"/>
      <c r="AC86" s="212"/>
      <c r="AD86" s="212"/>
      <c r="AE86" s="212"/>
      <c r="AF86" s="212"/>
      <c r="AG86" s="212" t="s">
        <v>222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8">
        <v>75</v>
      </c>
      <c r="B87" s="259" t="s">
        <v>858</v>
      </c>
      <c r="C87" s="269" t="s">
        <v>859</v>
      </c>
      <c r="D87" s="260" t="s">
        <v>733</v>
      </c>
      <c r="E87" s="261">
        <v>104</v>
      </c>
      <c r="F87" s="262"/>
      <c r="G87" s="263">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218</v>
      </c>
      <c r="T87" s="233" t="s">
        <v>219</v>
      </c>
      <c r="U87" s="233">
        <v>0</v>
      </c>
      <c r="V87" s="233">
        <f>ROUND(E87*U87,2)</f>
        <v>0</v>
      </c>
      <c r="W87" s="233"/>
      <c r="X87" s="233" t="s">
        <v>242</v>
      </c>
      <c r="Y87" s="233" t="s">
        <v>221</v>
      </c>
      <c r="Z87" s="212"/>
      <c r="AA87" s="212"/>
      <c r="AB87" s="212"/>
      <c r="AC87" s="212"/>
      <c r="AD87" s="212"/>
      <c r="AE87" s="212"/>
      <c r="AF87" s="212"/>
      <c r="AG87" s="212" t="s">
        <v>243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8">
        <v>76</v>
      </c>
      <c r="B88" s="259" t="s">
        <v>860</v>
      </c>
      <c r="C88" s="269" t="s">
        <v>861</v>
      </c>
      <c r="D88" s="260" t="s">
        <v>0</v>
      </c>
      <c r="E88" s="261">
        <v>1119.69</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218</v>
      </c>
      <c r="T88" s="233" t="s">
        <v>219</v>
      </c>
      <c r="U88" s="233">
        <v>0</v>
      </c>
      <c r="V88" s="233">
        <f>ROUND(E88*U88,2)</f>
        <v>0</v>
      </c>
      <c r="W88" s="233"/>
      <c r="X88" s="233" t="s">
        <v>220</v>
      </c>
      <c r="Y88" s="233" t="s">
        <v>221</v>
      </c>
      <c r="Z88" s="212"/>
      <c r="AA88" s="212"/>
      <c r="AB88" s="212"/>
      <c r="AC88" s="212"/>
      <c r="AD88" s="212"/>
      <c r="AE88" s="212"/>
      <c r="AF88" s="212"/>
      <c r="AG88" s="212" t="s">
        <v>222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8">
        <v>77</v>
      </c>
      <c r="B89" s="259" t="s">
        <v>862</v>
      </c>
      <c r="C89" s="269" t="s">
        <v>863</v>
      </c>
      <c r="D89" s="260" t="s">
        <v>0</v>
      </c>
      <c r="E89" s="261">
        <v>1119.69</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218</v>
      </c>
      <c r="T89" s="233" t="s">
        <v>219</v>
      </c>
      <c r="U89" s="233">
        <v>0</v>
      </c>
      <c r="V89" s="233">
        <f>ROUND(E89*U89,2)</f>
        <v>0</v>
      </c>
      <c r="W89" s="233"/>
      <c r="X89" s="233" t="s">
        <v>220</v>
      </c>
      <c r="Y89" s="233" t="s">
        <v>221</v>
      </c>
      <c r="Z89" s="212"/>
      <c r="AA89" s="212"/>
      <c r="AB89" s="212"/>
      <c r="AC89" s="212"/>
      <c r="AD89" s="212"/>
      <c r="AE89" s="212"/>
      <c r="AF89" s="212"/>
      <c r="AG89" s="212" t="s">
        <v>222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8">
        <v>78</v>
      </c>
      <c r="B90" s="259" t="s">
        <v>864</v>
      </c>
      <c r="C90" s="269" t="s">
        <v>865</v>
      </c>
      <c r="D90" s="260" t="s">
        <v>0</v>
      </c>
      <c r="E90" s="261">
        <v>1119.69</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218</v>
      </c>
      <c r="T90" s="233" t="s">
        <v>219</v>
      </c>
      <c r="U90" s="233">
        <v>0</v>
      </c>
      <c r="V90" s="233">
        <f>ROUND(E90*U90,2)</f>
        <v>0</v>
      </c>
      <c r="W90" s="233"/>
      <c r="X90" s="233" t="s">
        <v>220</v>
      </c>
      <c r="Y90" s="233" t="s">
        <v>221</v>
      </c>
      <c r="Z90" s="212"/>
      <c r="AA90" s="212"/>
      <c r="AB90" s="212"/>
      <c r="AC90" s="212"/>
      <c r="AD90" s="212"/>
      <c r="AE90" s="212"/>
      <c r="AF90" s="212"/>
      <c r="AG90" s="212" t="s">
        <v>222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866</v>
      </c>
      <c r="C91" s="269" t="s">
        <v>867</v>
      </c>
      <c r="D91" s="260" t="s">
        <v>0</v>
      </c>
      <c r="E91" s="261">
        <v>1060.8789999999999</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218</v>
      </c>
      <c r="T91" s="233" t="s">
        <v>219</v>
      </c>
      <c r="U91" s="233">
        <v>0</v>
      </c>
      <c r="V91" s="233">
        <f>ROUND(E91*U91,2)</f>
        <v>0</v>
      </c>
      <c r="W91" s="233"/>
      <c r="X91" s="233" t="s">
        <v>220</v>
      </c>
      <c r="Y91" s="233" t="s">
        <v>221</v>
      </c>
      <c r="Z91" s="212"/>
      <c r="AA91" s="212"/>
      <c r="AB91" s="212"/>
      <c r="AC91" s="212"/>
      <c r="AD91" s="212"/>
      <c r="AE91" s="212"/>
      <c r="AF91" s="212"/>
      <c r="AG91" s="212" t="s">
        <v>222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868</v>
      </c>
      <c r="C92" s="269" t="s">
        <v>869</v>
      </c>
      <c r="D92" s="260" t="s">
        <v>603</v>
      </c>
      <c r="E92" s="261">
        <v>1</v>
      </c>
      <c r="F92" s="262"/>
      <c r="G92" s="263">
        <f>ROUND(E92*F92,2)</f>
        <v>0</v>
      </c>
      <c r="H92" s="234"/>
      <c r="I92" s="233">
        <f>ROUND(E92*H92,2)</f>
        <v>0</v>
      </c>
      <c r="J92" s="234"/>
      <c r="K92" s="233">
        <f>ROUND(E92*J92,2)</f>
        <v>0</v>
      </c>
      <c r="L92" s="233">
        <v>21</v>
      </c>
      <c r="M92" s="233">
        <f>G92*(1+L92/100)</f>
        <v>0</v>
      </c>
      <c r="N92" s="232">
        <v>1E-3</v>
      </c>
      <c r="O92" s="232">
        <f>ROUND(E92*N92,2)</f>
        <v>0</v>
      </c>
      <c r="P92" s="232">
        <v>0</v>
      </c>
      <c r="Q92" s="232">
        <f>ROUND(E92*P92,2)</f>
        <v>0</v>
      </c>
      <c r="R92" s="233"/>
      <c r="S92" s="233" t="s">
        <v>218</v>
      </c>
      <c r="T92" s="233" t="s">
        <v>219</v>
      </c>
      <c r="U92" s="233">
        <v>0</v>
      </c>
      <c r="V92" s="233">
        <f>ROUND(E92*U92,2)</f>
        <v>0</v>
      </c>
      <c r="W92" s="233"/>
      <c r="X92" s="233" t="s">
        <v>242</v>
      </c>
      <c r="Y92" s="233" t="s">
        <v>221</v>
      </c>
      <c r="Z92" s="212"/>
      <c r="AA92" s="212"/>
      <c r="AB92" s="212"/>
      <c r="AC92" s="212"/>
      <c r="AD92" s="212"/>
      <c r="AE92" s="212"/>
      <c r="AF92" s="212"/>
      <c r="AG92" s="212" t="s">
        <v>243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42" t="s">
        <v>213</v>
      </c>
      <c r="B93" s="243" t="s">
        <v>137</v>
      </c>
      <c r="C93" s="264" t="s">
        <v>138</v>
      </c>
      <c r="D93" s="244"/>
      <c r="E93" s="245"/>
      <c r="F93" s="246"/>
      <c r="G93" s="247">
        <f>SUMIF(AG94:AG95,"&lt;&gt;NOR",G94:G95)</f>
        <v>0</v>
      </c>
      <c r="H93" s="241"/>
      <c r="I93" s="241">
        <f>SUM(I94:I95)</f>
        <v>0</v>
      </c>
      <c r="J93" s="241"/>
      <c r="K93" s="241">
        <f>SUM(K94:K95)</f>
        <v>0</v>
      </c>
      <c r="L93" s="241"/>
      <c r="M93" s="241">
        <f>SUM(M94:M95)</f>
        <v>0</v>
      </c>
      <c r="N93" s="240"/>
      <c r="O93" s="240">
        <f>SUM(O94:O95)</f>
        <v>0</v>
      </c>
      <c r="P93" s="240"/>
      <c r="Q93" s="240">
        <f>SUM(Q94:Q95)</f>
        <v>0</v>
      </c>
      <c r="R93" s="241"/>
      <c r="S93" s="241"/>
      <c r="T93" s="241"/>
      <c r="U93" s="241"/>
      <c r="V93" s="241">
        <f>SUM(V94:V95)</f>
        <v>0</v>
      </c>
      <c r="W93" s="241"/>
      <c r="X93" s="241"/>
      <c r="Y93" s="241"/>
      <c r="AG93" t="s">
        <v>214</v>
      </c>
    </row>
    <row r="94" spans="1:60" ht="22.5" outlineLevel="1" x14ac:dyDescent="0.2">
      <c r="A94" s="258">
        <v>81</v>
      </c>
      <c r="B94" s="259" t="s">
        <v>870</v>
      </c>
      <c r="C94" s="269" t="s">
        <v>871</v>
      </c>
      <c r="D94" s="260" t="s">
        <v>274</v>
      </c>
      <c r="E94" s="261">
        <v>2</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218</v>
      </c>
      <c r="T94" s="233" t="s">
        <v>219</v>
      </c>
      <c r="U94" s="233">
        <v>0</v>
      </c>
      <c r="V94" s="233">
        <f>ROUND(E94*U94,2)</f>
        <v>0</v>
      </c>
      <c r="W94" s="233"/>
      <c r="X94" s="233" t="s">
        <v>220</v>
      </c>
      <c r="Y94" s="233" t="s">
        <v>221</v>
      </c>
      <c r="Z94" s="212"/>
      <c r="AA94" s="212"/>
      <c r="AB94" s="212"/>
      <c r="AC94" s="212"/>
      <c r="AD94" s="212"/>
      <c r="AE94" s="212"/>
      <c r="AF94" s="212"/>
      <c r="AG94" s="212" t="s">
        <v>222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58">
        <v>82</v>
      </c>
      <c r="B95" s="259" t="s">
        <v>872</v>
      </c>
      <c r="C95" s="269" t="s">
        <v>873</v>
      </c>
      <c r="D95" s="260" t="s">
        <v>274</v>
      </c>
      <c r="E95" s="261">
        <v>2</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218</v>
      </c>
      <c r="T95" s="233" t="s">
        <v>219</v>
      </c>
      <c r="U95" s="233">
        <v>0</v>
      </c>
      <c r="V95" s="233">
        <f>ROUND(E95*U95,2)</f>
        <v>0</v>
      </c>
      <c r="W95" s="233"/>
      <c r="X95" s="233" t="s">
        <v>220</v>
      </c>
      <c r="Y95" s="233" t="s">
        <v>221</v>
      </c>
      <c r="Z95" s="212"/>
      <c r="AA95" s="212"/>
      <c r="AB95" s="212"/>
      <c r="AC95" s="212"/>
      <c r="AD95" s="212"/>
      <c r="AE95" s="212"/>
      <c r="AF95" s="212"/>
      <c r="AG95" s="212" t="s">
        <v>222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213</v>
      </c>
      <c r="B96" s="243" t="s">
        <v>141</v>
      </c>
      <c r="C96" s="264" t="s">
        <v>142</v>
      </c>
      <c r="D96" s="244"/>
      <c r="E96" s="245"/>
      <c r="F96" s="246"/>
      <c r="G96" s="247">
        <f>SUMIF(AG97:AG101,"&lt;&gt;NOR",G97:G101)</f>
        <v>0</v>
      </c>
      <c r="H96" s="241"/>
      <c r="I96" s="241">
        <f>SUM(I97:I101)</f>
        <v>0</v>
      </c>
      <c r="J96" s="241"/>
      <c r="K96" s="241">
        <f>SUM(K97:K101)</f>
        <v>0</v>
      </c>
      <c r="L96" s="241"/>
      <c r="M96" s="241">
        <f>SUM(M97:M101)</f>
        <v>0</v>
      </c>
      <c r="N96" s="240"/>
      <c r="O96" s="240">
        <f>SUM(O97:O101)</f>
        <v>0</v>
      </c>
      <c r="P96" s="240"/>
      <c r="Q96" s="240">
        <f>SUM(Q97:Q101)</f>
        <v>0</v>
      </c>
      <c r="R96" s="241"/>
      <c r="S96" s="241"/>
      <c r="T96" s="241"/>
      <c r="U96" s="241"/>
      <c r="V96" s="241">
        <f>SUM(V97:V101)</f>
        <v>0</v>
      </c>
      <c r="W96" s="241"/>
      <c r="X96" s="241"/>
      <c r="Y96" s="241"/>
      <c r="AG96" t="s">
        <v>214</v>
      </c>
    </row>
    <row r="97" spans="1:60" ht="22.5" outlineLevel="1" x14ac:dyDescent="0.2">
      <c r="A97" s="258">
        <v>83</v>
      </c>
      <c r="B97" s="259" t="s">
        <v>874</v>
      </c>
      <c r="C97" s="269" t="s">
        <v>875</v>
      </c>
      <c r="D97" s="260" t="s">
        <v>876</v>
      </c>
      <c r="E97" s="261">
        <v>0.05</v>
      </c>
      <c r="F97" s="262"/>
      <c r="G97" s="263">
        <f>ROUND(E97*F97,2)</f>
        <v>0</v>
      </c>
      <c r="H97" s="234"/>
      <c r="I97" s="233">
        <f>ROUND(E97*H97,2)</f>
        <v>0</v>
      </c>
      <c r="J97" s="234"/>
      <c r="K97" s="233">
        <f>ROUND(E97*J97,2)</f>
        <v>0</v>
      </c>
      <c r="L97" s="233">
        <v>21</v>
      </c>
      <c r="M97" s="233">
        <f>G97*(1+L97/100)</f>
        <v>0</v>
      </c>
      <c r="N97" s="232">
        <v>9.9000000000000008E-3</v>
      </c>
      <c r="O97" s="232">
        <f>ROUND(E97*N97,2)</f>
        <v>0</v>
      </c>
      <c r="P97" s="232">
        <v>0</v>
      </c>
      <c r="Q97" s="232">
        <f>ROUND(E97*P97,2)</f>
        <v>0</v>
      </c>
      <c r="R97" s="233"/>
      <c r="S97" s="233" t="s">
        <v>218</v>
      </c>
      <c r="T97" s="233" t="s">
        <v>219</v>
      </c>
      <c r="U97" s="233">
        <v>0</v>
      </c>
      <c r="V97" s="233">
        <f>ROUND(E97*U97,2)</f>
        <v>0</v>
      </c>
      <c r="W97" s="233"/>
      <c r="X97" s="233" t="s">
        <v>220</v>
      </c>
      <c r="Y97" s="233" t="s">
        <v>221</v>
      </c>
      <c r="Z97" s="212"/>
      <c r="AA97" s="212"/>
      <c r="AB97" s="212"/>
      <c r="AC97" s="212"/>
      <c r="AD97" s="212"/>
      <c r="AE97" s="212"/>
      <c r="AF97" s="212"/>
      <c r="AG97" s="212" t="s">
        <v>222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84</v>
      </c>
      <c r="B98" s="259" t="s">
        <v>877</v>
      </c>
      <c r="C98" s="269" t="s">
        <v>878</v>
      </c>
      <c r="D98" s="260" t="s">
        <v>274</v>
      </c>
      <c r="E98" s="261">
        <v>92</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218</v>
      </c>
      <c r="T98" s="233" t="s">
        <v>219</v>
      </c>
      <c r="U98" s="233">
        <v>0</v>
      </c>
      <c r="V98" s="233">
        <f>ROUND(E98*U98,2)</f>
        <v>0</v>
      </c>
      <c r="W98" s="233"/>
      <c r="X98" s="233" t="s">
        <v>220</v>
      </c>
      <c r="Y98" s="233" t="s">
        <v>221</v>
      </c>
      <c r="Z98" s="212"/>
      <c r="AA98" s="212"/>
      <c r="AB98" s="212"/>
      <c r="AC98" s="212"/>
      <c r="AD98" s="212"/>
      <c r="AE98" s="212"/>
      <c r="AF98" s="212"/>
      <c r="AG98" s="212" t="s">
        <v>222</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8">
        <v>85</v>
      </c>
      <c r="B99" s="259" t="s">
        <v>879</v>
      </c>
      <c r="C99" s="269" t="s">
        <v>880</v>
      </c>
      <c r="D99" s="260" t="s">
        <v>881</v>
      </c>
      <c r="E99" s="261">
        <v>9.1999999999999998E-2</v>
      </c>
      <c r="F99" s="262"/>
      <c r="G99" s="263">
        <f>ROUND(E99*F99,2)</f>
        <v>0</v>
      </c>
      <c r="H99" s="234"/>
      <c r="I99" s="233">
        <f>ROUND(E99*H99,2)</f>
        <v>0</v>
      </c>
      <c r="J99" s="234"/>
      <c r="K99" s="233">
        <f>ROUND(E99*J99,2)</f>
        <v>0</v>
      </c>
      <c r="L99" s="233">
        <v>21</v>
      </c>
      <c r="M99" s="233">
        <f>G99*(1+L99/100)</f>
        <v>0</v>
      </c>
      <c r="N99" s="232">
        <v>1.6000000000000001E-3</v>
      </c>
      <c r="O99" s="232">
        <f>ROUND(E99*N99,2)</f>
        <v>0</v>
      </c>
      <c r="P99" s="232">
        <v>0</v>
      </c>
      <c r="Q99" s="232">
        <f>ROUND(E99*P99,2)</f>
        <v>0</v>
      </c>
      <c r="R99" s="233"/>
      <c r="S99" s="233" t="s">
        <v>218</v>
      </c>
      <c r="T99" s="233" t="s">
        <v>219</v>
      </c>
      <c r="U99" s="233">
        <v>0</v>
      </c>
      <c r="V99" s="233">
        <f>ROUND(E99*U99,2)</f>
        <v>0</v>
      </c>
      <c r="W99" s="233"/>
      <c r="X99" s="233" t="s">
        <v>242</v>
      </c>
      <c r="Y99" s="233" t="s">
        <v>221</v>
      </c>
      <c r="Z99" s="212"/>
      <c r="AA99" s="212"/>
      <c r="AB99" s="212"/>
      <c r="AC99" s="212"/>
      <c r="AD99" s="212"/>
      <c r="AE99" s="212"/>
      <c r="AF99" s="212"/>
      <c r="AG99" s="212" t="s">
        <v>243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86</v>
      </c>
      <c r="B100" s="259" t="s">
        <v>882</v>
      </c>
      <c r="C100" s="269" t="s">
        <v>883</v>
      </c>
      <c r="D100" s="260" t="s">
        <v>274</v>
      </c>
      <c r="E100" s="261">
        <v>8</v>
      </c>
      <c r="F100" s="262"/>
      <c r="G100" s="263">
        <f>ROUND(E100*F100,2)</f>
        <v>0</v>
      </c>
      <c r="H100" s="234"/>
      <c r="I100" s="233">
        <f>ROUND(E100*H100,2)</f>
        <v>0</v>
      </c>
      <c r="J100" s="234"/>
      <c r="K100" s="233">
        <f>ROUND(E100*J100,2)</f>
        <v>0</v>
      </c>
      <c r="L100" s="233">
        <v>21</v>
      </c>
      <c r="M100" s="233">
        <f>G100*(1+L100/100)</f>
        <v>0</v>
      </c>
      <c r="N100" s="232">
        <v>1.0000000000000001E-5</v>
      </c>
      <c r="O100" s="232">
        <f>ROUND(E100*N100,2)</f>
        <v>0</v>
      </c>
      <c r="P100" s="232">
        <v>0</v>
      </c>
      <c r="Q100" s="232">
        <f>ROUND(E100*P100,2)</f>
        <v>0</v>
      </c>
      <c r="R100" s="233"/>
      <c r="S100" s="233" t="s">
        <v>218</v>
      </c>
      <c r="T100" s="233" t="s">
        <v>219</v>
      </c>
      <c r="U100" s="233">
        <v>0</v>
      </c>
      <c r="V100" s="233">
        <f>ROUND(E100*U100,2)</f>
        <v>0</v>
      </c>
      <c r="W100" s="233"/>
      <c r="X100" s="233" t="s">
        <v>220</v>
      </c>
      <c r="Y100" s="233" t="s">
        <v>221</v>
      </c>
      <c r="Z100" s="212"/>
      <c r="AA100" s="212"/>
      <c r="AB100" s="212"/>
      <c r="AC100" s="212"/>
      <c r="AD100" s="212"/>
      <c r="AE100" s="212"/>
      <c r="AF100" s="212"/>
      <c r="AG100" s="212" t="s">
        <v>222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8">
        <v>87</v>
      </c>
      <c r="B101" s="259" t="s">
        <v>884</v>
      </c>
      <c r="C101" s="269" t="s">
        <v>885</v>
      </c>
      <c r="D101" s="260" t="s">
        <v>881</v>
      </c>
      <c r="E101" s="261">
        <v>8.0000000000000002E-3</v>
      </c>
      <c r="F101" s="262"/>
      <c r="G101" s="263">
        <f>ROUND(E101*F101,2)</f>
        <v>0</v>
      </c>
      <c r="H101" s="234"/>
      <c r="I101" s="233">
        <f>ROUND(E101*H101,2)</f>
        <v>0</v>
      </c>
      <c r="J101" s="234"/>
      <c r="K101" s="233">
        <f>ROUND(E101*J101,2)</f>
        <v>0</v>
      </c>
      <c r="L101" s="233">
        <v>21</v>
      </c>
      <c r="M101" s="233">
        <f>G101*(1+L101/100)</f>
        <v>0</v>
      </c>
      <c r="N101" s="232">
        <v>2.7000000000000001E-3</v>
      </c>
      <c r="O101" s="232">
        <f>ROUND(E101*N101,2)</f>
        <v>0</v>
      </c>
      <c r="P101" s="232">
        <v>0</v>
      </c>
      <c r="Q101" s="232">
        <f>ROUND(E101*P101,2)</f>
        <v>0</v>
      </c>
      <c r="R101" s="233"/>
      <c r="S101" s="233" t="s">
        <v>218</v>
      </c>
      <c r="T101" s="233" t="s">
        <v>219</v>
      </c>
      <c r="U101" s="233">
        <v>0</v>
      </c>
      <c r="V101" s="233">
        <f>ROUND(E101*U101,2)</f>
        <v>0</v>
      </c>
      <c r="W101" s="233"/>
      <c r="X101" s="233" t="s">
        <v>242</v>
      </c>
      <c r="Y101" s="233" t="s">
        <v>221</v>
      </c>
      <c r="Z101" s="212"/>
      <c r="AA101" s="212"/>
      <c r="AB101" s="212"/>
      <c r="AC101" s="212"/>
      <c r="AD101" s="212"/>
      <c r="AE101" s="212"/>
      <c r="AF101" s="212"/>
      <c r="AG101" s="212" t="s">
        <v>243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213</v>
      </c>
      <c r="B102" s="243" t="s">
        <v>159</v>
      </c>
      <c r="C102" s="264" t="s">
        <v>160</v>
      </c>
      <c r="D102" s="244"/>
      <c r="E102" s="245"/>
      <c r="F102" s="246"/>
      <c r="G102" s="247">
        <f>SUMIF(AG103:AG103,"&lt;&gt;NOR",G103:G103)</f>
        <v>0</v>
      </c>
      <c r="H102" s="241"/>
      <c r="I102" s="241">
        <f>SUM(I103:I103)</f>
        <v>0</v>
      </c>
      <c r="J102" s="241"/>
      <c r="K102" s="241">
        <f>SUM(K103:K103)</f>
        <v>0</v>
      </c>
      <c r="L102" s="241"/>
      <c r="M102" s="241">
        <f>SUM(M103:M103)</f>
        <v>0</v>
      </c>
      <c r="N102" s="240"/>
      <c r="O102" s="240">
        <f>SUM(O103:O103)</f>
        <v>0</v>
      </c>
      <c r="P102" s="240"/>
      <c r="Q102" s="240">
        <f>SUM(Q103:Q103)</f>
        <v>0</v>
      </c>
      <c r="R102" s="241"/>
      <c r="S102" s="241"/>
      <c r="T102" s="241"/>
      <c r="U102" s="241"/>
      <c r="V102" s="241">
        <f>SUM(V103:V103)</f>
        <v>0</v>
      </c>
      <c r="W102" s="241"/>
      <c r="X102" s="241"/>
      <c r="Y102" s="241"/>
      <c r="AG102" t="s">
        <v>214</v>
      </c>
    </row>
    <row r="103" spans="1:60" ht="22.5" outlineLevel="1" x14ac:dyDescent="0.2">
      <c r="A103" s="249">
        <v>88</v>
      </c>
      <c r="B103" s="250" t="s">
        <v>886</v>
      </c>
      <c r="C103" s="265" t="s">
        <v>887</v>
      </c>
      <c r="D103" s="251" t="s">
        <v>888</v>
      </c>
      <c r="E103" s="252">
        <v>8</v>
      </c>
      <c r="F103" s="253"/>
      <c r="G103" s="254">
        <f>ROUND(E103*F103,2)</f>
        <v>0</v>
      </c>
      <c r="H103" s="234"/>
      <c r="I103" s="233">
        <f>ROUND(E103*H103,2)</f>
        <v>0</v>
      </c>
      <c r="J103" s="234"/>
      <c r="K103" s="233">
        <f>ROUND(E103*J103,2)</f>
        <v>0</v>
      </c>
      <c r="L103" s="233">
        <v>21</v>
      </c>
      <c r="M103" s="233">
        <f>G103*(1+L103/100)</f>
        <v>0</v>
      </c>
      <c r="N103" s="232">
        <v>0</v>
      </c>
      <c r="O103" s="232">
        <f>ROUND(E103*N103,2)</f>
        <v>0</v>
      </c>
      <c r="P103" s="232">
        <v>0</v>
      </c>
      <c r="Q103" s="232">
        <f>ROUND(E103*P103,2)</f>
        <v>0</v>
      </c>
      <c r="R103" s="233"/>
      <c r="S103" s="233" t="s">
        <v>218</v>
      </c>
      <c r="T103" s="233" t="s">
        <v>219</v>
      </c>
      <c r="U103" s="233">
        <v>0</v>
      </c>
      <c r="V103" s="233">
        <f>ROUND(E103*U103,2)</f>
        <v>0</v>
      </c>
      <c r="W103" s="233"/>
      <c r="X103" s="233" t="s">
        <v>220</v>
      </c>
      <c r="Y103" s="233" t="s">
        <v>221</v>
      </c>
      <c r="Z103" s="212"/>
      <c r="AA103" s="212"/>
      <c r="AB103" s="212"/>
      <c r="AC103" s="212"/>
      <c r="AD103" s="212"/>
      <c r="AE103" s="212"/>
      <c r="AF103" s="212"/>
      <c r="AG103" s="212" t="s">
        <v>222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3"/>
      <c r="B104" s="4"/>
      <c r="C104" s="270"/>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199</v>
      </c>
    </row>
    <row r="105" spans="1:60" x14ac:dyDescent="0.2">
      <c r="A105" s="215"/>
      <c r="B105" s="216" t="s">
        <v>31</v>
      </c>
      <c r="C105" s="271"/>
      <c r="D105" s="217"/>
      <c r="E105" s="218"/>
      <c r="F105" s="218"/>
      <c r="G105" s="248">
        <f>G8+G18+G21+G30+G33+G93+G96+G102</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359</v>
      </c>
    </row>
    <row r="106" spans="1:60" x14ac:dyDescent="0.2">
      <c r="A106" s="277" t="s">
        <v>702</v>
      </c>
      <c r="B106" s="277"/>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3"/>
      <c r="B107" s="4" t="s">
        <v>703</v>
      </c>
      <c r="C107" s="270" t="s">
        <v>704</v>
      </c>
      <c r="D107" s="6"/>
      <c r="E107" s="3"/>
      <c r="F107" s="3"/>
      <c r="G107" s="3"/>
      <c r="H107" s="3"/>
      <c r="I107" s="3"/>
      <c r="J107" s="3"/>
      <c r="K107" s="3"/>
      <c r="L107" s="3"/>
      <c r="M107" s="3"/>
      <c r="N107" s="3"/>
      <c r="O107" s="3"/>
      <c r="P107" s="3"/>
      <c r="Q107" s="3"/>
      <c r="R107" s="3"/>
      <c r="S107" s="3"/>
      <c r="T107" s="3"/>
      <c r="U107" s="3"/>
      <c r="V107" s="3"/>
      <c r="W107" s="3"/>
      <c r="X107" s="3"/>
      <c r="Y107" s="3"/>
      <c r="AG107" t="s">
        <v>705</v>
      </c>
    </row>
    <row r="108" spans="1:60" ht="25.5" x14ac:dyDescent="0.2">
      <c r="A108" s="3"/>
      <c r="B108" s="4" t="s">
        <v>706</v>
      </c>
      <c r="C108" s="270" t="s">
        <v>707</v>
      </c>
      <c r="D108" s="6"/>
      <c r="E108" s="3"/>
      <c r="F108" s="3"/>
      <c r="G108" s="3"/>
      <c r="H108" s="3"/>
      <c r="I108" s="3"/>
      <c r="J108" s="3"/>
      <c r="K108" s="3"/>
      <c r="L108" s="3"/>
      <c r="M108" s="3"/>
      <c r="N108" s="3"/>
      <c r="O108" s="3"/>
      <c r="P108" s="3"/>
      <c r="Q108" s="3"/>
      <c r="R108" s="3"/>
      <c r="S108" s="3"/>
      <c r="T108" s="3"/>
      <c r="U108" s="3"/>
      <c r="V108" s="3"/>
      <c r="W108" s="3"/>
      <c r="X108" s="3"/>
      <c r="Y108" s="3"/>
      <c r="AG108" t="s">
        <v>708</v>
      </c>
    </row>
    <row r="109" spans="1:60" x14ac:dyDescent="0.2">
      <c r="A109" s="3"/>
      <c r="B109" s="4"/>
      <c r="C109" s="270" t="s">
        <v>514</v>
      </c>
      <c r="D109" s="6"/>
      <c r="E109" s="3"/>
      <c r="F109" s="3"/>
      <c r="G109" s="3"/>
      <c r="H109" s="3"/>
      <c r="I109" s="3"/>
      <c r="J109" s="3"/>
      <c r="K109" s="3"/>
      <c r="L109" s="3"/>
      <c r="M109" s="3"/>
      <c r="N109" s="3"/>
      <c r="O109" s="3"/>
      <c r="P109" s="3"/>
      <c r="Q109" s="3"/>
      <c r="R109" s="3"/>
      <c r="S109" s="3"/>
      <c r="T109" s="3"/>
      <c r="U109" s="3"/>
      <c r="V109" s="3"/>
      <c r="W109" s="3"/>
      <c r="X109" s="3"/>
      <c r="Y109" s="3"/>
      <c r="AG109" t="s">
        <v>709</v>
      </c>
    </row>
    <row r="110" spans="1:60" x14ac:dyDescent="0.2">
      <c r="A110" s="3"/>
      <c r="B110" s="4"/>
      <c r="C110" s="270"/>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
      <c r="A111" s="3"/>
      <c r="B111" s="4"/>
      <c r="C111" s="270"/>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A112" s="3"/>
      <c r="B112" s="4"/>
      <c r="C112" s="270"/>
      <c r="D112" s="6"/>
      <c r="E112" s="3"/>
      <c r="F112" s="3"/>
      <c r="G112" s="3"/>
      <c r="H112" s="3"/>
      <c r="I112" s="3"/>
      <c r="J112" s="3"/>
      <c r="K112" s="3"/>
      <c r="L112" s="3"/>
      <c r="M112" s="3"/>
      <c r="N112" s="3"/>
      <c r="O112" s="3"/>
      <c r="P112" s="3"/>
      <c r="Q112" s="3"/>
      <c r="R112" s="3"/>
      <c r="S112" s="3"/>
      <c r="T112" s="3"/>
      <c r="U112" s="3"/>
      <c r="V112" s="3"/>
      <c r="W112" s="3"/>
      <c r="X112" s="3"/>
      <c r="Y112" s="3"/>
    </row>
    <row r="113" spans="1:33" x14ac:dyDescent="0.2">
      <c r="A113" s="219" t="s">
        <v>360</v>
      </c>
      <c r="B113" s="219"/>
      <c r="C113" s="272"/>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220"/>
      <c r="B114" s="221"/>
      <c r="C114" s="273"/>
      <c r="D114" s="221"/>
      <c r="E114" s="221"/>
      <c r="F114" s="221"/>
      <c r="G114" s="222"/>
      <c r="H114" s="3"/>
      <c r="I114" s="3"/>
      <c r="J114" s="3"/>
      <c r="K114" s="3"/>
      <c r="L114" s="3"/>
      <c r="M114" s="3"/>
      <c r="N114" s="3"/>
      <c r="O114" s="3"/>
      <c r="P114" s="3"/>
      <c r="Q114" s="3"/>
      <c r="R114" s="3"/>
      <c r="S114" s="3"/>
      <c r="T114" s="3"/>
      <c r="U114" s="3"/>
      <c r="V114" s="3"/>
      <c r="W114" s="3"/>
      <c r="X114" s="3"/>
      <c r="Y114" s="3"/>
      <c r="AG114" t="s">
        <v>361</v>
      </c>
    </row>
    <row r="115" spans="1:33" x14ac:dyDescent="0.2">
      <c r="A115" s="223"/>
      <c r="B115" s="224"/>
      <c r="C115" s="274"/>
      <c r="D115" s="224"/>
      <c r="E115" s="224"/>
      <c r="F115" s="224"/>
      <c r="G115" s="225"/>
      <c r="H115" s="3"/>
      <c r="I115" s="3"/>
      <c r="J115" s="3"/>
      <c r="K115" s="3"/>
      <c r="L115" s="3"/>
      <c r="M115" s="3"/>
      <c r="N115" s="3"/>
      <c r="O115" s="3"/>
      <c r="P115" s="3"/>
      <c r="Q115" s="3"/>
      <c r="R115" s="3"/>
      <c r="S115" s="3"/>
      <c r="T115" s="3"/>
      <c r="U115" s="3"/>
      <c r="V115" s="3"/>
      <c r="W115" s="3"/>
      <c r="X115" s="3"/>
      <c r="Y115" s="3"/>
    </row>
    <row r="116" spans="1:33" x14ac:dyDescent="0.2">
      <c r="A116" s="223"/>
      <c r="B116" s="224"/>
      <c r="C116" s="274"/>
      <c r="D116" s="224"/>
      <c r="E116" s="224"/>
      <c r="F116" s="224"/>
      <c r="G116" s="225"/>
      <c r="H116" s="3"/>
      <c r="I116" s="3"/>
      <c r="J116" s="3"/>
      <c r="K116" s="3"/>
      <c r="L116" s="3"/>
      <c r="M116" s="3"/>
      <c r="N116" s="3"/>
      <c r="O116" s="3"/>
      <c r="P116" s="3"/>
      <c r="Q116" s="3"/>
      <c r="R116" s="3"/>
      <c r="S116" s="3"/>
      <c r="T116" s="3"/>
      <c r="U116" s="3"/>
      <c r="V116" s="3"/>
      <c r="W116" s="3"/>
      <c r="X116" s="3"/>
      <c r="Y116" s="3"/>
    </row>
    <row r="117" spans="1:33" x14ac:dyDescent="0.2">
      <c r="A117" s="223"/>
      <c r="B117" s="224"/>
      <c r="C117" s="274"/>
      <c r="D117" s="224"/>
      <c r="E117" s="224"/>
      <c r="F117" s="224"/>
      <c r="G117" s="225"/>
      <c r="H117" s="3"/>
      <c r="I117" s="3"/>
      <c r="J117" s="3"/>
      <c r="K117" s="3"/>
      <c r="L117" s="3"/>
      <c r="M117" s="3"/>
      <c r="N117" s="3"/>
      <c r="O117" s="3"/>
      <c r="P117" s="3"/>
      <c r="Q117" s="3"/>
      <c r="R117" s="3"/>
      <c r="S117" s="3"/>
      <c r="T117" s="3"/>
      <c r="U117" s="3"/>
      <c r="V117" s="3"/>
      <c r="W117" s="3"/>
      <c r="X117" s="3"/>
      <c r="Y117" s="3"/>
    </row>
    <row r="118" spans="1:33" x14ac:dyDescent="0.2">
      <c r="A118" s="226"/>
      <c r="B118" s="227"/>
      <c r="C118" s="275"/>
      <c r="D118" s="227"/>
      <c r="E118" s="227"/>
      <c r="F118" s="227"/>
      <c r="G118" s="228"/>
      <c r="H118" s="3"/>
      <c r="I118" s="3"/>
      <c r="J118" s="3"/>
      <c r="K118" s="3"/>
      <c r="L118" s="3"/>
      <c r="M118" s="3"/>
      <c r="N118" s="3"/>
      <c r="O118" s="3"/>
      <c r="P118" s="3"/>
      <c r="Q118" s="3"/>
      <c r="R118" s="3"/>
      <c r="S118" s="3"/>
      <c r="T118" s="3"/>
      <c r="U118" s="3"/>
      <c r="V118" s="3"/>
      <c r="W118" s="3"/>
      <c r="X118" s="3"/>
      <c r="Y118" s="3"/>
    </row>
    <row r="119" spans="1:33"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33" x14ac:dyDescent="0.2">
      <c r="C120" s="276"/>
      <c r="D120" s="10"/>
      <c r="AG120" t="s">
        <v>362</v>
      </c>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3hV1YyV187SpskCTdCUxj+rGqq6v2zupdSHhMSryL0Wwapss0nLhPSoC2r5Iu4G+zh03CjRo9rzHCrKEqVoUw==" saltValue="hT9erD/0kj7cHePmN2Dz1A==" spinCount="100000" sheet="1" formatRows="0"/>
  <mergeCells count="7">
    <mergeCell ref="A114:G118"/>
    <mergeCell ref="A1:G1"/>
    <mergeCell ref="C2:G2"/>
    <mergeCell ref="C3:G3"/>
    <mergeCell ref="C4:G4"/>
    <mergeCell ref="A106:B106"/>
    <mergeCell ref="A113:C11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C2AF-36F7-45AC-BE26-373EBBA103D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67</v>
      </c>
      <c r="C3" s="201" t="s">
        <v>68</v>
      </c>
      <c r="D3" s="199"/>
      <c r="E3" s="199"/>
      <c r="F3" s="199"/>
      <c r="G3" s="200"/>
      <c r="AC3" s="176" t="s">
        <v>889</v>
      </c>
      <c r="AG3" t="s">
        <v>189</v>
      </c>
    </row>
    <row r="4" spans="1:60" ht="24.95" customHeight="1" x14ac:dyDescent="0.2">
      <c r="A4" s="202" t="s">
        <v>10</v>
      </c>
      <c r="B4" s="203" t="s">
        <v>60</v>
      </c>
      <c r="C4" s="204" t="s">
        <v>69</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185</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214</v>
      </c>
    </row>
    <row r="9" spans="1:60" outlineLevel="1" x14ac:dyDescent="0.2">
      <c r="A9" s="258">
        <v>1</v>
      </c>
      <c r="B9" s="259" t="s">
        <v>890</v>
      </c>
      <c r="C9" s="269" t="s">
        <v>891</v>
      </c>
      <c r="D9" s="260" t="s">
        <v>892</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365</v>
      </c>
      <c r="T9" s="233" t="s">
        <v>219</v>
      </c>
      <c r="U9" s="233">
        <v>0</v>
      </c>
      <c r="V9" s="233">
        <f>ROUND(E9*U9,2)</f>
        <v>0</v>
      </c>
      <c r="W9" s="233"/>
      <c r="X9" s="233" t="s">
        <v>69</v>
      </c>
      <c r="Y9" s="233" t="s">
        <v>221</v>
      </c>
      <c r="Z9" s="212"/>
      <c r="AA9" s="212"/>
      <c r="AB9" s="212"/>
      <c r="AC9" s="212"/>
      <c r="AD9" s="212"/>
      <c r="AE9" s="212"/>
      <c r="AF9" s="212"/>
      <c r="AG9" s="212" t="s">
        <v>893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894</v>
      </c>
      <c r="C10" s="265" t="s">
        <v>895</v>
      </c>
      <c r="D10" s="251" t="s">
        <v>892</v>
      </c>
      <c r="E10" s="252">
        <v>1</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365</v>
      </c>
      <c r="T10" s="233" t="s">
        <v>219</v>
      </c>
      <c r="U10" s="233">
        <v>0</v>
      </c>
      <c r="V10" s="233">
        <f>ROUND(E10*U10,2)</f>
        <v>0</v>
      </c>
      <c r="W10" s="233"/>
      <c r="X10" s="233" t="s">
        <v>69</v>
      </c>
      <c r="Y10" s="233" t="s">
        <v>221</v>
      </c>
      <c r="Z10" s="212"/>
      <c r="AA10" s="212"/>
      <c r="AB10" s="212"/>
      <c r="AC10" s="212"/>
      <c r="AD10" s="212"/>
      <c r="AE10" s="212"/>
      <c r="AF10" s="212"/>
      <c r="AG10" s="212" t="s">
        <v>896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2" x14ac:dyDescent="0.2">
      <c r="A11" s="229"/>
      <c r="B11" s="230"/>
      <c r="C11" s="266" t="s">
        <v>897</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224</v>
      </c>
      <c r="AH11" s="212"/>
      <c r="AI11" s="212"/>
      <c r="AJ11" s="212"/>
      <c r="AK11" s="212"/>
      <c r="AL11" s="212"/>
      <c r="AM11" s="212"/>
      <c r="AN11" s="212"/>
      <c r="AO11" s="212"/>
      <c r="AP11" s="212"/>
      <c r="AQ11" s="212"/>
      <c r="AR11" s="212"/>
      <c r="AS11" s="212"/>
      <c r="AT11" s="212"/>
      <c r="AU11" s="212"/>
      <c r="AV11" s="212"/>
      <c r="AW11" s="212"/>
      <c r="AX11" s="212"/>
      <c r="AY11" s="212"/>
      <c r="AZ11" s="212"/>
      <c r="BA11" s="257" t="str">
        <f>C11</f>
        <v>Náklady zhotovitele, související s prováděním zkoušek a revizí předepsaných technickými normami nebo objednatelem a které jsou pro provedení díla nezbytné a předepsané podmínkami uvedenými ve stavebním povolení..</v>
      </c>
      <c r="BB11" s="212"/>
      <c r="BC11" s="212"/>
      <c r="BD11" s="212"/>
      <c r="BE11" s="212"/>
      <c r="BF11" s="212"/>
      <c r="BG11" s="212"/>
      <c r="BH11" s="212"/>
    </row>
    <row r="12" spans="1:60" outlineLevel="1" x14ac:dyDescent="0.2">
      <c r="A12" s="249">
        <v>3</v>
      </c>
      <c r="B12" s="250" t="s">
        <v>898</v>
      </c>
      <c r="C12" s="265" t="s">
        <v>899</v>
      </c>
      <c r="D12" s="251" t="s">
        <v>900</v>
      </c>
      <c r="E12" s="252">
        <v>7.5</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218</v>
      </c>
      <c r="T12" s="233" t="s">
        <v>219</v>
      </c>
      <c r="U12" s="233">
        <v>0</v>
      </c>
      <c r="V12" s="233">
        <f>ROUND(E12*U12,2)</f>
        <v>0</v>
      </c>
      <c r="W12" s="233"/>
      <c r="X12" s="233" t="s">
        <v>69</v>
      </c>
      <c r="Y12" s="233" t="s">
        <v>221</v>
      </c>
      <c r="Z12" s="212"/>
      <c r="AA12" s="212"/>
      <c r="AB12" s="212"/>
      <c r="AC12" s="212"/>
      <c r="AD12" s="212"/>
      <c r="AE12" s="212"/>
      <c r="AF12" s="212"/>
      <c r="AG12" s="212" t="s">
        <v>896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6" t="s">
        <v>901</v>
      </c>
      <c r="D13" s="255"/>
      <c r="E13" s="255"/>
      <c r="F13" s="255"/>
      <c r="G13" s="255"/>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3" x14ac:dyDescent="0.2">
      <c r="A14" s="229"/>
      <c r="B14" s="230"/>
      <c r="C14" s="267" t="s">
        <v>902</v>
      </c>
      <c r="D14" s="256"/>
      <c r="E14" s="256"/>
      <c r="F14" s="256"/>
      <c r="G14" s="256"/>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224</v>
      </c>
      <c r="AH14" s="212"/>
      <c r="AI14" s="212"/>
      <c r="AJ14" s="212"/>
      <c r="AK14" s="212"/>
      <c r="AL14" s="212"/>
      <c r="AM14" s="212"/>
      <c r="AN14" s="212"/>
      <c r="AO14" s="212"/>
      <c r="AP14" s="212"/>
      <c r="AQ14" s="212"/>
      <c r="AR14" s="212"/>
      <c r="AS14" s="212"/>
      <c r="AT14" s="212"/>
      <c r="AU14" s="212"/>
      <c r="AV14" s="212"/>
      <c r="AW14" s="212"/>
      <c r="AX14" s="212"/>
      <c r="AY14" s="212"/>
      <c r="AZ14" s="212"/>
      <c r="BA14" s="257" t="str">
        <f>C14</f>
        <v>Zřízení a provoz staveništních elektrorozvodů vč.podružného měření s dodatečným vyúčtováním bude sjednáno s nájemcem areálů</v>
      </c>
      <c r="BB14" s="212"/>
      <c r="BC14" s="212"/>
      <c r="BD14" s="212"/>
      <c r="BE14" s="212"/>
      <c r="BF14" s="212"/>
      <c r="BG14" s="212"/>
      <c r="BH14" s="212"/>
    </row>
    <row r="15" spans="1:60" outlineLevel="3" x14ac:dyDescent="0.2">
      <c r="A15" s="229"/>
      <c r="B15" s="230"/>
      <c r="C15" s="267" t="s">
        <v>903</v>
      </c>
      <c r="D15" s="256"/>
      <c r="E15" s="256"/>
      <c r="F15" s="256"/>
      <c r="G15" s="256"/>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42" t="s">
        <v>213</v>
      </c>
      <c r="B16" s="243" t="s">
        <v>186</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214</v>
      </c>
    </row>
    <row r="17" spans="1:60" outlineLevel="1" x14ac:dyDescent="0.2">
      <c r="A17" s="249">
        <v>4</v>
      </c>
      <c r="B17" s="250" t="s">
        <v>904</v>
      </c>
      <c r="C17" s="265" t="s">
        <v>905</v>
      </c>
      <c r="D17" s="251" t="s">
        <v>892</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365</v>
      </c>
      <c r="T17" s="233" t="s">
        <v>219</v>
      </c>
      <c r="U17" s="233">
        <v>0</v>
      </c>
      <c r="V17" s="233">
        <f>ROUND(E17*U17,2)</f>
        <v>0</v>
      </c>
      <c r="W17" s="233"/>
      <c r="X17" s="233" t="s">
        <v>69</v>
      </c>
      <c r="Y17" s="233" t="s">
        <v>221</v>
      </c>
      <c r="Z17" s="212"/>
      <c r="AA17" s="212"/>
      <c r="AB17" s="212"/>
      <c r="AC17" s="212"/>
      <c r="AD17" s="212"/>
      <c r="AE17" s="212"/>
      <c r="AF17" s="212"/>
      <c r="AG17" s="212" t="s">
        <v>896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906</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224</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907</v>
      </c>
      <c r="C19" s="265" t="s">
        <v>908</v>
      </c>
      <c r="D19" s="251" t="s">
        <v>892</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365</v>
      </c>
      <c r="T19" s="233" t="s">
        <v>219</v>
      </c>
      <c r="U19" s="233">
        <v>0</v>
      </c>
      <c r="V19" s="233">
        <f>ROUND(E19*U19,2)</f>
        <v>0</v>
      </c>
      <c r="W19" s="233"/>
      <c r="X19" s="233" t="s">
        <v>69</v>
      </c>
      <c r="Y19" s="233" t="s">
        <v>221</v>
      </c>
      <c r="Z19" s="212"/>
      <c r="AA19" s="212"/>
      <c r="AB19" s="212"/>
      <c r="AC19" s="212"/>
      <c r="AD19" s="212"/>
      <c r="AE19" s="212"/>
      <c r="AF19" s="212"/>
      <c r="AG19" s="212" t="s">
        <v>896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909</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224</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910</v>
      </c>
      <c r="C21" s="265" t="s">
        <v>911</v>
      </c>
      <c r="D21" s="251" t="s">
        <v>892</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365</v>
      </c>
      <c r="T21" s="233" t="s">
        <v>219</v>
      </c>
      <c r="U21" s="233">
        <v>0</v>
      </c>
      <c r="V21" s="233">
        <f>ROUND(E21*U21,2)</f>
        <v>0</v>
      </c>
      <c r="W21" s="233"/>
      <c r="X21" s="233" t="s">
        <v>69</v>
      </c>
      <c r="Y21" s="233" t="s">
        <v>221</v>
      </c>
      <c r="Z21" s="212"/>
      <c r="AA21" s="212"/>
      <c r="AB21" s="212"/>
      <c r="AC21" s="212"/>
      <c r="AD21" s="212"/>
      <c r="AE21" s="212"/>
      <c r="AF21" s="212"/>
      <c r="AG21" s="212" t="s">
        <v>896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912</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224</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provedení skutečného zaměření stavby v rozsahu nezbytném pro zápis změny do katastru nemovitostí.</v>
      </c>
      <c r="BB22" s="212"/>
      <c r="BC22" s="212"/>
      <c r="BD22" s="212"/>
      <c r="BE22" s="212"/>
      <c r="BF22" s="212"/>
      <c r="BG22" s="212"/>
      <c r="BH22" s="212"/>
    </row>
    <row r="23" spans="1:60" ht="45" outlineLevel="3" x14ac:dyDescent="0.2">
      <c r="A23" s="229"/>
      <c r="B23" s="230"/>
      <c r="C23" s="267" t="s">
        <v>929</v>
      </c>
      <c r="D23" s="256"/>
      <c r="E23" s="256"/>
      <c r="F23" s="256"/>
      <c r="G23" s="256"/>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224</v>
      </c>
      <c r="AH23" s="212"/>
      <c r="AI23" s="212"/>
      <c r="AJ23" s="212"/>
      <c r="AK23" s="212"/>
      <c r="AL23" s="212"/>
      <c r="AM23" s="212"/>
      <c r="AN23" s="212"/>
      <c r="AO23" s="212"/>
      <c r="AP23" s="212"/>
      <c r="AQ23" s="212"/>
      <c r="AR23" s="212"/>
      <c r="AS23" s="212"/>
      <c r="AT23" s="212"/>
      <c r="AU23" s="212"/>
      <c r="AV23" s="212"/>
      <c r="AW23" s="212"/>
      <c r="AX23" s="212"/>
      <c r="AY23" s="212"/>
      <c r="AZ23" s="212"/>
      <c r="BA23" s="257" t="str">
        <f>C23</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3" s="212"/>
      <c r="BC23" s="212"/>
      <c r="BD23" s="212"/>
      <c r="BE23" s="212"/>
      <c r="BF23" s="212"/>
      <c r="BG23" s="212"/>
      <c r="BH23" s="212"/>
    </row>
    <row r="24" spans="1:60" outlineLevel="3" x14ac:dyDescent="0.2">
      <c r="A24" s="229"/>
      <c r="B24" s="230"/>
      <c r="C24" s="267" t="s">
        <v>913</v>
      </c>
      <c r="D24" s="256"/>
      <c r="E24" s="256"/>
      <c r="F24" s="256"/>
      <c r="G24" s="256"/>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914</v>
      </c>
      <c r="C25" s="265" t="s">
        <v>915</v>
      </c>
      <c r="D25" s="251" t="s">
        <v>892</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218</v>
      </c>
      <c r="T25" s="233" t="s">
        <v>219</v>
      </c>
      <c r="U25" s="233">
        <v>0</v>
      </c>
      <c r="V25" s="233">
        <f>ROUND(E25*U25,2)</f>
        <v>0</v>
      </c>
      <c r="W25" s="233"/>
      <c r="X25" s="233" t="s">
        <v>69</v>
      </c>
      <c r="Y25" s="233" t="s">
        <v>221</v>
      </c>
      <c r="Z25" s="212"/>
      <c r="AA25" s="212"/>
      <c r="AB25" s="212"/>
      <c r="AC25" s="212"/>
      <c r="AD25" s="212"/>
      <c r="AE25" s="212"/>
      <c r="AF25" s="212"/>
      <c r="AG25" s="212" t="s">
        <v>916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917</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224</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vyhotovení dokumentace skutečného provedení stavby a její předání objednateli v požadované formě a požadovaném počtu.</v>
      </c>
      <c r="BB26" s="212"/>
      <c r="BC26" s="212"/>
      <c r="BD26" s="212"/>
      <c r="BE26" s="212"/>
      <c r="BF26" s="212"/>
      <c r="BG26" s="212"/>
      <c r="BH26" s="212"/>
    </row>
    <row r="27" spans="1:60" outlineLevel="1" x14ac:dyDescent="0.2">
      <c r="A27" s="258">
        <v>8</v>
      </c>
      <c r="B27" s="259" t="s">
        <v>918</v>
      </c>
      <c r="C27" s="269" t="s">
        <v>919</v>
      </c>
      <c r="D27" s="260" t="s">
        <v>892</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218</v>
      </c>
      <c r="T27" s="233" t="s">
        <v>219</v>
      </c>
      <c r="U27" s="233">
        <v>0</v>
      </c>
      <c r="V27" s="233">
        <f>ROUND(E27*U27,2)</f>
        <v>0</v>
      </c>
      <c r="W27" s="233"/>
      <c r="X27" s="233" t="s">
        <v>69</v>
      </c>
      <c r="Y27" s="233" t="s">
        <v>221</v>
      </c>
      <c r="Z27" s="212"/>
      <c r="AA27" s="212"/>
      <c r="AB27" s="212"/>
      <c r="AC27" s="212"/>
      <c r="AD27" s="212"/>
      <c r="AE27" s="212"/>
      <c r="AF27" s="212"/>
      <c r="AG27" s="212" t="s">
        <v>896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920</v>
      </c>
      <c r="C28" s="269" t="s">
        <v>921</v>
      </c>
      <c r="D28" s="260" t="s">
        <v>892</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218</v>
      </c>
      <c r="T28" s="233" t="s">
        <v>219</v>
      </c>
      <c r="U28" s="233">
        <v>0</v>
      </c>
      <c r="V28" s="233">
        <f>ROUND(E28*U28,2)</f>
        <v>0</v>
      </c>
      <c r="W28" s="233"/>
      <c r="X28" s="233" t="s">
        <v>69</v>
      </c>
      <c r="Y28" s="233" t="s">
        <v>221</v>
      </c>
      <c r="Z28" s="212"/>
      <c r="AA28" s="212"/>
      <c r="AB28" s="212"/>
      <c r="AC28" s="212"/>
      <c r="AD28" s="212"/>
      <c r="AE28" s="212"/>
      <c r="AF28" s="212"/>
      <c r="AG28" s="212" t="s">
        <v>896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922</v>
      </c>
      <c r="C29" s="269" t="s">
        <v>923</v>
      </c>
      <c r="D29" s="260" t="s">
        <v>892</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218</v>
      </c>
      <c r="T29" s="233" t="s">
        <v>219</v>
      </c>
      <c r="U29" s="233">
        <v>0</v>
      </c>
      <c r="V29" s="233">
        <f>ROUND(E29*U29,2)</f>
        <v>0</v>
      </c>
      <c r="W29" s="233"/>
      <c r="X29" s="233" t="s">
        <v>69</v>
      </c>
      <c r="Y29" s="233" t="s">
        <v>221</v>
      </c>
      <c r="Z29" s="212"/>
      <c r="AA29" s="212"/>
      <c r="AB29" s="212"/>
      <c r="AC29" s="212"/>
      <c r="AD29" s="212"/>
      <c r="AE29" s="212"/>
      <c r="AF29" s="212"/>
      <c r="AG29" s="212" t="s">
        <v>896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924</v>
      </c>
      <c r="C30" s="269" t="s">
        <v>925</v>
      </c>
      <c r="D30" s="260" t="s">
        <v>892</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218</v>
      </c>
      <c r="T30" s="233" t="s">
        <v>219</v>
      </c>
      <c r="U30" s="233">
        <v>0</v>
      </c>
      <c r="V30" s="233">
        <f>ROUND(E30*U30,2)</f>
        <v>0</v>
      </c>
      <c r="W30" s="233"/>
      <c r="X30" s="233" t="s">
        <v>69</v>
      </c>
      <c r="Y30" s="233" t="s">
        <v>221</v>
      </c>
      <c r="Z30" s="212"/>
      <c r="AA30" s="212"/>
      <c r="AB30" s="212"/>
      <c r="AC30" s="212"/>
      <c r="AD30" s="212"/>
      <c r="AE30" s="212"/>
      <c r="AF30" s="212"/>
      <c r="AG30" s="212" t="s">
        <v>896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926</v>
      </c>
      <c r="C31" s="265" t="s">
        <v>927</v>
      </c>
      <c r="D31" s="251" t="s">
        <v>892</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218</v>
      </c>
      <c r="T31" s="233" t="s">
        <v>219</v>
      </c>
      <c r="U31" s="233">
        <v>0</v>
      </c>
      <c r="V31" s="233">
        <f>ROUND(E31*U31,2)</f>
        <v>0</v>
      </c>
      <c r="W31" s="233"/>
      <c r="X31" s="233" t="s">
        <v>69</v>
      </c>
      <c r="Y31" s="233" t="s">
        <v>221</v>
      </c>
      <c r="Z31" s="212"/>
      <c r="AA31" s="212"/>
      <c r="AB31" s="212"/>
      <c r="AC31" s="212"/>
      <c r="AD31" s="212"/>
      <c r="AE31" s="212"/>
      <c r="AF31" s="212"/>
      <c r="AG31" s="212" t="s">
        <v>896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928</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224</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199</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359</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360</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361</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362</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SeJ7kR4DWXVvkc+iOnorYy6iWu/2U5PqSh0JrdiprfwXjDevI3Ypz3KFtabgIS8hkZK4zfV7DMOajBZ/KxjTA==" saltValue="OaBbIPLUFUM1pQee9MQu3A==" spinCount="100000" sheet="1" formatRows="0"/>
  <mergeCells count="17">
    <mergeCell ref="C32:G32"/>
    <mergeCell ref="C18:G18"/>
    <mergeCell ref="C20:G20"/>
    <mergeCell ref="C22:G22"/>
    <mergeCell ref="C23:G23"/>
    <mergeCell ref="C24:G24"/>
    <mergeCell ref="C26:G26"/>
    <mergeCell ref="A1:G1"/>
    <mergeCell ref="C2:G2"/>
    <mergeCell ref="C3:G3"/>
    <mergeCell ref="C4:G4"/>
    <mergeCell ref="A37:C37"/>
    <mergeCell ref="A38:G42"/>
    <mergeCell ref="C11:G11"/>
    <mergeCell ref="C13:G13"/>
    <mergeCell ref="C14:G14"/>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2024-12-19T10:23:25Z</dcterms:modified>
</cp:coreProperties>
</file>