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88/"/>
    </mc:Choice>
  </mc:AlternateContent>
  <xr:revisionPtr revIDLastSave="0" documentId="8_{75FD6E8D-F247-4500-ABC2-2FC95D53A65D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6" i="1"/>
  <c r="H27" i="1"/>
  <c r="H28" i="1"/>
  <c r="H29" i="1"/>
  <c r="H31" i="1"/>
  <c r="J22" i="3"/>
  <c r="G22" i="3"/>
  <c r="H10" i="1"/>
  <c r="G25" i="3"/>
  <c r="H32" i="1" l="1"/>
  <c r="H33" i="1" s="1"/>
  <c r="H34" i="1" s="1"/>
  <c r="D14" i="3" l="1"/>
  <c r="D22" i="3" s="1"/>
  <c r="D26" i="3" s="1"/>
  <c r="G26" i="3" s="1"/>
  <c r="J25" i="3" l="1"/>
  <c r="J26" i="3" s="1"/>
</calcChain>
</file>

<file path=xl/sharedStrings.xml><?xml version="1.0" encoding="utf-8"?>
<sst xmlns="http://schemas.openxmlformats.org/spreadsheetml/2006/main" count="154" uniqueCount="122">
  <si>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</si>
  <si>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</si>
  <si>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</si>
  <si>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</si>
  <si>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</si>
  <si>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</si>
  <si>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</si>
  <si>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</si>
  <si>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</si>
  <si>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</si>
  <si>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</si>
  <si>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</si>
  <si>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</si>
  <si>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</si>
  <si>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</si>
  <si>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</si>
  <si>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</si>
  <si>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</si>
  <si>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</si>
  <si>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</si>
  <si>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</si>
  <si>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</si>
  <si>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</si>
  <si>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</si>
  <si>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</si>
  <si>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</si>
  <si>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</si>
  <si>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</si>
  <si>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</si>
  <si>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</si>
  <si>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</si>
  <si>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</si>
  <si>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</si>
  <si>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</si>
  <si>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</si>
  <si>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</si>
  <si>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</si>
  <si>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</si>
  <si>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</si>
  <si>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</si>
  <si>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</si>
  <si>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</si>
  <si>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</si>
  <si>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</si>
  <si>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</si>
  <si>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</si>
  <si>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</si>
  <si>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</si>
  <si>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</si>
  <si>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</si>
  <si>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</si>
  <si>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</si>
  <si>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</si>
  <si>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</si>
  <si>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</si>
  <si>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</si>
  <si>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</si>
  <si>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</si>
  <si>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</si>
  <si>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</si>
  <si>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</si>
  <si>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</si>
  <si>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</si>
  <si>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</si>
  <si>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</si>
  <si>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</si>
  <si>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SPOJOVACÍ POSTŘIK Z EMULZE DO 1 KG/M2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</si>
  <si>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</si>
  <si>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</si>
  <si>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</si>
  <si>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</si>
  <si>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</si>
  <si>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</si>
  <si>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</si>
  <si>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</si>
  <si>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</si>
  <si>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</si>
  <si>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</si>
  <si>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</si>
  <si>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</si>
  <si>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PLASTEM HLADKÉ - DODÁVKA A POKLÁDKA</t>
  </si>
  <si>
    <t>KUS</t>
  </si>
  <si>
    <t xml:space="preserve">VÝŠKOVÁ ÚPRAVA POKLOPŮ (šachty, vpusti) 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</si>
  <si>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</si>
  <si>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</si>
  <si>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</si>
  <si>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</si>
  <si>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</si>
  <si>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</si>
  <si>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</si>
  <si>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</si>
  <si>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</si>
  <si>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</si>
  <si>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</si>
  <si>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PROTIKOROZ OCHRANA OCEL KONSTR NÁTĚREM JEDNOVRST</t>
  </si>
  <si>
    <t>78311</t>
  </si>
  <si>
    <t>asfaltový recyklát fr. 0-22 mm</t>
  </si>
  <si>
    <t>Ing. Aleš Čermák, Ph.D., MBA, ředitel</t>
  </si>
  <si>
    <t xml:space="preserve">Objekt: </t>
  </si>
  <si>
    <t>1</t>
  </si>
  <si>
    <t>Kód položky</t>
  </si>
  <si>
    <t>Poř.č.</t>
  </si>
  <si>
    <t xml:space="preserve"> Kapitola 12</t>
  </si>
  <si>
    <t>CMS Benešov, km 32,300-35,403            uzl.st. 1333A078-1333A002</t>
  </si>
  <si>
    <t>91228</t>
  </si>
  <si>
    <t>SMĚROVÉ SLOUPKY Z PLAST. HMOT VČERNĚ ODRAZNÉHO PÁSKU</t>
  </si>
  <si>
    <t>ks</t>
  </si>
  <si>
    <t>předpoklad dvě etapy</t>
  </si>
  <si>
    <t xml:space="preserve">13060 x 0,05 = (18800-5740 Vestec,Vodslivy) </t>
  </si>
  <si>
    <t>18800m2 x 0,05</t>
  </si>
  <si>
    <t xml:space="preserve">VDZ - vodící proužky  V2 -12,5 , přechod pro chodce atd.,  plast, retroreflexní </t>
  </si>
  <si>
    <t>m2</t>
  </si>
  <si>
    <t>šipky, Dej přednost a jiné</t>
  </si>
  <si>
    <t>3100 x 0,125 x 2 = 775 + 2x nájezd = 25 m2</t>
  </si>
  <si>
    <t>Obec Chocerady,Vodslivy, Ostředek / CMS Benešov / uzl.st. 1333A078-1333A002</t>
  </si>
  <si>
    <t>Rekonstrukce vozovky</t>
  </si>
  <si>
    <t>II/113 Vestec - Ostředek</t>
  </si>
  <si>
    <t>silnice II/113, km 32,300 - 35,403</t>
  </si>
  <si>
    <t>13060 + 18800</t>
  </si>
  <si>
    <t>2900*0,5*2   (mimo obrub v obci)</t>
  </si>
  <si>
    <t>2600 x 0,25 x 1,5 = 975; 2900 x 0,1 x 1,5 = 435</t>
  </si>
  <si>
    <t>DIO V Č.ZAJIŠTĚNÍ, ZAJIŠTĚNÍ A VYTYČENÍ ING. SÍTÍ, ZAJIŠTĚNÍ STANOVENÍ MÍSTNÍ ÚPRAVY NA VDZ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</si>
</sst>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7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4" xfId="0" applyNumberFormat="1" applyFont="1" applyBorder="1" applyAlignment="1" applyProtection="1">
      <alignment vertical="center"/>
    </xf>
    <xf numFmtId="4" fontId="15" fillId="0" borderId="14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  <protection locked="0"/>
    </xf>
    <xf numFmtId="49" fontId="15" fillId="0" borderId="16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7" xfId="0" applyNumberFormat="1" applyFont="1" applyBorder="1" applyAlignment="1">
      <alignment horizontal="center" vertical="center"/>
      <protection locked="0"/>
    </xf>
    <xf numFmtId="49" fontId="15" fillId="0" borderId="17" xfId="0" applyNumberFormat="1" applyFont="1" applyBorder="1" applyAlignment="1">
      <alignment horizontal="center"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4" xfId="0" applyFont="1" applyBorder="1" applyAlignment="1">
      <alignment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2" xfId="0" applyNumberFormat="1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4" fontId="9" fillId="0" borderId="23" xfId="0" applyNumberFormat="1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horizontal="right" vertical="center"/>
    </xf>
    <xf numFmtId="4" fontId="7" fillId="0" borderId="23" xfId="0" applyNumberFormat="1" applyFont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49" fontId="15" fillId="0" borderId="28" xfId="0" applyNumberFormat="1" applyFont="1" applyBorder="1" applyAlignment="1">
      <alignment horizontal="center" vertical="center"/>
      <protection locked="0"/>
    </xf>
    <xf numFmtId="0" fontId="15" fillId="0" borderId="15" xfId="0" applyFont="1" applyBorder="1" applyAlignment="1">
      <alignment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top"/>
    </xf>
    <xf numFmtId="0" fontId="15" fillId="0" borderId="5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" fontId="6" fillId="0" borderId="43" xfId="0" applyNumberFormat="1" applyFont="1" applyBorder="1" applyAlignment="1" applyProtection="1">
      <alignment vertical="center"/>
    </xf>
    <xf numFmtId="1" fontId="15" fillId="0" borderId="16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</xf>
    <xf numFmtId="1" fontId="15" fillId="0" borderId="7" xfId="1" applyNumberFormat="1" applyFont="1" applyBorder="1" applyAlignment="1" applyProtection="1">
      <alignment horizontal="left" vertical="center" wrapText="1"/>
      <protection locked="0"/>
    </xf>
    <xf numFmtId="1" fontId="15" fillId="0" borderId="28" xfId="0" applyNumberFormat="1" applyFont="1" applyBorder="1" applyAlignment="1">
      <alignment horizontal="center" vertical="center"/>
      <protection locked="0"/>
    </xf>
    <xf numFmtId="1" fontId="15" fillId="0" borderId="17" xfId="0" applyNumberFormat="1" applyFont="1" applyBorder="1" applyAlignment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 wrapText="1"/>
    </xf>
    <xf numFmtId="0" fontId="15" fillId="0" borderId="44" xfId="0" applyFont="1" applyBorder="1" applyAlignment="1">
      <alignment horizontal="center" vertical="center"/>
      <protection locked="0"/>
    </xf>
    <xf numFmtId="0" fontId="15" fillId="0" borderId="45" xfId="0" applyFont="1" applyBorder="1" applyAlignment="1">
      <alignment vertical="center"/>
      <protection locked="0"/>
    </xf>
    <xf numFmtId="0" fontId="15" fillId="0" borderId="20" xfId="0" applyFont="1" applyBorder="1" applyAlignment="1">
      <alignment horizontal="center"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4" fontId="15" fillId="0" borderId="20" xfId="0" applyNumberFormat="1" applyFont="1" applyBorder="1" applyAlignment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top"/>
    </xf>
    <xf numFmtId="39" fontId="9" fillId="0" borderId="5" xfId="0" applyNumberFormat="1" applyFont="1" applyBorder="1" applyAlignment="1" applyProtection="1">
      <alignment vertical="center"/>
    </xf>
    <xf numFmtId="0" fontId="15" fillId="0" borderId="2" xfId="0" applyFont="1" applyBorder="1" applyAlignment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40" xfId="0" applyNumberFormat="1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49" fontId="9" fillId="0" borderId="22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49" fontId="9" fillId="0" borderId="38" xfId="0" applyNumberFormat="1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14" fontId="9" fillId="0" borderId="6" xfId="0" applyNumberFormat="1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6" fillId="0" borderId="28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49" fontId="6" fillId="4" borderId="37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6" fillId="0" borderId="38" xfId="0" applyNumberFormat="1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49" fontId="6" fillId="0" borderId="29" xfId="0" applyNumberFormat="1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4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113" t="s">
        <v>11</v>
      </c>
      <c r="C1" s="114"/>
      <c r="D1" s="114"/>
      <c r="E1" s="114"/>
      <c r="F1" s="114"/>
      <c r="G1" s="114"/>
      <c r="H1" s="114"/>
      <c r="I1" s="114"/>
      <c r="J1" s="114"/>
    </row>
    <row r="2" spans="2:12" ht="12.75" customHeight="1" x14ac:dyDescent="0.2">
      <c r="B2" s="115" t="s">
        <v>12</v>
      </c>
      <c r="C2" s="116"/>
      <c r="D2" s="119" t="s">
        <v>116</v>
      </c>
      <c r="E2" s="119"/>
      <c r="F2" s="121" t="s">
        <v>13</v>
      </c>
      <c r="G2" s="122" t="s">
        <v>85</v>
      </c>
      <c r="H2" s="123"/>
      <c r="I2" s="121" t="s">
        <v>14</v>
      </c>
      <c r="J2" s="126" t="s">
        <v>86</v>
      </c>
    </row>
    <row r="3" spans="2:12" x14ac:dyDescent="0.2">
      <c r="B3" s="117"/>
      <c r="C3" s="118"/>
      <c r="D3" s="120"/>
      <c r="E3" s="120"/>
      <c r="F3" s="118"/>
      <c r="G3" s="124"/>
      <c r="H3" s="125"/>
      <c r="I3" s="118"/>
      <c r="J3" s="127"/>
    </row>
    <row r="4" spans="2:12" x14ac:dyDescent="0.2">
      <c r="B4" s="129" t="s">
        <v>15</v>
      </c>
      <c r="C4" s="118"/>
      <c r="D4" s="130" t="s">
        <v>115</v>
      </c>
      <c r="E4" s="131"/>
      <c r="F4" s="134" t="s">
        <v>16</v>
      </c>
      <c r="G4" s="120"/>
      <c r="H4" s="135"/>
      <c r="I4" s="134" t="s">
        <v>14</v>
      </c>
      <c r="J4" s="128"/>
    </row>
    <row r="5" spans="2:12" x14ac:dyDescent="0.2">
      <c r="B5" s="117"/>
      <c r="C5" s="118"/>
      <c r="D5" s="132"/>
      <c r="E5" s="133"/>
      <c r="F5" s="118"/>
      <c r="G5" s="135"/>
      <c r="H5" s="135"/>
      <c r="I5" s="118"/>
      <c r="J5" s="127"/>
    </row>
    <row r="6" spans="2:12" ht="13.2" customHeight="1" x14ac:dyDescent="0.2">
      <c r="B6" s="129" t="s">
        <v>17</v>
      </c>
      <c r="C6" s="118"/>
      <c r="D6" s="130" t="s">
        <v>103</v>
      </c>
      <c r="E6" s="131"/>
      <c r="F6" s="134" t="s">
        <v>18</v>
      </c>
      <c r="G6" s="120"/>
      <c r="H6" s="135"/>
      <c r="I6" s="134" t="s">
        <v>14</v>
      </c>
      <c r="J6" s="128"/>
    </row>
    <row r="7" spans="2:12" x14ac:dyDescent="0.2">
      <c r="B7" s="117"/>
      <c r="C7" s="118"/>
      <c r="D7" s="132"/>
      <c r="E7" s="133"/>
      <c r="F7" s="118"/>
      <c r="G7" s="135"/>
      <c r="H7" s="135"/>
      <c r="I7" s="118"/>
      <c r="J7" s="127"/>
    </row>
    <row r="8" spans="2:12" x14ac:dyDescent="0.2">
      <c r="B8" s="129" t="s">
        <v>87</v>
      </c>
      <c r="C8" s="118"/>
      <c r="D8" s="137">
        <v>2025</v>
      </c>
      <c r="E8" s="137"/>
      <c r="F8" s="134" t="s">
        <v>88</v>
      </c>
      <c r="G8" s="135"/>
      <c r="H8" s="135"/>
      <c r="I8" s="134" t="s">
        <v>89</v>
      </c>
      <c r="J8" s="128"/>
    </row>
    <row r="9" spans="2:12" x14ac:dyDescent="0.2">
      <c r="B9" s="117"/>
      <c r="C9" s="118"/>
      <c r="D9" s="137"/>
      <c r="E9" s="137"/>
      <c r="F9" s="118"/>
      <c r="G9" s="135"/>
      <c r="H9" s="135"/>
      <c r="I9" s="118"/>
      <c r="J9" s="127"/>
    </row>
    <row r="10" spans="2:12" x14ac:dyDescent="0.2">
      <c r="B10" s="129" t="s">
        <v>90</v>
      </c>
      <c r="C10" s="118"/>
      <c r="D10" s="120" t="s">
        <v>102</v>
      </c>
      <c r="E10" s="135"/>
      <c r="F10" s="134" t="s">
        <v>19</v>
      </c>
      <c r="G10" s="120"/>
      <c r="H10" s="135"/>
      <c r="I10" s="134" t="s">
        <v>20</v>
      </c>
      <c r="J10" s="136"/>
    </row>
    <row r="11" spans="2:12" x14ac:dyDescent="0.2">
      <c r="B11" s="117"/>
      <c r="C11" s="118"/>
      <c r="D11" s="135"/>
      <c r="E11" s="135"/>
      <c r="F11" s="118"/>
      <c r="G11" s="135"/>
      <c r="H11" s="135"/>
      <c r="I11" s="118"/>
      <c r="J11" s="127"/>
    </row>
    <row r="12" spans="2:12" ht="23.4" customHeight="1" thickBot="1" x14ac:dyDescent="0.25">
      <c r="B12" s="138" t="s">
        <v>21</v>
      </c>
      <c r="C12" s="139"/>
      <c r="D12" s="139"/>
      <c r="E12" s="139"/>
      <c r="F12" s="139"/>
      <c r="G12" s="139"/>
      <c r="H12" s="139"/>
      <c r="I12" s="139"/>
      <c r="J12" s="140"/>
    </row>
    <row r="13" spans="2:12" ht="26.4" customHeight="1" x14ac:dyDescent="0.2">
      <c r="B13" s="16" t="s">
        <v>22</v>
      </c>
      <c r="C13" s="141" t="s">
        <v>23</v>
      </c>
      <c r="D13" s="142"/>
      <c r="E13" s="17" t="s">
        <v>24</v>
      </c>
      <c r="F13" s="141" t="s">
        <v>25</v>
      </c>
      <c r="G13" s="142"/>
      <c r="H13" s="17" t="s">
        <v>26</v>
      </c>
      <c r="I13" s="141" t="s">
        <v>27</v>
      </c>
      <c r="J13" s="143"/>
    </row>
    <row r="14" spans="2:12" ht="15.15" customHeight="1" x14ac:dyDescent="0.2">
      <c r="B14" s="18" t="s">
        <v>28</v>
      </c>
      <c r="C14" s="19" t="s">
        <v>29</v>
      </c>
      <c r="D14" s="83">
        <f>SUM(rozpočet!H32)</f>
        <v>0</v>
      </c>
      <c r="E14" s="144" t="s">
        <v>30</v>
      </c>
      <c r="F14" s="145"/>
      <c r="G14" s="20">
        <v>0</v>
      </c>
      <c r="H14" s="144" t="s">
        <v>31</v>
      </c>
      <c r="I14" s="145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44" t="s">
        <v>33</v>
      </c>
      <c r="F15" s="145"/>
      <c r="G15" s="20">
        <v>0</v>
      </c>
      <c r="H15" s="144" t="s">
        <v>34</v>
      </c>
      <c r="I15" s="145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44" t="s">
        <v>36</v>
      </c>
      <c r="F16" s="145"/>
      <c r="G16" s="20">
        <v>0</v>
      </c>
      <c r="H16" s="144" t="s">
        <v>37</v>
      </c>
      <c r="I16" s="145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44"/>
      <c r="F17" s="145"/>
      <c r="G17" s="23"/>
      <c r="H17" s="144" t="s">
        <v>38</v>
      </c>
      <c r="I17" s="145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44"/>
      <c r="F18" s="145"/>
      <c r="G18" s="23"/>
      <c r="H18" s="144" t="s">
        <v>40</v>
      </c>
      <c r="I18" s="145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44"/>
      <c r="F19" s="145"/>
      <c r="G19" s="23"/>
      <c r="H19" s="144" t="s">
        <v>41</v>
      </c>
      <c r="I19" s="145"/>
      <c r="J19" s="21">
        <v>0</v>
      </c>
    </row>
    <row r="20" spans="2:10" ht="15.15" customHeight="1" x14ac:dyDescent="0.2">
      <c r="B20" s="146" t="s">
        <v>42</v>
      </c>
      <c r="C20" s="147"/>
      <c r="D20" s="20">
        <v>0</v>
      </c>
      <c r="E20" s="144"/>
      <c r="F20" s="145"/>
      <c r="G20" s="23"/>
      <c r="H20" s="144"/>
      <c r="I20" s="145"/>
      <c r="J20" s="24"/>
    </row>
    <row r="21" spans="2:10" ht="15.15" customHeight="1" x14ac:dyDescent="0.2">
      <c r="B21" s="146" t="s">
        <v>43</v>
      </c>
      <c r="C21" s="147"/>
      <c r="D21" s="20">
        <v>0</v>
      </c>
      <c r="E21" s="144"/>
      <c r="F21" s="145"/>
      <c r="G21" s="23"/>
      <c r="H21" s="144"/>
      <c r="I21" s="145"/>
      <c r="J21" s="24"/>
    </row>
    <row r="22" spans="2:10" ht="16.649999999999999" customHeight="1" x14ac:dyDescent="0.2">
      <c r="B22" s="146" t="s">
        <v>44</v>
      </c>
      <c r="C22" s="147"/>
      <c r="D22" s="83">
        <f>SUM(D14:D21)</f>
        <v>0</v>
      </c>
      <c r="E22" s="148" t="s">
        <v>45</v>
      </c>
      <c r="F22" s="147"/>
      <c r="G22" s="83">
        <f>SUM(G14:G21)</f>
        <v>0</v>
      </c>
      <c r="H22" s="148" t="s">
        <v>46</v>
      </c>
      <c r="I22" s="147"/>
      <c r="J22" s="84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49" t="s">
        <v>47</v>
      </c>
      <c r="C24" s="150"/>
      <c r="D24" s="28">
        <v>0</v>
      </c>
      <c r="J24" s="29"/>
    </row>
    <row r="25" spans="2:10" ht="15.15" customHeight="1" x14ac:dyDescent="0.2">
      <c r="B25" s="149" t="s">
        <v>48</v>
      </c>
      <c r="C25" s="150"/>
      <c r="D25" s="28">
        <v>0</v>
      </c>
      <c r="E25" s="151" t="s">
        <v>49</v>
      </c>
      <c r="F25" s="150"/>
      <c r="G25" s="28">
        <f>ROUND(D25*(14/100),2)</f>
        <v>0</v>
      </c>
      <c r="H25" s="151" t="s">
        <v>9</v>
      </c>
      <c r="I25" s="150"/>
      <c r="J25" s="30">
        <f>SUM(D24:D26)</f>
        <v>0</v>
      </c>
    </row>
    <row r="26" spans="2:10" ht="15.15" customHeight="1" x14ac:dyDescent="0.2">
      <c r="B26" s="149" t="s">
        <v>50</v>
      </c>
      <c r="C26" s="150"/>
      <c r="D26" s="28">
        <f>D22+G22*J22</f>
        <v>0</v>
      </c>
      <c r="E26" s="151" t="s">
        <v>3</v>
      </c>
      <c r="F26" s="150"/>
      <c r="G26" s="28">
        <f>(ROUND(D26,2)*(21/100))</f>
        <v>0</v>
      </c>
      <c r="H26" s="151" t="s">
        <v>51</v>
      </c>
      <c r="I26" s="150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52"/>
      <c r="C28" s="153"/>
      <c r="D28" s="154"/>
      <c r="E28" s="155" t="s">
        <v>13</v>
      </c>
      <c r="F28" s="156"/>
      <c r="G28" s="157"/>
      <c r="H28" s="155" t="s">
        <v>18</v>
      </c>
      <c r="I28" s="156"/>
      <c r="J28" s="158"/>
    </row>
    <row r="29" spans="2:10" ht="14.4" customHeight="1" x14ac:dyDescent="0.2">
      <c r="B29" s="159"/>
      <c r="C29" s="160"/>
      <c r="D29" s="160"/>
      <c r="E29" s="161" t="s">
        <v>97</v>
      </c>
      <c r="F29" s="153"/>
      <c r="G29" s="153"/>
      <c r="H29" s="161"/>
      <c r="I29" s="153"/>
      <c r="J29" s="162"/>
    </row>
    <row r="30" spans="2:10" ht="14.4" customHeight="1" x14ac:dyDescent="0.2">
      <c r="B30" s="159"/>
      <c r="C30" s="160"/>
      <c r="D30" s="170"/>
      <c r="E30" s="171"/>
      <c r="F30" s="160"/>
      <c r="G30" s="170"/>
      <c r="H30" s="171"/>
      <c r="I30" s="160"/>
      <c r="J30" s="172"/>
    </row>
    <row r="31" spans="2:10" ht="14.4" customHeight="1" x14ac:dyDescent="0.2">
      <c r="B31" s="159"/>
      <c r="C31" s="160"/>
      <c r="D31" s="170"/>
      <c r="E31" s="173"/>
      <c r="F31" s="174"/>
      <c r="G31" s="175"/>
      <c r="H31" s="171"/>
      <c r="I31" s="160"/>
      <c r="J31" s="172"/>
    </row>
    <row r="32" spans="2:10" ht="14.4" customHeight="1" thickBot="1" x14ac:dyDescent="0.25">
      <c r="B32" s="163"/>
      <c r="C32" s="164"/>
      <c r="D32" s="165"/>
      <c r="E32" s="166" t="s">
        <v>52</v>
      </c>
      <c r="F32" s="167"/>
      <c r="G32" s="168"/>
      <c r="H32" s="166" t="s">
        <v>52</v>
      </c>
      <c r="I32" s="167"/>
      <c r="J32" s="169"/>
    </row>
    <row r="35" spans="2:4" ht="15" x14ac:dyDescent="0.2">
      <c r="B35" s="93"/>
      <c r="C35" s="93"/>
      <c r="D35" s="93"/>
    </row>
    <row r="36" spans="2:4" ht="15" x14ac:dyDescent="0.2">
      <c r="B36" s="93"/>
      <c r="C36" s="93"/>
      <c r="D36" s="93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0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9" ht="27.75" customHeight="1" x14ac:dyDescent="0.2">
      <c r="B1" s="176" t="s">
        <v>84</v>
      </c>
      <c r="C1" s="176"/>
      <c r="D1" s="176"/>
      <c r="E1" s="176"/>
      <c r="F1" s="176"/>
      <c r="G1" s="176"/>
      <c r="H1" s="176"/>
    </row>
    <row r="2" spans="2:9" ht="12.75" customHeight="1" x14ac:dyDescent="0.25">
      <c r="B2" s="81" t="s">
        <v>53</v>
      </c>
      <c r="C2" s="81"/>
      <c r="D2" s="58" t="s">
        <v>116</v>
      </c>
      <c r="E2" s="12" t="s">
        <v>2</v>
      </c>
      <c r="F2" s="6"/>
      <c r="G2" s="6"/>
      <c r="H2" s="6"/>
    </row>
    <row r="3" spans="2:9" ht="12.75" customHeight="1" x14ac:dyDescent="0.25">
      <c r="B3" s="81" t="s">
        <v>98</v>
      </c>
      <c r="C3" s="81"/>
      <c r="D3" s="58" t="s">
        <v>117</v>
      </c>
      <c r="E3" s="6"/>
      <c r="F3" s="6"/>
      <c r="G3" s="8"/>
      <c r="H3" s="6"/>
    </row>
    <row r="4" spans="2:9" ht="13.5" customHeight="1" x14ac:dyDescent="0.25">
      <c r="B4" s="82" t="s">
        <v>93</v>
      </c>
      <c r="C4" s="82"/>
      <c r="D4" s="58" t="s">
        <v>114</v>
      </c>
      <c r="E4" s="7"/>
      <c r="F4" s="6"/>
      <c r="G4" s="6"/>
      <c r="H4" s="6"/>
    </row>
    <row r="5" spans="2:9" ht="27.75" customHeight="1" x14ac:dyDescent="0.25">
      <c r="B5" s="8" t="s">
        <v>92</v>
      </c>
      <c r="C5" s="8"/>
      <c r="D5" s="58" t="s">
        <v>91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177"/>
      <c r="H6" s="177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92"/>
      <c r="H7" s="32"/>
    </row>
    <row r="8" spans="2:9" ht="24" customHeight="1" thickBot="1" x14ac:dyDescent="0.25"/>
    <row r="9" spans="2:9" s="13" customFormat="1" ht="31.95" customHeight="1" thickBot="1" x14ac:dyDescent="0.25">
      <c r="B9" s="102" t="s">
        <v>101</v>
      </c>
      <c r="C9" s="77" t="s">
        <v>100</v>
      </c>
      <c r="D9" s="78" t="s">
        <v>4</v>
      </c>
      <c r="E9" s="14" t="s">
        <v>0</v>
      </c>
      <c r="F9" s="78" t="s">
        <v>5</v>
      </c>
      <c r="G9" s="79" t="s">
        <v>6</v>
      </c>
      <c r="H9" s="80" t="s">
        <v>7</v>
      </c>
      <c r="I9" s="57" t="s">
        <v>56</v>
      </c>
    </row>
    <row r="10" spans="2:9" s="13" customFormat="1" ht="26.4" x14ac:dyDescent="0.2">
      <c r="B10" s="96" t="s">
        <v>99</v>
      </c>
      <c r="C10" s="45" t="s">
        <v>8</v>
      </c>
      <c r="D10" s="112" t="s">
        <v>121</v>
      </c>
      <c r="E10" s="42" t="s">
        <v>59</v>
      </c>
      <c r="F10" s="59">
        <v>1</v>
      </c>
      <c r="G10" s="60"/>
      <c r="H10" s="61">
        <f t="shared" ref="H10:H31" si="0">G10*F10</f>
        <v>0</v>
      </c>
      <c r="I10" s="89" t="s">
        <v>107</v>
      </c>
    </row>
    <row r="11" spans="2:9" s="13" customFormat="1" ht="12.75" customHeight="1" x14ac:dyDescent="0.2">
      <c r="B11" s="97">
        <v>2</v>
      </c>
      <c r="C11" s="46">
        <v>113728</v>
      </c>
      <c r="D11" s="53" t="s">
        <v>60</v>
      </c>
      <c r="E11" s="36" t="s">
        <v>61</v>
      </c>
      <c r="F11" s="33">
        <v>940</v>
      </c>
      <c r="G11" s="34"/>
      <c r="H11" s="41">
        <f t="shared" si="0"/>
        <v>0</v>
      </c>
      <c r="I11" s="89" t="s">
        <v>109</v>
      </c>
    </row>
    <row r="12" spans="2:9" s="13" customFormat="1" ht="12.75" customHeight="1" x14ac:dyDescent="0.2">
      <c r="B12" s="97">
        <v>3</v>
      </c>
      <c r="C12" s="46">
        <v>919111</v>
      </c>
      <c r="D12" s="53" t="s">
        <v>62</v>
      </c>
      <c r="E12" s="36" t="s">
        <v>63</v>
      </c>
      <c r="F12" s="33">
        <v>240</v>
      </c>
      <c r="G12" s="34"/>
      <c r="H12" s="41">
        <f t="shared" si="0"/>
        <v>0</v>
      </c>
      <c r="I12" s="89" t="s">
        <v>2</v>
      </c>
    </row>
    <row r="13" spans="2:9" s="13" customFormat="1" ht="12.75" customHeight="1" x14ac:dyDescent="0.2">
      <c r="B13" s="97">
        <v>4</v>
      </c>
      <c r="C13" s="46">
        <v>93818</v>
      </c>
      <c r="D13" s="53" t="s">
        <v>64</v>
      </c>
      <c r="E13" s="36" t="s">
        <v>65</v>
      </c>
      <c r="F13" s="33">
        <v>18800</v>
      </c>
      <c r="G13" s="34"/>
      <c r="H13" s="41">
        <f t="shared" si="0"/>
        <v>0</v>
      </c>
      <c r="I13" s="89" t="s">
        <v>2</v>
      </c>
    </row>
    <row r="14" spans="2:9" s="13" customFormat="1" ht="12.75" customHeight="1" x14ac:dyDescent="0.2">
      <c r="B14" s="97">
        <v>5</v>
      </c>
      <c r="C14" s="46" t="s">
        <v>58</v>
      </c>
      <c r="D14" s="53" t="s">
        <v>75</v>
      </c>
      <c r="E14" s="36" t="s">
        <v>61</v>
      </c>
      <c r="F14" s="33">
        <v>653</v>
      </c>
      <c r="G14" s="34"/>
      <c r="H14" s="41">
        <f t="shared" si="0"/>
        <v>0</v>
      </c>
      <c r="I14" s="89" t="s">
        <v>108</v>
      </c>
    </row>
    <row r="15" spans="2:9" s="13" customFormat="1" ht="12.75" customHeight="1" x14ac:dyDescent="0.2">
      <c r="B15" s="97">
        <v>6</v>
      </c>
      <c r="C15" s="46" t="s">
        <v>57</v>
      </c>
      <c r="D15" s="53" t="s">
        <v>71</v>
      </c>
      <c r="E15" s="36" t="s">
        <v>65</v>
      </c>
      <c r="F15" s="33">
        <v>18800</v>
      </c>
      <c r="G15" s="34"/>
      <c r="H15" s="41">
        <f t="shared" si="0"/>
        <v>0</v>
      </c>
      <c r="I15" s="89"/>
    </row>
    <row r="16" spans="2:9" s="13" customFormat="1" ht="12.75" customHeight="1" x14ac:dyDescent="0.2">
      <c r="B16" s="47">
        <v>7</v>
      </c>
      <c r="C16" s="46">
        <v>572223</v>
      </c>
      <c r="D16" s="53" t="s">
        <v>66</v>
      </c>
      <c r="E16" s="36" t="s">
        <v>65</v>
      </c>
      <c r="F16" s="33">
        <v>31860</v>
      </c>
      <c r="G16" s="34"/>
      <c r="H16" s="41">
        <f t="shared" si="0"/>
        <v>0</v>
      </c>
      <c r="I16" s="89" t="s">
        <v>118</v>
      </c>
    </row>
    <row r="17" spans="2:9" s="13" customFormat="1" ht="12.75" customHeight="1" x14ac:dyDescent="0.2">
      <c r="B17" s="98">
        <v>8</v>
      </c>
      <c r="C17" s="48">
        <v>89921</v>
      </c>
      <c r="D17" s="62" t="s">
        <v>82</v>
      </c>
      <c r="E17" s="39" t="s">
        <v>81</v>
      </c>
      <c r="F17" s="40">
        <v>2</v>
      </c>
      <c r="G17" s="33"/>
      <c r="H17" s="41">
        <f t="shared" si="0"/>
        <v>0</v>
      </c>
      <c r="I17" s="90"/>
    </row>
    <row r="18" spans="2:9" s="13" customFormat="1" ht="12.75" customHeight="1" x14ac:dyDescent="0.2">
      <c r="B18" s="98">
        <v>9</v>
      </c>
      <c r="C18" s="48">
        <v>113761</v>
      </c>
      <c r="D18" s="62" t="s">
        <v>76</v>
      </c>
      <c r="E18" s="39" t="s">
        <v>63</v>
      </c>
      <c r="F18" s="40">
        <v>282</v>
      </c>
      <c r="G18" s="33"/>
      <c r="H18" s="41">
        <f t="shared" si="0"/>
        <v>0</v>
      </c>
      <c r="I18" s="89" t="s">
        <v>2</v>
      </c>
    </row>
    <row r="19" spans="2:9" s="13" customFormat="1" ht="12.75" customHeight="1" x14ac:dyDescent="0.2">
      <c r="B19" s="98">
        <v>10</v>
      </c>
      <c r="C19" s="48">
        <v>931312</v>
      </c>
      <c r="D19" s="62" t="s">
        <v>77</v>
      </c>
      <c r="E19" s="39" t="s">
        <v>63</v>
      </c>
      <c r="F19" s="40">
        <v>282</v>
      </c>
      <c r="G19" s="33"/>
      <c r="H19" s="41">
        <f t="shared" si="0"/>
        <v>0</v>
      </c>
      <c r="I19" s="89" t="s">
        <v>2</v>
      </c>
    </row>
    <row r="20" spans="2:9" s="13" customFormat="1" ht="12.75" customHeight="1" x14ac:dyDescent="0.2">
      <c r="B20" s="98">
        <v>11</v>
      </c>
      <c r="C20" s="48">
        <v>12922</v>
      </c>
      <c r="D20" s="62" t="s">
        <v>78</v>
      </c>
      <c r="E20" s="39" t="s">
        <v>65</v>
      </c>
      <c r="F20" s="40">
        <v>2900</v>
      </c>
      <c r="G20" s="111"/>
      <c r="H20" s="41">
        <f t="shared" si="0"/>
        <v>0</v>
      </c>
      <c r="I20" s="89" t="s">
        <v>119</v>
      </c>
    </row>
    <row r="21" spans="2:9" s="13" customFormat="1" ht="12.75" customHeight="1" x14ac:dyDescent="0.2">
      <c r="B21" s="97">
        <v>12</v>
      </c>
      <c r="C21" s="48">
        <v>12931</v>
      </c>
      <c r="D21" s="62" t="s">
        <v>79</v>
      </c>
      <c r="E21" s="39" t="s">
        <v>63</v>
      </c>
      <c r="F21" s="40">
        <v>2600</v>
      </c>
      <c r="G21" s="111"/>
      <c r="H21" s="41">
        <f t="shared" si="0"/>
        <v>0</v>
      </c>
      <c r="I21" s="89"/>
    </row>
    <row r="22" spans="2:9" s="13" customFormat="1" ht="28.5" customHeight="1" x14ac:dyDescent="0.2">
      <c r="B22" s="97">
        <v>13</v>
      </c>
      <c r="C22" s="49" t="s">
        <v>72</v>
      </c>
      <c r="D22" s="54" t="s">
        <v>73</v>
      </c>
      <c r="E22" s="39" t="s">
        <v>67</v>
      </c>
      <c r="F22" s="40">
        <v>1410</v>
      </c>
      <c r="G22" s="111"/>
      <c r="H22" s="41">
        <f t="shared" si="0"/>
        <v>0</v>
      </c>
      <c r="I22" s="89" t="s">
        <v>120</v>
      </c>
    </row>
    <row r="23" spans="2:9" s="13" customFormat="1" ht="50.25" customHeight="1" x14ac:dyDescent="0.2">
      <c r="B23" s="99"/>
      <c r="C23" s="50"/>
      <c r="D23" s="55" t="s">
        <v>74</v>
      </c>
      <c r="E23" s="39"/>
      <c r="F23" s="40"/>
      <c r="G23" s="111"/>
      <c r="H23" s="41"/>
      <c r="I23" s="89"/>
    </row>
    <row r="24" spans="2:9" s="13" customFormat="1" ht="12.75" customHeight="1" x14ac:dyDescent="0.2">
      <c r="B24" s="98">
        <v>14</v>
      </c>
      <c r="C24" s="48">
        <v>56962</v>
      </c>
      <c r="D24" s="62" t="s">
        <v>83</v>
      </c>
      <c r="E24" s="39" t="s">
        <v>65</v>
      </c>
      <c r="F24" s="40">
        <v>2900</v>
      </c>
      <c r="G24" s="111"/>
      <c r="H24" s="41">
        <f t="shared" si="0"/>
        <v>0</v>
      </c>
      <c r="I24" s="89" t="s">
        <v>119</v>
      </c>
    </row>
    <row r="25" spans="2:9" s="13" customFormat="1" ht="12.75" customHeight="1" x14ac:dyDescent="0.2">
      <c r="B25" s="98"/>
      <c r="C25" s="48"/>
      <c r="D25" s="88" t="s">
        <v>96</v>
      </c>
      <c r="E25" s="39"/>
      <c r="F25" s="40"/>
      <c r="G25" s="111"/>
      <c r="H25" s="41"/>
      <c r="I25" s="89"/>
    </row>
    <row r="26" spans="2:9" s="13" customFormat="1" ht="12.75" customHeight="1" x14ac:dyDescent="0.2">
      <c r="B26" s="98">
        <v>15</v>
      </c>
      <c r="C26" s="108">
        <v>915211</v>
      </c>
      <c r="D26" s="89" t="s">
        <v>110</v>
      </c>
      <c r="E26" s="39" t="s">
        <v>111</v>
      </c>
      <c r="F26" s="109">
        <v>20</v>
      </c>
      <c r="G26" s="110"/>
      <c r="H26" s="41">
        <f t="shared" si="0"/>
        <v>0</v>
      </c>
      <c r="I26" s="89" t="s">
        <v>112</v>
      </c>
    </row>
    <row r="27" spans="2:9" s="13" customFormat="1" ht="12.75" customHeight="1" x14ac:dyDescent="0.2">
      <c r="B27" s="97">
        <v>16</v>
      </c>
      <c r="C27" s="103">
        <v>915111</v>
      </c>
      <c r="D27" s="104" t="s">
        <v>68</v>
      </c>
      <c r="E27" s="105" t="s">
        <v>65</v>
      </c>
      <c r="F27" s="106">
        <v>800</v>
      </c>
      <c r="G27" s="107"/>
      <c r="H27" s="41">
        <f t="shared" si="0"/>
        <v>0</v>
      </c>
      <c r="I27" s="89" t="s">
        <v>113</v>
      </c>
    </row>
    <row r="28" spans="2:9" s="13" customFormat="1" ht="12.75" customHeight="1" x14ac:dyDescent="0.2">
      <c r="B28" s="98">
        <v>17</v>
      </c>
      <c r="C28" s="48">
        <v>915211</v>
      </c>
      <c r="D28" s="62" t="s">
        <v>80</v>
      </c>
      <c r="E28" s="39" t="s">
        <v>65</v>
      </c>
      <c r="F28" s="40">
        <v>800</v>
      </c>
      <c r="G28" s="33"/>
      <c r="H28" s="41">
        <f t="shared" si="0"/>
        <v>0</v>
      </c>
      <c r="I28" s="91"/>
    </row>
    <row r="29" spans="2:9" s="13" customFormat="1" ht="12.75" customHeight="1" x14ac:dyDescent="0.2">
      <c r="B29" s="97">
        <v>18</v>
      </c>
      <c r="C29" s="51" t="s">
        <v>104</v>
      </c>
      <c r="D29" s="53" t="s">
        <v>105</v>
      </c>
      <c r="E29" s="36" t="s">
        <v>106</v>
      </c>
      <c r="F29" s="33">
        <v>88</v>
      </c>
      <c r="G29" s="34"/>
      <c r="H29" s="41">
        <f t="shared" si="0"/>
        <v>0</v>
      </c>
      <c r="I29" s="91"/>
    </row>
    <row r="30" spans="2:9" s="13" customFormat="1" ht="12.75" customHeight="1" x14ac:dyDescent="0.2">
      <c r="B30" s="100">
        <v>19</v>
      </c>
      <c r="C30" s="85" t="s">
        <v>95</v>
      </c>
      <c r="D30" s="86" t="s">
        <v>94</v>
      </c>
      <c r="E30" s="43" t="s">
        <v>65</v>
      </c>
      <c r="F30" s="87">
        <v>25</v>
      </c>
      <c r="G30" s="35"/>
      <c r="H30" s="41">
        <f t="shared" si="0"/>
        <v>0</v>
      </c>
      <c r="I30" s="91"/>
    </row>
    <row r="31" spans="2:9" s="13" customFormat="1" ht="12.75" customHeight="1" thickBot="1" x14ac:dyDescent="0.25">
      <c r="B31" s="101">
        <v>20</v>
      </c>
      <c r="C31" s="52" t="s">
        <v>69</v>
      </c>
      <c r="D31" s="56" t="s">
        <v>70</v>
      </c>
      <c r="E31" s="44" t="s">
        <v>81</v>
      </c>
      <c r="F31" s="37">
        <v>1</v>
      </c>
      <c r="G31" s="38"/>
      <c r="H31" s="63">
        <f t="shared" si="0"/>
        <v>0</v>
      </c>
      <c r="I31" s="91"/>
    </row>
    <row r="32" spans="2:9" s="13" customFormat="1" ht="15" x14ac:dyDescent="0.2">
      <c r="B32" s="95"/>
      <c r="C32" s="64"/>
      <c r="D32" s="65" t="s">
        <v>9</v>
      </c>
      <c r="E32" s="66"/>
      <c r="F32" s="66"/>
      <c r="G32" s="67" t="s">
        <v>2</v>
      </c>
      <c r="H32" s="68">
        <f>SUM(H10:H31)</f>
        <v>0</v>
      </c>
    </row>
    <row r="33" spans="2:9" s="13" customFormat="1" ht="15" x14ac:dyDescent="0.2">
      <c r="B33" s="94"/>
      <c r="C33" s="69"/>
      <c r="D33" s="70" t="s">
        <v>3</v>
      </c>
      <c r="E33" s="71"/>
      <c r="F33" s="71"/>
      <c r="G33" s="20" t="s">
        <v>2</v>
      </c>
      <c r="H33" s="72">
        <f>H32*0.21</f>
        <v>0</v>
      </c>
    </row>
    <row r="34" spans="2:9" s="13" customFormat="1" ht="15.6" thickBot="1" x14ac:dyDescent="0.25">
      <c r="B34" s="94"/>
      <c r="C34" s="69"/>
      <c r="D34" s="73" t="s">
        <v>10</v>
      </c>
      <c r="E34" s="74"/>
      <c r="F34" s="74"/>
      <c r="G34" s="75" t="s">
        <v>2</v>
      </c>
      <c r="H34" s="76">
        <f>H33+H32</f>
        <v>0</v>
      </c>
    </row>
    <row r="35" spans="2:9" ht="24" customHeight="1" x14ac:dyDescent="0.2">
      <c r="I35" s="13"/>
    </row>
    <row r="36" spans="2:9" ht="12" customHeight="1" x14ac:dyDescent="0.2">
      <c r="I36" s="13"/>
    </row>
    <row r="37" spans="2:9" ht="12" customHeight="1" x14ac:dyDescent="0.2">
      <c r="I37" s="13"/>
    </row>
    <row r="38" spans="2:9" ht="12" customHeight="1" x14ac:dyDescent="0.2">
      <c r="I38" s="13"/>
    </row>
    <row r="39" spans="2:9" ht="12" customHeight="1" x14ac:dyDescent="0.2">
      <c r="I39" s="13"/>
    </row>
    <row r="40" spans="2:9" ht="12" customHeight="1" x14ac:dyDescent="0.2">
      <c r="I40" s="13"/>
    </row>
  </sheetData>
  <mergeCells count="2">
    <mergeCell ref="B1:H1"/>
    <mergeCell ref="G6:H6"/>
  </mergeCells>
  <pageMargins left="0.39370079040527345" right="0.39370079040527345" top="0.7874015808105469" bottom="0.7874015808105469" header="0" footer="0"/>
  <pageSetup paperSize="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2024-12-08T11:07:28Z</cp:lastPrinted>
  <dcterms:created xsi:type="dcterms:W3CDTF">2014-05-16T09:31:30Z</dcterms:created>
  <dcterms:modified xsi:type="dcterms:W3CDTF">2025-01-06T11:53:20Z</dcterms:modified>
</cp:coreProperties>
</file>