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ichal.nemec\Desktop\"/>
    </mc:Choice>
  </mc:AlternateContent>
  <bookViews>
    <workbookView xWindow="0" yWindow="0" windowWidth="0" windowHeight="0"/>
  </bookViews>
  <sheets>
    <sheet name="Rekapitulace" sheetId="6" r:id="rId1"/>
    <sheet name="SO 000" sheetId="2" r:id="rId2"/>
    <sheet name="SO 101" sheetId="3" r:id="rId3"/>
    <sheet name="SO 102" sheetId="4" r:id="rId4"/>
    <sheet name="SO 185" sheetId="5" r:id="rId5"/>
  </sheets>
  <calcPr/>
</workbook>
</file>

<file path=xl/calcChain.xml><?xml version="1.0" encoding="utf-8"?>
<calcChain xmlns="http://schemas.openxmlformats.org/spreadsheetml/2006/main">
  <c i="6" l="1" r="E13"/>
  <c r="D13"/>
  <c r="C13"/>
  <c r="E12"/>
  <c r="D12"/>
  <c r="C12"/>
  <c r="E11"/>
  <c r="D11"/>
  <c r="C11"/>
  <c r="E10"/>
  <c r="D10"/>
  <c r="C10"/>
  <c r="C7"/>
  <c r="C6"/>
  <c i="5" r="I3"/>
  <c r="I8"/>
  <c r="O17"/>
  <c r="I17"/>
  <c r="O13"/>
  <c r="I13"/>
  <c r="O9"/>
  <c r="I9"/>
  <c i="4" r="I3"/>
  <c r="I159"/>
  <c r="O215"/>
  <c r="I215"/>
  <c r="O212"/>
  <c r="I212"/>
  <c r="O208"/>
  <c r="I208"/>
  <c r="O204"/>
  <c r="I204"/>
  <c r="O200"/>
  <c r="I200"/>
  <c r="O196"/>
  <c r="I196"/>
  <c r="O192"/>
  <c r="I192"/>
  <c r="O188"/>
  <c r="I188"/>
  <c r="O184"/>
  <c r="I184"/>
  <c r="O180"/>
  <c r="I180"/>
  <c r="O176"/>
  <c r="I176"/>
  <c r="O172"/>
  <c r="I172"/>
  <c r="O168"/>
  <c r="I168"/>
  <c r="O164"/>
  <c r="I164"/>
  <c r="O160"/>
  <c r="I160"/>
  <c r="I150"/>
  <c r="O155"/>
  <c r="I155"/>
  <c r="O151"/>
  <c r="I151"/>
  <c r="I145"/>
  <c r="O146"/>
  <c r="I146"/>
  <c r="I116"/>
  <c r="O141"/>
  <c r="I141"/>
  <c r="O137"/>
  <c r="I137"/>
  <c r="O133"/>
  <c r="I133"/>
  <c r="O129"/>
  <c r="I129"/>
  <c r="O125"/>
  <c r="I125"/>
  <c r="O121"/>
  <c r="I121"/>
  <c r="O117"/>
  <c r="I117"/>
  <c r="I99"/>
  <c r="O112"/>
  <c r="I112"/>
  <c r="O108"/>
  <c r="I108"/>
  <c r="O104"/>
  <c r="I104"/>
  <c r="O100"/>
  <c r="I100"/>
  <c r="I94"/>
  <c r="O95"/>
  <c r="I95"/>
  <c r="I25"/>
  <c r="O90"/>
  <c r="I90"/>
  <c r="O86"/>
  <c r="I86"/>
  <c r="O82"/>
  <c r="I82"/>
  <c r="O78"/>
  <c r="I78"/>
  <c r="O74"/>
  <c r="I74"/>
  <c r="O70"/>
  <c r="I70"/>
  <c r="O66"/>
  <c r="I66"/>
  <c r="O62"/>
  <c r="I62"/>
  <c r="O58"/>
  <c r="I58"/>
  <c r="O54"/>
  <c r="I54"/>
  <c r="O50"/>
  <c r="I50"/>
  <c r="O46"/>
  <c r="I46"/>
  <c r="O42"/>
  <c r="I42"/>
  <c r="O38"/>
  <c r="I38"/>
  <c r="O34"/>
  <c r="I34"/>
  <c r="O30"/>
  <c r="I30"/>
  <c r="O26"/>
  <c r="I26"/>
  <c r="I8"/>
  <c r="O21"/>
  <c r="I21"/>
  <c r="O17"/>
  <c r="I17"/>
  <c r="O13"/>
  <c r="I13"/>
  <c r="O9"/>
  <c r="I9"/>
  <c i="3" r="I3"/>
  <c r="I375"/>
  <c r="O472"/>
  <c r="I472"/>
  <c r="O468"/>
  <c r="I468"/>
  <c r="O464"/>
  <c r="I464"/>
  <c r="O460"/>
  <c r="I460"/>
  <c r="O456"/>
  <c r="I456"/>
  <c r="O452"/>
  <c r="I452"/>
  <c r="O448"/>
  <c r="I448"/>
  <c r="O444"/>
  <c r="I444"/>
  <c r="O440"/>
  <c r="I440"/>
  <c r="O436"/>
  <c r="I436"/>
  <c r="O432"/>
  <c r="I432"/>
  <c r="O428"/>
  <c r="I428"/>
  <c r="O424"/>
  <c r="I424"/>
  <c r="O420"/>
  <c r="I420"/>
  <c r="O416"/>
  <c r="I416"/>
  <c r="O412"/>
  <c r="I412"/>
  <c r="O408"/>
  <c r="I408"/>
  <c r="O404"/>
  <c r="I404"/>
  <c r="O400"/>
  <c r="I400"/>
  <c r="O396"/>
  <c r="I396"/>
  <c r="O392"/>
  <c r="I392"/>
  <c r="O388"/>
  <c r="I388"/>
  <c r="O384"/>
  <c r="I384"/>
  <c r="O380"/>
  <c r="I380"/>
  <c r="O376"/>
  <c r="I376"/>
  <c r="I298"/>
  <c r="O371"/>
  <c r="I371"/>
  <c r="O367"/>
  <c r="I367"/>
  <c r="O363"/>
  <c r="I363"/>
  <c r="O359"/>
  <c r="I359"/>
  <c r="O355"/>
  <c r="I355"/>
  <c r="O351"/>
  <c r="I351"/>
  <c r="O347"/>
  <c r="I347"/>
  <c r="O343"/>
  <c r="I343"/>
  <c r="O339"/>
  <c r="I339"/>
  <c r="O335"/>
  <c r="I335"/>
  <c r="O331"/>
  <c r="I331"/>
  <c r="O327"/>
  <c r="I327"/>
  <c r="O323"/>
  <c r="I323"/>
  <c r="O319"/>
  <c r="I319"/>
  <c r="O315"/>
  <c r="I315"/>
  <c r="O311"/>
  <c r="I311"/>
  <c r="O307"/>
  <c r="I307"/>
  <c r="O303"/>
  <c r="I303"/>
  <c r="O299"/>
  <c r="I299"/>
  <c r="I293"/>
  <c r="O294"/>
  <c r="I294"/>
  <c r="I208"/>
  <c r="O289"/>
  <c r="I289"/>
  <c r="O285"/>
  <c r="I285"/>
  <c r="O281"/>
  <c r="I281"/>
  <c r="O277"/>
  <c r="I277"/>
  <c r="O273"/>
  <c r="I273"/>
  <c r="O269"/>
  <c r="I269"/>
  <c r="O265"/>
  <c r="I265"/>
  <c r="O261"/>
  <c r="I261"/>
  <c r="O257"/>
  <c r="I257"/>
  <c r="O253"/>
  <c r="I253"/>
  <c r="O249"/>
  <c r="I249"/>
  <c r="O245"/>
  <c r="I245"/>
  <c r="O241"/>
  <c r="I241"/>
  <c r="O237"/>
  <c r="I237"/>
  <c r="O233"/>
  <c r="I233"/>
  <c r="O229"/>
  <c r="I229"/>
  <c r="O225"/>
  <c r="I225"/>
  <c r="O221"/>
  <c r="I221"/>
  <c r="O217"/>
  <c r="I217"/>
  <c r="O213"/>
  <c r="I213"/>
  <c r="O209"/>
  <c r="I209"/>
  <c r="I195"/>
  <c r="O204"/>
  <c r="I204"/>
  <c r="O200"/>
  <c r="I200"/>
  <c r="O196"/>
  <c r="I196"/>
  <c r="I182"/>
  <c r="O191"/>
  <c r="I191"/>
  <c r="O187"/>
  <c r="I187"/>
  <c r="O183"/>
  <c r="I183"/>
  <c r="I29"/>
  <c r="O178"/>
  <c r="I178"/>
  <c r="O174"/>
  <c r="I174"/>
  <c r="O170"/>
  <c r="I170"/>
  <c r="O166"/>
  <c r="I166"/>
  <c r="O162"/>
  <c r="I162"/>
  <c r="O158"/>
  <c r="I158"/>
  <c r="O154"/>
  <c r="I154"/>
  <c r="O150"/>
  <c r="I150"/>
  <c r="O146"/>
  <c r="I146"/>
  <c r="O142"/>
  <c r="I142"/>
  <c r="O138"/>
  <c r="I138"/>
  <c r="O134"/>
  <c r="I134"/>
  <c r="O130"/>
  <c r="I130"/>
  <c r="O126"/>
  <c r="I126"/>
  <c r="O122"/>
  <c r="I122"/>
  <c r="O118"/>
  <c r="I118"/>
  <c r="O114"/>
  <c r="I114"/>
  <c r="O110"/>
  <c r="I110"/>
  <c r="O106"/>
  <c r="I106"/>
  <c r="O102"/>
  <c r="I102"/>
  <c r="O98"/>
  <c r="I98"/>
  <c r="O94"/>
  <c r="I94"/>
  <c r="O90"/>
  <c r="I90"/>
  <c r="O86"/>
  <c r="I86"/>
  <c r="O82"/>
  <c r="I82"/>
  <c r="O78"/>
  <c r="I78"/>
  <c r="O74"/>
  <c r="I74"/>
  <c r="O70"/>
  <c r="I70"/>
  <c r="O66"/>
  <c r="I66"/>
  <c r="O62"/>
  <c r="I62"/>
  <c r="O58"/>
  <c r="I58"/>
  <c r="O54"/>
  <c r="I54"/>
  <c r="O50"/>
  <c r="I50"/>
  <c r="O46"/>
  <c r="I46"/>
  <c r="O42"/>
  <c r="I42"/>
  <c r="O38"/>
  <c r="I38"/>
  <c r="O34"/>
  <c r="I34"/>
  <c r="O30"/>
  <c r="I30"/>
  <c r="I8"/>
  <c r="O25"/>
  <c r="I25"/>
  <c r="O21"/>
  <c r="I21"/>
  <c r="O17"/>
  <c r="I17"/>
  <c r="O13"/>
  <c r="I13"/>
  <c r="O9"/>
  <c r="I9"/>
  <c i="2" r="I3"/>
  <c r="I8"/>
  <c r="O53"/>
  <c r="I53"/>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<sst xmlns="http://schemas.openxmlformats.org/spreadsheetml/2006/main">
  <si>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</si>
  <si>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Firma:</t>
  </si>
  <si>
    <t>Rekapitulace ceny</t>
  </si>
  <si>
    <t>Stavba: 20_004 - III/12573 Sobocice - Zásmuky - PD</t>
  </si>
  <si>
    <t>Celková cena bez DPH:</t>
  </si>
  <si>
    <t>Celková cena s DPH:</t>
  </si>
  <si>
    <t>Objekt</t>
  </si>
  <si>
    <t>Popis</t>
  </si>
  <si>
    <t>Cena bez DPH</t>
  </si>
  <si>
    <t>DPH</t>
  </si>
  <si>
    <t>Cena s DPH</t>
  </si>
  <si>
    <t>SO 000</t>
  </si>
  <si>
    <t>Vedlejší a ostatní náklady</t>
  </si>
  <si>
    <t>SO 101</t>
  </si>
  <si>
    <t>Silnice III/12537</t>
  </si>
  <si>
    <t>SO 102</t>
  </si>
  <si>
    <t>Nástupište a chodníky</t>
  </si>
  <si>
    <t>SO 185</t>
  </si>
  <si>
    <t>Dopravne inženýrská opatrení (DIO)</t>
  </si>
  <si>
    <t>Soupis prací objektu</t>
  </si>
  <si>
    <t>S</t>
  </si>
  <si>
    <t>Stavba:</t>
  </si>
  <si>
    <t>20_004</t>
  </si>
  <si>
    <t>III/12573 Sobocice - Zásmuky - PD</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</si>
  <si>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</si>
  <si>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</si>
  <si>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</si>
  <si>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</si>
  <si>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</si>
  <si>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</si>
  <si>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</si>
  <si>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</si>
  <si>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</si>
  <si>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</si>
  <si>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</si>
  <si>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</si>
  <si>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</si>
  <si>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</si>
  <si>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</si>
  <si>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</si>
  <si>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</si>
  <si>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02811</t>
  </si>
  <si>
    <t/>
  </si>
  <si>
    <t>PRUZKUMNÉ PRÁCE GEOTECHNICKÉ NA POVRCHU</t>
  </si>
  <si>
    <t>KPL</t>
  </si>
  <si>
    <t>OTSKP ~ 2024</t>
  </si>
  <si>
    <t>PP</t>
  </si>
  <si>
    <t>Doplnující inženýrsko geologický pruzkum, zpracování prukazních zkoušek, posouzení základové spáry u propustku geologem. Platí pro všechny SO.
Zahrnuje veškeré náklady spojené s objednatelem požadovanými zarízeními.</t>
  </si>
  <si>
    <t>VV</t>
  </si>
  <si>
    <t>1.000000 = 1,000 [A]</t>
  </si>
  <si>
    <t>TS</t>
  </si>
  <si>
    <t>zahrnuje veškeré náklady spojené s objednatelem požadovanými pracemi</t>
  </si>
  <si>
    <t>02821</t>
  </si>
  <si>
    <t>PRUZKUMNÉ PRÁCE ARCHEOLOGICKÉ NA POVRCHU</t>
  </si>
  <si>
    <t>Pruzkumné archeologické práce pred zacátkem stavby.</t>
  </si>
  <si>
    <t>029113</t>
  </si>
  <si>
    <t>OSTATNÍ POŽADAVKY - GEODETICKÉ ZAMERENÍ - CELKY</t>
  </si>
  <si>
    <t>KUS</t>
  </si>
  <si>
    <t>Geodetická cinnost v prubehu provádení stavebních prací (geodet zhotovitele stavby) vcetne vytycení stavby, obvodu stavenište a skutecného zjištení prubehu inženýrských sítí. Soucástí je vybudování potrebné vytycovací síte.
1) Veškerá nutná zamerení k realizaci díla (napr. zamerení stavby pred výstavbou, vytcení stavby, obvodu stavenište,...) a k uvedení stavby do úžívání a predání dokonceného díla. 
2) Zamerení skutecného provedení díla ke kolaudaci stavby</t>
  </si>
  <si>
    <t>02940</t>
  </si>
  <si>
    <t>OSTATNÍ POŽADAVKY - VYPRACOVÁNÍ DOKUMENTACE</t>
  </si>
  <si>
    <t>Havarijní plán</t>
  </si>
  <si>
    <t>02943</t>
  </si>
  <si>
    <t>OSTATNÍ POŽADAVKY - VYPRACOVÁNÍ RDS</t>
  </si>
  <si>
    <t>Realizacní dokumentace stavby v rozsahu dle požadavku objednatele vcetne zapracování všech podmínek a požadavku stavebního povolení a podmínek stanovených zadávací dokumentací.
Dokumentace bude zpracována pro všechny objekty. Jejím predmetem je dokumentace všech zhotovovaných a pomocných konstrukcí a prací nutných ke stavbe objektu.
Soucástí je predání dokumentace v tištené podobe a predání v elektonické podobe (rozsah a usporádání odpovídající podobe tištené) v uzavreném (PDF) a otevreném formátu (DWG, XLS, DOC, apod.)</t>
  </si>
  <si>
    <t>02944</t>
  </si>
  <si>
    <t>OSTAT POŽADAVKY - DOKUMENTACE SKUTEC PROVEDENÍ V DIGIT FORME</t>
  </si>
  <si>
    <t>Dokumentace skutecného provedení stavby ve smyslu § 125 odst. 6 stavebního zákona, dle kap. 18 Smernice pro dokumentaci staveb pozemních komunikací (SDS PK) (7/2022). Soucástí je predání dokumentace v tištené podobe a predání v digitální podobe (rozsah a usporádání odpovídající podobe tištené) v uzavreném (PDF) a otevreném formátu (DWG, XLS, DOC, apod.).</t>
  </si>
  <si>
    <t>02945</t>
  </si>
  <si>
    <t>OSTAT POŽADAVKY - GEOMETRICKÝ PLÁN</t>
  </si>
  <si>
    <t>Geodetické zamerení skutecného provedení stavby vložené na podkladu katastrální mapy, v prípade zásahu do cizích pozemku Geometrický plán potvrzený katastrálním úradem. (Zajištení geometrických plánu skutecného provedení objektu
a inženýrských sítí a geometrických plánu vecných bremen v požadovaném formátu s hranicemi pozemku jako podklad pro vklad do katastrální mapy pro evidenci zmen na katastrálním úradu. Tato dokumentace bude potvrzena príslušným katastrálním úradem a predána v 6 ti vyhotovení v termínu dle potreb investora).</t>
  </si>
  <si>
    <t xml:space="preserve">položka zahrnuje:       
- prípravu podkladu, vyhotovení žádosti pro vklad na katastrální úrad
- polní práce spojené s vyhotovením geometrického plánu
- výpocetní a grafické kancelárské práce
- úrední overení výsledného elaborátu
- schválení návrhu vkladu do katastru nemovitostí príslušným katastrálním úradem</t>
  </si>
  <si>
    <t>02946</t>
  </si>
  <si>
    <t>OSTAT POŽADAVKY - FOTODOKUMENTACE</t>
  </si>
  <si>
    <t>položka zahrnuje:
- fotodokumentaci zadavatelem požadovaného deje a konstrukcí v požadovaných casových intervalech
- zadavatelem specifikované výstupy (fotografie v papírovém a digitálním formátu) v požadovaném poctu</t>
  </si>
  <si>
    <t>02990</t>
  </si>
  <si>
    <t>OSTATNÍ POŽADAVKY - INFORMACNÍ TABULE</t>
  </si>
  <si>
    <t>Informacní tabule (billboard) - predpoklad 2 kusy
Dodávka, montáž a následná demontáž vcetne odvozu informacní tabule (bilboardu). Bude odsouhlasena s investorem stavby (rozmery, vzhled, obsah, umístení). Jedná se o kompletní provedení, vcetne údržby po celou dobu stavby.
Tabule bude upevnena na nosice z príhradové kce. a dostatecne ukotvena do terénu, aby splnovala podmínky na tuhost a deformaci. Místo umístení a zpusob následného odstranení bude dohodnut s investorem stavby pred zahájením realizace stavebních prací. Vzhled tabule a obsah textu upresní investor víteznému uchazeci pred zahájením realizace stavby. Dodavatel si zajistí veškerá potrebná povolení k umístení informacní tabule.</t>
  </si>
  <si>
    <t>položka zahrnuje:
- dodání a osazení informacních tabulí v predepsaném provedení a množství s obsahem predepsaným zadavatelem
- veškeré nosné a upevnovací konstrukce
- základové konstrukce vcetne nutných zemních prací
- demontáž a odvoz po skoncení platnosti
- prípadne nutné opravy poškozených cátí behem platnosti</t>
  </si>
  <si>
    <t>03100</t>
  </si>
  <si>
    <t>ZARÍZENÍ STAVENIŠTE - ZRÍZENÍ, PROVOZ, DEMONTÁŽ</t>
  </si>
  <si>
    <t>Kompletní zarízení stavenište pro celou stavbu vcetne zajištení potrebných povolení a rozhodnutí.
Položka zahrnuje náklady spojené se staveništními komunikacemi, oplocením stavenište, vstupem a vjezdem na stavenište, staveništní prípojky vody, kanalizace, elektrické energie, zajištení dodávky elektrické energie, rozvody médií po stavbe vcetne vyvolaných preložek sítí a s tím spojených nákladu s odstávkou a zabezpecení stávajících IS proti poškození, kancelárské plochy pro potreby zhotovitele a zástupce investora, sociální zarízení, zajištení skladovacích ploch a prostor pro potreby stavby. Komplexní ostrahu a zabezpecení stavenište. Monitoring vlivu stavby na okolní prostredí (hluk, prašnost, doprava). Poplatky a náklady spojené se záborem verejného prostranství a s tím související dopravní znacení a zabezpecení pracovište. Poplatky a náklady za spotrebované energie, plyn a vodu atd. v dobe výstavby až do predání díla. Zajištení údržby verejných komunikací a komunikací pro peší v prubehu celé stavby, vcetne prípadné zimní údržby.</t>
  </si>
  <si>
    <t>zahrnuje objednatelem povolené náklady na porízení (event. pronájem), provozování, udržování a likvidaci zhotovitelova zarízení</t>
  </si>
  <si>
    <t>03730</t>
  </si>
  <si>
    <t>POMOC PRÁCE ZAJIŠT NEBO ZRÍZ OCHRANU INŽENÝRSKÝCH SÍTÍ</t>
  </si>
  <si>
    <t>Ochrana všech pozemních i nadzemních vedení v míste stavby, vc. vytýcení a vyznacení; Predpokládá se rozsah dotcených inženýrských sítí dle pruvodní a technické zprávy, vc. domovních prípojek, aj. vc. prípadné provizorní podperné konstrukce; vc. príp. presunu na provizorní konstrukci a následného presunu na puvodní pozice, vc. chránicek, vytýcení trasy, projednání se správcem.</t>
  </si>
  <si>
    <t>zahrnuje objednatelem povolené náklady na požadovaná zarízení zhotovitele</t>
  </si>
  <si>
    <t>R01</t>
  </si>
  <si>
    <t>KOMPLETNÍ PRÁCE SOUVISEJÍCÍ SE ZAJIŠTENÍM BOZP NA STAVBE</t>
  </si>
  <si>
    <t>014102</t>
  </si>
  <si>
    <t>POPLATKY ZA SKLÁDKU</t>
  </si>
  <si>
    <t>T</t>
  </si>
  <si>
    <t>Poplatky za uložení zeminy - skládka dle zadávacích podmínek v režii dodavatele s poplatkem a evidencí.</t>
  </si>
  <si>
    <t>SEJMUTÍ DRNU, pol. 11130 * tl. 0,15 m * 1,6 t/m3 8782.4*0,15*1,6 = 2107,776 [A]_x000d_
CIŠTENÍ PRÍKOPU OD NÁNOSU, pol. 12931 * 0,25 * 40 % * 1,6 t/m3: 710*0,25*0,4*1,6 = 113,600 [B]_x000d_
prebytek vykopané zeminy na skládku (1 m3=1,9 T) 3458*1,9 = 6570,200 [C]_x000d_
Celkové množství = 8791,576</t>
  </si>
  <si>
    <t>zahrnuje veškeré poplatky provozovateli skládky související s uložením odpadu na skládce.</t>
  </si>
  <si>
    <t>014112</t>
  </si>
  <si>
    <t>POPLATKY ZA SKLÁDKU TYP S-IO (INERTNÍ ODPAD)</t>
  </si>
  <si>
    <t>Poplatky za uložení stavebních sutí a kamene - skládka dle zadávacích podmínek v režii dodavatele s poplatkem a evidencí.</t>
  </si>
  <si>
    <t>ODSTRANENÍ KRYTU ZPEVNENÝCH PLOCH S CEMENTOVÝM POJIVEM, pol. 11314 * 2,5 t/m3: 27,4*2,5 = 68,500 [A]_x000d_
 ODSTRANENÍ PODKLADU ZPEVNENÝCH PLOCH S ASFALT POJIVEM, pol. 11333 * 1,8 t/m3: 230,220*1,8 = 414,396 [B]_x000d_
 ODSTRAN KRYTU ZPEVNENÝCH PLOCH S ASFALT POJIVEM VCET PODKLADU, pol. 11343 * 2,0 t/m3: 13,395*2 = 26,790 [C]_x000d_
 ODSTRAN KRYTU ZPEVNENÝCH PLOCH Z BETONU VCET PODKLADU, pol. 11345 * 2,2 t/m3: 9,3*2,2 = 20,460 [D]_x000d_
 ODSTRANENÍ KRYTU ZPEVNENÝCH PLOCH ZE SILNIC DÍLCU (PANELU) VCET PODKL, pol. 11346 * 2,4 t/m3: 41,4*2,4 = 99,360 [E]_x000d_
 ODSTRAN KRYTU ZPEVNENÝCH PLOCH Z DLAŽEB KOSTEK VCET PODKL, pol. 11347 * 2,4 t/m3: 97,175*2,4 = 233,220 [F]_x000d_
 ODSTRANENÍ KRYTU ZPEVNENÝCH PLOCH Z DLAŽDIC VCETNE PODKLADU, pol. 11348 * 2,4 t/m3: 20,3*2,4 = 48,720 [G]_x000d_
 ODSTRANENÍ ZÁHONOVÝCH OBRUBNÍKU, pol. 11351 * 0,03 t/m: 42*0,03 = 1,260 [H]_x000d_
 ODSTRANENÍ CHODNÍKOVÝCH A SILNICNÍCH OBRUBNÍKU BETONOVÝCH, pol. 11352 * 0,08 t/m: 220*0,08 = 17,600 [I]_x000d_
 ODSTRAN DLAŽEB VODNÍCH KORYT Z BETON DÍLCU VCET PODKLADU, pol. 11411 * 2,4 t/m3: 0,6*2,4 = 1,440 [J]_x000d_
 BOURÁNÍ KONSTRUKCÍ ZE ŽELEZOBETONU, pol. 96616 * 2,5 t/m3: 2,835*2,5 = 7,088 [K]_x000d_
 BOURÁNÍ PROPUSTU Z TRUB DN DO 300MM, pol. 966345 * 0,2 t/m: 10*0,2 = 2,000 [L]_x000d_
 BOURÁNÍ PROPUSTU Z TRUB DN DO 500MM, pol. 966357 * 0,32 t/m: 46,8*0,32 = 14,976 [M]_x000d_
 VYBOURÁNÍ ULICNÍCH VPUSTÍ KOMPLETNÍCH, pol. 96687 * 0,5 t/ks: 15*0,5 = 7,500 [N]_x000d_
 VYBOURÁNÍ KANALIZAC ŠACHET KOMPLETNÍCH, pol. 96688 * 1,0 t/ks: 3*1 = 3,000 [O]_x000d_
 VYBOURÁNÍ POTRUBÍ DN DO 400MM KANALIZAC, pol. 969246 * 0,32 t/m: 258*0,32 = 82,560 [P]_x000d_
 VYBOURÁNÍ POTRUBÍ DN DO 600MM KANALIZAC, pol. 969258 * 0,57 t/m: 350*0,57 = 199,500 [Q]_x000d_
 Celkem: A+B+C+D+E+F+G+H+I+J+K+L+M+N+O+P+Q = 1248,370 [R]</t>
  </si>
  <si>
    <t>014211</t>
  </si>
  <si>
    <t>POPLATKY ZA ZEMNÍK - ORNICE</t>
  </si>
  <si>
    <t>M3</t>
  </si>
  <si>
    <t>Porízení (nákup) ornice, 0,15 *(pol.18222 + pol. 18232).</t>
  </si>
  <si>
    <t>(4986+1140)*0,15 = 918,900 [A]</t>
  </si>
  <si>
    <t>zahrnuje veškeré poplatky majiteli zemníku související s nákupem zeminy (nikoliv s otvírkou zemníku)</t>
  </si>
  <si>
    <t>015111</t>
  </si>
  <si>
    <t xml:space="preserve">POPLATKY ZA LIKVIDACI ODPADU NEKONTAMINOVANÝCH - 17 05 04  VYTEŽENÉ ZEMINY A HORNINY -  I. TRÍDA TEŽITELNOSTI</t>
  </si>
  <si>
    <t>ODSTRANENÍ PODKLADU ZPEVNENÝCH PLOCH Z KAMENIVA NESTMELENÉHO, pol. 11332 * 2,0 t/m3</t>
  </si>
  <si>
    <t>1706,975*2 = 3413,950 [A]</t>
  </si>
  <si>
    <t>1. Položka obsahuje:
 – veškeré poplatky provozovateli skládky, recyklacní linky nebo jiného zarízení na zpracování nebo likvidaci odpadu související s prevzetím, uložením, zpracováním nebo likvidací odpadu
2. Položka neobsahuje:
 – náklady spojené s dopravou odpadu z místa stavby na místo prevzetí provozovatelem skládky, recyklacní linky nebo jiného zarízení na zpracování nebo likvidaci odpadu
3. Zpusob merení:
Tunou se rozumí hmotnost odpadu vytrídeného v souladu se zákonem c. 541/2020 Sb., o nakládání s odpady, v platném znení.</t>
  </si>
  <si>
    <t>015130</t>
  </si>
  <si>
    <t xml:space="preserve">POPLATKY ZA LIKVIDACI ODPADU NEKONTAMINOVANÝCH - 17 03 02  VYBOURANÝ ASFALTOVÝ BETON BEZ DEHTU</t>
  </si>
  <si>
    <t>ODSTRANENÍ KRYTU ZPEVNENÝCH PLOCH S ASFALTOVÝM POJIVEM, pol. 11313 * 2,2 t/m3</t>
  </si>
  <si>
    <t>197,18*2,2 = 433,796 [A]</t>
  </si>
  <si>
    <t>1</t>
  </si>
  <si>
    <t>Zemní práce</t>
  </si>
  <si>
    <t>11130</t>
  </si>
  <si>
    <t>SEJMUTÍ DRNU</t>
  </si>
  <si>
    <t>M2</t>
  </si>
  <si>
    <t>sejmutí drnu v ploše 2732 = 2732,000 [A]_x000d_
sejmutí drnu ve svahu 5042*1,2 = 6050,400 [B]_x000d_
Celkové množství = 8782,400</t>
  </si>
  <si>
    <t xml:space="preserve">vcetne vodorovné dopravy  a uložení na skládku</t>
  </si>
  <si>
    <t>11203</t>
  </si>
  <si>
    <t>KÁCENÍ STROMU D KMENE PRES 0,9M S ODSTRAN PAREZU</t>
  </si>
  <si>
    <t>Kácení stromu s obvodem kmene nad 80 cm, ve výšce 1,3 m nad zemí (je nutné povolení ke kácení).
Vc. odstranení parezu. Zhotovitel v cene zohlední možnost zpetného využití materiálu na stavbe.</t>
  </si>
  <si>
    <t>10 = 10,000 [A]</t>
  </si>
  <si>
    <t>Kácení stromu se merí v [ks] poražených stromu (prumer stromu se merí ve výšce 1,3m nad terénem) a zahrnuje zejména:
- poražení stromu a osekání vetví
- spálení vetví na hromadách nebo štepkování
- dopravu a uložení kmenu, prípadné další práce s nimi dle pokynu zadávací dokumentace
Odstranení parezu se merí v [ks] vytrhaných nebo vykopaných parezu a zahrnuje zejména:
- vytrhání nebo vykopání parezu
- veškeré zemní práce spojené s odstranením parezu
- dopravu a uložení parezu, prípadne další práce s nimi dle pokynu zadávací dokumentace
- zásyp jam po parezech</t>
  </si>
  <si>
    <t>11204</t>
  </si>
  <si>
    <t>KÁCENÍ STROMU D KMENE DO 0,3M S ODSTRANENÍM PAREZU</t>
  </si>
  <si>
    <t>Kácení stromu s obvodem kmene do 80 cm, ve výšce 1,3 m nad zemí (není nutné povolení ke kácení)
Vc. odstranení parezu. Zhotovitel v cene zohlední možnost zpetného využití materiálu na stavbe.</t>
  </si>
  <si>
    <t>13 = 13,000 [A]</t>
  </si>
  <si>
    <t>11313</t>
  </si>
  <si>
    <t>ODSTRANENÍ KRYTU ZPEVNENÝCH PLOCH S ASFALTOVÝM POJIVEM</t>
  </si>
  <si>
    <t>Odvoz k recyklaci. Odvozná vzdálnost v režii zhotovitele.</t>
  </si>
  <si>
    <t>vozovka - bourání krytu, úsek 4,700-4,951, AB tl. 0,05 m: 2136*0,05 = 106,800 [A]_x000d_
 vozovka - bourání krytu, úsek 5,116-5,527, AB tl. 0,045 m: 1704*0,045 = 76,680 [B]_x000d_
 vozovka - bourání krytu, úsek 5,982-6,000, (odhad) AB tl. 0,1 m: 137*0,1 = 13,700 [C]_x000d_
 Celkem: A+B+C = 197,180 [D]</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</si>
  <si>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</si>
  <si>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11314</t>
  </si>
  <si>
    <t>ODSTRANENÍ KRYTU ZPEVNENÝCH PLOCH S CEMENTOVÝM POJIVEM</t>
  </si>
  <si>
    <t>Odvoz k recyklaci. Odvozná vzdálnost v režii zhotovitele.
vozovka - bourání podkladu</t>
  </si>
  <si>
    <t>úsek 5,982-6,000, odhad SC tl. 0,2 m: 137*0,2 = 27,400 [A]</t>
  </si>
  <si>
    <t>11317</t>
  </si>
  <si>
    <t>ODSTRAN KRYTU ZPEVNENÝCH PLOCH Z DLAŽEB KOSTEK</t>
  </si>
  <si>
    <t>Vyzískaná kamenná dlažba bude predána Investorovi na místo, které si urcí. Naložení a odvoz je v režii Zhotovitele.</t>
  </si>
  <si>
    <t>kamenná dlažba vozovky z úseku 4,951-5,116, tl. 0,1 m: 853*0,1 = 85,300 [A]_x000d_
 kamenná dlažba vozovky z úseku 5,527-5,982, tl. 0,1 m: 2905*0,1 = 290,500 [B]_x000d_
 Celkem: A+B = 375,800 [C]</t>
  </si>
  <si>
    <t>11332</t>
  </si>
  <si>
    <t>ODSTRANENÍ PODKLADU ZPEVNENÝCH PLOCH Z KAMENIVA NESTMELENÉHO</t>
  </si>
  <si>
    <t>Vcetne odvozu na skládku v režii objednatele, nebo využití do AZ.</t>
  </si>
  <si>
    <t>vozovka - úsek 4,700-4,951, ŠD tl. 0,12 m; 2136*0,12 = 256,320 [A]_x000d_
 vozovka - úsek 4,951-5,116, písek, ŠD, štet tl. 0,30 m; 853*0,3 = 255,900 [B]_x000d_
 vozovka - úsek 5,116-5,527, ŠD tl. 0,20 m; 1704*0,2 = 340,800 [C]_x000d_
 vozovka - úsek 5,527-5,982, písek, ŠD tl. 0,25 m; 2905*0,25 = 726,250 [D]_x000d_
 vozovka - úsek 5,982-6,000, (odhad) ŠD tl. 0,2 m: 137* 0,2 = 27,400 [E]_x000d_
 sjezdy, tl. 0,15 m: 251,1*0,15 = 37,665 [F]_x000d_
 sjezdy, tl. 0,13 m: 208,8*0,3 = 62,640 [G]_x000d_
 Celkem: A+B+C+D+E+F+G = 1706,975 [H]</t>
  </si>
  <si>
    <t>11333</t>
  </si>
  <si>
    <t>ODSTRANENÍ PODKLADU ZPEVNENÝCH PLOCH S ASFALT POJIVEM</t>
  </si>
  <si>
    <t>vozovka - bourání podkladu, úsek 4,700-4,951, PM tl. 0,08 m: 2136*0,08 = 170,880 [A]_x000d_
 vozovka - bourání podkladu, úsek 5,116-5,527, PM tl. 0,03 m: 1704*0,03 = 51,120 [B]_x000d_
 vozovka - bourání podkladu, úsek 5,982-6,000, odhad ACP tl. 0,06 m: 137*0,06 = 8,220 [C]_x000d_
 Celkem: A+B+C = 230,220 [D]</t>
  </si>
  <si>
    <t>11343</t>
  </si>
  <si>
    <t>ODSTRAN KRYTU ZPEVNENÝCH PLOCH S ASFALT POJIVEM VCET PODKLADU</t>
  </si>
  <si>
    <t>Odstranení krytu, vcetne podkladu, s asfaltovým pojivem.
Odvoz k recyklaci. Odvozná vzdálnost v režii zhotovitele.</t>
  </si>
  <si>
    <t>sjezd v km 4,84673 vpravo, tl. 0,3 m: 33*0,3 = 9,900 [A]_x000d_
 sjezd v km 5,91834 vpravo, tl. 0,3 m: 11,65*0,3 = 3,495 [B]_x000d_
 Celkem: A+B = 13,395 [C]</t>
  </si>
  <si>
    <t>11345</t>
  </si>
  <si>
    <t>ODSTRAN KRYTU ZPEVNENÝCH PLOCH Z BETONU VCET PODKLADU</t>
  </si>
  <si>
    <t>Odstranení krytu, vcetne podkladu, z betonu.
Odvoz k recyklaci. Odvozná vzdálnost v režii zhotovitele.</t>
  </si>
  <si>
    <t>sjezd v km 5,04348 vlevo, tl. 0,3 m: 8*0,3 = 2,400 [A]_x000d_
 sjezd v km 5,16041 vlevo, tl. 0,3 m: 18*0,3 = 5,400 [B]_x000d_
 plocha za sjezdem v km 5,66990 vlevo, tl. 0,3 m: 5*0,3 = 1,500 [C]_x000d_
 Celkem: A+B+C = 9,300 [D]</t>
  </si>
  <si>
    <t>11346</t>
  </si>
  <si>
    <t>ODSTRANENÍ KRYTU ZPEVNENÝCH PLOCH ZE SILNIC DÍLCU (PANELU) VCET PODKL</t>
  </si>
  <si>
    <t xml:space="preserve">panelová cesta v km 4,72 vpravo, tl. 0,3 m (panely nabídnout k prevzetí vlastníkovi pozemku): 131*0,3 = 39,300 [A]_x000d_
 panelový sjezd v km 5,63528 vlevo, tl. 0,3 m  (panely nabídnout k prevzetí vlastníkovi sjezdu): 7*0,3 = 2,100 [B]_x000d_
 Celkem: A+B = 41,400 [C]</t>
  </si>
  <si>
    <t>11347</t>
  </si>
  <si>
    <t>ODSTRAN KRYTU ZPEVNENÝCH PLOCH Z DLAŽEB KOSTEK VCET PODKL</t>
  </si>
  <si>
    <t>Odstranení krytu, vcetne podkladu, z dlažebních kostek (mimo komunikace)
Vyzískaná kamenná i betonová dlažba bude použita k opetovnému odláždení sjezdu.
Prípadný prebytek kamenné dlažby bude predán investorovi na místo, které si urcí a bude investorem odprodán.
Prípadný prebytek betonové dlažby bude odvezen a predán k recyklaci.
Naložení a odvoz vyzískané dlažby a podkladních vrstev je v režii Zhotovitele.</t>
  </si>
  <si>
    <t>sjezd v km 4,78616 vlevo (kamenná i betonová dlažba budou použity pro zpetné odláždení sjezdu), tl. 0,3 m: 50*0,3 = 15,000 [A]_x000d_
 sjezd v km 4,86573 vlevo (dlažba bude použita pro zpetné odláždení sjezdu), tl. 0,3 m: 15*0,3 = 4,500 [B]_x000d_
 sjezd v km 5,07003 vpravo (dlažba bude použita pro zpetné odláždení sjezdu), tl. 0,3 m: 16*0,3 = 4,800 [C]_x000d_
 sjezd v km 5,66990 vlevo (dlažba bude použita pro zpetné odláždení sjezdu), tl. 0,3 m: 25*0,3 = 7,500 [D]_x000d_
 plocha pred schodištem v km 5,7 vlevo (betonová dlažba bude použita pro zpetné odláždení sjezdu), tl. 0,3 m: 15*0,3 = 4,500 [E]_x000d_
 schodište v km 5,707 vlevo (betonová dlažba bude použita pro zpetné odláždení schodište), tl. 0,3 m: 5,5*0,3 = 1,650 [F]_x000d_
 sjezd v km 5,73233 vlevo (kamenná dlažba bude použita pro zpetné odláždení sjezdu), tl. 0,3 m: 25*0,3 = 7,500 [G]_x000d_
 sjezd v km 5,76682 vlevo (kamenná dlažba bude použita pro zpetné odláždení sjezdu), tl. 0,3 m: 27*0,3 = 8,100 [H]_x000d_
 sjezd v km 5,78847 vlevo, tl. 0,3 m: 5*0,3 = 1,500 [I]_x000d_
 chodník v km 5,78 - 5,86 vlevo (betonová dlažba bude použita pro zpetné odláždení chodníku), tl. 0,25 m: 136,5*0,25 = 34,125 [J]_x000d_
 sjezd v km 5,90446 vlevo, tl. 0,3 m: 8,35*0,3 = 2,505 [K]_x000d_
 sjezd v km 5,94608 vpravo (kamenná dlažba bude použita pro zpetné odláždení sjezdu), tl. 0,3 m: 15,65*0,3 = 4,695 [L]_x000d_
 vchod v km 5,96 vpravo, tl. 0,25 m: 3,2*0,25 = 0,800 [M]_x000d_
 Celkem: A+B+C+D+E+F+G+H+I+J+K+L+M = 97,175 [N]</t>
  </si>
  <si>
    <t>11348</t>
  </si>
  <si>
    <t>ODSTRANENÍ KRYTU ZPEVNENÝCH PLOCH Z DLAŽDIC VCETNE PODKLADU</t>
  </si>
  <si>
    <t>Odstranení krytu vcetne podkladu z dlaždic.
Odvoz k recyklaci. Odvozná vzdálnost v režii zhotovitele.</t>
  </si>
  <si>
    <t>sjezd v km 4,91435 vpravo, tl. 0,25 m: 2*0,25 = 0,500 [A]_x000d_
 plocha autobusové zastávky v km 5,01 vpravo, tl. 0,25 m: 7,2*0,25 = 1,800 [B]_x000d_
 plocha mezi sjezdy v km 5,63528 a 5,64990 (ztravnovací tvárnice predat vlastníkovi pozemku parc.c. 536/7), tl. 0,25 m: 20*0,25 = 5,000 [C]_x000d_
 plocha mezi sjezdy v km 5,64990 a 5,66990 (ztravnovací tvárnice predat vlastníkovi pozemku parc.c. 536/7), tl. 0,25 m: 22*0,25 = 5,500 [D]_x000d_
 plocha za sjezdem v km 5,66990 (ztravnovací tvárnice predat vlastníkovi pozemku parc.c. 536/7), tl. 0,25 m: 30*0,25 = 7,500 [E]_x000d_
 Celkem: A+B+C+D+E = 20,300 [F]</t>
  </si>
  <si>
    <t>11351</t>
  </si>
  <si>
    <t>ODSTRANENÍ ZÁHONOVÝCH OBRUBNÍKU</t>
  </si>
  <si>
    <t>M</t>
  </si>
  <si>
    <t>Odstranení záhonových obrub betonových, vcetne betonového lože. Odvozová vzdálenost v režii zhotovitele.</t>
  </si>
  <si>
    <t>42 = 42,000 [A]</t>
  </si>
  <si>
    <t>11352</t>
  </si>
  <si>
    <t>ODSTRANENÍ CHODNÍKOVÝCH A SILNICNÍCH OBRUBNÍKU BETONOVÝCH</t>
  </si>
  <si>
    <t>Odstranení silnicních obrub betonových, vcetne betonového lože. Odvozová vzdálenost v režii zhotovitele.</t>
  </si>
  <si>
    <t>220 = 220,000 [A]</t>
  </si>
  <si>
    <t>11354</t>
  </si>
  <si>
    <t>ODSTRANENÍ OBRUB Z KRAJNÍKU</t>
  </si>
  <si>
    <t>Odstranení obrub z krajníku, vcetne betonového lože.
Vyzískané kamenné krajníky budou predány investorovi na místo, které si urcí a budou investorem odprodány.
Naložení a odvoz vyzískaných krajníku je v režii Zhotovitele.</t>
  </si>
  <si>
    <t>152 = 152,000 [A]</t>
  </si>
  <si>
    <t>11372</t>
  </si>
  <si>
    <t>FRÉZOVÁNÍ ZPEVNENÝCH PLOCH ASFALTOVÝCH</t>
  </si>
  <si>
    <t>Frézování v míste sjezdu a napojení križovatek, tl. 0,05 m.
Poplatek za skládku není uvažován. Vyfrézovaný materiál povinne odkupuje Zhotovitel.</t>
  </si>
  <si>
    <t>65*0,05 = 3,250 [A]</t>
  </si>
  <si>
    <t>113763</t>
  </si>
  <si>
    <t>FRÉZOVÁNÍ DRÁŽKY PRUREZU DO 300MM2 V ASFALTOVÉ VOZOVCE</t>
  </si>
  <si>
    <t>frézování drážky 12 x 25 mm podél obrub: 790 = 790,000 [A]_x000d_
 frézování drážky 12 x 25 mm podél žlabu: 265 = 265,000 [B]_x000d_
 Celkem: A+B = 1055,000 [C]</t>
  </si>
  <si>
    <t>Položka zahrnuje veškerou manipulaci s vybouranou sutí a s vybouranými hmotami vc. uložení na skládku.</t>
  </si>
  <si>
    <t>11411</t>
  </si>
  <si>
    <t>ODSTRAN DLAŽEB VODNÍCH KORYT Z BETON DÍLCU VCET PODKLADU</t>
  </si>
  <si>
    <t>"žlab v km 5,878 vpravo 0,6 / 5 / 0,2 (š/d/h)"_x000d_
 0,6*5*0,2 = 0,600 [A]</t>
  </si>
  <si>
    <t>Odstranení konstrukcí vodních koryt se merí v [m3] vybouraných hmot ve stavu pred vybouráním. 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</si>
  <si>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12273B</t>
  </si>
  <si>
    <t>ODKOPÁVKY A PROKOPÁVKY OBECNÉ TR. I - DOPRAVA</t>
  </si>
  <si>
    <t>M3KM</t>
  </si>
  <si>
    <t>odvoz prebytku vykopané zeminy na skládku do 20 km</t>
  </si>
  <si>
    <t>20*3726 = 74520,000 [A]</t>
  </si>
  <si>
    <t>Položka zahrnuje samostatnou dopravu zeminy. Množství se urcí jako soucin kubatutry [m3] a požadované vzdálenosti [km].</t>
  </si>
  <si>
    <t>12373</t>
  </si>
  <si>
    <t>ODKOP PRO SPOD STAVBU SILNIC A ŽELEZNIC TR. I</t>
  </si>
  <si>
    <t>Výkopy (urceno z prícných rezu). Odvozná vzdálnost v režii zhotovitele.</t>
  </si>
  <si>
    <t>2600 = 2600,000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</si>
  <si>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</si>
  <si>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12573</t>
  </si>
  <si>
    <t>VYKOPÁVKY ZE ZEMNÍKU A SKLÁDEK TR. I</t>
  </si>
  <si>
    <t>Vykopání a dovoz ornice ze zemníku. Odvozná vzdálnost v režii zhotovitele.</t>
  </si>
  <si>
    <t>"0,15 *(pol. 18222 + pol. 18232)"_x000d_
 (4986+1140)*0,15 = 918,900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</si>
  <si>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rucní vykopávky, odstranení korenu a napadávek
- pažení, vzeprení a rozeprení vc. prepažování (vyjma štetových sten)
- úpravu, ochranu a ocištení dna, základové spáry, sten a svahu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položka nezahrnuje:
- práce spojené s otvírkou zemníku</t>
  </si>
  <si>
    <t>12931</t>
  </si>
  <si>
    <t>CIŠTENÍ PRÍKOPU OD NÁNOSU DO 0,25M3/M</t>
  </si>
  <si>
    <t>predpoklad 0,1 m3/m</t>
  </si>
  <si>
    <t>710 = 710,000 [A]</t>
  </si>
  <si>
    <t xml:space="preserve">Soucástí položky je vodorovná a svislá doprava,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</si>
  <si>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13273</t>
  </si>
  <si>
    <t>HLOUBENÍ RÝH ŠÍR DO 2M PAŽ I NEPAŽ TR. I</t>
  </si>
  <si>
    <t>Odvozná vzdálnost v režii zhotovitele.</t>
  </si>
  <si>
    <t>Rýhy pro propustky, betonové základy propustku a betonové prahy odláždení z lomového kamene: 173,36 = 173,360 [A]_x000d_
 Rýhy pro prípojky ÚV (Š x H x Délka prípojek ÚV z pol. 87434): 1*1,15*21,019 = 24,172 [B]_x000d_
 Rýhy pro obnovované odvodnení DN 400 (Š x H x Délka z pol. 82446): 1,15*0,8*262 = 241,040 [C]_x000d_
 Rýhy pro obnovované odvodnení DN 600 (Š x H x Délka z pol. 82458): 1,4*0,9*362 = 456,120 [D]_x000d_
 Rýhy pro propojení od ÚV 20 až k vyústení do príkopu v km 5,14 vpravo (Š x H x Délka propojení z pol. 87434): 1*0,5*153 = 76,500 [E]_x000d_
 Rýhy pro deštové svody (Š x H x Délka okapových svodu z pol. 87434): 1*1,15*14 = 16,100 [F]_x000d_
 Celkem: A+B+C+D+E+F = 987,292 [G]</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</si>
  <si>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</si>
  <si>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13373</t>
  </si>
  <si>
    <t>HLOUBENÍ ŠACHET ZAPAŽ I NEPAŽ TR. I</t>
  </si>
  <si>
    <t>výkop pro nové ÚV (Š x D x H x pocet kusu z pol. 89712): 1,2*1,2*1*22 = 31,680 [A]_x000d_
 výkop pro nové HV (Š x D x H x pocet kusu z pol. 89722): 2,1*1,5*1,75*1 = 5,513 [B]_x000d_
 Celkem: A+B = 37,193 [C]</t>
  </si>
  <si>
    <t>171101</t>
  </si>
  <si>
    <t>ULOŽENÍ SYPANINY DO NÁSYPU SE ZHUTNENÍM DO 95% PS</t>
  </si>
  <si>
    <t>Možnost využítí materiálu z položky 11332 se souhlasem TDI.</t>
  </si>
  <si>
    <t>"násypy (urceno z prícných rezu)"_x000d_
 200 = 200,000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</si>
  <si>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</si>
  <si>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17180</t>
  </si>
  <si>
    <t>ULOŽENÍ SYPANINY DO NÁSYPU Z NAKUPOVANÝCH MATERIÁLU</t>
  </si>
  <si>
    <t>Násyp v aktivní zóne s hutnením na 100% PS. Vhodný materiál pro aktivní zónu podle CSN 73 6133. SW (písek), GW (šterk), G-F (šterk s prímesí jemnozrnné zeminy).</t>
  </si>
  <si>
    <t>násyp aktivní zóny z nakupovaných materiálu (urceno z prícných rezu): 120 = 120,000 [A]_x000d_
 násyp nad propustkem v km 4,73500: 3,6 = 3,600 [B]_x000d_
 Celkem: A+B = 123,600 [C]</t>
  </si>
  <si>
    <t xml:space="preserve">položka zahrnuje:
- kompletní provedení zemní konstrukce (násypového telesa vcetne aktivní zóny)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</si>
  <si>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173103</t>
  </si>
  <si>
    <t>ZEMNÍ KRAJNICE A DOSYPÁVKY SE ZHUT DO 100% PS</t>
  </si>
  <si>
    <t>Vhodný materiál násypu podle CSN 73 6133. SW (písek), GW (šterk), G-F (šterk s prímesí jemnozrnné zeminy), S-F (písek s prímesí jemnozrnné zeminy).
Pri použití šterkových zemin (GW, G-F) je hutnení na 97% PS. Pri použití píscitých zemin (SW, S-F) je hutnení na 95% PS.</t>
  </si>
  <si>
    <t>zemní krajnice (urceno z prícných rezu): 110 = 110,000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</si>
  <si>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</si>
  <si>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17411</t>
  </si>
  <si>
    <t>ZÁSYP JAM A RÝH ZEMINOU SE ZHUTNENÍM</t>
  </si>
  <si>
    <t>zásyp jam kolem nových ÚV: 26,453 = 26,453 [A]_x000d_
 zához rýh prípojek nových ÚV: 12,221 = 12,221 [B]_x000d_
 zához rýh pro deštové svody: 8,840 = 8,840 [C]_x000d_
 zához pro obnovované odvodnení DN 400: 1,987 = 1,987 [D]_x000d_
 zához pro obnovované odvodnení DN 600: 4,581 = 4,581 [E]_x000d_
 zásyp jámy kolem HV: 2,97 = 2,970 [F]_x000d_
 Celkem: A+B+C+D+E+F = 57,052 [G]</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</si>
  <si>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</si>
  <si>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17451</t>
  </si>
  <si>
    <t>ZÁSYP JAM A RÝH ZE ZEMIN NEPROPUSTNÝCH</t>
  </si>
  <si>
    <t>Zásyp kolem základových prahu propustku. Zemina obsahující více jak 20 % jemných cástic (propadu sítem 0,01 mm), pokud je lze zpracovat a rádne zhutnit pri prirozené vlhkosti. Zhutnení nejméne 100 % PS.</t>
  </si>
  <si>
    <t>"(výkop pro základy z pol. 13273 - objem základu)"_x000d_
 podélný v km 4,700 vpravo: 1,680 = 1,680 [A]_x000d_
 prícný v km 4,735: 1,680 = 1,680 [B]_x000d_
 podélný v km 4,748 vpravo: 1,680 = 1,680 [C]_x000d_
 podélný v km 5,258 vlevo: 1,680 = 1,680 [D]_x000d_
 podélný v km 5,521 vlevo: 1,680 = 1,680 [E]_x000d_
 podélný v km 5,521 vpravo: 1,680 = 1,680 [F]_x000d_
 podélný v km 5,841 vpravo: 1,680 = 1,680 [G]_x000d_
 podélný v km 5,871 vpravo: 1,680 = 1,680 [H]_x000d_
 Celkem: A+B+C+D+E+F+G+H = 13,440 [I]</t>
  </si>
  <si>
    <t>17581</t>
  </si>
  <si>
    <t>OBSYP POTRUBÍ A OBJEKTU Z NAKUPOVANÝCH MATERIÁLU</t>
  </si>
  <si>
    <t xml:space="preserve">propustky -hutnený bocní a krycí obsyp z kvalitního nesoudržného materiálu (písek, šterkopísek nebo drcený lomový kámen), velikost zrna 0–16 mm, hutnený po vrstvách do 15 cm na 95% PS, ve volném terénu na 92%, do výšky alespon 30 cm nad potrubí: 75,199 = 75,199 [A]_x000d_
 prípojky ÚV - obsyp potrubí z lomové drti fr. 4/8 do výšky 0,3 m nad vrch potrubí: 8,798 = 8,798 [B]_x000d_
 prípojky okapových svodu (odhad) - hutnený bocní a krycí obsyp z písku, ŠP, nebo jemné drti hutnený po vrstvách do 15 cm NA 95 % PS, ve volném terénu na 92 %, do výšky alespon 30 cm nad potrubí: 5,86 = 5,860 [C]_x000d_
 obnovované odvodnení DN 400, hutnený bocní a krycí obsyp z písku, ŠP, nebo jemné drti hutnený po vrstvách do 15 cm NA 95 % PS, ve volném terénu na 92 %, do výšky alespon 30 cm nad potrubí: 154,689 = 154,689 [D]_x000d_
 obnovované odvodnení DN 600, hutnený bocní a krycí obsyp z písku, ŠP, nebo jemné drti hutnený po vrstvách do 15 cm NA 95 % PS, ve volném terénu na 92 %, do výšky alespon 30 cm nad potrubí: 309,635 = 309,635 [E]_x000d_
 propojení od ÚV 20 až k vyústení do príkopu v km 5,14  vpravo, hutnený bocní a krycí obsyp z písku, ŠP, nebo jemné drti hutnený po vrstvách do 15 cm NA 95 % PS, ve volném terénu na 92 %, do výšky alespon 30 cm nad potrubí: 64,043 = 64,043 [F]_x000d_
 Celkem: A+B+C+D+E+F = 618,224 [G]</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</si>
  <si>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
- zemina vytlacená potrubím o DN do 180mm se od kubatury obsypu neodecítá</t>
  </si>
  <si>
    <t>18120</t>
  </si>
  <si>
    <t>ÚPRAVA PLÁNE SE ZHUTNENÍM V HORNINE TR. II</t>
  </si>
  <si>
    <t>Edef2 min. 45 MPa, vc. zkoušek zhutnení, plocha konstrukce vozovky z pol. 56334 + zvýšená vozovka z kamenné dlažby z pol. 58211 + plocha panelové cesty z pol. 58303: 10350+50+125 = 10525,000 [A]_x000d_
 Edef2 min. 30 MPa, vc. zkoušek zhutnení, plocha parkovacích stání z pol. 582612: 125,5 = 125,500 [B]_x000d_
 Celkem: A+B = 10650,500 [C]</t>
  </si>
  <si>
    <t>položka zahrnuje úpravu pláne vcetne vyrovnání výškových rozdílu. Míru zhutnení urcuje projekt.</t>
  </si>
  <si>
    <t>18214</t>
  </si>
  <si>
    <t>ÚPRAVA POVRCHU SROVNÁNÍM ÚZEMÍ V TL DO 0,25M</t>
  </si>
  <si>
    <t>"pol. 18222 + pol. 18232."_x000d_
 4986+1140 = 6126,000 [A]</t>
  </si>
  <si>
    <t>položka zahrnuje srovnání výškových rozdílu terénu</t>
  </si>
  <si>
    <t>18222</t>
  </si>
  <si>
    <t>ROZPROSTRENÍ ORNICE VE SVAHU V TL DO 0,15M</t>
  </si>
  <si>
    <t>ohumusování ve svahu, tl. 0,15 m</t>
  </si>
  <si>
    <t>4155*1,2 = 4986,000 [A]</t>
  </si>
  <si>
    <t>položka zahrnuje:
nutné premístení ornice z docasných skládek vzdálených do 50m
rozprostrení ornice v predepsané tlouštce ve svahu pres 1:5</t>
  </si>
  <si>
    <t>18232</t>
  </si>
  <si>
    <t>ROZPROSTRENÍ ORNICE V ROVINE V TL DO 0,15M</t>
  </si>
  <si>
    <t>ohumusování v rovine, tl. 0,15 m</t>
  </si>
  <si>
    <t>1140 = 1140,000 [A]</t>
  </si>
  <si>
    <t>položka zahrnuje:
nutné premístení ornice z docasných skládek vzdálených do 50m
rozprostrení ornice v predepsané tlouštce v rovine a ve svahu do 1:5</t>
  </si>
  <si>
    <t>18241</t>
  </si>
  <si>
    <t>ZALOŽENÍ TRÁVNÍKU RUCNÍM VÝSEVEM</t>
  </si>
  <si>
    <t>Zahrnuje dodání predepsané travní smesi, její výsev na ornici, zalévání, první pokosení, to vše bez ohledu na sklon terénu</t>
  </si>
  <si>
    <t>18247</t>
  </si>
  <si>
    <t>OŠETROVÁNÍ TRÁVNÍKU</t>
  </si>
  <si>
    <t>Zahrnuje pokosení se shrabáním, naložení shrabku na dopravní prostredek, s odvozem a se složením, to vše bez ohledu na sklon terénu
zahrnuje nutné zalití a hnojení</t>
  </si>
  <si>
    <t>18481</t>
  </si>
  <si>
    <t>OCHRANA STROMU BEDNENÍM</t>
  </si>
  <si>
    <t>Ochrana stávajících stromu v prubehu výstavby.</t>
  </si>
  <si>
    <t>36*0,5*4*2 = 144,000 [A]</t>
  </si>
  <si>
    <t>položka zahrnuje veškerý materiál, výrobky a polotovary, vcetne mimostaveništní a vnitrostaveništní dopravy (rovnež presuny), vcetne naložení a složení, prípadne s uložením</t>
  </si>
  <si>
    <t>2</t>
  </si>
  <si>
    <t>Základy</t>
  </si>
  <si>
    <t>21197</t>
  </si>
  <si>
    <t>OPLÁŠTENÍ ODVODNOVACÍCH ŽEBER Z GEOTEXTILIE</t>
  </si>
  <si>
    <t>Opláštení trativodu geotextilií s funkcí separacní a filtracní. Plošná hmotnost 300 g/m2. Propustnost vody kolmo k rovine min. 10 l.m2.s</t>
  </si>
  <si>
    <t>"Délka trativodu z pol. 212036 * 2,3 m"_x000d_
 965*2,3 = 2219,500 [A]</t>
  </si>
  <si>
    <t>položka zahrnuje dodávku predepsané geotextilie, mimostaveništní a vnitrostaveništní dopravu a její uložení vcetne potrebných presahu (nezapocítávají se do výmery)</t>
  </si>
  <si>
    <t>212036</t>
  </si>
  <si>
    <t>TRATIVODY KOMPLET Z TRUB NEKOV DN DO 150MM, RÝHA TR II</t>
  </si>
  <si>
    <t>trativod HDPE nebo PP, SN8, DN 150 mm, obsyp HDK 16/32, CSN 13285, uložen do lože z ŠP fr. 0-8 tl. 0,10 m dle TKP 3 cl. 3.3.2, 95 % PS</t>
  </si>
  <si>
    <t>160+72+158+84+27+54+64+54+77+109+98+8 = 965,000 [A]</t>
  </si>
  <si>
    <t>Položka platí pro kompletní konstrukce trativodu a zahrnuje zejména:
- výkop rýhy predepsaného tvaru v dané tríde težitelnosti, výpln, zásyp trativodu vcetne dopravy, uložení prebytecného materiálu, dodávky predepsaného materiálu pro výpln a zásyp
- zrízení spojovací vrstvy
- zrízení podkladu a lože trativodu z predepsaného materiálu
- dodávka a uložení trativodu predepsaného materiálu a profilu
- obsyp trativodu predepsaným materiálem
- ukoncení trativodu zaústením do potrubí nebo vodotece, prípadne vybudování ukoncujícího objektu (kaplicky) dle VL
- veškerý materiál, výrobky a polotovary, vcetne mimostaveništní a vnitrostaveništní dopravy
- nezahrnuje opláštení z geotextilie, fólie</t>
  </si>
  <si>
    <t>215663</t>
  </si>
  <si>
    <t>ÚPRAVA PODLOŽÍ HYDRAULICKÝMI POJIVY DO 2% HL DO 0,5M</t>
  </si>
  <si>
    <t>Zlepšení aktivní zóny hydraulickým pojivem do hloubky 0,4 m, míra zhutnení 100 % PS,
Tato úprava bude provádena pouze se souhlasem TDI na základe zatežovací zkoušky. Druh a množství pojiva bude stanoveno laboratne na základe odebraných vzorku v prubehu vyýstavby.</t>
  </si>
  <si>
    <t>"plocha z pol. 18120."_x000d_
 10525 = 10525,000 [A]</t>
  </si>
  <si>
    <t>položka zahrnuje zafrézování predepsaného množství hydraulického pojiva do podloží do hloubky do 0,5m, zhutnení
druh hydraulického pojiva stanoví zadávací dokumentace</t>
  </si>
  <si>
    <t>4</t>
  </si>
  <si>
    <t>Vodorovné konstrukce</t>
  </si>
  <si>
    <t>45152</t>
  </si>
  <si>
    <t>PODKLADNÍ A VÝPLNOVÉ VRSTVY Z KAMENIVA DRCENÉHO</t>
  </si>
  <si>
    <t xml:space="preserve">podklad pod propustkem, ŠP fr. 0-8, tl. 0,15 m: 18,990 = 18,990 [A]_x000d_
 podklad pro dlažbu z lomového kamene, ŠP, tl. 0,1 m: 10,275 = 10,275 [B]_x000d_
 podklad pod prípojky ÚV - lože z lomové drti fr. 4/8, tl. 150 mm: 3,153 = 3,153 [C]_x000d_
 podklad pod prípojky okapových svodu (odhad), ŠP, tl. 0,1 m: 1,4 = 1,400 [D]_x000d_
 podklad pod obnovované odvodnení DN 400, ŠP, tl. 0,28 m: 84,364 = 84,364 [E]_x000d_
 podklad pod obnovované odvodnení DN 600, ŠP, tl. 0,28 m: 141,904 = 141,904 [F]_x000d_
 podklad pod propojení od ÚV 20 až k vyústení do príkopu v km 5,14  vpravo, ŠP, tl. 0,1 m: 15,3 = 15,300 [G]_x000d_
 Celkem: A+B+C+D+E+F+G = 275,386 [H]</t>
  </si>
  <si>
    <t>položka zahrnuje dodávku predepsaného kameniva, mimostaveništní a vnitrostaveništní dopravu a jeho uložení
není-li v zadávací dokumentaci uvedeno jinak, jedná se o nakupovaný materiál</t>
  </si>
  <si>
    <t>465512</t>
  </si>
  <si>
    <t>DLAŽBY Z LOMOVÉHO KAMENE NA MC</t>
  </si>
  <si>
    <t>Opevnení svahu príkopu a celu propustku.
Prírodní kámen- vyvrelá hornina, min. tl.200 mm, pevnost v tlaku min. 50 MPa, nasákavost &lt;1,5%, soucinitel odolnosti proti mrazu 0,75, uložení do bet. lože C25/30 nXF3 tl. 100 mm, hloubkové spárování cementovou maltou M25-XF3.</t>
  </si>
  <si>
    <t>podélný v km 4,700 vpravo: 3,060 = 3,060 [A]_x000d_
 prícný v km 4,735: 2,790 = 2,790 [B]_x000d_
 podélný v km 4,748 vpravo: 2,880 = 2,880 [C]_x000d_
 výtok v km 4,75 vlevo: 1,260 = 1,260 [D]_x000d_
 výtok v km 5,14 vpravo:0,900 = 0,900 [E]_x000d_
 podélný v km 5,258 vlevo: 1,944 = 1,944 [F]_x000d_
 podélný v km 5,521 vlevo: 3,240 = 3,240 [G]_x000d_
 podélný v km 5,521 vpravo: 3,240 = 3,240 [H]_x000d_
 vtok v km 5,62 vlevo: 1,620 = 1,620 [I]_x000d_
 podélný v km 5,841 vpravo: 2,232 = 2,232 [J]_x000d_
 podélný v km 5,871 vpravo: 7,524 = 7,524 [K]_x000d_
 Celkem: A+B+C+D+E+F+G+H+I+J+K = 30,690 [L]</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</si>
  <si>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</si>
  <si>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467314</t>
  </si>
  <si>
    <t>STUPNE A PRAHY VODNÍCH KORYT Z PROSTÉHO BETONU C25/30</t>
  </si>
  <si>
    <t>Základové pasy propustku a stabilizacní prahy na vtoku a výtoku z bet. C25/30 nXF3.</t>
  </si>
  <si>
    <t>podélný v km 4,700 vpravo: 2,210 = 2,210 [A]_x000d_
 prícný v km 4,735: 3,056 = 3,056 [B]_x000d_
 podélný v km 4,748 vpravo: 2,210 = 2,210 [C]_x000d_
 výtok v km 4,75 vlevo: 0,288 = 0,288 [D]_x000d_
 výtok v km 5,14 vpravo: 0,270 = 0,270 [E]_x000d_
 podélný v km 5,258 vlevo: 2,210 = 2,210 [F]_x000d_
 podélný v km 5,521 vlevo: 2,210 = 2,210 [G]_x000d_
 podélný v km 5,521 vpravo: 2,210 = 2,210 [H]_x000d_
 vtok v km 5,62 vlevo: 0,432 = 0,432 [I]_x000d_
 podélný v km 5,841 vpravo: 2,210 = 2,210 [J]_x000d_
 podélný v km 5,871 vpravo: 2,210 = 2,210 [K]_x000d_
 Celkem: A+B+C+D+E+F+G+H+I+J+K = 19,516 [L]</t>
  </si>
  <si>
    <t xml:space="preserve">položka zahrnuje:
- nutné zemní práce (hloubení rýh apod.)
- dodání  cerstvého  betonu  (betonové  smesi)  požadované  kvality,  jeho  uložení  do požadovaného tvaru pri jakékoliv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doplnkových konstrukcí a vybavení,
- úpravy povrchu pro položení požadované izolace, povlaku a náteru, prípadne vyspravení,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t>
  </si>
  <si>
    <t>5</t>
  </si>
  <si>
    <t>Komunikace</t>
  </si>
  <si>
    <t>56313</t>
  </si>
  <si>
    <t>VOZOVKOVÉ VRSTVY Z MECHANICKY ZPEVNENÉHO KAMENIVA TL. DO 150MM</t>
  </si>
  <si>
    <t>Zvýšená vozovka z kamenné dlažby - MZK tl. 150 mm.</t>
  </si>
  <si>
    <t>"plocha zvýšené vozovky z pol. 58212"_x000d_
 50 = 50,000 [A]</t>
  </si>
  <si>
    <t>- dodání kameniva predepsané kvality a zrnitosti
- rozprostrení a zhutnení vrstvy v predepsané tlouštce
- zrízení vrstvy bez rozlišení šírky, pokládání vrstvy po etapách
- nezahrnuje postriky, nátery</t>
  </si>
  <si>
    <t>56333</t>
  </si>
  <si>
    <t>VOZOVKOVÉ VRSTVY ZE ŠTERKODRTI TL. DO 150MM</t>
  </si>
  <si>
    <t>konstrukce vozovky - horní podkladní vrstvaŠDA 0/63 podle CSN EN 13285, tl. 150 mm: 8920 = 8920,000 [A]_x000d_
 zvýšená vozovka z kamenné dlažby - ŠDB 0/63 podle CSN EN 13285., plocha zvýšené vozovky z pol. 58212: 50 = 50,000 [B]_x000d_
 sjezd v km 5,63528 vlevo - ŠDB 0/63 podle CSN EN 13285. tl. 150 mm. plocha z pol. 56364: 388,5 = 388,500 [C]_x000d_
 chodníky, schodište k c.p. 407 a vstup k c.p. 235, v obci Zásmuky s povrchem z dlažby betonové - ŠDB 0/63 podle CSN EN 13285. tl. 150 mm. plocha z pol. 582611: 100 = 100,000 [D]_x000d_
 konstrukce panelové vozovky - ŠDB 0/63 podle CSN EN 13285. tl. 150 mm, 2x plocha z pol. 58303: 250 = 250,000 [E]_x000d_
 Celkem: A+B+C+D+E = 9708,500 [F]</t>
  </si>
  <si>
    <t>56334</t>
  </si>
  <si>
    <t>VOZOVKOVÉ VRSTVY ZE ŠTERKODRTI TL. DO 200MM</t>
  </si>
  <si>
    <t xml:space="preserve">Konstrukce vozovky - spodní podkladní vrstva ŠDA 0/63 podle CSN EN 13285.  tl. min. 150 mm: 10350 = 10350,000 [A]_x000d_
 plochy parkovacích stání - ŠDB 0/63 podle CSN EN 13285. tl. 200 mm. Plocha parkovacích stání z pol. 582612: 125,5 = 125,500 [B]_x000d_
 Celkem: A+B = 10475,500 [C]</t>
  </si>
  <si>
    <t>56363</t>
  </si>
  <si>
    <t>VOZOVKOVÉ VRSTVY Z RECYKLOVANÉHO MATERIÁLU TL DO 150MM</t>
  </si>
  <si>
    <t>sjezdy s nestmeleným povrchem - povrch z R-mat: 340 = 340,000 [A]_x000d_
 sjezdy s povrchem betonovým - povrch z CBIII, tl. 150 mm. Plocha z pol. 581134: 20 = 20,000 [B]_x000d_
 sjezdy s povrchem z dlažby kamenné z drobných kostek - ŠDB tl. 150 mm. Plocha z pol. 58221: 93 = 93,000 [C]_x000d_
 Celkem: A+B+C = 453,000 [D]</t>
  </si>
  <si>
    <t>- dodání recyklátu v požadované kvalite
- ocištení podkladu
- uložení recyklátu dle predepsaného technologického predpisu, zhutnení vrstvy v predepsané tlouštce
- zrízení vrstvy bez rozlišení šírky, pokládání vrstvy po etapách, vcetne pracovních spar a spoju
- úpravu napojení, ukoncení 
- nezahrnuje postriky, nátery</t>
  </si>
  <si>
    <t>56364</t>
  </si>
  <si>
    <t>VOZOVKOVÉ VRSTVY Z RECYKLOVANÉHO MATERIÁLU TL DO 200MM</t>
  </si>
  <si>
    <t>sjezd v km 5,63528 vlevo - povrch z R-mat tl. 180 mm: 50 = 50,000 [A]_x000d_
 sjezdy s povrchem z dlažby betonové - R-mat. tl. 200 mm. Plocha sjezdu z pol. 582612 + 58261B: 338,5 = 338,500 [B]_x000d_
 Celkem: A+B = 388,500 [C]</t>
  </si>
  <si>
    <t>56930</t>
  </si>
  <si>
    <t>ZPEVNENÍ KRAJNIC ZE ŠTERKODRTI</t>
  </si>
  <si>
    <t>ŠD fr. 0/32, tl. 0,15 m. Možnost narhradit ŠD Recyklátem.</t>
  </si>
  <si>
    <t>1205*0,15 = 180,750 [A]</t>
  </si>
  <si>
    <t>- dodání kameniva predepsané kvality a zrnitosti
- rozprostrení a zhutnení vrstvy v predepsané tlouštce
- zrízení vrstvy bez rozlišení šírky, pokládání vrstvy po etapách</t>
  </si>
  <si>
    <t>572123</t>
  </si>
  <si>
    <t>INFILTRACNÍ POSTRIK Z EMULZE DO 1,0KG/M2</t>
  </si>
  <si>
    <t>konstrukce vozovky - infiltracní postrik, PI-C, 0,6 kg/m2 na vrstve ŠD,</t>
  </si>
  <si>
    <t>"Plocha konstrukce vozovky z pol. 8981"_x000d_
 8920 = 8920,000 [A]</t>
  </si>
  <si>
    <t>- dodání všech predepsaných materiálu pro postriky v predepsaném množství
- provedení dle predepsaného technologického predpisu
- zrízení vrstvy bez rozlišení šírky, pokládání vrstvy po etapách
- úpravu napojení, ukoncení</t>
  </si>
  <si>
    <t>572213</t>
  </si>
  <si>
    <t>SPOJOVACÍ POSTRIK Z EMULZE DO 0,5KG/M2</t>
  </si>
  <si>
    <t>konstrukce vozovky - spojovací postrik, PS-C, 0,35 kg/m2 na vrstve ACL. Plocha z pol. 574C66: 8110 = 8110,000 [A]_x000d_
 konstrukce vozovky - spojovací postrik, PS-C, 0,35 kg/m2 na vrstve ACP. Plocha z pol. 574E46: 8220 = 8220,000 [B]_x000d_
 Celkem: A+B = 16330,000 [C]</t>
  </si>
  <si>
    <t>574A33</t>
  </si>
  <si>
    <t>ASFALTOVÝ BETON PRO OBRUSNÉ VRSTVY ACO 11 TL. 40MM</t>
  </si>
  <si>
    <t>konstrukce vozovky - asfaltový beton, ACO 11, 40 mm</t>
  </si>
  <si>
    <t>8010 = 8010,000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</si>
  <si>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</si>
  <si>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574C56</t>
  </si>
  <si>
    <t>ASFALTOVÝ BETON PRO LOŽNÍ VRSTVY ACL 16+, 16S TL. 60MM</t>
  </si>
  <si>
    <t>Konstrukce vozovky - asfaltový beton, ACL 16+, 60 mm</t>
  </si>
  <si>
    <t>8110 = 8110,000 [A]</t>
  </si>
  <si>
    <t>574E46</t>
  </si>
  <si>
    <t>ASFALTOVÝ BETON PRO PODKLADNÍ VRSTVY ACP 16+, 16S TL. 50MM</t>
  </si>
  <si>
    <t>Konstrukce vozovky - asfaltový beton, ACP 16+, 50 mm</t>
  </si>
  <si>
    <t>8220 = 8220,000 [A]</t>
  </si>
  <si>
    <t>57621</t>
  </si>
  <si>
    <t>POSYP KAMENIVEM DRCENÝM 5KG/M2</t>
  </si>
  <si>
    <t>Posyp kamenivem HDK frakce 2/4, 3,0 kg/m2 na infiltracní postrik na vrstve ŠD,</t>
  </si>
  <si>
    <t>"plocha z pol. 572123"_x000d_
 8920 = 8920,000 [A]</t>
  </si>
  <si>
    <t>- dodání kameniva predepsané kvality a zrnitosti
- posyp predepsaným množstvím</t>
  </si>
  <si>
    <t>581134</t>
  </si>
  <si>
    <t>CEMENTOBETONOVÝ KRYT JEDNOVRSTVÝ NEVYZTUŽENÝ TR.III TL. DO 150MM</t>
  </si>
  <si>
    <t>sjezdy s povrchem betonovým - povrch z CBIII, tl. 150 mm</t>
  </si>
  <si>
    <t>20 = 20,000 [A]</t>
  </si>
  <si>
    <t>- dodání smesi v požadované kvalite
- ocištení podkladu
- uložení smesi dle predepsaného technologického predpisu a zhutnení vrstvy v predepsané tlouštce
- zrízení vrstvy bez rozlišení šírky, pokládání vrstvy po etapách, vcetne pracovních spar a spoju
- úpravu napojení, ukoncení
- úpravu dilatacních spar vcetne predepsané výztuže
- úpravu povrchu krytu uvedenou v kapitole 7.10 CSN 73 6123-1
- navrtání otvoru a osazení kotev a kluzných trnu v napojovacích spárách
- nezahrnuje postriky, nátery</t>
  </si>
  <si>
    <t>58211</t>
  </si>
  <si>
    <t>DLÁŽDENÉ KRYTY Z VELKÝCH KOSTEK DO LOŽE Z KAMENIVA</t>
  </si>
  <si>
    <t>Spáry mezi kostkami budou vyplneny drobným kamenivem. Se souhlasem TDI a Investora lze použít puvodní vybouranou dlažbu.</t>
  </si>
  <si>
    <t>sjezd v km 4,78616 vlevo, do lože 40 mm z fr. 4-8.20 = 20,000 [A]_x000d_
 sjezd v km 5,07 vpravo, do lože 40 mm z fr. 4-8. 17 = 17,000 [B]_x000d_
 Celkem: A+B = 37,000 [C]</t>
  </si>
  <si>
    <t xml:space="preserve">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</si>
  <si>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58212</t>
  </si>
  <si>
    <t>DLÁŽDENÉ KRYTY Z VELKÝCH KOSTEK DO LOŽE Z MC</t>
  </si>
  <si>
    <t>Zvýšená vozovka z kamenné dlažby tl. 160 mm, do lože z C20/25 n XF3 tl. 50 mm. Spáry mezi kostkami budou vyplneny maltou ve forme kalu nebo zálivky, nebo suchou smesí drobného kameniva s cementem.</t>
  </si>
  <si>
    <t>50 = 50,000 [A]</t>
  </si>
  <si>
    <t xml:space="preserve">- 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</si>
  <si>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58221</t>
  </si>
  <si>
    <t>DLÁŽDENÉ KRYTY Z DROBNÝCH KOSTEK DO LOŽE Z KAMENIVA</t>
  </si>
  <si>
    <t>do lože tl. 40 mm, se souhlasem TDI a Investora lze použít puvodní vybouranou dlažbu.</t>
  </si>
  <si>
    <t>sjezd v km 5,73233 vlevo: 26 = 26,000 [A]_x000d_
 sjezd v km 5,76682 vlevo: 35 = 35,000 [B]_x000d_
 sjezd v km 5,94608 vpravo: 32 = 32,000 [C]_x000d_
 Celkem: A+B+C = 93,000 [D]</t>
  </si>
  <si>
    <t>582611</t>
  </si>
  <si>
    <t>KRYTY Z BETON DLAŽDIC SE ZÁMKEM ŠEDÝCH TL 60MM DO LOŽE Z KAM</t>
  </si>
  <si>
    <t>Zámková dlažba z vibrolisovaného betonu, barva šedá, tl. 60 mm do šterkopískového lože tl. 30 mm.
Se souhlasem TDI a Investora lze využít nepoškozenou dlažbu z pol. 11347.</t>
  </si>
  <si>
    <t>"schodište k c.p. 407 a vstup k c.p. 235, a oprava chodníku nad opravovaným odvodnením pred novými RD v obci Zásmuky:"_x000d_
 100 = 100,000 [A]</t>
  </si>
  <si>
    <t>582612</t>
  </si>
  <si>
    <t>KRYTY Z BETON DLAŽDIC SE ZÁMKEM ŠEDÝCH TL 80MM DO LOŽE Z KAM</t>
  </si>
  <si>
    <t>Zámková dlažba z vibrolisovaného betonu, barva šedá, tl. 80 mm do šterkopískového lože tl. 40 mm.
Se souhlasem TDI a Investora lze využít nepoškozenou dlažbu z pol. 11347.</t>
  </si>
  <si>
    <t>sjezdy s povrchem z dlažby - povrch z bet. dlažby, tl. 80 mm: 322 = 322,000 [A]_x000d_
 parkovací stání - povrch z bet. dlažby, tl. 80 mm: 125,5 = 125,500 [B]_x000d_
 Celkem: A+B = 447,500 [C]</t>
  </si>
  <si>
    <t>58261B</t>
  </si>
  <si>
    <t>KRYTY Z BETON DLAŽDIC SE ZÁMKEM BAREV RELIÉF TL 80MM DO LOŽE Z KAM</t>
  </si>
  <si>
    <t>Zámková dlažba z vibrolisovaného betonu, barva cervená, tl. 80 mm do šterkopískového lože tl. 40 mm.</t>
  </si>
  <si>
    <t>reliéfní dlažba cervená na sjezdech, tl. 80 mm: 16,5 = 16,500 [A]</t>
  </si>
  <si>
    <t>58303</t>
  </si>
  <si>
    <t>KRYT ZE SINICNÍCH DÍLCU (PANELU) TL 210MM</t>
  </si>
  <si>
    <t>Panelová vozovka sjezdu v km 4,74788 vpravo, vcetne dobetonování v místech napojení.</t>
  </si>
  <si>
    <t>125 = 125,000 [A]</t>
  </si>
  <si>
    <t xml:space="preserve">- dodání dílcu v požadované kvalite, dodání materiálu pro predepsané  lože v tlouštce predepsané dokumentací a pro predepsanou výpln spar
- ocištení podkladu
- uložení dílcu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</si>
  <si>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58402</t>
  </si>
  <si>
    <t>VOZOVKOVÉ KRYTY Z VEGETACNÍCH DÍLCU DO LOŽE Z KAM TL PRES 100MM</t>
  </si>
  <si>
    <t>Podklad z ŠD tl. 100 mm, výpln spar vegetacní dlažby ŠD 4/8.</t>
  </si>
  <si>
    <t>plochy z vegetacních dílcu: 53,2 = 53,200 [A]</t>
  </si>
  <si>
    <t>7</t>
  </si>
  <si>
    <t>Pridružená stavební výroba</t>
  </si>
  <si>
    <t>711117</t>
  </si>
  <si>
    <t>IZOLACE BEŽNÝCH KONSTRUKCÍ PROTI ZEMNÍ VLHKOSTI Z PE FÓLIÍ</t>
  </si>
  <si>
    <t>Nopová folie HDPE u budov a plotu</t>
  </si>
  <si>
    <t>v km 4,93 - 5,04. 2 m2 na 1 m délky: 104*2 = 208,000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</si>
  <si>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</si>
  <si>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8</t>
  </si>
  <si>
    <t>Potrubí</t>
  </si>
  <si>
    <t>82446</t>
  </si>
  <si>
    <t>POTRUBÍ Z TRUB ŽELEZOBETONOVÝCH DN DO 400MM</t>
  </si>
  <si>
    <t>Nové potrubí DN 400 mm.</t>
  </si>
  <si>
    <t>160+102 = 262,000 [A]</t>
  </si>
  <si>
    <t xml:space="preserve">položky pro zhotovení potrubí platí bez ohledu na sklon
zahrnuje:
- výrobní dokumentaci (vcetne technologického predpisu)
- dodání veškerého trubního a pomocného materiálu  (trouby,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 položky platí pro práce provádené v prostoru zapaženém i nezapaženém a i v kolektorech, chránickách
- položky zahrnují i práce spojené s nutnými obtoky, prevádením a cerpáním vody
nezahrnuje zkoušky vodotesnosti a televizní prohlídku</t>
  </si>
  <si>
    <t>82458</t>
  </si>
  <si>
    <t>POTRUBÍ Z TRUB ŽELEZOBETONOVÝCH DN DO 600MM</t>
  </si>
  <si>
    <t>Nové potrubí DN 600 mm.</t>
  </si>
  <si>
    <t>362 = 362,000 [A]</t>
  </si>
  <si>
    <t>86734</t>
  </si>
  <si>
    <t>CHRÁNICKY Z TRUB OCELOVÝCH PODÉLNE PULENÝCH DN DO 200MM</t>
  </si>
  <si>
    <t>Ochrana vodovodu z PE 160. Použít pouze se souhlasem TDI a správce síte._x000d_
Chránicka má protikorozní náter. Horní a dolní polovina chránicky je spojena tesneným prírubovým spojem nerezovými šrouby.</t>
  </si>
  <si>
    <t>chránicka pulená ocelová DN 200 34 = 34,000 [A]</t>
  </si>
  <si>
    <t xml:space="preserve">Položka zahrnuje:
- výrobní dokumentaci (vcetne technologického predpisu)
- dodání veškerého trubního a pomocného materiálu  (trouby vcetne podélného rozpulení,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(bez ohledu na sklon)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 vcetne prípadne predepsaného utesnení koncu chránicek
- položky platí pro práce provádené v prostoru zapaženém i nezapaženém a i v kolektorech, chránickách
- opláštení dle dokumentace a nutné opravy opláštení pri jeho poškození
Položka nezahrnuje:
- x</t>
  </si>
  <si>
    <t>87733</t>
  </si>
  <si>
    <t>CHRÁNICKY PULENÉ Z TRUB PLAST DN DO 150MM</t>
  </si>
  <si>
    <t>Ochrana stávajícího plynovodu z PE DN 50 mm v místech 2 sjezdu. Použít pouze se souhlasem TDI a správce síte.</t>
  </si>
  <si>
    <t>chránicka tuhá pulená PVC DN 110; 750N/20cm 7+7 = 14,000 [A]</t>
  </si>
  <si>
    <t xml:space="preserve">Položka zahrnuje:
- výrobní dokumentaci (vcetne technologického predpisu)
- dodání veškerého trubního a pomocného materiálu (trouby,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(bez ohledu na sklon)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 vcetne prípadne predepsaného utesnení koncu chránicek
- položky platí pro práce provádené v prostoru zapaženém i nezapaženém a i v kolektorech, chránickách
Položka nezahrnuje:
- x</t>
  </si>
  <si>
    <t>87434</t>
  </si>
  <si>
    <t>POTRUBÍ Z TRUB PLASTOVÝCH ODPADNÍCH DN DO 200MM</t>
  </si>
  <si>
    <t xml:space="preserve">prípojky ÚV - délka prípojek Ú.V. vcetne vyústení, nebo napojení: 21,019 = 21,019 [A]_x000d_
 prípojky okapových svodu, vcetne napojení - délka (odhad): 14 = 14,000 [B]_x000d_
 propojení od ÚV 20 až k vyústení do príkopu v km 5,14  vpravo, vcetne vyústení a napojení na ÚV: 153 = 153,000 [C]_x000d_
 Celkem: A+B+C = 188,019 [D]</t>
  </si>
  <si>
    <t>chránicka pulená PE DN 150 (ochrana sdelovacích kabelu CETIN): 7 = 7,000 [A]_x000d_
chránicka pulená PE DN 150 (ochrana NN kabelu CEZ): 45+7+7+25+50+7 = 141,000 [B]_x000d_
Celkem: A+B = 148,000 [C]</t>
  </si>
  <si>
    <t xml:space="preserve">položky pro zhotovení potrubí platí bez ohledu na sklon
zahrnuje:
- výrobní dokumentaci (vcetne technologického predpisu)
- dodání veškerého trubního a pomocného materiálu  (trouby vcetne podélného rozpulení,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vcetne prípadne predepsaného utesnení koncu chránicek
- položky platí pro práce provádené v prostoru zapaženém i nezapaženém a i v kolektorech, chránickách</t>
  </si>
  <si>
    <t>894171</t>
  </si>
  <si>
    <t>ŠACHTY KANALIZAC Z BETON DÍLCU NA POTRUBÍ DN DO 1000MM</t>
  </si>
  <si>
    <t>Nové kanalizacní šachty ze skruží, s betonovým poklpem (ve vozovce D400, jinak B125), podkladní beton C 12/15 tl. 0,1 m</t>
  </si>
  <si>
    <t>17 = 17,000 [A]</t>
  </si>
  <si>
    <t xml:space="preserve">položka zahrnuje:
- poklopy s rámem, mríže s rámem, stupadla, žebríky, stropy z bet. dílcu a pod.
- predepsané betonové skruže, prefabrikované nebo monolitické betonové dno
- dodání  dílce  požadovaného  tvaru  a  vlastností,  jeho  skladování,  doprava  a  osazení  do  definitivní polohy, vcetne komplexní technologie výroby a montáže dílcu, ošetrení a ochrana dílcu,
- u dílcu železobetonových a predpjatých veškerá výztuž, prípadne i tuhé kovové prvky a závesná oka,
- úpravy a zarízení pro uložení a transport dílce,
- veškeré požadované úpravy dílcu, vcetne doplnkových konstrukcí a vybavení,
- sestavení dílce na stavbe vcetne montážních zarízení, plošin a prahu a pod.,
- výpln, tesnení a tmelení spár a spoju,
- ocištení a ošetrení úložných ploch,
- zednické výpomoce pro montáž dílcu,
- oznacení dílce výrobním štítkem nebo jiným zpusobem,
- úpravy dílce pro dodržení požadované presnosti jeho osazení, vcetne prípadných merení,
- veškerá zarízení pro zajištení stability v každém okamžiku
- predepsané podkladní konstrukce</t>
  </si>
  <si>
    <t>89712</t>
  </si>
  <si>
    <t>VPUST KANALIZACNÍ ULICNÍ KOMPLETNÍ Z BETONOVÝCH DÍLCU</t>
  </si>
  <si>
    <t>Litinová mríž trídy D400, kalový koš, podkladní beton C12/15 tl. 100 mm.</t>
  </si>
  <si>
    <t>22 = 22,000 [A]</t>
  </si>
  <si>
    <t xml:space="preserve">položka zahrnuje:
- dodávku a osazení predepsaných dílu vcetne mríže
- výpln, tesnení  a tmelení spar a spoju,
- opatrení  povrchu  betonu  izolací  proti zemní vlhkosti v cástech, kde prijdou do styku se zeminou nebo kamenivem,
- predepsané podkladní konstrukce</t>
  </si>
  <si>
    <t>89722</t>
  </si>
  <si>
    <t>VPUST KANALIZACNÍ HORSKÁ KOMPLETNÍ Z BETON DÍLCU</t>
  </si>
  <si>
    <t>nová HV 1500*900 mm, hloubka do 1,5 m, vcetne dodávky armatur (rám + 2 ks mríže pro trídu zatížení min. B125), podkladní beton C 12/15 tl. 0,1 m</t>
  </si>
  <si>
    <t>1 = 1,000 [A]</t>
  </si>
  <si>
    <t>89921</t>
  </si>
  <si>
    <t>VÝŠKOVÁ ÚPRAVA POKLOPU</t>
  </si>
  <si>
    <t>27 = 27,000 [A]</t>
  </si>
  <si>
    <t>- položka výškové úpravy zahrnuje všechny nutné práce a materiály pro zvýšení nebo snížení zarízení (vcetne nutné úpravy stávajícího povrchu vozovky nebo chodníku).</t>
  </si>
  <si>
    <t>89922</t>
  </si>
  <si>
    <t>VÝŠKOVÁ ÚPRAVA MRÍŽÍ</t>
  </si>
  <si>
    <t>89923</t>
  </si>
  <si>
    <t>VÝŠKOVÁ ÚPRAVA KRYCÍCH HRNCU</t>
  </si>
  <si>
    <t>16 = 16,000 [A]</t>
  </si>
  <si>
    <t>899642</t>
  </si>
  <si>
    <t>ZKOUŠKA VODOTESNOSTI POTRUBÍ DN DO 200MM</t>
  </si>
  <si>
    <t xml:space="preserve">prípojky ÚV - zkouška vodotesnosti: 21,019 = 21,019 [A]_x000d_
 prípojky okapových svodu - zkouška vodotesnosti: 14 = 14,000 [B]_x000d_
 propojení od ÚV 20 až k vyústení do príkopu v km 5,14  vpravo - zkouška vodotesnosti: 153 = 153,000 [C]_x000d_
 Celkem: A+B+C = 188,019 [D]</t>
  </si>
  <si>
    <t>- prísun, montáž, demontáž, odsun zkoušecího cerpadla, napuštení tlakovou vodou, dodání vody pro tlakovou zkoušku, montáž a demontáž dílcu pro zabezpecení konce zkoušeného úseku potrubí, montáž a demontáž koncových tvarovek, montáž zaslepovací príruby, zaslepení odbocek pro armatury a pro odbocující rady.</t>
  </si>
  <si>
    <t>899662</t>
  </si>
  <si>
    <t>ZKOUŠKA VODOTESNOSTI POTRUBÍ DN DO 400MM</t>
  </si>
  <si>
    <t>obnovované odvodnení DN 400</t>
  </si>
  <si>
    <t>262 = 262,000 [A]</t>
  </si>
  <si>
    <t>899672</t>
  </si>
  <si>
    <t>ZKOUŠKA VODOTESNOSTI POTRUBÍ DN DO 600MM</t>
  </si>
  <si>
    <t>obnovované odvodnení DN 600</t>
  </si>
  <si>
    <t>89980</t>
  </si>
  <si>
    <t>TELEVIZNÍ PROHLÍDKA POTRUBÍ</t>
  </si>
  <si>
    <t>812 = 812,000 [A]</t>
  </si>
  <si>
    <t>položka zahrnuje prohlídku potrubí televizní kamerou, záznam prohlídky na nosicích DVD a vyhotovení záverecného písemného protokolu</t>
  </si>
  <si>
    <t>899901</t>
  </si>
  <si>
    <t>PREPOJENÍ PRÍPOJEK</t>
  </si>
  <si>
    <t>Prepojení prípojek u výmeny stávajících ÚV za nové.</t>
  </si>
  <si>
    <t>15 = 15,000 [A]</t>
  </si>
  <si>
    <t>položka zahrnuje rez na potrubí, dodání a osazení príslušných tvarovek a armatur</t>
  </si>
  <si>
    <t>87833</t>
  </si>
  <si>
    <t>NASUNUTÍ PLAST TRUB DN DO 150MM DO CHRÁNICKY</t>
  </si>
  <si>
    <t>Ochrana stávajícího plynovodu z PE DN 50 mm v místech 2 sjezdu. Vcetne distancních objímek. Použít pouze se souhlasem TDI a správce síte.</t>
  </si>
  <si>
    <t>7+7 = 14,000 [A]</t>
  </si>
  <si>
    <t>Položka zahrnuje:
- pojízdná sedla (objímky)
- prípadne predepsané utesnení koncu chránicky
Položka nezahrnuje:
- dodávku potrubí</t>
  </si>
  <si>
    <t>87834</t>
  </si>
  <si>
    <t>NASUNUTÍ PLAST TRUB DN DO 200MM DO CHRÁNICKY</t>
  </si>
  <si>
    <t>Ochrana stávajícího vodovodního potrubí z PE 160. Vcetne distancních objímek. Použít pouze se souhlasem TDI a správce síte.</t>
  </si>
  <si>
    <t>34 = 34,000 [A]</t>
  </si>
  <si>
    <t>9</t>
  </si>
  <si>
    <t>Ostatní konstrukce a práce</t>
  </si>
  <si>
    <t>91228</t>
  </si>
  <si>
    <t>SMEROVÉ SLOUPKY Z PLAST HMOT VCETNE ODRAZNÉHO PÁSKU</t>
  </si>
  <si>
    <t xml:space="preserve">smerové sloupky  Z11a: 34 = 34,000 [A]_x000d_
 smerové sloupky Z11b: 29 = 29,000 [B]_x000d_
 smerové sloupky cervené kulaté Z11g: 2 = 2,000 [C]_x000d_
 Celkem: A+B+C = 65,000 [D]</t>
  </si>
  <si>
    <t>položka zahrnuje:
- dodání a osazení sloupku vcetne nutných zemních prací
- vnitrostaveništní a mimostaveništní doprava
- odrazky plastové nebo z retroreflexní fólie</t>
  </si>
  <si>
    <t>91297</t>
  </si>
  <si>
    <t>DOPRAVNÍ ZRCADLO</t>
  </si>
  <si>
    <t>2 = 2,000 [A]</t>
  </si>
  <si>
    <t>položka zahrnuje:
- dodání a osazení zrcadla vcetne nutných zemních prací
- predepsaná povrchová úprava
- vnitrostaveništní a mimostaveništní doprava
- odrazky plastové nebo z retroreflexní fólie.</t>
  </si>
  <si>
    <t>914161</t>
  </si>
  <si>
    <t>DOPRAVNÍ ZNACKY ZÁKLADNÍ VELIKOSTI HLINÍKOVÉ FÓLIE TR 1 - DODÁVKA A MONTÁŽ</t>
  </si>
  <si>
    <t>"znacky obnovované:"_x000d_
 B1: 1 = 1,000 [A]_x000d_
 E13: 1 = 1,000 [B]_x000d_
 IS3a: 3 = 3,000 [C]_x000d_
 IS3b: 3 = 3,000 [D]_x000d_
 IS3c: 2 = 2,000 [E]_x000d_
 IZ4a: 2 = 2,000 [F]_x000d_
 IZ4b: 2 = 2,000 [G]_x000d_
 P3: 1 = 1,000 [H]_x000d_
 P2: 2 = 2,000 [I]_x000d_
 P6: 1 = 1,000 [J]_x000d_
 P4: 2 = 2,000 [K]_x000d_
 "znacky nové:"_x000d_
 P2: 4 = 4,000 [M]_x000d_
 IZ4b: 2 = 2,000 [N]_x000d_
 E2b: 6 = 6,000 [O]_x000d_
 P6: 2 = 2,000 [P]_x000d_
 P8: 1 = 1,000 [Q]_x000d_
 P7: 1 = 1,000 [R]_x000d_
 IZ4a: 2 = 2,000 [S]_x000d_
 DZ kulaté: 1 = 1,000 [T]_x000d_
 P4: 1 = 1,000 [U]_x000d_
 IS3a: 1 = 1,000 [V]_x000d_
 IS3c: 1 = 1,000 [W]_x000d_
 Celkem: A+B+C+D+E+F+G+H+I+J+K+M+N+O+P+Q+R+S+T+U+V+W = 42,000 [X]</t>
  </si>
  <si>
    <t>položka zahrnuje:
- dodávku a montáž znacek v požadovaném provedení</t>
  </si>
  <si>
    <t>914163</t>
  </si>
  <si>
    <t>DOPRAVNÍ ZNACKY ZÁKLADNÍ VELIKOSTI HLINÍKOVÉ FÓLIE TR 1 - DEMONTÁŽ</t>
  </si>
  <si>
    <t>Demontované znacení bude predáno investorovi a uloženo na místo dle jeho urcení.</t>
  </si>
  <si>
    <t>"Znacky rušené:"_x000d_
 E2b: 2 = 2,000 [A]_x000d_
 IS3a: 1 = 1,000 [B]_x000d_
 IS3c: 1 = 1,000 [C]_x000d_
 IZ4a: 1 = 1,000 [D]_x000d_
 IZ4b: 1 = 1,000 [E]_x000d_
 P1: 2 = 2,000 [F]_x000d_
 P4: 2 = 2,000 [G]_x000d_
 "Znacky obnovované:"_x000d_
 dopravní zrcadlo: 1 = 1,000 [S]_x000d_
 B1: 1 = 1,000 [H]_x000d_
 E13: 1 = 1,000 [I]_x000d_
 IS3a: 3 = 3,000 [J]_x000d_
 IS3b: 3 = 3,000 [K]_x000d_
 IS3c: 2 = 2,000 [L]_x000d_
 IZ4a: 2 = 2,000 [M]_x000d_
 IZ4b: 2 = 2,000 [N]_x000d_
 P3: 1 = 1,000 [O]_x000d_
 P2: 2 = 2,000 [P]_x000d_
 P6: 1 = 1,000 [Q]_x000d_
 P4: 2 = 2,000 [R]_x000d_
 Celkem: A+B+C+D+E+F+G+S+H+I+J+K+L+M+N+O+P+Q+R = 31,000 [T]</t>
  </si>
  <si>
    <t>Položka zahrnuje odstranení, demontáž a odklizení materiálu s odvozem na predepsané místo</t>
  </si>
  <si>
    <t>914461</t>
  </si>
  <si>
    <t>DOPRAVNÍ ZNACKY 100X150CM HLINÍKOVÉ FÓLIE TR 1 - DODÁVKA A MONTÁŽ</t>
  </si>
  <si>
    <t>znacky obnovované 100 x 150 cm</t>
  </si>
  <si>
    <t>IZ8a: 1 = 1,000 [A]_x000d_
 IZ8b: 1 = 1,000 [B]_x000d_
 Celkem: A+B = 2,000 [C]</t>
  </si>
  <si>
    <t>914463</t>
  </si>
  <si>
    <t>DOPRAVNÍ ZNACKY 100X150CM HLINÍKOVÉ FÓLIE TR 1 - DEMONTÁŽ</t>
  </si>
  <si>
    <t>914913</t>
  </si>
  <si>
    <t>SLOUPKY A STOJKY DZ Z OCEL TRUBEK ZABETON DEMONTÁŽ</t>
  </si>
  <si>
    <t>25 = 25,000 [A]</t>
  </si>
  <si>
    <t>914931</t>
  </si>
  <si>
    <t>SLOUPKY A STOJKY DZ Z HLINÍK TRUBEK ZABETON DOD A MONTÁŽ</t>
  </si>
  <si>
    <t>vcetne protikorozní ochrany (PKO) a patky z betonu C 16/20 XF2</t>
  </si>
  <si>
    <t>33 = 33,000 [A]</t>
  </si>
  <si>
    <t>položka zahrnuje:
- sloupky a upevnovací zarízení vcetne jejich osazení (betonová patka, zemní práce)</t>
  </si>
  <si>
    <t>915111</t>
  </si>
  <si>
    <t>VODOROVNÉ DOPRAVNÍ ZNACENÍ BARVOU HLADKÉ - DODÁVKA A POKLÁDKA</t>
  </si>
  <si>
    <t>V2b (1,5/1,5/0,25): 100*0,25/2 = 12,500 [A]_x000d_
 V4 (0,125): 2577*0,125 = 322,125 [B]_x000d_
 V10d (0,5/0,5/0,25): 24*0,25/2 = 3,000 [C]_x000d_
 Celkem: A+B+C = 337,625 [D]</t>
  </si>
  <si>
    <t>položka zahrnuje:
- dodání a pokládku náterového materiálu (merí se pouze natíraná plocha)
- predznacení a reflexní úpravu</t>
  </si>
  <si>
    <t>915221</t>
  </si>
  <si>
    <t>VODOR DOPRAV ZNAC PLASTEM STRUKTURÁLNÍ NEHLUCNÉ - DOD A POKLÁDKA</t>
  </si>
  <si>
    <t>917212</t>
  </si>
  <si>
    <t>ZÁHONOVÉ OBRUBY Z BETONOVÝCH OBRUBNÍKU ŠÍR 80MM</t>
  </si>
  <si>
    <t>Záhonová obruba, do betonového lože s operou z betonu C25/30n XF1.</t>
  </si>
  <si>
    <t>Položka zahrnuje:
dodání a pokládku betonových obrubníku o rozmerech predepsaných zadávací dokumentací
betonové lože i bocní betonovou operku.</t>
  </si>
  <si>
    <t>917224</t>
  </si>
  <si>
    <t>SILNICNÍ A CHODNÍKOVÉ OBRUBY Z BETONOVÝCH OBRUBNÍKU ŠÍR 150MM</t>
  </si>
  <si>
    <t>Do betonového lože s operou z betonu C25/30n XF1.</t>
  </si>
  <si>
    <t>nové silnicní obruby nášlap +0cm: 125 = 125,000 [A]_x000d_
 nové silnicní obruby nášlap +2cm: 26 = 26,000 [B]_x000d_
 nové silnicní obruby nášlap +5cm: 280 = 280,000 [C]_x000d_
 nové silnicní obruby nášlap +15cm: 376 = 376,000 [D]_x000d_
 nové silnicní obruby, prechodový kus: 28 = 28,000 [E]_x000d_
 Celkem: A+B+C+D+E = 835,000 [F]</t>
  </si>
  <si>
    <t>91726</t>
  </si>
  <si>
    <t>KO OBRUBNÍKY BETONOVÉ</t>
  </si>
  <si>
    <t>Nové silnicní obruby betonové šikmé 0,3 x 0,3 m, výška nášlapu 0,08 m, do betonového lože s operou z betonu C25/30n XF1.</t>
  </si>
  <si>
    <t>30 = 30,000 [A]</t>
  </si>
  <si>
    <t>9183B3</t>
  </si>
  <si>
    <t>PROPUSTY Z TRUB DN 400MM PLASTOVÝCH</t>
  </si>
  <si>
    <t>Nový trubní propustek DN 400 mm, korugované, PP, SN16, šikmé seríznutí.</t>
  </si>
  <si>
    <t>podélný v km 5,841 vpravo: 10 = 10,000 [A]_x000d_
 podélný v km 5,871 vpravo: 10 = 10,000 [B]_x000d_
 Celkem: A+B = 20,000 [C]</t>
  </si>
  <si>
    <t>Položka zahrnuje:
- dodání a položení potrubí z trub z dokumentací predepsaného materiálu a predepsaného prumeru
- prípadné úpravy trub (zkrácení, šikmé seríznutí)
Nezahrnuje podkladní vrstvy a obetonování.</t>
  </si>
  <si>
    <t>9183D3</t>
  </si>
  <si>
    <t>PROPUSTY Z TRUB DN 600MM PLASTOVÝCH</t>
  </si>
  <si>
    <t>Nový trubní propustek DN 600 mm, korugované, PP, SN16, šikmé seríznutí.</t>
  </si>
  <si>
    <t>podélný v km 4,700 vpravo: 12 = 12,000 [A]_x000d_
 prícný v km 4,735: 11 = 11,000 [B]_x000d_
 podélný v km 4,748 vpravo: 11 = 11,000 [C]_x000d_
 podélný v km 5,2581 vlevo: 11 = 11,000 [D]_x000d_
 podélný v km 5,521 vlevo: 13,7 = 13,700 [E]_x000d_
 podélný v km 5,521 vpravo: 13,7 = 13,700 [F]_x000d_
 Celkem: A+B+C+D+E+F = 72,400 [G]</t>
  </si>
  <si>
    <t>919111</t>
  </si>
  <si>
    <t>REZÁNÍ ASFALTOVÉHO KRYTU VOZOVEK TL DO 50MM</t>
  </si>
  <si>
    <t>svislé zaríznutí stávající konstrukce v místech napojení nové konstrukce vozovky na stávající konstrukci</t>
  </si>
  <si>
    <t>86 = 86,000 [A]</t>
  </si>
  <si>
    <t>položka zahrnuje rezání vozovkové vrstvy v predepsané tlouštce, vcetne spotreby vody</t>
  </si>
  <si>
    <t>931326</t>
  </si>
  <si>
    <t>TESNENÍ DILATAC SPAR ASF ZÁLIVKOU MODIFIK PRUR DO 800MM2</t>
  </si>
  <si>
    <t>Asfaltová zálivka podél obrub, žlabu a u napojení nové konstrukce vozovky na stávající konstrukcí.
Bocní steny komurky budou opatreny adhezním náterem.</t>
  </si>
  <si>
    <t>pol. 919111 + pol. 113763 86+1055 = 1141,000 [A]</t>
  </si>
  <si>
    <t>položka zahrnuje dodávku a osazení predepsaného materiálu, ocištení ploch spáry pred úpravou, ocištení okolí spáry po úprave
nezahrnuje tesnící profil</t>
  </si>
  <si>
    <t>935812</t>
  </si>
  <si>
    <t>ŽLABY A RIGOLY DLÁŽDENÉ Z KOSTEK DROBNÝCH DO BETONU TL 100MM</t>
  </si>
  <si>
    <t>odvodnovací rigol š. 0,5 m, dláždený z drobné kamenné kostky do betonového lože z C25/30n XF3, spárování cementovou maltou M25-XF3.</t>
  </si>
  <si>
    <t>268*0,5 = 134,000 [A]</t>
  </si>
  <si>
    <t>položka zahrnuje:
- dodání a uložení predepsaného dlažebního materiálu v požadované kvalite do predepsaného tvaru a v predepsané šírce
- dodání a rozprostrení lože z predepsaného materiálu v predepsané tlouštce a šírce
- úpravu napojení a ukoncení
- vnitrostaveništní i mimostaveništní dopravu
- merí se vydláždená plocha.</t>
  </si>
  <si>
    <t>96616</t>
  </si>
  <si>
    <t>BOURÁNÍ KONSTRUKCÍ ZE ŽELEZOBETONU</t>
  </si>
  <si>
    <t>Bourání betonových cel stávajících propustku. Odvozná vzdálnost v režii zhotovitele.</t>
  </si>
  <si>
    <t>v km 5,521 vlevo: 0,3*1,5*1,5+0,3*1,7*1,5 = 1,440 [A]_x000d_
 v km 5,521 vpravo: 0,3*1,6*1,5+0,3*1,5*1,5 = 1,395 [B]_x000d_
 Celkem: A+B = 2,835 [C]</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</si>
  <si>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</si>
  <si>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966345</t>
  </si>
  <si>
    <t>BOURÁNÍ PROPUSTU Z TRUB DN DO 300MM</t>
  </si>
  <si>
    <t>bourání stávajícího prícného trubního propustku DN 300 mm v km 4,735: 10 = 10,000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</si>
  <si>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</si>
  <si>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966357</t>
  </si>
  <si>
    <t>BOURÁNÍ PROPUSTU Z TRUB DN DO 500MM</t>
  </si>
  <si>
    <t>Bourání stávajícího podélného trubního propustku DN 400 mm. Odvozná vzdálnost v režii zhotovitele.</t>
  </si>
  <si>
    <t>v km 4,748 vpravo: 17,8 = 17,800 [A]_x000d_
 v km 5,258 vlevo: 8 = 8,000 [B]_x000d_
 v km 5,521 vlevo: 10,5 = 10,500 [C]_x000d_
 v km 5,521 vpravo: 10,5 = 10,500 [D]_x000d_
 Celkem: A+B+C+D = 46,800 [E]</t>
  </si>
  <si>
    <t>96687</t>
  </si>
  <si>
    <t>VYBOURÁNÍ ULICNÍCH VPUSTÍ KOMPLETNÍCH</t>
  </si>
  <si>
    <t>položka zahrnuje:
- kompletní bourací práce vcetne nezbytného rozsahu zemních prací,
- veškerou manipulaci s vybouranou sutí a hmotami vcetne uložení na skládku,
- veškeré další práce plynoucí z technologického predpisu a z platných predpisu,
nezahrnuje poplatek za skládku, který se vykazuje v položce 0141** (s výjimkou malého množství bouraného materiálu, kde je možné poplatek zahrnout do jednotkové ceny bourání – tento fakt musí být uveden v doplnujícím textu k položce)</t>
  </si>
  <si>
    <t>96688</t>
  </si>
  <si>
    <t>VYBOURÁNÍ KANALIZAC ŠACHET KOMPLETNÍCH</t>
  </si>
  <si>
    <t>Vybourání šachet na stávajícím zatrubneném odvodnení.
Odvoz k recyklaci. Odvozná vzdálnost v režii zhotovitele.</t>
  </si>
  <si>
    <t>3 = 3,000 [A]</t>
  </si>
  <si>
    <t>969246</t>
  </si>
  <si>
    <t>VYBOURÁNÍ POTRUBÍ DN DO 400MM KANALIZAC</t>
  </si>
  <si>
    <t>vybourání stávajícího zatrubnení DN 400 v km 4,756 - 4,916 vlevo: 156 = 156,000 [A]_x000d_
 vybourání stávajícího zatrubnení DN 400 v km 5,880 - 5,980 vpravo: 102 = 102,000 [B]_x000d_
 Celkem: A+B = 258,000 [C]</t>
  </si>
  <si>
    <t>- položka zahrnuje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položka zahrnuje veškeré další práce plynoucí z technologického predpisu a z platných predpisu</t>
  </si>
  <si>
    <t>969258</t>
  </si>
  <si>
    <t>VYBOURÁNÍ POTRUBÍ DN DO 600MM KANALIZAC</t>
  </si>
  <si>
    <t>Odvoz k recyklaci. Odvozná vzdálnost v režii zhotovitele.
Potrubí, které je pred pozemky parc. c. 536/7, 535/10, 535/9 a 535/6 bude, v prípade výmeny stávajícího odvodnovacího potrubí, toto stávající potrubí predáno vlastníkum prilehlých pozemku (na základe jejich požadavku).</t>
  </si>
  <si>
    <t>vybourání stávajícího zatrubnení DN 600 v km 5,631 - 5,980 vlevo: 350 = 350,000 [A]</t>
  </si>
  <si>
    <t>SEJMUTÍ DRNU, pol. 11130 * tl. 0,15 m * 1,6 t/m3 394*0,15*1,6 = 94,560 [A]_x000d_
prebytek vykopané zeminy na skládku (1 m3=1,9 T) 30*1,9 = 57,000 [B]_x000d_
Celkové množství = 151,560</t>
  </si>
  <si>
    <t>ODSTRAN KRYTU ZPEVNENÝCH PLOCH Z DLAŽEB KOSTEK VCET PODKL, pol. 11347 * 2,4 t/m3: 53,863*2,4 = 129,271 [A]_x000d_
 ODSTRANENÍ CHODNÍKOVÝCH A SILNICNÍCH OBRUBNÍKU BETONOVÝCH, pol. 11352 * 0,08 t/m: 23*0,08 = 1,840 [B]_x000d_
 Celkem: A+B = 131,111 [C]</t>
  </si>
  <si>
    <t>Porízení (nákup) ornice,</t>
  </si>
  <si>
    <t>"0,15 *(pol.18222 + pol. 18232)."_x000d_
 (10,8+146)*0,15 = 23,520 [A]</t>
  </si>
  <si>
    <t>12,5*2 = 25,000 [A]</t>
  </si>
  <si>
    <t>sejmutí drnu v ploše 346 = 346,000 [A]_x000d_
sejmutí drnu ve svahu 40*1,2 = 48,000 [B]_x000d_
Celkové množství = 394,000</t>
  </si>
  <si>
    <t>plocha pod budoucím chodníkem v km 5,87 vlevo, tl. 0,25 m: 25*0,25 = 6,250 [A]_x000d_
 plocha pod budoucím chodníkem v km 5,98 vlevo, tl. 0,25 m: 25*0,25 = 6,250 [B]_x000d_
 Celkem: A+B = 12,500 [C]</t>
  </si>
  <si>
    <t>chodník v km 5,865 vlevo (betonová dlažba bude použita pro zpetné odláždení chodníku, vcetne dlažby pro nevidomé), tl. 0,25 m: 18,6*0,25 = 4,650 [A]_x000d_
 chodník v km 5,91 - 5,94 vlevo (kamenné bloky), tl. 0,25 m: 70*0,25 = 17,500 [B]_x000d_
 chodník pred napojením na I/3 vpravo (betonová dlažba bude použita pro zpetné odláždení chodníku), tl. 0,25 m: 30,8*0,25 = 7,700 [C]_x000d_
 chodník pred napojením na I/3 vlevo (betonová dlažba bude použita pro zpetné odláždení chodníku), tl. 0,25 m: (10,7+43,35)*0,25 = 13,513 [D]_x000d_
 pojíždený chodník pred napojením na I/3 vlevo (betonová dlažba bude použita pro zpetné odláždení chodníku), tl. 0,3 m: 35*0,3 = 10,500 [E]_x000d_
 Celkem: A+B+C+D+E = 53,863 [F]</t>
  </si>
  <si>
    <t>23 = 23,000 [A]</t>
  </si>
  <si>
    <t>72 = 72,000 [A]</t>
  </si>
  <si>
    <t>Odvoz prebytku vykopané zeminy na skládku do 20 km.</t>
  </si>
  <si>
    <t>20*38 = 760,000 [A]</t>
  </si>
  <si>
    <t>Vykopání a dovoz ornice ze zemníku, Odvozná vzdálnost v režii zhotovitele.</t>
  </si>
  <si>
    <t>"0,15 *(pol. 18222 + pol. 18232)"_x000d_
 (10,8+146)*0,15 = 23,520 [A]</t>
  </si>
  <si>
    <t>výkop pro propustek v km 5,871 vpravo: 18,5*1,5*1 = 27,750 [A]_x000d_
 výkop pro betonové prahy (základy) propustku v km 5,871 vpravo: 1*1 = 1,000 [B]_x000d_
 výkop pro betonové prahy (odláždení) propustku v km 5,871 vpravo: 0,3*0,6*2 = 0,360 [C]_x000d_
 Celkem: A+B+C = 29,110 [D]</t>
  </si>
  <si>
    <t>násypy (urceno z prícných rezu): 40 = 40,000 [A]</t>
  </si>
  <si>
    <t>"výkop pro základy z pol. 13273 - objem základu"_x000d_
 1,1*1-1*0,5*1 = 0,600 [A]</t>
  </si>
  <si>
    <t>Hutnený bocní a krycí obsyp z kvalitního nesoudržného materiálu (písek, šterkopísek nebo drcený lomový kámen), velikost zrna 0–16 mm, hutnený po vrstvách do 15 cm na 95% PS, ve volném terénu na 92%, do výšky alespon 30 cm nad potrubí.</t>
  </si>
  <si>
    <t>20,202 = 20,202 [A]</t>
  </si>
  <si>
    <t>chodníky a nástupište, Edef2 min. 30 MPa, vc. zkoušek zhutnení.</t>
  </si>
  <si>
    <t>"sjezdy s povrchem z dlažby z pol. 582612 + 58261B + 58261A + 582611 + 582614."_x000d_
 64+14+18+370+18,2 = 484,200 [A]</t>
  </si>
  <si>
    <t>"pol. 18222 + pol. 18232."_x000d_
 10,8+146 = 156,800 [A]</t>
  </si>
  <si>
    <t>9*1,2 = 10,800 [A]</t>
  </si>
  <si>
    <t>146 = 146,000 [A]</t>
  </si>
  <si>
    <t>3</t>
  </si>
  <si>
    <t>Svislé konstrukce</t>
  </si>
  <si>
    <t>327115</t>
  </si>
  <si>
    <t>ZDI OPER, ZÁRUB, NÁBREŽ Z DÍLCU BETON DO C30/37</t>
  </si>
  <si>
    <t>Palisáda u nástupište autobusové zastávky v km 5,11 vlevo, palisády výšky 0,8 m. uloženo do lože z betonu C25/30n XF1. Palisády budou kotveny do 1/3 celkové výšky.</t>
  </si>
  <si>
    <t>0,2*16*0,8 = 2,560 [A]</t>
  </si>
  <si>
    <t>- dodání dílce požadovaného tvaru a vlastností, jeho skladování, doprava a osazení do definitivní polohy, vcetne komplexní technologie výroby a montáže dílcu, ošetrení a ochrana dílcu,
- u dílcu železobetonových a predpjatých veškerá výztuž, prípadne i tuhé kovové prvky a závesná oka,
- úpravy a zarízení pro uložení a transport dílce,
- veškeré požadované úpravy dílcu, vcetne doplnkových konstrukcí a vybavení,
- sestavení dílce na stavbe vcetne montážních zarízení, plošin a prahu a pod.,
- výpln, tesnení a tmelení spár a spoju,
- ocištení a ošetrení úložných ploch,
- zednické výpomoce pro montáž dílcu,
- oznacení dílce výrobním štítkem nebo jiným zpusobem,
- úpravy dílce pro dodržení požadované presnosti jeho osazení, vcetne prípadných merení,
- veškerá zarízení pro zajištení stability v každém okamžiku,
- další práce dané prípadne specifikací k príslušnému prefabrik. dílci (úprava pohledových ploch, príp. rubových ploch, osazení merících zarízení, zkoušení a merení dílcu a pod.).</t>
  </si>
  <si>
    <t>451314</t>
  </si>
  <si>
    <t>PODKLADNÍ A VÝPLNOVÉ VRSTVY Z PROSTÉHO BETONU C25/30</t>
  </si>
  <si>
    <t>podkladní beton a obetonování liniového žlabu, beton C 25/30</t>
  </si>
  <si>
    <t>"0,15 * délka žlabu z pol. 93541"_x000d_
 0,15*5,8 = 0,870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</si>
  <si>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</si>
  <si>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podklad pod propustkem, ŠP fr. 0-8, tl. 0,15 m: (18,5-1)*1,5*0,15 = 3,938 [A]_x000d_
 podklad pro dlažbu z lomového kamene, ŠP, tl. 0,1 m: 0,1*1,2*(4,5+3) = 0,900 [B]_x000d_
 Celkem: A+B = 4,838 [C]</t>
  </si>
  <si>
    <t>0,3*1,2*(4,5+3) = 2,700 [A]</t>
  </si>
  <si>
    <t>0,6*0,3*2 = 0,360 [A]_x000d_
 0,5*1*1 = 0,500 [B]_x000d_
 Celkem: A+B = 0,860 [C]</t>
  </si>
  <si>
    <t>chodníky, nástupište - ŠDB 0/63 podle CSN EN 13285.</t>
  </si>
  <si>
    <t>"pol. 582611 + 582614 + 58261A."_x000d_
 18+370+18,2 = 406,200 [A]</t>
  </si>
  <si>
    <t>sjezdy s povrchem z dlažby betonové - R-mat. tl. 200 mm</t>
  </si>
  <si>
    <t>"Plocha sjezdu z pol. 582612 + 58261B"_x000d_
 64+14 = 78,000 [A]</t>
  </si>
  <si>
    <t>chodníky, nástupište - povrch z bet. dlažby
Zámková dlažba z vibrolisovaného betonu, barva šedá, tl. 60 mm do šterkopískového lože tl. 30 mm.
Se souhlasem TDI a vlastníka sjezdu Lze využít nepoškozenou dlažbu z pol. 11347.</t>
  </si>
  <si>
    <t>370 = 370,000 [A]</t>
  </si>
  <si>
    <t>sjezdy s povrchem z betonové. dlažby
Zámková dlažba z vibrolisovaného betonu, barva šedá, tl. 80 mm do šterkopískového lože tl. 40 mm.
Se souhlasem TDI a vlastníka sjezdu Lze využít nepoškozenou dlažbu z pol. 11347.</t>
  </si>
  <si>
    <t>64 = 64,000 [A]</t>
  </si>
  <si>
    <t>582614</t>
  </si>
  <si>
    <t>KRYTY Z BETON DLAŽDIC SE ZÁMKEM BAREV TL 60MM DO LOŽE Z KAM</t>
  </si>
  <si>
    <t>kontrastní pás u nástupní hrany nástupište - povrch z bet. dlažby
Zámková dlažba z vibrolisovaného betonu, barva cervená, tl. 60 mm do šterkopískového lože tl. 30 mm.</t>
  </si>
  <si>
    <t>4*0,35*13 = 18,200 [A]</t>
  </si>
  <si>
    <t>58261A</t>
  </si>
  <si>
    <t>KRYTY Z BETON DLAŽDIC SE ZÁMKEM BAREV RELIÉF TL 60MM DO LOŽE Z KAM</t>
  </si>
  <si>
    <t>reliéfní dlažba cervená u chodníku
Zámková dlažba z vibrolisovaného betonu, barva cervená, tl. 60 mm do šterkopískového lože tl. 30 mm.</t>
  </si>
  <si>
    <t>18 = 18,000 [A]</t>
  </si>
  <si>
    <t>reliéfní dlažba cervená na sjezdech
Zámková dlažba z vibrolisovaného betonu, barva cervená, tl. 80 mm do šterkopískového lože tl. 40 mm.</t>
  </si>
  <si>
    <t>14 = 14,000 [A]</t>
  </si>
  <si>
    <t>Nopová folie HDPE u budov, 0,5 m2 na 1 m délky, vcetne ukoncovací lišty dl. 70 m.</t>
  </si>
  <si>
    <t>70*0,5 = 35,000 [A]</t>
  </si>
  <si>
    <t>6 = 6,000 [A]</t>
  </si>
  <si>
    <t>IJ4b: 4 = 4,000 [A]</t>
  </si>
  <si>
    <t>IJ4a: 2 = 2,000 [A]</t>
  </si>
  <si>
    <t>4 = 4,000 [A]</t>
  </si>
  <si>
    <t>V11a BUS cáryy: 184*0,125 = 23,000 [A]_x000d_
 V11a BUS písmena: 7,8 = 7,800 [B]_x000d_
 Celkem: A+B = 30,800 [C]</t>
  </si>
  <si>
    <t>91552</t>
  </si>
  <si>
    <t>VODOR DOPRAV ZNAC - PÍSMENA</t>
  </si>
  <si>
    <t>nápis BUS</t>
  </si>
  <si>
    <t>6*4 = 24,000 [A]</t>
  </si>
  <si>
    <t>položka zahrnuje:
- dodání a pokládku náterového materiálu
- predznacení a reflexní úpravu</t>
  </si>
  <si>
    <t>210 = 210,000 [A]</t>
  </si>
  <si>
    <t>nové silnicní obruby nášlap +2 cm: 50 = 50,000 [A]_x000d_
 nové silnicní obruby nášlap +15 cm: 100 = 100,000 [B]_x000d_
 nové silnicní obruby, prechodový kus: 15 = 15,000 [C]_x000d_
 Celkem: A+B+C = 165,000 [D]</t>
  </si>
  <si>
    <t>91725</t>
  </si>
  <si>
    <t>NÁSTUPIŠTNÍ OBRUBNÍKY BETONOVÉ</t>
  </si>
  <si>
    <t>Zastávková (Kasselská) obruba betonová, vcetne prechodových dílu, do betonového lože s operou z betonu C25/30n XF1.</t>
  </si>
  <si>
    <t>15*4 = 60,000 [A]</t>
  </si>
  <si>
    <t>9181B4</t>
  </si>
  <si>
    <t>CELA PROPUSTU Z TRUB DN DO 400MM Z BETONU DO C 25/30</t>
  </si>
  <si>
    <t>kolmé celo propustku z betonu C 25/30 XF3.</t>
  </si>
  <si>
    <t xml:space="preserve">Položka zahrnuje kompletní celo (základ, drík, rímsu)
- dodání  cerstvého  betonu  (betonové  smesi)  požadované  kvality,  jeho  uložení  do požadovaného tvaru pri jakékoliv hustote výztuže, konzistenci cerstvého betonu a zpusobu hutnení, ošetrení a ochranu betonu,
- dodání a osazení výztuže,
- prípadne dokumentací predepsaný kamenný obklad,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
Nezahrnuje zábradlí.</t>
  </si>
  <si>
    <t>nový trubní propustek DN 400 mm, korugované, PP, SN16, na výtoku šikmé seríznutí.</t>
  </si>
  <si>
    <t>18,5 = 18,500 [A]</t>
  </si>
  <si>
    <t>91R</t>
  </si>
  <si>
    <t>OPRAVA STÁVAJÍCÍHO OPLOCENÍ</t>
  </si>
  <si>
    <t>m</t>
  </si>
  <si>
    <t>Prípadná oprava oplocení u nástupište autobusové zastávky v km 5,11 vlevo, pokud dojde k jeho poškození behem výstvby._x000d_
Soucástí položky jsou všechny práce potrebné k provedení oprav stávajícího oplocení a uvedení oplocení do puvodního stavu._x000d_
Jedná se predevším, nikoliv pouze, o odstranení stávajícího pletiva, odstranení stávajících sloupku vcetne základu, odstranení stávajících podhrabových desek, zemní práce, dodání veškerého materiálu, betonáž základu pro nové sloupky, osazení nových sloupku, osazení nových podhrabových desek, osazení nového pletiva, srovnání terénu, ohumusování, zatravnení atp. _x000d_
Prípadná potrebná inženýrská cinnost pro projednání realizace této položky není soucástí projektu a bude ji zajištovat Zhotovitel._x000d_
Skutecné náklady budou úctovány se souhlasem TDI podle výkazu skutecne odvedených prací.</t>
  </si>
  <si>
    <t>92R</t>
  </si>
  <si>
    <t>PRESUN PRÍSTREŠKU AUTOBUSOVÉ ZASTÁVKY</t>
  </si>
  <si>
    <t>Demontáž, presun a opetovná montáž prístrešku autobusové zastávky v Sobocicích. Presun ze stávající polohy v km 5,02 vpravo. Nová poloha je na novém nástupišti v km 4,825 vpravo. Vcetne zemních prací a základu pro prístrešek v novém umístení.</t>
  </si>
  <si>
    <t>93541</t>
  </si>
  <si>
    <t>ŽLABY Z DÍLCU Z POLYMERBETONU SVETLÉ ŠÍRKY DO 100MM VCETNE MRÍŽÍ</t>
  </si>
  <si>
    <t>Zlaby v chodníku pro odvod vody z okapu. Mríž litinová B125.</t>
  </si>
  <si>
    <t>2,5+3,3 = 5,800 [A]</t>
  </si>
  <si>
    <t>položka zahrnuje:
-dodávku a uložení dílcu žlabu z predepsaného materiálu predepsaných rozmeru vcetne mríže
- spárování, úpravy vtoku a výtoku
- nezahrnuje nutné zemní práce, predepsané lože, obetonování
- merí se v metrech bežných délky osy žlabu, odecítají se cistící kusy a vpuste</t>
  </si>
  <si>
    <t>01R</t>
  </si>
  <si>
    <t>OPRAVA OBJÍZDNÝCH TRAS</t>
  </si>
  <si>
    <t>Soucástí položky jsou všechny práce potrebné k provedení oprav objízdných tras._x000d_
Prípadná potrebná inženýrská cinnost pro projednání realizace této stavby není soucástí projektu a bude ji zajištovat Zhotovitel. _x000d_
Tato položka má v rozpoctu PEVNOU CENU 3.000.000,- Kc bez DPH a skutecné náklady budou úctovány se souhlasem TDI podle výkazu skutecne odvedených prací, podle ceníku OTSKP v aktuální cenové hladine v dobe realizace.</t>
  </si>
  <si>
    <t>02720</t>
  </si>
  <si>
    <t>POMOC PRÁCE ZRÍZ NEBO ZAJIŠT REGULACI A OCHRANU DOPRAVY</t>
  </si>
  <si>
    <t>Passport objízdných tras pred a po stavbe. Posouzení úseku, které se zhoršily vlivem objízdné trasy. 
Cerpání pouze na prímý príkaz TDI.</t>
  </si>
  <si>
    <t>zahrnuje veškeré náklady spojené s objednatelem požadovanými zarízeními</t>
  </si>
  <si>
    <t>03720</t>
  </si>
  <si>
    <t>POMOC PRÁCE ZAJIŠT NEBO ZRÍZ REGULACI A OCHRANU DOPRAVY</t>
  </si>
  <si>
    <t>Položka zahrnuje dopravne inženýrská opatrení v prubehu celé stavby (dle schváleného plánu ZOV, DIO a vyjádrení DI PCR), zahrnuje pronájem dopravního znacní - tzn. osazení, presuny a odvoz provizorního dopravního znacení po dobu jednotlivých etap zhotovitele - tzn. celé stavby. Zahrnuje docasné dopravní znacení, semafory, dopravní zarízení (napr citybloky, provizorní betonová a ocelová svodidla, svetelné výstražné zarízení atd.) oplocení a všechny související práce po dobu trvání celé stavby. Zahrnuje presun betonových svodidel a úpravu DZ ve všech etapách výstavby, vc. bet.sv. u mostu. Soucástí položky je i údržba a péce o dopravne inženýrská opatrení v prubehu celé stavby.
Soucástí položky je návrh DIO vcetne jeho projednání a zajištení DIR.
Pro celou stavbu. 
Položka bude cerpána se souhlasem investora a TDI.</t>
  </si>
</sst>
</file>

<file path=xl/styles.xml><?xml version="1.0" encoding="utf-8"?>
<styleSheet xmlns="http://schemas.openxmlformats.org/spreadsheetml/2006/main">
  <numFmts count="2">
    <numFmt numFmtId="165" formatCode="# ### ### ### ##0.00"/>
    <numFmt numFmtId="164" formatCode="# ### ### ### ##0.000"/>
  </numFmts>
  <fonts count="9">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1">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5" fillId="2" borderId="5" xfId="5" applyFill="1" applyBorder="1">
      <alignment horizontal="left" vertical="center" wrapText="1"/>
    </xf>
    <xf numFmtId="0" fontId="5" fillId="2" borderId="0" xfId="5" applyFill="1" applyBorder="1" applyAlignment="1">
      <alignment horizontal="right" vertical="center" wrapText="1"/>
    </xf>
    <xf numFmtId="0" fontId="0" fillId="2" borderId="0" xfId="0" applyFill="1" applyBorder="1" applyAlignment="1">
      <alignment horizontal="right"/>
    </xf>
    <xf numFmtId="0" fontId="5" fillId="2" borderId="0" xfId="5"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5"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7"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cellXfs>
  <cellStyles count="9">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StavebniDilStyle" xfId="7"/>
    <cellStyle name="PolDoplnInfoStyle" xf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SUM(C10:C13)</f>
        <v>0</v>
      </c>
      <c r="D6" s="3"/>
      <c r="E6" s="3"/>
    </row>
    <row r="7">
      <c r="A7" s="3"/>
      <c r="B7" s="5" t="s">
        <v>5</v>
      </c>
      <c r="C7" s="6">
        <f>SUM(E10:E13)</f>
        <v>0</v>
      </c>
      <c r="D7" s="3"/>
      <c r="E7" s="3"/>
    </row>
    <row r="8">
      <c r="A8" s="3"/>
      <c r="B8" s="3"/>
      <c r="C8" s="3"/>
      <c r="D8" s="3"/>
      <c r="E8" s="3"/>
    </row>
    <row r="9">
      <c r="A9" s="7" t="s">
        <v>6</v>
      </c>
      <c r="B9" s="7" t="s">
        <v>7</v>
      </c>
      <c r="C9" s="7" t="s">
        <v>8</v>
      </c>
      <c r="D9" s="7" t="s">
        <v>9</v>
      </c>
      <c r="E9" s="7" t="s">
        <v>10</v>
      </c>
    </row>
    <row r="10">
      <c r="A10" s="8" t="s">
        <v>11</v>
      </c>
      <c r="B10" s="8" t="s">
        <v>12</v>
      </c>
      <c r="C10" s="9">
        <f>'SO 000'!I3</f>
        <v>0</v>
      </c>
      <c r="D10" s="9">
        <f>SUMIFS('SO 000'!O:O,'SO 000'!A:A,"P")</f>
        <v>0</v>
      </c>
      <c r="E10" s="9">
        <f>C10+D10</f>
        <v>0</v>
      </c>
    </row>
    <row r="11">
      <c r="A11" s="8" t="s">
        <v>13</v>
      </c>
      <c r="B11" s="8" t="s">
        <v>14</v>
      </c>
      <c r="C11" s="9">
        <f>'SO 101'!I3</f>
        <v>0</v>
      </c>
      <c r="D11" s="9">
        <f>SUMIFS('SO 101'!O:O,'SO 101'!A:A,"P")</f>
        <v>0</v>
      </c>
      <c r="E11" s="9">
        <f>C11+D11</f>
        <v>0</v>
      </c>
    </row>
    <row r="12">
      <c r="A12" s="8" t="s">
        <v>15</v>
      </c>
      <c r="B12" s="8" t="s">
        <v>16</v>
      </c>
      <c r="C12" s="9">
        <f>'SO 102'!I3</f>
        <v>0</v>
      </c>
      <c r="D12" s="9">
        <f>SUMIFS('SO 102'!O:O,'SO 102'!A:A,"P")</f>
        <v>0</v>
      </c>
      <c r="E12" s="9">
        <f>C12+D12</f>
        <v>0</v>
      </c>
    </row>
    <row r="13" ht="25.5">
      <c r="A13" s="8" t="s">
        <v>17</v>
      </c>
      <c r="B13" s="8" t="s">
        <v>18</v>
      </c>
      <c r="C13" s="9">
        <f>'SO 185'!I3</f>
        <v>0</v>
      </c>
      <c r="D13" s="9">
        <f>SUMIFS('SO 185'!O:O,'SO 185'!A:A,"P")</f>
        <v>0</v>
      </c>
      <c r="E13" s="9">
        <f>C13+D13</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11</v>
      </c>
      <c r="I3" s="23">
        <f>SUMIFS(I8:I55,A8:A55,"SD")</f>
        <v>0</v>
      </c>
      <c r="J3" s="17"/>
      <c r="O3">
        <v>0</v>
      </c>
      <c r="P3">
        <v>2</v>
      </c>
    </row>
    <row r="4">
      <c r="A4" s="3" t="s">
        <v>24</v>
      </c>
      <c r="B4" s="18" t="s">
        <v>25</v>
      </c>
      <c r="C4" s="19" t="s">
        <v>11</v>
      </c>
      <c r="D4" s="20"/>
      <c r="E4" s="21" t="s">
        <v>12</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SUMIFS(I9:I55,A9:A55,"P")</f>
        <v>0</v>
      </c>
      <c r="J8" s="34"/>
    </row>
    <row r="9">
      <c r="A9" s="35" t="s">
        <v>40</v>
      </c>
      <c r="B9" s="35">
        <v>1</v>
      </c>
      <c r="C9" s="36" t="s">
        <v>41</v>
      </c>
      <c r="D9" s="35" t="s">
        <v>42</v>
      </c>
      <c r="E9" s="37" t="s">
        <v>43</v>
      </c>
      <c r="F9" s="38" t="s">
        <v>44</v>
      </c>
      <c r="G9" s="39">
        <v>1</v>
      </c>
      <c r="H9" s="40">
        <v>0</v>
      </c>
      <c r="I9" s="40">
        <f>ROUND(G9*H9,P4)</f>
        <v>0</v>
      </c>
      <c r="J9" s="38" t="s">
        <v>45</v>
      </c>
      <c r="O9" s="41">
        <f>I9*0.21</f>
        <v>0</v>
      </c>
      <c r="P9">
        <v>3</v>
      </c>
    </row>
    <row r="10" ht="75">
      <c r="A10" s="35" t="s">
        <v>46</v>
      </c>
      <c r="B10" s="42"/>
      <c r="C10" s="43"/>
      <c r="D10" s="43"/>
      <c r="E10" s="37" t="s">
        <v>47</v>
      </c>
      <c r="F10" s="43"/>
      <c r="G10" s="43"/>
      <c r="H10" s="43"/>
      <c r="I10" s="43"/>
      <c r="J10" s="44"/>
    </row>
    <row r="11">
      <c r="A11" s="35" t="s">
        <v>48</v>
      </c>
      <c r="B11" s="42"/>
      <c r="C11" s="43"/>
      <c r="D11" s="43"/>
      <c r="E11" s="45" t="s">
        <v>49</v>
      </c>
      <c r="F11" s="43"/>
      <c r="G11" s="43"/>
      <c r="H11" s="43"/>
      <c r="I11" s="43"/>
      <c r="J11" s="44"/>
    </row>
    <row r="12" ht="30">
      <c r="A12" s="35" t="s">
        <v>50</v>
      </c>
      <c r="B12" s="42"/>
      <c r="C12" s="43"/>
      <c r="D12" s="43"/>
      <c r="E12" s="37" t="s">
        <v>51</v>
      </c>
      <c r="F12" s="43"/>
      <c r="G12" s="43"/>
      <c r="H12" s="43"/>
      <c r="I12" s="43"/>
      <c r="J12" s="44"/>
    </row>
    <row r="13">
      <c r="A13" s="35" t="s">
        <v>40</v>
      </c>
      <c r="B13" s="35">
        <v>2</v>
      </c>
      <c r="C13" s="36" t="s">
        <v>52</v>
      </c>
      <c r="D13" s="35" t="s">
        <v>42</v>
      </c>
      <c r="E13" s="37" t="s">
        <v>53</v>
      </c>
      <c r="F13" s="38" t="s">
        <v>44</v>
      </c>
      <c r="G13" s="39">
        <v>1</v>
      </c>
      <c r="H13" s="40">
        <v>0</v>
      </c>
      <c r="I13" s="40">
        <f>ROUND(G13*H13,P4)</f>
        <v>0</v>
      </c>
      <c r="J13" s="38" t="s">
        <v>45</v>
      </c>
      <c r="O13" s="41">
        <f>I13*0.21</f>
        <v>0</v>
      </c>
      <c r="P13">
        <v>3</v>
      </c>
    </row>
    <row r="14">
      <c r="A14" s="35" t="s">
        <v>46</v>
      </c>
      <c r="B14" s="42"/>
      <c r="C14" s="43"/>
      <c r="D14" s="43"/>
      <c r="E14" s="37" t="s">
        <v>54</v>
      </c>
      <c r="F14" s="43"/>
      <c r="G14" s="43"/>
      <c r="H14" s="43"/>
      <c r="I14" s="43"/>
      <c r="J14" s="44"/>
    </row>
    <row r="15">
      <c r="A15" s="35" t="s">
        <v>48</v>
      </c>
      <c r="B15" s="42"/>
      <c r="C15" s="43"/>
      <c r="D15" s="43"/>
      <c r="E15" s="45" t="s">
        <v>49</v>
      </c>
      <c r="F15" s="43"/>
      <c r="G15" s="43"/>
      <c r="H15" s="43"/>
      <c r="I15" s="43"/>
      <c r="J15" s="44"/>
    </row>
    <row r="16" ht="30">
      <c r="A16" s="35" t="s">
        <v>50</v>
      </c>
      <c r="B16" s="42"/>
      <c r="C16" s="43"/>
      <c r="D16" s="43"/>
      <c r="E16" s="37" t="s">
        <v>51</v>
      </c>
      <c r="F16" s="43"/>
      <c r="G16" s="43"/>
      <c r="H16" s="43"/>
      <c r="I16" s="43"/>
      <c r="J16" s="44"/>
    </row>
    <row r="17">
      <c r="A17" s="35" t="s">
        <v>40</v>
      </c>
      <c r="B17" s="35">
        <v>3</v>
      </c>
      <c r="C17" s="36" t="s">
        <v>55</v>
      </c>
      <c r="D17" s="35" t="s">
        <v>42</v>
      </c>
      <c r="E17" s="37" t="s">
        <v>56</v>
      </c>
      <c r="F17" s="38" t="s">
        <v>57</v>
      </c>
      <c r="G17" s="39">
        <v>1</v>
      </c>
      <c r="H17" s="40">
        <v>0</v>
      </c>
      <c r="I17" s="40">
        <f>ROUND(G17*H17,P4)</f>
        <v>0</v>
      </c>
      <c r="J17" s="38" t="s">
        <v>45</v>
      </c>
      <c r="O17" s="41">
        <f>I17*0.21</f>
        <v>0</v>
      </c>
      <c r="P17">
        <v>3</v>
      </c>
    </row>
    <row r="18" ht="120">
      <c r="A18" s="35" t="s">
        <v>46</v>
      </c>
      <c r="B18" s="42"/>
      <c r="C18" s="43"/>
      <c r="D18" s="43"/>
      <c r="E18" s="37" t="s">
        <v>58</v>
      </c>
      <c r="F18" s="43"/>
      <c r="G18" s="43"/>
      <c r="H18" s="43"/>
      <c r="I18" s="43"/>
      <c r="J18" s="44"/>
    </row>
    <row r="19">
      <c r="A19" s="35" t="s">
        <v>48</v>
      </c>
      <c r="B19" s="42"/>
      <c r="C19" s="43"/>
      <c r="D19" s="43"/>
      <c r="E19" s="45" t="s">
        <v>49</v>
      </c>
      <c r="F19" s="43"/>
      <c r="G19" s="43"/>
      <c r="H19" s="43"/>
      <c r="I19" s="43"/>
      <c r="J19" s="44"/>
    </row>
    <row r="20" ht="30">
      <c r="A20" s="35" t="s">
        <v>50</v>
      </c>
      <c r="B20" s="42"/>
      <c r="C20" s="43"/>
      <c r="D20" s="43"/>
      <c r="E20" s="37" t="s">
        <v>51</v>
      </c>
      <c r="F20" s="43"/>
      <c r="G20" s="43"/>
      <c r="H20" s="43"/>
      <c r="I20" s="43"/>
      <c r="J20" s="44"/>
    </row>
    <row r="21">
      <c r="A21" s="35" t="s">
        <v>40</v>
      </c>
      <c r="B21" s="35">
        <v>4</v>
      </c>
      <c r="C21" s="36" t="s">
        <v>59</v>
      </c>
      <c r="D21" s="35" t="s">
        <v>42</v>
      </c>
      <c r="E21" s="37" t="s">
        <v>60</v>
      </c>
      <c r="F21" s="38" t="s">
        <v>44</v>
      </c>
      <c r="G21" s="39">
        <v>1</v>
      </c>
      <c r="H21" s="40">
        <v>0</v>
      </c>
      <c r="I21" s="40">
        <f>ROUND(G21*H21,P4)</f>
        <v>0</v>
      </c>
      <c r="J21" s="38" t="s">
        <v>45</v>
      </c>
      <c r="O21" s="41">
        <f>I21*0.21</f>
        <v>0</v>
      </c>
      <c r="P21">
        <v>3</v>
      </c>
    </row>
    <row r="22">
      <c r="A22" s="35" t="s">
        <v>46</v>
      </c>
      <c r="B22" s="42"/>
      <c r="C22" s="43"/>
      <c r="D22" s="43"/>
      <c r="E22" s="37" t="s">
        <v>61</v>
      </c>
      <c r="F22" s="43"/>
      <c r="G22" s="43"/>
      <c r="H22" s="43"/>
      <c r="I22" s="43"/>
      <c r="J22" s="44"/>
    </row>
    <row r="23">
      <c r="A23" s="35" t="s">
        <v>48</v>
      </c>
      <c r="B23" s="42"/>
      <c r="C23" s="43"/>
      <c r="D23" s="43"/>
      <c r="E23" s="45" t="s">
        <v>49</v>
      </c>
      <c r="F23" s="43"/>
      <c r="G23" s="43"/>
      <c r="H23" s="43"/>
      <c r="I23" s="43"/>
      <c r="J23" s="44"/>
    </row>
    <row r="24" ht="30">
      <c r="A24" s="35" t="s">
        <v>50</v>
      </c>
      <c r="B24" s="42"/>
      <c r="C24" s="43"/>
      <c r="D24" s="43"/>
      <c r="E24" s="37" t="s">
        <v>51</v>
      </c>
      <c r="F24" s="43"/>
      <c r="G24" s="43"/>
      <c r="H24" s="43"/>
      <c r="I24" s="43"/>
      <c r="J24" s="44"/>
    </row>
    <row r="25">
      <c r="A25" s="35" t="s">
        <v>40</v>
      </c>
      <c r="B25" s="35">
        <v>5</v>
      </c>
      <c r="C25" s="36" t="s">
        <v>62</v>
      </c>
      <c r="D25" s="35" t="s">
        <v>42</v>
      </c>
      <c r="E25" s="37" t="s">
        <v>63</v>
      </c>
      <c r="F25" s="38" t="s">
        <v>44</v>
      </c>
      <c r="G25" s="39">
        <v>1</v>
      </c>
      <c r="H25" s="40">
        <v>0</v>
      </c>
      <c r="I25" s="40">
        <f>ROUND(G25*H25,P4)</f>
        <v>0</v>
      </c>
      <c r="J25" s="38" t="s">
        <v>45</v>
      </c>
      <c r="O25" s="41">
        <f>I25*0.21</f>
        <v>0</v>
      </c>
      <c r="P25">
        <v>3</v>
      </c>
    </row>
    <row r="26" ht="135">
      <c r="A26" s="35" t="s">
        <v>46</v>
      </c>
      <c r="B26" s="42"/>
      <c r="C26" s="43"/>
      <c r="D26" s="43"/>
      <c r="E26" s="37" t="s">
        <v>64</v>
      </c>
      <c r="F26" s="43"/>
      <c r="G26" s="43"/>
      <c r="H26" s="43"/>
      <c r="I26" s="43"/>
      <c r="J26" s="44"/>
    </row>
    <row r="27">
      <c r="A27" s="35" t="s">
        <v>48</v>
      </c>
      <c r="B27" s="42"/>
      <c r="C27" s="43"/>
      <c r="D27" s="43"/>
      <c r="E27" s="45" t="s">
        <v>49</v>
      </c>
      <c r="F27" s="43"/>
      <c r="G27" s="43"/>
      <c r="H27" s="43"/>
      <c r="I27" s="43"/>
      <c r="J27" s="44"/>
    </row>
    <row r="28" ht="30">
      <c r="A28" s="35" t="s">
        <v>50</v>
      </c>
      <c r="B28" s="42"/>
      <c r="C28" s="43"/>
      <c r="D28" s="43"/>
      <c r="E28" s="37" t="s">
        <v>51</v>
      </c>
      <c r="F28" s="43"/>
      <c r="G28" s="43"/>
      <c r="H28" s="43"/>
      <c r="I28" s="43"/>
      <c r="J28" s="44"/>
    </row>
    <row r="29">
      <c r="A29" s="35" t="s">
        <v>40</v>
      </c>
      <c r="B29" s="35">
        <v>6</v>
      </c>
      <c r="C29" s="36" t="s">
        <v>65</v>
      </c>
      <c r="D29" s="35" t="s">
        <v>42</v>
      </c>
      <c r="E29" s="37" t="s">
        <v>66</v>
      </c>
      <c r="F29" s="38" t="s">
        <v>44</v>
      </c>
      <c r="G29" s="39">
        <v>1</v>
      </c>
      <c r="H29" s="40">
        <v>0</v>
      </c>
      <c r="I29" s="40">
        <f>ROUND(G29*H29,P4)</f>
        <v>0</v>
      </c>
      <c r="J29" s="38" t="s">
        <v>45</v>
      </c>
      <c r="O29" s="41">
        <f>I29*0.21</f>
        <v>0</v>
      </c>
      <c r="P29">
        <v>3</v>
      </c>
    </row>
    <row r="30" ht="90">
      <c r="A30" s="35" t="s">
        <v>46</v>
      </c>
      <c r="B30" s="42"/>
      <c r="C30" s="43"/>
      <c r="D30" s="43"/>
      <c r="E30" s="37" t="s">
        <v>67</v>
      </c>
      <c r="F30" s="43"/>
      <c r="G30" s="43"/>
      <c r="H30" s="43"/>
      <c r="I30" s="43"/>
      <c r="J30" s="44"/>
    </row>
    <row r="31">
      <c r="A31" s="35" t="s">
        <v>48</v>
      </c>
      <c r="B31" s="42"/>
      <c r="C31" s="43"/>
      <c r="D31" s="43"/>
      <c r="E31" s="45" t="s">
        <v>49</v>
      </c>
      <c r="F31" s="43"/>
      <c r="G31" s="43"/>
      <c r="H31" s="43"/>
      <c r="I31" s="43"/>
      <c r="J31" s="44"/>
    </row>
    <row r="32" ht="30">
      <c r="A32" s="35" t="s">
        <v>50</v>
      </c>
      <c r="B32" s="42"/>
      <c r="C32" s="43"/>
      <c r="D32" s="43"/>
      <c r="E32" s="37" t="s">
        <v>51</v>
      </c>
      <c r="F32" s="43"/>
      <c r="G32" s="43"/>
      <c r="H32" s="43"/>
      <c r="I32" s="43"/>
      <c r="J32" s="44"/>
    </row>
    <row r="33">
      <c r="A33" s="35" t="s">
        <v>40</v>
      </c>
      <c r="B33" s="35">
        <v>7</v>
      </c>
      <c r="C33" s="36" t="s">
        <v>68</v>
      </c>
      <c r="D33" s="35" t="s">
        <v>42</v>
      </c>
      <c r="E33" s="37" t="s">
        <v>69</v>
      </c>
      <c r="F33" s="38" t="s">
        <v>44</v>
      </c>
      <c r="G33" s="39">
        <v>1</v>
      </c>
      <c r="H33" s="40">
        <v>0</v>
      </c>
      <c r="I33" s="40">
        <f>ROUND(G33*H33,P4)</f>
        <v>0</v>
      </c>
      <c r="J33" s="38" t="s">
        <v>45</v>
      </c>
      <c r="O33" s="41">
        <f>I33*0.21</f>
        <v>0</v>
      </c>
      <c r="P33">
        <v>3</v>
      </c>
    </row>
    <row r="34" ht="135">
      <c r="A34" s="35" t="s">
        <v>46</v>
      </c>
      <c r="B34" s="42"/>
      <c r="C34" s="43"/>
      <c r="D34" s="43"/>
      <c r="E34" s="37" t="s">
        <v>70</v>
      </c>
      <c r="F34" s="43"/>
      <c r="G34" s="43"/>
      <c r="H34" s="43"/>
      <c r="I34" s="43"/>
      <c r="J34" s="44"/>
    </row>
    <row r="35">
      <c r="A35" s="35" t="s">
        <v>48</v>
      </c>
      <c r="B35" s="42"/>
      <c r="C35" s="43"/>
      <c r="D35" s="43"/>
      <c r="E35" s="45" t="s">
        <v>49</v>
      </c>
      <c r="F35" s="43"/>
      <c r="G35" s="43"/>
      <c r="H35" s="43"/>
      <c r="I35" s="43"/>
      <c r="J35" s="44"/>
    </row>
    <row r="36" ht="105">
      <c r="A36" s="35" t="s">
        <v>50</v>
      </c>
      <c r="B36" s="42"/>
      <c r="C36" s="43"/>
      <c r="D36" s="43"/>
      <c r="E36" s="37" t="s">
        <v>71</v>
      </c>
      <c r="F36" s="43"/>
      <c r="G36" s="43"/>
      <c r="H36" s="43"/>
      <c r="I36" s="43"/>
      <c r="J36" s="44"/>
    </row>
    <row r="37">
      <c r="A37" s="35" t="s">
        <v>40</v>
      </c>
      <c r="B37" s="35">
        <v>8</v>
      </c>
      <c r="C37" s="36" t="s">
        <v>72</v>
      </c>
      <c r="D37" s="35" t="s">
        <v>42</v>
      </c>
      <c r="E37" s="37" t="s">
        <v>73</v>
      </c>
      <c r="F37" s="38" t="s">
        <v>44</v>
      </c>
      <c r="G37" s="39">
        <v>1</v>
      </c>
      <c r="H37" s="40">
        <v>0</v>
      </c>
      <c r="I37" s="40">
        <f>ROUND(G37*H37,P4)</f>
        <v>0</v>
      </c>
      <c r="J37" s="38" t="s">
        <v>45</v>
      </c>
      <c r="O37" s="41">
        <f>I37*0.21</f>
        <v>0</v>
      </c>
      <c r="P37">
        <v>3</v>
      </c>
    </row>
    <row r="38">
      <c r="A38" s="35" t="s">
        <v>46</v>
      </c>
      <c r="B38" s="42"/>
      <c r="C38" s="43"/>
      <c r="D38" s="43"/>
      <c r="E38" s="46" t="s">
        <v>42</v>
      </c>
      <c r="F38" s="43"/>
      <c r="G38" s="43"/>
      <c r="H38" s="43"/>
      <c r="I38" s="43"/>
      <c r="J38" s="44"/>
    </row>
    <row r="39">
      <c r="A39" s="35" t="s">
        <v>48</v>
      </c>
      <c r="B39" s="42"/>
      <c r="C39" s="43"/>
      <c r="D39" s="43"/>
      <c r="E39" s="45" t="s">
        <v>49</v>
      </c>
      <c r="F39" s="43"/>
      <c r="G39" s="43"/>
      <c r="H39" s="43"/>
      <c r="I39" s="43"/>
      <c r="J39" s="44"/>
    </row>
    <row r="40" ht="75">
      <c r="A40" s="35" t="s">
        <v>50</v>
      </c>
      <c r="B40" s="42"/>
      <c r="C40" s="43"/>
      <c r="D40" s="43"/>
      <c r="E40" s="37" t="s">
        <v>74</v>
      </c>
      <c r="F40" s="43"/>
      <c r="G40" s="43"/>
      <c r="H40" s="43"/>
      <c r="I40" s="43"/>
      <c r="J40" s="44"/>
    </row>
    <row r="41">
      <c r="A41" s="35" t="s">
        <v>40</v>
      </c>
      <c r="B41" s="35">
        <v>9</v>
      </c>
      <c r="C41" s="36" t="s">
        <v>75</v>
      </c>
      <c r="D41" s="35" t="s">
        <v>42</v>
      </c>
      <c r="E41" s="37" t="s">
        <v>76</v>
      </c>
      <c r="F41" s="38" t="s">
        <v>44</v>
      </c>
      <c r="G41" s="39">
        <v>1</v>
      </c>
      <c r="H41" s="40">
        <v>0</v>
      </c>
      <c r="I41" s="40">
        <f>ROUND(G41*H41,P4)</f>
        <v>0</v>
      </c>
      <c r="J41" s="38" t="s">
        <v>45</v>
      </c>
      <c r="O41" s="41">
        <f>I41*0.21</f>
        <v>0</v>
      </c>
      <c r="P41">
        <v>3</v>
      </c>
    </row>
    <row r="42" ht="180">
      <c r="A42" s="35" t="s">
        <v>46</v>
      </c>
      <c r="B42" s="42"/>
      <c r="C42" s="43"/>
      <c r="D42" s="43"/>
      <c r="E42" s="37" t="s">
        <v>77</v>
      </c>
      <c r="F42" s="43"/>
      <c r="G42" s="43"/>
      <c r="H42" s="43"/>
      <c r="I42" s="43"/>
      <c r="J42" s="44"/>
    </row>
    <row r="43">
      <c r="A43" s="35" t="s">
        <v>48</v>
      </c>
      <c r="B43" s="42"/>
      <c r="C43" s="43"/>
      <c r="D43" s="43"/>
      <c r="E43" s="45" t="s">
        <v>49</v>
      </c>
      <c r="F43" s="43"/>
      <c r="G43" s="43"/>
      <c r="H43" s="43"/>
      <c r="I43" s="43"/>
      <c r="J43" s="44"/>
    </row>
    <row r="44" ht="105">
      <c r="A44" s="35" t="s">
        <v>50</v>
      </c>
      <c r="B44" s="42"/>
      <c r="C44" s="43"/>
      <c r="D44" s="43"/>
      <c r="E44" s="37" t="s">
        <v>78</v>
      </c>
      <c r="F44" s="43"/>
      <c r="G44" s="43"/>
      <c r="H44" s="43"/>
      <c r="I44" s="43"/>
      <c r="J44" s="44"/>
    </row>
    <row r="45">
      <c r="A45" s="35" t="s">
        <v>40</v>
      </c>
      <c r="B45" s="35">
        <v>10</v>
      </c>
      <c r="C45" s="36" t="s">
        <v>79</v>
      </c>
      <c r="D45" s="35" t="s">
        <v>42</v>
      </c>
      <c r="E45" s="37" t="s">
        <v>80</v>
      </c>
      <c r="F45" s="38" t="s">
        <v>44</v>
      </c>
      <c r="G45" s="39">
        <v>1</v>
      </c>
      <c r="H45" s="40">
        <v>0</v>
      </c>
      <c r="I45" s="40">
        <f>ROUND(G45*H45,P4)</f>
        <v>0</v>
      </c>
      <c r="J45" s="38" t="s">
        <v>45</v>
      </c>
      <c r="O45" s="41">
        <f>I45*0.21</f>
        <v>0</v>
      </c>
      <c r="P45">
        <v>3</v>
      </c>
    </row>
    <row r="46" ht="240">
      <c r="A46" s="35" t="s">
        <v>46</v>
      </c>
      <c r="B46" s="42"/>
      <c r="C46" s="43"/>
      <c r="D46" s="43"/>
      <c r="E46" s="37" t="s">
        <v>81</v>
      </c>
      <c r="F46" s="43"/>
      <c r="G46" s="43"/>
      <c r="H46" s="43"/>
      <c r="I46" s="43"/>
      <c r="J46" s="44"/>
    </row>
    <row r="47">
      <c r="A47" s="35" t="s">
        <v>48</v>
      </c>
      <c r="B47" s="42"/>
      <c r="C47" s="43"/>
      <c r="D47" s="43"/>
      <c r="E47" s="45" t="s">
        <v>49</v>
      </c>
      <c r="F47" s="43"/>
      <c r="G47" s="43"/>
      <c r="H47" s="43"/>
      <c r="I47" s="43"/>
      <c r="J47" s="44"/>
    </row>
    <row r="48" ht="30">
      <c r="A48" s="35" t="s">
        <v>50</v>
      </c>
      <c r="B48" s="42"/>
      <c r="C48" s="43"/>
      <c r="D48" s="43"/>
      <c r="E48" s="37" t="s">
        <v>82</v>
      </c>
      <c r="F48" s="43"/>
      <c r="G48" s="43"/>
      <c r="H48" s="43"/>
      <c r="I48" s="43"/>
      <c r="J48" s="44"/>
    </row>
    <row r="49">
      <c r="A49" s="35" t="s">
        <v>40</v>
      </c>
      <c r="B49" s="35">
        <v>11</v>
      </c>
      <c r="C49" s="36" t="s">
        <v>83</v>
      </c>
      <c r="D49" s="35" t="s">
        <v>42</v>
      </c>
      <c r="E49" s="37" t="s">
        <v>84</v>
      </c>
      <c r="F49" s="38" t="s">
        <v>44</v>
      </c>
      <c r="G49" s="39">
        <v>1</v>
      </c>
      <c r="H49" s="40">
        <v>0</v>
      </c>
      <c r="I49" s="40">
        <f>ROUND(G49*H49,P4)</f>
        <v>0</v>
      </c>
      <c r="J49" s="38" t="s">
        <v>45</v>
      </c>
      <c r="O49" s="41">
        <f>I49*0.21</f>
        <v>0</v>
      </c>
      <c r="P49">
        <v>3</v>
      </c>
    </row>
    <row r="50" ht="90">
      <c r="A50" s="35" t="s">
        <v>46</v>
      </c>
      <c r="B50" s="42"/>
      <c r="C50" s="43"/>
      <c r="D50" s="43"/>
      <c r="E50" s="37" t="s">
        <v>85</v>
      </c>
      <c r="F50" s="43"/>
      <c r="G50" s="43"/>
      <c r="H50" s="43"/>
      <c r="I50" s="43"/>
      <c r="J50" s="44"/>
    </row>
    <row r="51">
      <c r="A51" s="35" t="s">
        <v>48</v>
      </c>
      <c r="B51" s="42"/>
      <c r="C51" s="43"/>
      <c r="D51" s="43"/>
      <c r="E51" s="45" t="s">
        <v>49</v>
      </c>
      <c r="F51" s="43"/>
      <c r="G51" s="43"/>
      <c r="H51" s="43"/>
      <c r="I51" s="43"/>
      <c r="J51" s="44"/>
    </row>
    <row r="52" ht="30">
      <c r="A52" s="35" t="s">
        <v>50</v>
      </c>
      <c r="B52" s="42"/>
      <c r="C52" s="43"/>
      <c r="D52" s="43"/>
      <c r="E52" s="37" t="s">
        <v>86</v>
      </c>
      <c r="F52" s="43"/>
      <c r="G52" s="43"/>
      <c r="H52" s="43"/>
      <c r="I52" s="43"/>
      <c r="J52" s="44"/>
    </row>
    <row r="53">
      <c r="A53" s="35" t="s">
        <v>40</v>
      </c>
      <c r="B53" s="35">
        <v>12</v>
      </c>
      <c r="C53" s="36" t="s">
        <v>87</v>
      </c>
      <c r="D53" s="35" t="s">
        <v>42</v>
      </c>
      <c r="E53" s="37" t="s">
        <v>88</v>
      </c>
      <c r="F53" s="38" t="s">
        <v>44</v>
      </c>
      <c r="G53" s="39">
        <v>1</v>
      </c>
      <c r="H53" s="40">
        <v>0</v>
      </c>
      <c r="I53" s="40">
        <f>ROUND(G53*H53,P4)</f>
        <v>0</v>
      </c>
      <c r="J53" s="38" t="s">
        <v>45</v>
      </c>
      <c r="O53" s="41">
        <f>I53*0.21</f>
        <v>0</v>
      </c>
      <c r="P53">
        <v>3</v>
      </c>
    </row>
    <row r="54">
      <c r="A54" s="35" t="s">
        <v>46</v>
      </c>
      <c r="B54" s="42"/>
      <c r="C54" s="43"/>
      <c r="D54" s="43"/>
      <c r="E54" s="46" t="s">
        <v>42</v>
      </c>
      <c r="F54" s="43"/>
      <c r="G54" s="43"/>
      <c r="H54" s="43"/>
      <c r="I54" s="43"/>
      <c r="J54" s="44"/>
    </row>
    <row r="55">
      <c r="A55" s="35" t="s">
        <v>50</v>
      </c>
      <c r="B55" s="47"/>
      <c r="C55" s="48"/>
      <c r="D55" s="48"/>
      <c r="E55" s="49" t="s">
        <v>42</v>
      </c>
      <c r="F55" s="48"/>
      <c r="G55" s="48"/>
      <c r="H55" s="48"/>
      <c r="I55" s="48"/>
      <c r="J55"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13</v>
      </c>
      <c r="I3" s="23">
        <f>SUMIFS(I8:I475,A8:A475,"SD")</f>
        <v>0</v>
      </c>
      <c r="J3" s="17"/>
      <c r="O3">
        <v>0</v>
      </c>
      <c r="P3">
        <v>2</v>
      </c>
    </row>
    <row r="4">
      <c r="A4" s="3" t="s">
        <v>24</v>
      </c>
      <c r="B4" s="18" t="s">
        <v>25</v>
      </c>
      <c r="C4" s="19" t="s">
        <v>13</v>
      </c>
      <c r="D4" s="20"/>
      <c r="E4" s="21" t="s">
        <v>14</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SUMIFS(I9:I28,A9:A28,"P")</f>
        <v>0</v>
      </c>
      <c r="J8" s="34"/>
    </row>
    <row r="9">
      <c r="A9" s="35" t="s">
        <v>40</v>
      </c>
      <c r="B9" s="35">
        <v>1</v>
      </c>
      <c r="C9" s="36" t="s">
        <v>89</v>
      </c>
      <c r="D9" s="35" t="s">
        <v>42</v>
      </c>
      <c r="E9" s="37" t="s">
        <v>90</v>
      </c>
      <c r="F9" s="38" t="s">
        <v>91</v>
      </c>
      <c r="G9" s="39">
        <v>8791.5759999999991</v>
      </c>
      <c r="H9" s="40">
        <v>0</v>
      </c>
      <c r="I9" s="40">
        <f>ROUND(G9*H9,P4)</f>
        <v>0</v>
      </c>
      <c r="J9" s="38" t="s">
        <v>45</v>
      </c>
      <c r="O9" s="41">
        <f>I9*0.21</f>
        <v>0</v>
      </c>
      <c r="P9">
        <v>3</v>
      </c>
    </row>
    <row r="10" ht="30">
      <c r="A10" s="35" t="s">
        <v>46</v>
      </c>
      <c r="B10" s="42"/>
      <c r="C10" s="43"/>
      <c r="D10" s="43"/>
      <c r="E10" s="37" t="s">
        <v>92</v>
      </c>
      <c r="F10" s="43"/>
      <c r="G10" s="43"/>
      <c r="H10" s="43"/>
      <c r="I10" s="43"/>
      <c r="J10" s="44"/>
    </row>
    <row r="11" ht="105">
      <c r="A11" s="35" t="s">
        <v>48</v>
      </c>
      <c r="B11" s="42"/>
      <c r="C11" s="43"/>
      <c r="D11" s="43"/>
      <c r="E11" s="45" t="s">
        <v>93</v>
      </c>
      <c r="F11" s="43"/>
      <c r="G11" s="43"/>
      <c r="H11" s="43"/>
      <c r="I11" s="43"/>
      <c r="J11" s="44"/>
    </row>
    <row r="12" ht="30">
      <c r="A12" s="35" t="s">
        <v>50</v>
      </c>
      <c r="B12" s="42"/>
      <c r="C12" s="43"/>
      <c r="D12" s="43"/>
      <c r="E12" s="37" t="s">
        <v>94</v>
      </c>
      <c r="F12" s="43"/>
      <c r="G12" s="43"/>
      <c r="H12" s="43"/>
      <c r="I12" s="43"/>
      <c r="J12" s="44"/>
    </row>
    <row r="13">
      <c r="A13" s="35" t="s">
        <v>40</v>
      </c>
      <c r="B13" s="35">
        <v>2</v>
      </c>
      <c r="C13" s="36" t="s">
        <v>95</v>
      </c>
      <c r="D13" s="35" t="s">
        <v>42</v>
      </c>
      <c r="E13" s="37" t="s">
        <v>96</v>
      </c>
      <c r="F13" s="38" t="s">
        <v>91</v>
      </c>
      <c r="G13" s="39">
        <v>1248.3699999999999</v>
      </c>
      <c r="H13" s="40">
        <v>0</v>
      </c>
      <c r="I13" s="40">
        <f>ROUND(G13*H13,P4)</f>
        <v>0</v>
      </c>
      <c r="J13" s="38" t="s">
        <v>45</v>
      </c>
      <c r="O13" s="41">
        <f>I13*0.21</f>
        <v>0</v>
      </c>
      <c r="P13">
        <v>3</v>
      </c>
    </row>
    <row r="14" ht="30">
      <c r="A14" s="35" t="s">
        <v>46</v>
      </c>
      <c r="B14" s="42"/>
      <c r="C14" s="43"/>
      <c r="D14" s="43"/>
      <c r="E14" s="37" t="s">
        <v>97</v>
      </c>
      <c r="F14" s="43"/>
      <c r="G14" s="43"/>
      <c r="H14" s="43"/>
      <c r="I14" s="43"/>
      <c r="J14" s="44"/>
    </row>
    <row r="15" ht="409.5">
      <c r="A15" s="35" t="s">
        <v>48</v>
      </c>
      <c r="B15" s="42"/>
      <c r="C15" s="43"/>
      <c r="D15" s="43"/>
      <c r="E15" s="45" t="s">
        <v>98</v>
      </c>
      <c r="F15" s="43"/>
      <c r="G15" s="43"/>
      <c r="H15" s="43"/>
      <c r="I15" s="43"/>
      <c r="J15" s="44"/>
    </row>
    <row r="16" ht="30">
      <c r="A16" s="35" t="s">
        <v>50</v>
      </c>
      <c r="B16" s="42"/>
      <c r="C16" s="43"/>
      <c r="D16" s="43"/>
      <c r="E16" s="37" t="s">
        <v>94</v>
      </c>
      <c r="F16" s="43"/>
      <c r="G16" s="43"/>
      <c r="H16" s="43"/>
      <c r="I16" s="43"/>
      <c r="J16" s="44"/>
    </row>
    <row r="17">
      <c r="A17" s="35" t="s">
        <v>40</v>
      </c>
      <c r="B17" s="35">
        <v>3</v>
      </c>
      <c r="C17" s="36" t="s">
        <v>99</v>
      </c>
      <c r="D17" s="35" t="s">
        <v>42</v>
      </c>
      <c r="E17" s="37" t="s">
        <v>100</v>
      </c>
      <c r="F17" s="38" t="s">
        <v>101</v>
      </c>
      <c r="G17" s="39">
        <v>918.89999999999998</v>
      </c>
      <c r="H17" s="40">
        <v>0</v>
      </c>
      <c r="I17" s="40">
        <f>ROUND(G17*H17,P4)</f>
        <v>0</v>
      </c>
      <c r="J17" s="38" t="s">
        <v>45</v>
      </c>
      <c r="O17" s="41">
        <f>I17*0.21</f>
        <v>0</v>
      </c>
      <c r="P17">
        <v>3</v>
      </c>
    </row>
    <row r="18">
      <c r="A18" s="35" t="s">
        <v>46</v>
      </c>
      <c r="B18" s="42"/>
      <c r="C18" s="43"/>
      <c r="D18" s="43"/>
      <c r="E18" s="37" t="s">
        <v>102</v>
      </c>
      <c r="F18" s="43"/>
      <c r="G18" s="43"/>
      <c r="H18" s="43"/>
      <c r="I18" s="43"/>
      <c r="J18" s="44"/>
    </row>
    <row r="19">
      <c r="A19" s="35" t="s">
        <v>48</v>
      </c>
      <c r="B19" s="42"/>
      <c r="C19" s="43"/>
      <c r="D19" s="43"/>
      <c r="E19" s="45" t="s">
        <v>103</v>
      </c>
      <c r="F19" s="43"/>
      <c r="G19" s="43"/>
      <c r="H19" s="43"/>
      <c r="I19" s="43"/>
      <c r="J19" s="44"/>
    </row>
    <row r="20" ht="30">
      <c r="A20" s="35" t="s">
        <v>50</v>
      </c>
      <c r="B20" s="42"/>
      <c r="C20" s="43"/>
      <c r="D20" s="43"/>
      <c r="E20" s="37" t="s">
        <v>104</v>
      </c>
      <c r="F20" s="43"/>
      <c r="G20" s="43"/>
      <c r="H20" s="43"/>
      <c r="I20" s="43"/>
      <c r="J20" s="44"/>
    </row>
    <row r="21" ht="30">
      <c r="A21" s="35" t="s">
        <v>40</v>
      </c>
      <c r="B21" s="35">
        <v>4</v>
      </c>
      <c r="C21" s="36" t="s">
        <v>105</v>
      </c>
      <c r="D21" s="35" t="s">
        <v>42</v>
      </c>
      <c r="E21" s="37" t="s">
        <v>106</v>
      </c>
      <c r="F21" s="38" t="s">
        <v>91</v>
      </c>
      <c r="G21" s="39">
        <v>3413.9499999999998</v>
      </c>
      <c r="H21" s="40">
        <v>0</v>
      </c>
      <c r="I21" s="40">
        <f>ROUND(G21*H21,P4)</f>
        <v>0</v>
      </c>
      <c r="J21" s="38" t="s">
        <v>45</v>
      </c>
      <c r="O21" s="41">
        <f>I21*0.21</f>
        <v>0</v>
      </c>
      <c r="P21">
        <v>3</v>
      </c>
    </row>
    <row r="22" ht="30">
      <c r="A22" s="35" t="s">
        <v>46</v>
      </c>
      <c r="B22" s="42"/>
      <c r="C22" s="43"/>
      <c r="D22" s="43"/>
      <c r="E22" s="37" t="s">
        <v>107</v>
      </c>
      <c r="F22" s="43"/>
      <c r="G22" s="43"/>
      <c r="H22" s="43"/>
      <c r="I22" s="43"/>
      <c r="J22" s="44"/>
    </row>
    <row r="23">
      <c r="A23" s="35" t="s">
        <v>48</v>
      </c>
      <c r="B23" s="42"/>
      <c r="C23" s="43"/>
      <c r="D23" s="43"/>
      <c r="E23" s="45" t="s">
        <v>108</v>
      </c>
      <c r="F23" s="43"/>
      <c r="G23" s="43"/>
      <c r="H23" s="43"/>
      <c r="I23" s="43"/>
      <c r="J23" s="44"/>
    </row>
    <row r="24" ht="165">
      <c r="A24" s="35" t="s">
        <v>50</v>
      </c>
      <c r="B24" s="42"/>
      <c r="C24" s="43"/>
      <c r="D24" s="43"/>
      <c r="E24" s="37" t="s">
        <v>109</v>
      </c>
      <c r="F24" s="43"/>
      <c r="G24" s="43"/>
      <c r="H24" s="43"/>
      <c r="I24" s="43"/>
      <c r="J24" s="44"/>
    </row>
    <row r="25" ht="30">
      <c r="A25" s="35" t="s">
        <v>40</v>
      </c>
      <c r="B25" s="35">
        <v>5</v>
      </c>
      <c r="C25" s="36" t="s">
        <v>110</v>
      </c>
      <c r="D25" s="35" t="s">
        <v>42</v>
      </c>
      <c r="E25" s="37" t="s">
        <v>111</v>
      </c>
      <c r="F25" s="38" t="s">
        <v>91</v>
      </c>
      <c r="G25" s="39">
        <v>433.79599999999999</v>
      </c>
      <c r="H25" s="40">
        <v>0</v>
      </c>
      <c r="I25" s="40">
        <f>ROUND(G25*H25,P4)</f>
        <v>0</v>
      </c>
      <c r="J25" s="38" t="s">
        <v>45</v>
      </c>
      <c r="O25" s="41">
        <f>I25*0.21</f>
        <v>0</v>
      </c>
      <c r="P25">
        <v>3</v>
      </c>
    </row>
    <row r="26" ht="30">
      <c r="A26" s="35" t="s">
        <v>46</v>
      </c>
      <c r="B26" s="42"/>
      <c r="C26" s="43"/>
      <c r="D26" s="43"/>
      <c r="E26" s="37" t="s">
        <v>112</v>
      </c>
      <c r="F26" s="43"/>
      <c r="G26" s="43"/>
      <c r="H26" s="43"/>
      <c r="I26" s="43"/>
      <c r="J26" s="44"/>
    </row>
    <row r="27">
      <c r="A27" s="35" t="s">
        <v>48</v>
      </c>
      <c r="B27" s="42"/>
      <c r="C27" s="43"/>
      <c r="D27" s="43"/>
      <c r="E27" s="45" t="s">
        <v>113</v>
      </c>
      <c r="F27" s="43"/>
      <c r="G27" s="43"/>
      <c r="H27" s="43"/>
      <c r="I27" s="43"/>
      <c r="J27" s="44"/>
    </row>
    <row r="28" ht="165">
      <c r="A28" s="35" t="s">
        <v>50</v>
      </c>
      <c r="B28" s="42"/>
      <c r="C28" s="43"/>
      <c r="D28" s="43"/>
      <c r="E28" s="37" t="s">
        <v>109</v>
      </c>
      <c r="F28" s="43"/>
      <c r="G28" s="43"/>
      <c r="H28" s="43"/>
      <c r="I28" s="43"/>
      <c r="J28" s="44"/>
    </row>
    <row r="29">
      <c r="A29" s="29" t="s">
        <v>37</v>
      </c>
      <c r="B29" s="30"/>
      <c r="C29" s="31" t="s">
        <v>114</v>
      </c>
      <c r="D29" s="32"/>
      <c r="E29" s="29" t="s">
        <v>115</v>
      </c>
      <c r="F29" s="32"/>
      <c r="G29" s="32"/>
      <c r="H29" s="32"/>
      <c r="I29" s="33">
        <f>SUMIFS(I30:I181,A30:A181,"P")</f>
        <v>0</v>
      </c>
      <c r="J29" s="34"/>
    </row>
    <row r="30">
      <c r="A30" s="35" t="s">
        <v>40</v>
      </c>
      <c r="B30" s="35">
        <v>6</v>
      </c>
      <c r="C30" s="36" t="s">
        <v>116</v>
      </c>
      <c r="D30" s="35" t="s">
        <v>42</v>
      </c>
      <c r="E30" s="37" t="s">
        <v>117</v>
      </c>
      <c r="F30" s="38" t="s">
        <v>118</v>
      </c>
      <c r="G30" s="39">
        <v>8782.3999999999996</v>
      </c>
      <c r="H30" s="40">
        <v>0</v>
      </c>
      <c r="I30" s="40">
        <f>ROUND(G30*H30,P4)</f>
        <v>0</v>
      </c>
      <c r="J30" s="38" t="s">
        <v>45</v>
      </c>
      <c r="O30" s="41">
        <f>I30*0.21</f>
        <v>0</v>
      </c>
      <c r="P30">
        <v>3</v>
      </c>
    </row>
    <row r="31">
      <c r="A31" s="35" t="s">
        <v>46</v>
      </c>
      <c r="B31" s="42"/>
      <c r="C31" s="43"/>
      <c r="D31" s="43"/>
      <c r="E31" s="46" t="s">
        <v>42</v>
      </c>
      <c r="F31" s="43"/>
      <c r="G31" s="43"/>
      <c r="H31" s="43"/>
      <c r="I31" s="43"/>
      <c r="J31" s="44"/>
    </row>
    <row r="32" ht="45">
      <c r="A32" s="35" t="s">
        <v>48</v>
      </c>
      <c r="B32" s="42"/>
      <c r="C32" s="43"/>
      <c r="D32" s="43"/>
      <c r="E32" s="45" t="s">
        <v>119</v>
      </c>
      <c r="F32" s="43"/>
      <c r="G32" s="43"/>
      <c r="H32" s="43"/>
      <c r="I32" s="43"/>
      <c r="J32" s="44"/>
    </row>
    <row r="33">
      <c r="A33" s="35" t="s">
        <v>50</v>
      </c>
      <c r="B33" s="42"/>
      <c r="C33" s="43"/>
      <c r="D33" s="43"/>
      <c r="E33" s="37" t="s">
        <v>120</v>
      </c>
      <c r="F33" s="43"/>
      <c r="G33" s="43"/>
      <c r="H33" s="43"/>
      <c r="I33" s="43"/>
      <c r="J33" s="44"/>
    </row>
    <row r="34">
      <c r="A34" s="35" t="s">
        <v>40</v>
      </c>
      <c r="B34" s="35">
        <v>7</v>
      </c>
      <c r="C34" s="36" t="s">
        <v>121</v>
      </c>
      <c r="D34" s="35" t="s">
        <v>42</v>
      </c>
      <c r="E34" s="37" t="s">
        <v>122</v>
      </c>
      <c r="F34" s="38" t="s">
        <v>57</v>
      </c>
      <c r="G34" s="39">
        <v>10</v>
      </c>
      <c r="H34" s="40">
        <v>0</v>
      </c>
      <c r="I34" s="40">
        <f>ROUND(G34*H34,P4)</f>
        <v>0</v>
      </c>
      <c r="J34" s="38" t="s">
        <v>45</v>
      </c>
      <c r="O34" s="41">
        <f>I34*0.21</f>
        <v>0</v>
      </c>
      <c r="P34">
        <v>3</v>
      </c>
    </row>
    <row r="35" ht="60">
      <c r="A35" s="35" t="s">
        <v>46</v>
      </c>
      <c r="B35" s="42"/>
      <c r="C35" s="43"/>
      <c r="D35" s="43"/>
      <c r="E35" s="37" t="s">
        <v>123</v>
      </c>
      <c r="F35" s="43"/>
      <c r="G35" s="43"/>
      <c r="H35" s="43"/>
      <c r="I35" s="43"/>
      <c r="J35" s="44"/>
    </row>
    <row r="36">
      <c r="A36" s="35" t="s">
        <v>48</v>
      </c>
      <c r="B36" s="42"/>
      <c r="C36" s="43"/>
      <c r="D36" s="43"/>
      <c r="E36" s="45" t="s">
        <v>124</v>
      </c>
      <c r="F36" s="43"/>
      <c r="G36" s="43"/>
      <c r="H36" s="43"/>
      <c r="I36" s="43"/>
      <c r="J36" s="44"/>
    </row>
    <row r="37" ht="195">
      <c r="A37" s="35" t="s">
        <v>50</v>
      </c>
      <c r="B37" s="42"/>
      <c r="C37" s="43"/>
      <c r="D37" s="43"/>
      <c r="E37" s="37" t="s">
        <v>125</v>
      </c>
      <c r="F37" s="43"/>
      <c r="G37" s="43"/>
      <c r="H37" s="43"/>
      <c r="I37" s="43"/>
      <c r="J37" s="44"/>
    </row>
    <row r="38">
      <c r="A38" s="35" t="s">
        <v>40</v>
      </c>
      <c r="B38" s="35">
        <v>8</v>
      </c>
      <c r="C38" s="36" t="s">
        <v>126</v>
      </c>
      <c r="D38" s="35" t="s">
        <v>42</v>
      </c>
      <c r="E38" s="37" t="s">
        <v>127</v>
      </c>
      <c r="F38" s="38" t="s">
        <v>57</v>
      </c>
      <c r="G38" s="39">
        <v>13</v>
      </c>
      <c r="H38" s="40">
        <v>0</v>
      </c>
      <c r="I38" s="40">
        <f>ROUND(G38*H38,P4)</f>
        <v>0</v>
      </c>
      <c r="J38" s="38" t="s">
        <v>45</v>
      </c>
      <c r="O38" s="41">
        <f>I38*0.21</f>
        <v>0</v>
      </c>
      <c r="P38">
        <v>3</v>
      </c>
    </row>
    <row r="39" ht="60">
      <c r="A39" s="35" t="s">
        <v>46</v>
      </c>
      <c r="B39" s="42"/>
      <c r="C39" s="43"/>
      <c r="D39" s="43"/>
      <c r="E39" s="37" t="s">
        <v>128</v>
      </c>
      <c r="F39" s="43"/>
      <c r="G39" s="43"/>
      <c r="H39" s="43"/>
      <c r="I39" s="43"/>
      <c r="J39" s="44"/>
    </row>
    <row r="40">
      <c r="A40" s="35" t="s">
        <v>48</v>
      </c>
      <c r="B40" s="42"/>
      <c r="C40" s="43"/>
      <c r="D40" s="43"/>
      <c r="E40" s="45" t="s">
        <v>129</v>
      </c>
      <c r="F40" s="43"/>
      <c r="G40" s="43"/>
      <c r="H40" s="43"/>
      <c r="I40" s="43"/>
      <c r="J40" s="44"/>
    </row>
    <row r="41" ht="195">
      <c r="A41" s="35" t="s">
        <v>50</v>
      </c>
      <c r="B41" s="42"/>
      <c r="C41" s="43"/>
      <c r="D41" s="43"/>
      <c r="E41" s="37" t="s">
        <v>125</v>
      </c>
      <c r="F41" s="43"/>
      <c r="G41" s="43"/>
      <c r="H41" s="43"/>
      <c r="I41" s="43"/>
      <c r="J41" s="44"/>
    </row>
    <row r="42">
      <c r="A42" s="35" t="s">
        <v>40</v>
      </c>
      <c r="B42" s="35">
        <v>9</v>
      </c>
      <c r="C42" s="36" t="s">
        <v>130</v>
      </c>
      <c r="D42" s="35" t="s">
        <v>42</v>
      </c>
      <c r="E42" s="37" t="s">
        <v>131</v>
      </c>
      <c r="F42" s="38" t="s">
        <v>101</v>
      </c>
      <c r="G42" s="39">
        <v>197.18000000000001</v>
      </c>
      <c r="H42" s="40">
        <v>0</v>
      </c>
      <c r="I42" s="40">
        <f>ROUND(G42*H42,P4)</f>
        <v>0</v>
      </c>
      <c r="J42" s="38" t="s">
        <v>45</v>
      </c>
      <c r="O42" s="41">
        <f>I42*0.21</f>
        <v>0</v>
      </c>
      <c r="P42">
        <v>3</v>
      </c>
    </row>
    <row r="43">
      <c r="A43" s="35" t="s">
        <v>46</v>
      </c>
      <c r="B43" s="42"/>
      <c r="C43" s="43"/>
      <c r="D43" s="43"/>
      <c r="E43" s="37" t="s">
        <v>132</v>
      </c>
      <c r="F43" s="43"/>
      <c r="G43" s="43"/>
      <c r="H43" s="43"/>
      <c r="I43" s="43"/>
      <c r="J43" s="44"/>
    </row>
    <row r="44" ht="105">
      <c r="A44" s="35" t="s">
        <v>48</v>
      </c>
      <c r="B44" s="42"/>
      <c r="C44" s="43"/>
      <c r="D44" s="43"/>
      <c r="E44" s="45" t="s">
        <v>133</v>
      </c>
      <c r="F44" s="43"/>
      <c r="G44" s="43"/>
      <c r="H44" s="43"/>
      <c r="I44" s="43"/>
      <c r="J44" s="44"/>
    </row>
    <row r="45" ht="90">
      <c r="A45" s="35" t="s">
        <v>50</v>
      </c>
      <c r="B45" s="42"/>
      <c r="C45" s="43"/>
      <c r="D45" s="43"/>
      <c r="E45" s="37" t="s">
        <v>134</v>
      </c>
      <c r="F45" s="43"/>
      <c r="G45" s="43"/>
      <c r="H45" s="43"/>
      <c r="I45" s="43"/>
      <c r="J45" s="44"/>
    </row>
    <row r="46">
      <c r="A46" s="35" t="s">
        <v>40</v>
      </c>
      <c r="B46" s="35">
        <v>10</v>
      </c>
      <c r="C46" s="36" t="s">
        <v>135</v>
      </c>
      <c r="D46" s="35" t="s">
        <v>42</v>
      </c>
      <c r="E46" s="37" t="s">
        <v>136</v>
      </c>
      <c r="F46" s="38" t="s">
        <v>101</v>
      </c>
      <c r="G46" s="39">
        <v>27.399999999999999</v>
      </c>
      <c r="H46" s="40">
        <v>0</v>
      </c>
      <c r="I46" s="40">
        <f>ROUND(G46*H46,P4)</f>
        <v>0</v>
      </c>
      <c r="J46" s="38" t="s">
        <v>45</v>
      </c>
      <c r="O46" s="41">
        <f>I46*0.21</f>
        <v>0</v>
      </c>
      <c r="P46">
        <v>3</v>
      </c>
    </row>
    <row r="47" ht="30">
      <c r="A47" s="35" t="s">
        <v>46</v>
      </c>
      <c r="B47" s="42"/>
      <c r="C47" s="43"/>
      <c r="D47" s="43"/>
      <c r="E47" s="37" t="s">
        <v>137</v>
      </c>
      <c r="F47" s="43"/>
      <c r="G47" s="43"/>
      <c r="H47" s="43"/>
      <c r="I47" s="43"/>
      <c r="J47" s="44"/>
    </row>
    <row r="48">
      <c r="A48" s="35" t="s">
        <v>48</v>
      </c>
      <c r="B48" s="42"/>
      <c r="C48" s="43"/>
      <c r="D48" s="43"/>
      <c r="E48" s="45" t="s">
        <v>138</v>
      </c>
      <c r="F48" s="43"/>
      <c r="G48" s="43"/>
      <c r="H48" s="43"/>
      <c r="I48" s="43"/>
      <c r="J48" s="44"/>
    </row>
    <row r="49" ht="90">
      <c r="A49" s="35" t="s">
        <v>50</v>
      </c>
      <c r="B49" s="42"/>
      <c r="C49" s="43"/>
      <c r="D49" s="43"/>
      <c r="E49" s="37" t="s">
        <v>134</v>
      </c>
      <c r="F49" s="43"/>
      <c r="G49" s="43"/>
      <c r="H49" s="43"/>
      <c r="I49" s="43"/>
      <c r="J49" s="44"/>
    </row>
    <row r="50">
      <c r="A50" s="35" t="s">
        <v>40</v>
      </c>
      <c r="B50" s="35">
        <v>11</v>
      </c>
      <c r="C50" s="36" t="s">
        <v>139</v>
      </c>
      <c r="D50" s="35" t="s">
        <v>42</v>
      </c>
      <c r="E50" s="37" t="s">
        <v>140</v>
      </c>
      <c r="F50" s="38" t="s">
        <v>101</v>
      </c>
      <c r="G50" s="39">
        <v>375.80000000000001</v>
      </c>
      <c r="H50" s="40">
        <v>0</v>
      </c>
      <c r="I50" s="40">
        <f>ROUND(G50*H50,P4)</f>
        <v>0</v>
      </c>
      <c r="J50" s="38" t="s">
        <v>45</v>
      </c>
      <c r="O50" s="41">
        <f>I50*0.21</f>
        <v>0</v>
      </c>
      <c r="P50">
        <v>3</v>
      </c>
    </row>
    <row r="51" ht="30">
      <c r="A51" s="35" t="s">
        <v>46</v>
      </c>
      <c r="B51" s="42"/>
      <c r="C51" s="43"/>
      <c r="D51" s="43"/>
      <c r="E51" s="37" t="s">
        <v>141</v>
      </c>
      <c r="F51" s="43"/>
      <c r="G51" s="43"/>
      <c r="H51" s="43"/>
      <c r="I51" s="43"/>
      <c r="J51" s="44"/>
    </row>
    <row r="52" ht="75">
      <c r="A52" s="35" t="s">
        <v>48</v>
      </c>
      <c r="B52" s="42"/>
      <c r="C52" s="43"/>
      <c r="D52" s="43"/>
      <c r="E52" s="45" t="s">
        <v>142</v>
      </c>
      <c r="F52" s="43"/>
      <c r="G52" s="43"/>
      <c r="H52" s="43"/>
      <c r="I52" s="43"/>
      <c r="J52" s="44"/>
    </row>
    <row r="53" ht="90">
      <c r="A53" s="35" t="s">
        <v>50</v>
      </c>
      <c r="B53" s="42"/>
      <c r="C53" s="43"/>
      <c r="D53" s="43"/>
      <c r="E53" s="37" t="s">
        <v>134</v>
      </c>
      <c r="F53" s="43"/>
      <c r="G53" s="43"/>
      <c r="H53" s="43"/>
      <c r="I53" s="43"/>
      <c r="J53" s="44"/>
    </row>
    <row r="54" ht="30">
      <c r="A54" s="35" t="s">
        <v>40</v>
      </c>
      <c r="B54" s="35">
        <v>12</v>
      </c>
      <c r="C54" s="36" t="s">
        <v>143</v>
      </c>
      <c r="D54" s="35" t="s">
        <v>42</v>
      </c>
      <c r="E54" s="37" t="s">
        <v>144</v>
      </c>
      <c r="F54" s="38" t="s">
        <v>101</v>
      </c>
      <c r="G54" s="39">
        <v>1706.9749999999999</v>
      </c>
      <c r="H54" s="40">
        <v>0</v>
      </c>
      <c r="I54" s="40">
        <f>ROUND(G54*H54,P4)</f>
        <v>0</v>
      </c>
      <c r="J54" s="38" t="s">
        <v>45</v>
      </c>
      <c r="O54" s="41">
        <f>I54*0.21</f>
        <v>0</v>
      </c>
      <c r="P54">
        <v>3</v>
      </c>
    </row>
    <row r="55">
      <c r="A55" s="35" t="s">
        <v>46</v>
      </c>
      <c r="B55" s="42"/>
      <c r="C55" s="43"/>
      <c r="D55" s="43"/>
      <c r="E55" s="37" t="s">
        <v>145</v>
      </c>
      <c r="F55" s="43"/>
      <c r="G55" s="43"/>
      <c r="H55" s="43"/>
      <c r="I55" s="43"/>
      <c r="J55" s="44"/>
    </row>
    <row r="56" ht="120">
      <c r="A56" s="35" t="s">
        <v>48</v>
      </c>
      <c r="B56" s="42"/>
      <c r="C56" s="43"/>
      <c r="D56" s="43"/>
      <c r="E56" s="45" t="s">
        <v>146</v>
      </c>
      <c r="F56" s="43"/>
      <c r="G56" s="43"/>
      <c r="H56" s="43"/>
      <c r="I56" s="43"/>
      <c r="J56" s="44"/>
    </row>
    <row r="57" ht="90">
      <c r="A57" s="35" t="s">
        <v>50</v>
      </c>
      <c r="B57" s="42"/>
      <c r="C57" s="43"/>
      <c r="D57" s="43"/>
      <c r="E57" s="37" t="s">
        <v>134</v>
      </c>
      <c r="F57" s="43"/>
      <c r="G57" s="43"/>
      <c r="H57" s="43"/>
      <c r="I57" s="43"/>
      <c r="J57" s="44"/>
    </row>
    <row r="58">
      <c r="A58" s="35" t="s">
        <v>40</v>
      </c>
      <c r="B58" s="35">
        <v>13</v>
      </c>
      <c r="C58" s="36" t="s">
        <v>147</v>
      </c>
      <c r="D58" s="35" t="s">
        <v>42</v>
      </c>
      <c r="E58" s="37" t="s">
        <v>148</v>
      </c>
      <c r="F58" s="38" t="s">
        <v>101</v>
      </c>
      <c r="G58" s="39">
        <v>230.22</v>
      </c>
      <c r="H58" s="40">
        <v>0</v>
      </c>
      <c r="I58" s="40">
        <f>ROUND(G58*H58,P4)</f>
        <v>0</v>
      </c>
      <c r="J58" s="38" t="s">
        <v>45</v>
      </c>
      <c r="O58" s="41">
        <f>I58*0.21</f>
        <v>0</v>
      </c>
      <c r="P58">
        <v>3</v>
      </c>
    </row>
    <row r="59">
      <c r="A59" s="35" t="s">
        <v>46</v>
      </c>
      <c r="B59" s="42"/>
      <c r="C59" s="43"/>
      <c r="D59" s="43"/>
      <c r="E59" s="37" t="s">
        <v>132</v>
      </c>
      <c r="F59" s="43"/>
      <c r="G59" s="43"/>
      <c r="H59" s="43"/>
      <c r="I59" s="43"/>
      <c r="J59" s="44"/>
    </row>
    <row r="60" ht="105">
      <c r="A60" s="35" t="s">
        <v>48</v>
      </c>
      <c r="B60" s="42"/>
      <c r="C60" s="43"/>
      <c r="D60" s="43"/>
      <c r="E60" s="45" t="s">
        <v>149</v>
      </c>
      <c r="F60" s="43"/>
      <c r="G60" s="43"/>
      <c r="H60" s="43"/>
      <c r="I60" s="43"/>
      <c r="J60" s="44"/>
    </row>
    <row r="61" ht="90">
      <c r="A61" s="35" t="s">
        <v>50</v>
      </c>
      <c r="B61" s="42"/>
      <c r="C61" s="43"/>
      <c r="D61" s="43"/>
      <c r="E61" s="37" t="s">
        <v>134</v>
      </c>
      <c r="F61" s="43"/>
      <c r="G61" s="43"/>
      <c r="H61" s="43"/>
      <c r="I61" s="43"/>
      <c r="J61" s="44"/>
    </row>
    <row r="62" ht="30">
      <c r="A62" s="35" t="s">
        <v>40</v>
      </c>
      <c r="B62" s="35">
        <v>14</v>
      </c>
      <c r="C62" s="36" t="s">
        <v>150</v>
      </c>
      <c r="D62" s="35" t="s">
        <v>42</v>
      </c>
      <c r="E62" s="37" t="s">
        <v>151</v>
      </c>
      <c r="F62" s="38" t="s">
        <v>101</v>
      </c>
      <c r="G62" s="39">
        <v>13.395</v>
      </c>
      <c r="H62" s="40">
        <v>0</v>
      </c>
      <c r="I62" s="40">
        <f>ROUND(G62*H62,P4)</f>
        <v>0</v>
      </c>
      <c r="J62" s="38" t="s">
        <v>45</v>
      </c>
      <c r="O62" s="41">
        <f>I62*0.21</f>
        <v>0</v>
      </c>
      <c r="P62">
        <v>3</v>
      </c>
    </row>
    <row r="63" ht="30">
      <c r="A63" s="35" t="s">
        <v>46</v>
      </c>
      <c r="B63" s="42"/>
      <c r="C63" s="43"/>
      <c r="D63" s="43"/>
      <c r="E63" s="37" t="s">
        <v>152</v>
      </c>
      <c r="F63" s="43"/>
      <c r="G63" s="43"/>
      <c r="H63" s="43"/>
      <c r="I63" s="43"/>
      <c r="J63" s="44"/>
    </row>
    <row r="64" ht="45">
      <c r="A64" s="35" t="s">
        <v>48</v>
      </c>
      <c r="B64" s="42"/>
      <c r="C64" s="43"/>
      <c r="D64" s="43"/>
      <c r="E64" s="45" t="s">
        <v>153</v>
      </c>
      <c r="F64" s="43"/>
      <c r="G64" s="43"/>
      <c r="H64" s="43"/>
      <c r="I64" s="43"/>
      <c r="J64" s="44"/>
    </row>
    <row r="65" ht="90">
      <c r="A65" s="35" t="s">
        <v>50</v>
      </c>
      <c r="B65" s="42"/>
      <c r="C65" s="43"/>
      <c r="D65" s="43"/>
      <c r="E65" s="37" t="s">
        <v>134</v>
      </c>
      <c r="F65" s="43"/>
      <c r="G65" s="43"/>
      <c r="H65" s="43"/>
      <c r="I65" s="43"/>
      <c r="J65" s="44"/>
    </row>
    <row r="66">
      <c r="A66" s="35" t="s">
        <v>40</v>
      </c>
      <c r="B66" s="35">
        <v>15</v>
      </c>
      <c r="C66" s="36" t="s">
        <v>154</v>
      </c>
      <c r="D66" s="35" t="s">
        <v>42</v>
      </c>
      <c r="E66" s="37" t="s">
        <v>155</v>
      </c>
      <c r="F66" s="38" t="s">
        <v>101</v>
      </c>
      <c r="G66" s="39">
        <v>9.3000000000000007</v>
      </c>
      <c r="H66" s="40">
        <v>0</v>
      </c>
      <c r="I66" s="40">
        <f>ROUND(G66*H66,P4)</f>
        <v>0</v>
      </c>
      <c r="J66" s="38" t="s">
        <v>45</v>
      </c>
      <c r="O66" s="41">
        <f>I66*0.21</f>
        <v>0</v>
      </c>
      <c r="P66">
        <v>3</v>
      </c>
    </row>
    <row r="67" ht="30">
      <c r="A67" s="35" t="s">
        <v>46</v>
      </c>
      <c r="B67" s="42"/>
      <c r="C67" s="43"/>
      <c r="D67" s="43"/>
      <c r="E67" s="37" t="s">
        <v>156</v>
      </c>
      <c r="F67" s="43"/>
      <c r="G67" s="43"/>
      <c r="H67" s="43"/>
      <c r="I67" s="43"/>
      <c r="J67" s="44"/>
    </row>
    <row r="68" ht="60">
      <c r="A68" s="35" t="s">
        <v>48</v>
      </c>
      <c r="B68" s="42"/>
      <c r="C68" s="43"/>
      <c r="D68" s="43"/>
      <c r="E68" s="45" t="s">
        <v>157</v>
      </c>
      <c r="F68" s="43"/>
      <c r="G68" s="43"/>
      <c r="H68" s="43"/>
      <c r="I68" s="43"/>
      <c r="J68" s="44"/>
    </row>
    <row r="69" ht="90">
      <c r="A69" s="35" t="s">
        <v>50</v>
      </c>
      <c r="B69" s="42"/>
      <c r="C69" s="43"/>
      <c r="D69" s="43"/>
      <c r="E69" s="37" t="s">
        <v>134</v>
      </c>
      <c r="F69" s="43"/>
      <c r="G69" s="43"/>
      <c r="H69" s="43"/>
      <c r="I69" s="43"/>
      <c r="J69" s="44"/>
    </row>
    <row r="70" ht="30">
      <c r="A70" s="35" t="s">
        <v>40</v>
      </c>
      <c r="B70" s="35">
        <v>16</v>
      </c>
      <c r="C70" s="36" t="s">
        <v>158</v>
      </c>
      <c r="D70" s="35" t="s">
        <v>42</v>
      </c>
      <c r="E70" s="37" t="s">
        <v>159</v>
      </c>
      <c r="F70" s="38" t="s">
        <v>101</v>
      </c>
      <c r="G70" s="39">
        <v>41.399999999999999</v>
      </c>
      <c r="H70" s="40">
        <v>0</v>
      </c>
      <c r="I70" s="40">
        <f>ROUND(G70*H70,P4)</f>
        <v>0</v>
      </c>
      <c r="J70" s="38" t="s">
        <v>45</v>
      </c>
      <c r="O70" s="41">
        <f>I70*0.21</f>
        <v>0</v>
      </c>
      <c r="P70">
        <v>3</v>
      </c>
    </row>
    <row r="71">
      <c r="A71" s="35" t="s">
        <v>46</v>
      </c>
      <c r="B71" s="42"/>
      <c r="C71" s="43"/>
      <c r="D71" s="43"/>
      <c r="E71" s="37" t="s">
        <v>132</v>
      </c>
      <c r="F71" s="43"/>
      <c r="G71" s="43"/>
      <c r="H71" s="43"/>
      <c r="I71" s="43"/>
      <c r="J71" s="44"/>
    </row>
    <row r="72" ht="75">
      <c r="A72" s="35" t="s">
        <v>48</v>
      </c>
      <c r="B72" s="42"/>
      <c r="C72" s="43"/>
      <c r="D72" s="43"/>
      <c r="E72" s="45" t="s">
        <v>160</v>
      </c>
      <c r="F72" s="43"/>
      <c r="G72" s="43"/>
      <c r="H72" s="43"/>
      <c r="I72" s="43"/>
      <c r="J72" s="44"/>
    </row>
    <row r="73" ht="90">
      <c r="A73" s="35" t="s">
        <v>50</v>
      </c>
      <c r="B73" s="42"/>
      <c r="C73" s="43"/>
      <c r="D73" s="43"/>
      <c r="E73" s="37" t="s">
        <v>134</v>
      </c>
      <c r="F73" s="43"/>
      <c r="G73" s="43"/>
      <c r="H73" s="43"/>
      <c r="I73" s="43"/>
      <c r="J73" s="44"/>
    </row>
    <row r="74">
      <c r="A74" s="35" t="s">
        <v>40</v>
      </c>
      <c r="B74" s="35">
        <v>17</v>
      </c>
      <c r="C74" s="36" t="s">
        <v>161</v>
      </c>
      <c r="D74" s="35" t="s">
        <v>42</v>
      </c>
      <c r="E74" s="37" t="s">
        <v>162</v>
      </c>
      <c r="F74" s="38" t="s">
        <v>101</v>
      </c>
      <c r="G74" s="39">
        <v>97.174999999999997</v>
      </c>
      <c r="H74" s="40">
        <v>0</v>
      </c>
      <c r="I74" s="40">
        <f>ROUND(G74*H74,P4)</f>
        <v>0</v>
      </c>
      <c r="J74" s="38" t="s">
        <v>45</v>
      </c>
      <c r="O74" s="41">
        <f>I74*0.21</f>
        <v>0</v>
      </c>
      <c r="P74">
        <v>3</v>
      </c>
    </row>
    <row r="75" ht="135">
      <c r="A75" s="35" t="s">
        <v>46</v>
      </c>
      <c r="B75" s="42"/>
      <c r="C75" s="43"/>
      <c r="D75" s="43"/>
      <c r="E75" s="37" t="s">
        <v>163</v>
      </c>
      <c r="F75" s="43"/>
      <c r="G75" s="43"/>
      <c r="H75" s="43"/>
      <c r="I75" s="43"/>
      <c r="J75" s="44"/>
    </row>
    <row r="76" ht="360">
      <c r="A76" s="35" t="s">
        <v>48</v>
      </c>
      <c r="B76" s="42"/>
      <c r="C76" s="43"/>
      <c r="D76" s="43"/>
      <c r="E76" s="45" t="s">
        <v>164</v>
      </c>
      <c r="F76" s="43"/>
      <c r="G76" s="43"/>
      <c r="H76" s="43"/>
      <c r="I76" s="43"/>
      <c r="J76" s="44"/>
    </row>
    <row r="77" ht="90">
      <c r="A77" s="35" t="s">
        <v>50</v>
      </c>
      <c r="B77" s="42"/>
      <c r="C77" s="43"/>
      <c r="D77" s="43"/>
      <c r="E77" s="37" t="s">
        <v>134</v>
      </c>
      <c r="F77" s="43"/>
      <c r="G77" s="43"/>
      <c r="H77" s="43"/>
      <c r="I77" s="43"/>
      <c r="J77" s="44"/>
    </row>
    <row r="78">
      <c r="A78" s="35" t="s">
        <v>40</v>
      </c>
      <c r="B78" s="35">
        <v>18</v>
      </c>
      <c r="C78" s="36" t="s">
        <v>165</v>
      </c>
      <c r="D78" s="35" t="s">
        <v>42</v>
      </c>
      <c r="E78" s="37" t="s">
        <v>166</v>
      </c>
      <c r="F78" s="38" t="s">
        <v>101</v>
      </c>
      <c r="G78" s="39">
        <v>20.300000000000001</v>
      </c>
      <c r="H78" s="40">
        <v>0</v>
      </c>
      <c r="I78" s="40">
        <f>ROUND(G78*H78,P4)</f>
        <v>0</v>
      </c>
      <c r="J78" s="38" t="s">
        <v>45</v>
      </c>
      <c r="O78" s="41">
        <f>I78*0.21</f>
        <v>0</v>
      </c>
      <c r="P78">
        <v>3</v>
      </c>
    </row>
    <row r="79" ht="30">
      <c r="A79" s="35" t="s">
        <v>46</v>
      </c>
      <c r="B79" s="42"/>
      <c r="C79" s="43"/>
      <c r="D79" s="43"/>
      <c r="E79" s="37" t="s">
        <v>167</v>
      </c>
      <c r="F79" s="43"/>
      <c r="G79" s="43"/>
      <c r="H79" s="43"/>
      <c r="I79" s="43"/>
      <c r="J79" s="44"/>
    </row>
    <row r="80" ht="150">
      <c r="A80" s="35" t="s">
        <v>48</v>
      </c>
      <c r="B80" s="42"/>
      <c r="C80" s="43"/>
      <c r="D80" s="43"/>
      <c r="E80" s="45" t="s">
        <v>168</v>
      </c>
      <c r="F80" s="43"/>
      <c r="G80" s="43"/>
      <c r="H80" s="43"/>
      <c r="I80" s="43"/>
      <c r="J80" s="44"/>
    </row>
    <row r="81" ht="90">
      <c r="A81" s="35" t="s">
        <v>50</v>
      </c>
      <c r="B81" s="42"/>
      <c r="C81" s="43"/>
      <c r="D81" s="43"/>
      <c r="E81" s="37" t="s">
        <v>134</v>
      </c>
      <c r="F81" s="43"/>
      <c r="G81" s="43"/>
      <c r="H81" s="43"/>
      <c r="I81" s="43"/>
      <c r="J81" s="44"/>
    </row>
    <row r="82">
      <c r="A82" s="35" t="s">
        <v>40</v>
      </c>
      <c r="B82" s="35">
        <v>19</v>
      </c>
      <c r="C82" s="36" t="s">
        <v>169</v>
      </c>
      <c r="D82" s="35" t="s">
        <v>42</v>
      </c>
      <c r="E82" s="37" t="s">
        <v>170</v>
      </c>
      <c r="F82" s="38" t="s">
        <v>171</v>
      </c>
      <c r="G82" s="39">
        <v>42</v>
      </c>
      <c r="H82" s="40">
        <v>0</v>
      </c>
      <c r="I82" s="40">
        <f>ROUND(G82*H82,P4)</f>
        <v>0</v>
      </c>
      <c r="J82" s="38" t="s">
        <v>45</v>
      </c>
      <c r="O82" s="41">
        <f>I82*0.21</f>
        <v>0</v>
      </c>
      <c r="P82">
        <v>3</v>
      </c>
    </row>
    <row r="83" ht="30">
      <c r="A83" s="35" t="s">
        <v>46</v>
      </c>
      <c r="B83" s="42"/>
      <c r="C83" s="43"/>
      <c r="D83" s="43"/>
      <c r="E83" s="37" t="s">
        <v>172</v>
      </c>
      <c r="F83" s="43"/>
      <c r="G83" s="43"/>
      <c r="H83" s="43"/>
      <c r="I83" s="43"/>
      <c r="J83" s="44"/>
    </row>
    <row r="84">
      <c r="A84" s="35" t="s">
        <v>48</v>
      </c>
      <c r="B84" s="42"/>
      <c r="C84" s="43"/>
      <c r="D84" s="43"/>
      <c r="E84" s="45" t="s">
        <v>173</v>
      </c>
      <c r="F84" s="43"/>
      <c r="G84" s="43"/>
      <c r="H84" s="43"/>
      <c r="I84" s="43"/>
      <c r="J84" s="44"/>
    </row>
    <row r="85" ht="90">
      <c r="A85" s="35" t="s">
        <v>50</v>
      </c>
      <c r="B85" s="42"/>
      <c r="C85" s="43"/>
      <c r="D85" s="43"/>
      <c r="E85" s="37" t="s">
        <v>134</v>
      </c>
      <c r="F85" s="43"/>
      <c r="G85" s="43"/>
      <c r="H85" s="43"/>
      <c r="I85" s="43"/>
      <c r="J85" s="44"/>
    </row>
    <row r="86">
      <c r="A86" s="35" t="s">
        <v>40</v>
      </c>
      <c r="B86" s="35">
        <v>20</v>
      </c>
      <c r="C86" s="36" t="s">
        <v>174</v>
      </c>
      <c r="D86" s="35" t="s">
        <v>42</v>
      </c>
      <c r="E86" s="37" t="s">
        <v>175</v>
      </c>
      <c r="F86" s="38" t="s">
        <v>171</v>
      </c>
      <c r="G86" s="39">
        <v>220</v>
      </c>
      <c r="H86" s="40">
        <v>0</v>
      </c>
      <c r="I86" s="40">
        <f>ROUND(G86*H86,P4)</f>
        <v>0</v>
      </c>
      <c r="J86" s="38" t="s">
        <v>45</v>
      </c>
      <c r="O86" s="41">
        <f>I86*0.21</f>
        <v>0</v>
      </c>
      <c r="P86">
        <v>3</v>
      </c>
    </row>
    <row r="87" ht="30">
      <c r="A87" s="35" t="s">
        <v>46</v>
      </c>
      <c r="B87" s="42"/>
      <c r="C87" s="43"/>
      <c r="D87" s="43"/>
      <c r="E87" s="37" t="s">
        <v>176</v>
      </c>
      <c r="F87" s="43"/>
      <c r="G87" s="43"/>
      <c r="H87" s="43"/>
      <c r="I87" s="43"/>
      <c r="J87" s="44"/>
    </row>
    <row r="88">
      <c r="A88" s="35" t="s">
        <v>48</v>
      </c>
      <c r="B88" s="42"/>
      <c r="C88" s="43"/>
      <c r="D88" s="43"/>
      <c r="E88" s="45" t="s">
        <v>177</v>
      </c>
      <c r="F88" s="43"/>
      <c r="G88" s="43"/>
      <c r="H88" s="43"/>
      <c r="I88" s="43"/>
      <c r="J88" s="44"/>
    </row>
    <row r="89" ht="90">
      <c r="A89" s="35" t="s">
        <v>50</v>
      </c>
      <c r="B89" s="42"/>
      <c r="C89" s="43"/>
      <c r="D89" s="43"/>
      <c r="E89" s="37" t="s">
        <v>134</v>
      </c>
      <c r="F89" s="43"/>
      <c r="G89" s="43"/>
      <c r="H89" s="43"/>
      <c r="I89" s="43"/>
      <c r="J89" s="44"/>
    </row>
    <row r="90">
      <c r="A90" s="35" t="s">
        <v>40</v>
      </c>
      <c r="B90" s="35">
        <v>21</v>
      </c>
      <c r="C90" s="36" t="s">
        <v>178</v>
      </c>
      <c r="D90" s="35" t="s">
        <v>42</v>
      </c>
      <c r="E90" s="37" t="s">
        <v>179</v>
      </c>
      <c r="F90" s="38" t="s">
        <v>171</v>
      </c>
      <c r="G90" s="39">
        <v>152</v>
      </c>
      <c r="H90" s="40">
        <v>0</v>
      </c>
      <c r="I90" s="40">
        <f>ROUND(G90*H90,P4)</f>
        <v>0</v>
      </c>
      <c r="J90" s="38" t="s">
        <v>45</v>
      </c>
      <c r="O90" s="41">
        <f>I90*0.21</f>
        <v>0</v>
      </c>
      <c r="P90">
        <v>3</v>
      </c>
    </row>
    <row r="91" ht="60">
      <c r="A91" s="35" t="s">
        <v>46</v>
      </c>
      <c r="B91" s="42"/>
      <c r="C91" s="43"/>
      <c r="D91" s="43"/>
      <c r="E91" s="37" t="s">
        <v>180</v>
      </c>
      <c r="F91" s="43"/>
      <c r="G91" s="43"/>
      <c r="H91" s="43"/>
      <c r="I91" s="43"/>
      <c r="J91" s="44"/>
    </row>
    <row r="92">
      <c r="A92" s="35" t="s">
        <v>48</v>
      </c>
      <c r="B92" s="42"/>
      <c r="C92" s="43"/>
      <c r="D92" s="43"/>
      <c r="E92" s="45" t="s">
        <v>181</v>
      </c>
      <c r="F92" s="43"/>
      <c r="G92" s="43"/>
      <c r="H92" s="43"/>
      <c r="I92" s="43"/>
      <c r="J92" s="44"/>
    </row>
    <row r="93" ht="90">
      <c r="A93" s="35" t="s">
        <v>50</v>
      </c>
      <c r="B93" s="42"/>
      <c r="C93" s="43"/>
      <c r="D93" s="43"/>
      <c r="E93" s="37" t="s">
        <v>134</v>
      </c>
      <c r="F93" s="43"/>
      <c r="G93" s="43"/>
      <c r="H93" s="43"/>
      <c r="I93" s="43"/>
      <c r="J93" s="44"/>
    </row>
    <row r="94">
      <c r="A94" s="35" t="s">
        <v>40</v>
      </c>
      <c r="B94" s="35">
        <v>22</v>
      </c>
      <c r="C94" s="36" t="s">
        <v>182</v>
      </c>
      <c r="D94" s="35" t="s">
        <v>42</v>
      </c>
      <c r="E94" s="37" t="s">
        <v>183</v>
      </c>
      <c r="F94" s="38" t="s">
        <v>101</v>
      </c>
      <c r="G94" s="39">
        <v>3.25</v>
      </c>
      <c r="H94" s="40">
        <v>0</v>
      </c>
      <c r="I94" s="40">
        <f>ROUND(G94*H94,P4)</f>
        <v>0</v>
      </c>
      <c r="J94" s="38" t="s">
        <v>45</v>
      </c>
      <c r="O94" s="41">
        <f>I94*0.21</f>
        <v>0</v>
      </c>
      <c r="P94">
        <v>3</v>
      </c>
    </row>
    <row r="95" ht="45">
      <c r="A95" s="35" t="s">
        <v>46</v>
      </c>
      <c r="B95" s="42"/>
      <c r="C95" s="43"/>
      <c r="D95" s="43"/>
      <c r="E95" s="37" t="s">
        <v>184</v>
      </c>
      <c r="F95" s="43"/>
      <c r="G95" s="43"/>
      <c r="H95" s="43"/>
      <c r="I95" s="43"/>
      <c r="J95" s="44"/>
    </row>
    <row r="96">
      <c r="A96" s="35" t="s">
        <v>48</v>
      </c>
      <c r="B96" s="42"/>
      <c r="C96" s="43"/>
      <c r="D96" s="43"/>
      <c r="E96" s="45" t="s">
        <v>185</v>
      </c>
      <c r="F96" s="43"/>
      <c r="G96" s="43"/>
      <c r="H96" s="43"/>
      <c r="I96" s="43"/>
      <c r="J96" s="44"/>
    </row>
    <row r="97" ht="90">
      <c r="A97" s="35" t="s">
        <v>50</v>
      </c>
      <c r="B97" s="42"/>
      <c r="C97" s="43"/>
      <c r="D97" s="43"/>
      <c r="E97" s="37" t="s">
        <v>134</v>
      </c>
      <c r="F97" s="43"/>
      <c r="G97" s="43"/>
      <c r="H97" s="43"/>
      <c r="I97" s="43"/>
      <c r="J97" s="44"/>
    </row>
    <row r="98">
      <c r="A98" s="35" t="s">
        <v>40</v>
      </c>
      <c r="B98" s="35">
        <v>23</v>
      </c>
      <c r="C98" s="36" t="s">
        <v>186</v>
      </c>
      <c r="D98" s="35" t="s">
        <v>42</v>
      </c>
      <c r="E98" s="37" t="s">
        <v>187</v>
      </c>
      <c r="F98" s="38" t="s">
        <v>171</v>
      </c>
      <c r="G98" s="39">
        <v>1055</v>
      </c>
      <c r="H98" s="40">
        <v>0</v>
      </c>
      <c r="I98" s="40">
        <f>ROUND(G98*H98,P4)</f>
        <v>0</v>
      </c>
      <c r="J98" s="38" t="s">
        <v>45</v>
      </c>
      <c r="O98" s="41">
        <f>I98*0.21</f>
        <v>0</v>
      </c>
      <c r="P98">
        <v>3</v>
      </c>
    </row>
    <row r="99">
      <c r="A99" s="35" t="s">
        <v>46</v>
      </c>
      <c r="B99" s="42"/>
      <c r="C99" s="43"/>
      <c r="D99" s="43"/>
      <c r="E99" s="46" t="s">
        <v>42</v>
      </c>
      <c r="F99" s="43"/>
      <c r="G99" s="43"/>
      <c r="H99" s="43"/>
      <c r="I99" s="43"/>
      <c r="J99" s="44"/>
    </row>
    <row r="100" ht="45">
      <c r="A100" s="35" t="s">
        <v>48</v>
      </c>
      <c r="B100" s="42"/>
      <c r="C100" s="43"/>
      <c r="D100" s="43"/>
      <c r="E100" s="45" t="s">
        <v>188</v>
      </c>
      <c r="F100" s="43"/>
      <c r="G100" s="43"/>
      <c r="H100" s="43"/>
      <c r="I100" s="43"/>
      <c r="J100" s="44"/>
    </row>
    <row r="101" ht="30">
      <c r="A101" s="35" t="s">
        <v>50</v>
      </c>
      <c r="B101" s="42"/>
      <c r="C101" s="43"/>
      <c r="D101" s="43"/>
      <c r="E101" s="37" t="s">
        <v>189</v>
      </c>
      <c r="F101" s="43"/>
      <c r="G101" s="43"/>
      <c r="H101" s="43"/>
      <c r="I101" s="43"/>
      <c r="J101" s="44"/>
    </row>
    <row r="102">
      <c r="A102" s="35" t="s">
        <v>40</v>
      </c>
      <c r="B102" s="35">
        <v>24</v>
      </c>
      <c r="C102" s="36" t="s">
        <v>190</v>
      </c>
      <c r="D102" s="35" t="s">
        <v>42</v>
      </c>
      <c r="E102" s="37" t="s">
        <v>191</v>
      </c>
      <c r="F102" s="38" t="s">
        <v>101</v>
      </c>
      <c r="G102" s="39">
        <v>0.59999999999999998</v>
      </c>
      <c r="H102" s="40">
        <v>0</v>
      </c>
      <c r="I102" s="40">
        <f>ROUND(G102*H102,P4)</f>
        <v>0</v>
      </c>
      <c r="J102" s="38" t="s">
        <v>45</v>
      </c>
      <c r="O102" s="41">
        <f>I102*0.21</f>
        <v>0</v>
      </c>
      <c r="P102">
        <v>3</v>
      </c>
    </row>
    <row r="103">
      <c r="A103" s="35" t="s">
        <v>46</v>
      </c>
      <c r="B103" s="42"/>
      <c r="C103" s="43"/>
      <c r="D103" s="43"/>
      <c r="E103" s="37" t="s">
        <v>132</v>
      </c>
      <c r="F103" s="43"/>
      <c r="G103" s="43"/>
      <c r="H103" s="43"/>
      <c r="I103" s="43"/>
      <c r="J103" s="44"/>
    </row>
    <row r="104" ht="30">
      <c r="A104" s="35" t="s">
        <v>48</v>
      </c>
      <c r="B104" s="42"/>
      <c r="C104" s="43"/>
      <c r="D104" s="43"/>
      <c r="E104" s="45" t="s">
        <v>192</v>
      </c>
      <c r="F104" s="43"/>
      <c r="G104" s="43"/>
      <c r="H104" s="43"/>
      <c r="I104" s="43"/>
      <c r="J104" s="44"/>
    </row>
    <row r="105" ht="105">
      <c r="A105" s="35" t="s">
        <v>50</v>
      </c>
      <c r="B105" s="42"/>
      <c r="C105" s="43"/>
      <c r="D105" s="43"/>
      <c r="E105" s="37" t="s">
        <v>193</v>
      </c>
      <c r="F105" s="43"/>
      <c r="G105" s="43"/>
      <c r="H105" s="43"/>
      <c r="I105" s="43"/>
      <c r="J105" s="44"/>
    </row>
    <row r="106">
      <c r="A106" s="35" t="s">
        <v>40</v>
      </c>
      <c r="B106" s="35">
        <v>25</v>
      </c>
      <c r="C106" s="36" t="s">
        <v>194</v>
      </c>
      <c r="D106" s="35" t="s">
        <v>42</v>
      </c>
      <c r="E106" s="37" t="s">
        <v>195</v>
      </c>
      <c r="F106" s="38" t="s">
        <v>196</v>
      </c>
      <c r="G106" s="39">
        <v>74520</v>
      </c>
      <c r="H106" s="40">
        <v>0</v>
      </c>
      <c r="I106" s="40">
        <f>ROUND(G106*H106,P4)</f>
        <v>0</v>
      </c>
      <c r="J106" s="38" t="s">
        <v>45</v>
      </c>
      <c r="O106" s="41">
        <f>I106*0.21</f>
        <v>0</v>
      </c>
      <c r="P106">
        <v>3</v>
      </c>
    </row>
    <row r="107">
      <c r="A107" s="35" t="s">
        <v>46</v>
      </c>
      <c r="B107" s="42"/>
      <c r="C107" s="43"/>
      <c r="D107" s="43"/>
      <c r="E107" s="37" t="s">
        <v>197</v>
      </c>
      <c r="F107" s="43"/>
      <c r="G107" s="43"/>
      <c r="H107" s="43"/>
      <c r="I107" s="43"/>
      <c r="J107" s="44"/>
    </row>
    <row r="108">
      <c r="A108" s="35" t="s">
        <v>48</v>
      </c>
      <c r="B108" s="42"/>
      <c r="C108" s="43"/>
      <c r="D108" s="43"/>
      <c r="E108" s="45" t="s">
        <v>198</v>
      </c>
      <c r="F108" s="43"/>
      <c r="G108" s="43"/>
      <c r="H108" s="43"/>
      <c r="I108" s="43"/>
      <c r="J108" s="44"/>
    </row>
    <row r="109" ht="30">
      <c r="A109" s="35" t="s">
        <v>50</v>
      </c>
      <c r="B109" s="42"/>
      <c r="C109" s="43"/>
      <c r="D109" s="43"/>
      <c r="E109" s="37" t="s">
        <v>199</v>
      </c>
      <c r="F109" s="43"/>
      <c r="G109" s="43"/>
      <c r="H109" s="43"/>
      <c r="I109" s="43"/>
      <c r="J109" s="44"/>
    </row>
    <row r="110">
      <c r="A110" s="35" t="s">
        <v>40</v>
      </c>
      <c r="B110" s="35">
        <v>26</v>
      </c>
      <c r="C110" s="36" t="s">
        <v>200</v>
      </c>
      <c r="D110" s="35" t="s">
        <v>42</v>
      </c>
      <c r="E110" s="37" t="s">
        <v>201</v>
      </c>
      <c r="F110" s="38" t="s">
        <v>101</v>
      </c>
      <c r="G110" s="39">
        <v>2600</v>
      </c>
      <c r="H110" s="40">
        <v>0</v>
      </c>
      <c r="I110" s="40">
        <f>ROUND(G110*H110,P4)</f>
        <v>0</v>
      </c>
      <c r="J110" s="38" t="s">
        <v>45</v>
      </c>
      <c r="O110" s="41">
        <f>I110*0.21</f>
        <v>0</v>
      </c>
      <c r="P110">
        <v>3</v>
      </c>
    </row>
    <row r="111">
      <c r="A111" s="35" t="s">
        <v>46</v>
      </c>
      <c r="B111" s="42"/>
      <c r="C111" s="43"/>
      <c r="D111" s="43"/>
      <c r="E111" s="37" t="s">
        <v>202</v>
      </c>
      <c r="F111" s="43"/>
      <c r="G111" s="43"/>
      <c r="H111" s="43"/>
      <c r="I111" s="43"/>
      <c r="J111" s="44"/>
    </row>
    <row r="112">
      <c r="A112" s="35" t="s">
        <v>48</v>
      </c>
      <c r="B112" s="42"/>
      <c r="C112" s="43"/>
      <c r="D112" s="43"/>
      <c r="E112" s="45" t="s">
        <v>203</v>
      </c>
      <c r="F112" s="43"/>
      <c r="G112" s="43"/>
      <c r="H112" s="43"/>
      <c r="I112" s="43"/>
      <c r="J112" s="44"/>
    </row>
    <row r="113" ht="409.5">
      <c r="A113" s="35" t="s">
        <v>50</v>
      </c>
      <c r="B113" s="42"/>
      <c r="C113" s="43"/>
      <c r="D113" s="43"/>
      <c r="E113" s="37" t="s">
        <v>204</v>
      </c>
      <c r="F113" s="43"/>
      <c r="G113" s="43"/>
      <c r="H113" s="43"/>
      <c r="I113" s="43"/>
      <c r="J113" s="44"/>
    </row>
    <row r="114">
      <c r="A114" s="35" t="s">
        <v>40</v>
      </c>
      <c r="B114" s="35">
        <v>27</v>
      </c>
      <c r="C114" s="36" t="s">
        <v>205</v>
      </c>
      <c r="D114" s="35" t="s">
        <v>42</v>
      </c>
      <c r="E114" s="37" t="s">
        <v>206</v>
      </c>
      <c r="F114" s="38" t="s">
        <v>101</v>
      </c>
      <c r="G114" s="39">
        <v>918.89999999999998</v>
      </c>
      <c r="H114" s="40">
        <v>0</v>
      </c>
      <c r="I114" s="40">
        <f>ROUND(G114*H114,P4)</f>
        <v>0</v>
      </c>
      <c r="J114" s="38" t="s">
        <v>45</v>
      </c>
      <c r="O114" s="41">
        <f>I114*0.21</f>
        <v>0</v>
      </c>
      <c r="P114">
        <v>3</v>
      </c>
    </row>
    <row r="115" ht="30">
      <c r="A115" s="35" t="s">
        <v>46</v>
      </c>
      <c r="B115" s="42"/>
      <c r="C115" s="43"/>
      <c r="D115" s="43"/>
      <c r="E115" s="37" t="s">
        <v>207</v>
      </c>
      <c r="F115" s="43"/>
      <c r="G115" s="43"/>
      <c r="H115" s="43"/>
      <c r="I115" s="43"/>
      <c r="J115" s="44"/>
    </row>
    <row r="116" ht="30">
      <c r="A116" s="35" t="s">
        <v>48</v>
      </c>
      <c r="B116" s="42"/>
      <c r="C116" s="43"/>
      <c r="D116" s="43"/>
      <c r="E116" s="45" t="s">
        <v>208</v>
      </c>
      <c r="F116" s="43"/>
      <c r="G116" s="43"/>
      <c r="H116" s="43"/>
      <c r="I116" s="43"/>
      <c r="J116" s="44"/>
    </row>
    <row r="117" ht="390">
      <c r="A117" s="35" t="s">
        <v>50</v>
      </c>
      <c r="B117" s="42"/>
      <c r="C117" s="43"/>
      <c r="D117" s="43"/>
      <c r="E117" s="37" t="s">
        <v>209</v>
      </c>
      <c r="F117" s="43"/>
      <c r="G117" s="43"/>
      <c r="H117" s="43"/>
      <c r="I117" s="43"/>
      <c r="J117" s="44"/>
    </row>
    <row r="118">
      <c r="A118" s="35" t="s">
        <v>40</v>
      </c>
      <c r="B118" s="35">
        <v>28</v>
      </c>
      <c r="C118" s="36" t="s">
        <v>210</v>
      </c>
      <c r="D118" s="35" t="s">
        <v>42</v>
      </c>
      <c r="E118" s="37" t="s">
        <v>211</v>
      </c>
      <c r="F118" s="38" t="s">
        <v>171</v>
      </c>
      <c r="G118" s="39">
        <v>710</v>
      </c>
      <c r="H118" s="40">
        <v>0</v>
      </c>
      <c r="I118" s="40">
        <f>ROUND(G118*H118,P4)</f>
        <v>0</v>
      </c>
      <c r="J118" s="38" t="s">
        <v>45</v>
      </c>
      <c r="O118" s="41">
        <f>I118*0.21</f>
        <v>0</v>
      </c>
      <c r="P118">
        <v>3</v>
      </c>
    </row>
    <row r="119">
      <c r="A119" s="35" t="s">
        <v>46</v>
      </c>
      <c r="B119" s="42"/>
      <c r="C119" s="43"/>
      <c r="D119" s="43"/>
      <c r="E119" s="37" t="s">
        <v>212</v>
      </c>
      <c r="F119" s="43"/>
      <c r="G119" s="43"/>
      <c r="H119" s="43"/>
      <c r="I119" s="43"/>
      <c r="J119" s="44"/>
    </row>
    <row r="120">
      <c r="A120" s="35" t="s">
        <v>48</v>
      </c>
      <c r="B120" s="42"/>
      <c r="C120" s="43"/>
      <c r="D120" s="43"/>
      <c r="E120" s="45" t="s">
        <v>213</v>
      </c>
      <c r="F120" s="43"/>
      <c r="G120" s="43"/>
      <c r="H120" s="43"/>
      <c r="I120" s="43"/>
      <c r="J120" s="44"/>
    </row>
    <row r="121" ht="90">
      <c r="A121" s="35" t="s">
        <v>50</v>
      </c>
      <c r="B121" s="42"/>
      <c r="C121" s="43"/>
      <c r="D121" s="43"/>
      <c r="E121" s="37" t="s">
        <v>214</v>
      </c>
      <c r="F121" s="43"/>
      <c r="G121" s="43"/>
      <c r="H121" s="43"/>
      <c r="I121" s="43"/>
      <c r="J121" s="44"/>
    </row>
    <row r="122">
      <c r="A122" s="35" t="s">
        <v>40</v>
      </c>
      <c r="B122" s="35">
        <v>29</v>
      </c>
      <c r="C122" s="36" t="s">
        <v>215</v>
      </c>
      <c r="D122" s="35" t="s">
        <v>42</v>
      </c>
      <c r="E122" s="37" t="s">
        <v>216</v>
      </c>
      <c r="F122" s="38" t="s">
        <v>101</v>
      </c>
      <c r="G122" s="39">
        <v>987.29200000000003</v>
      </c>
      <c r="H122" s="40">
        <v>0</v>
      </c>
      <c r="I122" s="40">
        <f>ROUND(G122*H122,P4)</f>
        <v>0</v>
      </c>
      <c r="J122" s="38" t="s">
        <v>45</v>
      </c>
      <c r="O122" s="41">
        <f>I122*0.21</f>
        <v>0</v>
      </c>
      <c r="P122">
        <v>3</v>
      </c>
    </row>
    <row r="123">
      <c r="A123" s="35" t="s">
        <v>46</v>
      </c>
      <c r="B123" s="42"/>
      <c r="C123" s="43"/>
      <c r="D123" s="43"/>
      <c r="E123" s="37" t="s">
        <v>217</v>
      </c>
      <c r="F123" s="43"/>
      <c r="G123" s="43"/>
      <c r="H123" s="43"/>
      <c r="I123" s="43"/>
      <c r="J123" s="44"/>
    </row>
    <row r="124" ht="195">
      <c r="A124" s="35" t="s">
        <v>48</v>
      </c>
      <c r="B124" s="42"/>
      <c r="C124" s="43"/>
      <c r="D124" s="43"/>
      <c r="E124" s="45" t="s">
        <v>218</v>
      </c>
      <c r="F124" s="43"/>
      <c r="G124" s="43"/>
      <c r="H124" s="43"/>
      <c r="I124" s="43"/>
      <c r="J124" s="44"/>
    </row>
    <row r="125" ht="405">
      <c r="A125" s="35" t="s">
        <v>50</v>
      </c>
      <c r="B125" s="42"/>
      <c r="C125" s="43"/>
      <c r="D125" s="43"/>
      <c r="E125" s="37" t="s">
        <v>219</v>
      </c>
      <c r="F125" s="43"/>
      <c r="G125" s="43"/>
      <c r="H125" s="43"/>
      <c r="I125" s="43"/>
      <c r="J125" s="44"/>
    </row>
    <row r="126">
      <c r="A126" s="35" t="s">
        <v>40</v>
      </c>
      <c r="B126" s="35">
        <v>30</v>
      </c>
      <c r="C126" s="36" t="s">
        <v>220</v>
      </c>
      <c r="D126" s="35" t="s">
        <v>42</v>
      </c>
      <c r="E126" s="37" t="s">
        <v>221</v>
      </c>
      <c r="F126" s="38" t="s">
        <v>101</v>
      </c>
      <c r="G126" s="39">
        <v>37.192999999999998</v>
      </c>
      <c r="H126" s="40">
        <v>0</v>
      </c>
      <c r="I126" s="40">
        <f>ROUND(G126*H126,P4)</f>
        <v>0</v>
      </c>
      <c r="J126" s="38" t="s">
        <v>45</v>
      </c>
      <c r="O126" s="41">
        <f>I126*0.21</f>
        <v>0</v>
      </c>
      <c r="P126">
        <v>3</v>
      </c>
    </row>
    <row r="127">
      <c r="A127" s="35" t="s">
        <v>46</v>
      </c>
      <c r="B127" s="42"/>
      <c r="C127" s="43"/>
      <c r="D127" s="43"/>
      <c r="E127" s="37" t="s">
        <v>217</v>
      </c>
      <c r="F127" s="43"/>
      <c r="G127" s="43"/>
      <c r="H127" s="43"/>
      <c r="I127" s="43"/>
      <c r="J127" s="44"/>
    </row>
    <row r="128" ht="75">
      <c r="A128" s="35" t="s">
        <v>48</v>
      </c>
      <c r="B128" s="42"/>
      <c r="C128" s="43"/>
      <c r="D128" s="43"/>
      <c r="E128" s="45" t="s">
        <v>222</v>
      </c>
      <c r="F128" s="43"/>
      <c r="G128" s="43"/>
      <c r="H128" s="43"/>
      <c r="I128" s="43"/>
      <c r="J128" s="44"/>
    </row>
    <row r="129" ht="405">
      <c r="A129" s="35" t="s">
        <v>50</v>
      </c>
      <c r="B129" s="42"/>
      <c r="C129" s="43"/>
      <c r="D129" s="43"/>
      <c r="E129" s="37" t="s">
        <v>219</v>
      </c>
      <c r="F129" s="43"/>
      <c r="G129" s="43"/>
      <c r="H129" s="43"/>
      <c r="I129" s="43"/>
      <c r="J129" s="44"/>
    </row>
    <row r="130">
      <c r="A130" s="35" t="s">
        <v>40</v>
      </c>
      <c r="B130" s="35">
        <v>31</v>
      </c>
      <c r="C130" s="36" t="s">
        <v>223</v>
      </c>
      <c r="D130" s="35" t="s">
        <v>42</v>
      </c>
      <c r="E130" s="37" t="s">
        <v>224</v>
      </c>
      <c r="F130" s="38" t="s">
        <v>101</v>
      </c>
      <c r="G130" s="39">
        <v>200</v>
      </c>
      <c r="H130" s="40">
        <v>0</v>
      </c>
      <c r="I130" s="40">
        <f>ROUND(G130*H130,P4)</f>
        <v>0</v>
      </c>
      <c r="J130" s="38" t="s">
        <v>45</v>
      </c>
      <c r="O130" s="41">
        <f>I130*0.21</f>
        <v>0</v>
      </c>
      <c r="P130">
        <v>3</v>
      </c>
    </row>
    <row r="131">
      <c r="A131" s="35" t="s">
        <v>46</v>
      </c>
      <c r="B131" s="42"/>
      <c r="C131" s="43"/>
      <c r="D131" s="43"/>
      <c r="E131" s="37" t="s">
        <v>225</v>
      </c>
      <c r="F131" s="43"/>
      <c r="G131" s="43"/>
      <c r="H131" s="43"/>
      <c r="I131" s="43"/>
      <c r="J131" s="44"/>
    </row>
    <row r="132" ht="30">
      <c r="A132" s="35" t="s">
        <v>48</v>
      </c>
      <c r="B132" s="42"/>
      <c r="C132" s="43"/>
      <c r="D132" s="43"/>
      <c r="E132" s="45" t="s">
        <v>226</v>
      </c>
      <c r="F132" s="43"/>
      <c r="G132" s="43"/>
      <c r="H132" s="43"/>
      <c r="I132" s="43"/>
      <c r="J132" s="44"/>
    </row>
    <row r="133" ht="345">
      <c r="A133" s="35" t="s">
        <v>50</v>
      </c>
      <c r="B133" s="42"/>
      <c r="C133" s="43"/>
      <c r="D133" s="43"/>
      <c r="E133" s="37" t="s">
        <v>227</v>
      </c>
      <c r="F133" s="43"/>
      <c r="G133" s="43"/>
      <c r="H133" s="43"/>
      <c r="I133" s="43"/>
      <c r="J133" s="44"/>
    </row>
    <row r="134">
      <c r="A134" s="35" t="s">
        <v>40</v>
      </c>
      <c r="B134" s="35">
        <v>32</v>
      </c>
      <c r="C134" s="36" t="s">
        <v>228</v>
      </c>
      <c r="D134" s="35" t="s">
        <v>42</v>
      </c>
      <c r="E134" s="37" t="s">
        <v>229</v>
      </c>
      <c r="F134" s="38" t="s">
        <v>101</v>
      </c>
      <c r="G134" s="39">
        <v>123.59999999999999</v>
      </c>
      <c r="H134" s="40">
        <v>0</v>
      </c>
      <c r="I134" s="40">
        <f>ROUND(G134*H134,P4)</f>
        <v>0</v>
      </c>
      <c r="J134" s="38" t="s">
        <v>45</v>
      </c>
      <c r="O134" s="41">
        <f>I134*0.21</f>
        <v>0</v>
      </c>
      <c r="P134">
        <v>3</v>
      </c>
    </row>
    <row r="135" ht="45">
      <c r="A135" s="35" t="s">
        <v>46</v>
      </c>
      <c r="B135" s="42"/>
      <c r="C135" s="43"/>
      <c r="D135" s="43"/>
      <c r="E135" s="37" t="s">
        <v>230</v>
      </c>
      <c r="F135" s="43"/>
      <c r="G135" s="43"/>
      <c r="H135" s="43"/>
      <c r="I135" s="43"/>
      <c r="J135" s="44"/>
    </row>
    <row r="136" ht="60">
      <c r="A136" s="35" t="s">
        <v>48</v>
      </c>
      <c r="B136" s="42"/>
      <c r="C136" s="43"/>
      <c r="D136" s="43"/>
      <c r="E136" s="45" t="s">
        <v>231</v>
      </c>
      <c r="F136" s="43"/>
      <c r="G136" s="43"/>
      <c r="H136" s="43"/>
      <c r="I136" s="43"/>
      <c r="J136" s="44"/>
    </row>
    <row r="137" ht="375">
      <c r="A137" s="35" t="s">
        <v>50</v>
      </c>
      <c r="B137" s="42"/>
      <c r="C137" s="43"/>
      <c r="D137" s="43"/>
      <c r="E137" s="37" t="s">
        <v>232</v>
      </c>
      <c r="F137" s="43"/>
      <c r="G137" s="43"/>
      <c r="H137" s="43"/>
      <c r="I137" s="43"/>
      <c r="J137" s="44"/>
    </row>
    <row r="138">
      <c r="A138" s="35" t="s">
        <v>40</v>
      </c>
      <c r="B138" s="35">
        <v>33</v>
      </c>
      <c r="C138" s="36" t="s">
        <v>233</v>
      </c>
      <c r="D138" s="35" t="s">
        <v>42</v>
      </c>
      <c r="E138" s="37" t="s">
        <v>234</v>
      </c>
      <c r="F138" s="38" t="s">
        <v>101</v>
      </c>
      <c r="G138" s="39">
        <v>110</v>
      </c>
      <c r="H138" s="40">
        <v>0</v>
      </c>
      <c r="I138" s="40">
        <f>ROUND(G138*H138,P4)</f>
        <v>0</v>
      </c>
      <c r="J138" s="38" t="s">
        <v>45</v>
      </c>
      <c r="O138" s="41">
        <f>I138*0.21</f>
        <v>0</v>
      </c>
      <c r="P138">
        <v>3</v>
      </c>
    </row>
    <row r="139" ht="75">
      <c r="A139" s="35" t="s">
        <v>46</v>
      </c>
      <c r="B139" s="42"/>
      <c r="C139" s="43"/>
      <c r="D139" s="43"/>
      <c r="E139" s="37" t="s">
        <v>235</v>
      </c>
      <c r="F139" s="43"/>
      <c r="G139" s="43"/>
      <c r="H139" s="43"/>
      <c r="I139" s="43"/>
      <c r="J139" s="44"/>
    </row>
    <row r="140">
      <c r="A140" s="35" t="s">
        <v>48</v>
      </c>
      <c r="B140" s="42"/>
      <c r="C140" s="43"/>
      <c r="D140" s="43"/>
      <c r="E140" s="45" t="s">
        <v>236</v>
      </c>
      <c r="F140" s="43"/>
      <c r="G140" s="43"/>
      <c r="H140" s="43"/>
      <c r="I140" s="43"/>
      <c r="J140" s="44"/>
    </row>
    <row r="141" ht="315">
      <c r="A141" s="35" t="s">
        <v>50</v>
      </c>
      <c r="B141" s="42"/>
      <c r="C141" s="43"/>
      <c r="D141" s="43"/>
      <c r="E141" s="37" t="s">
        <v>237</v>
      </c>
      <c r="F141" s="43"/>
      <c r="G141" s="43"/>
      <c r="H141" s="43"/>
      <c r="I141" s="43"/>
      <c r="J141" s="44"/>
    </row>
    <row r="142">
      <c r="A142" s="35" t="s">
        <v>40</v>
      </c>
      <c r="B142" s="35">
        <v>34</v>
      </c>
      <c r="C142" s="36" t="s">
        <v>238</v>
      </c>
      <c r="D142" s="35" t="s">
        <v>42</v>
      </c>
      <c r="E142" s="37" t="s">
        <v>239</v>
      </c>
      <c r="F142" s="38" t="s">
        <v>101</v>
      </c>
      <c r="G142" s="39">
        <v>57.052</v>
      </c>
      <c r="H142" s="40">
        <v>0</v>
      </c>
      <c r="I142" s="40">
        <f>ROUND(G142*H142,P4)</f>
        <v>0</v>
      </c>
      <c r="J142" s="38" t="s">
        <v>45</v>
      </c>
      <c r="O142" s="41">
        <f>I142*0.21</f>
        <v>0</v>
      </c>
      <c r="P142">
        <v>3</v>
      </c>
    </row>
    <row r="143">
      <c r="A143" s="35" t="s">
        <v>46</v>
      </c>
      <c r="B143" s="42"/>
      <c r="C143" s="43"/>
      <c r="D143" s="43"/>
      <c r="E143" s="46" t="s">
        <v>42</v>
      </c>
      <c r="F143" s="43"/>
      <c r="G143" s="43"/>
      <c r="H143" s="43"/>
      <c r="I143" s="43"/>
      <c r="J143" s="44"/>
    </row>
    <row r="144" ht="105">
      <c r="A144" s="35" t="s">
        <v>48</v>
      </c>
      <c r="B144" s="42"/>
      <c r="C144" s="43"/>
      <c r="D144" s="43"/>
      <c r="E144" s="45" t="s">
        <v>240</v>
      </c>
      <c r="F144" s="43"/>
      <c r="G144" s="43"/>
      <c r="H144" s="43"/>
      <c r="I144" s="43"/>
      <c r="J144" s="44"/>
    </row>
    <row r="145" ht="300">
      <c r="A145" s="35" t="s">
        <v>50</v>
      </c>
      <c r="B145" s="42"/>
      <c r="C145" s="43"/>
      <c r="D145" s="43"/>
      <c r="E145" s="37" t="s">
        <v>241</v>
      </c>
      <c r="F145" s="43"/>
      <c r="G145" s="43"/>
      <c r="H145" s="43"/>
      <c r="I145" s="43"/>
      <c r="J145" s="44"/>
    </row>
    <row r="146">
      <c r="A146" s="35" t="s">
        <v>40</v>
      </c>
      <c r="B146" s="35">
        <v>35</v>
      </c>
      <c r="C146" s="36" t="s">
        <v>242</v>
      </c>
      <c r="D146" s="35" t="s">
        <v>42</v>
      </c>
      <c r="E146" s="37" t="s">
        <v>243</v>
      </c>
      <c r="F146" s="38" t="s">
        <v>101</v>
      </c>
      <c r="G146" s="39">
        <v>13.44</v>
      </c>
      <c r="H146" s="40">
        <v>0</v>
      </c>
      <c r="I146" s="40">
        <f>ROUND(G146*H146,P4)</f>
        <v>0</v>
      </c>
      <c r="J146" s="38" t="s">
        <v>45</v>
      </c>
      <c r="O146" s="41">
        <f>I146*0.21</f>
        <v>0</v>
      </c>
      <c r="P146">
        <v>3</v>
      </c>
    </row>
    <row r="147" ht="45">
      <c r="A147" s="35" t="s">
        <v>46</v>
      </c>
      <c r="B147" s="42"/>
      <c r="C147" s="43"/>
      <c r="D147" s="43"/>
      <c r="E147" s="37" t="s">
        <v>244</v>
      </c>
      <c r="F147" s="43"/>
      <c r="G147" s="43"/>
      <c r="H147" s="43"/>
      <c r="I147" s="43"/>
      <c r="J147" s="44"/>
    </row>
    <row r="148" ht="150">
      <c r="A148" s="35" t="s">
        <v>48</v>
      </c>
      <c r="B148" s="42"/>
      <c r="C148" s="43"/>
      <c r="D148" s="43"/>
      <c r="E148" s="45" t="s">
        <v>245</v>
      </c>
      <c r="F148" s="43"/>
      <c r="G148" s="43"/>
      <c r="H148" s="43"/>
      <c r="I148" s="43"/>
      <c r="J148" s="44"/>
    </row>
    <row r="149" ht="300">
      <c r="A149" s="35" t="s">
        <v>50</v>
      </c>
      <c r="B149" s="42"/>
      <c r="C149" s="43"/>
      <c r="D149" s="43"/>
      <c r="E149" s="37" t="s">
        <v>241</v>
      </c>
      <c r="F149" s="43"/>
      <c r="G149" s="43"/>
      <c r="H149" s="43"/>
      <c r="I149" s="43"/>
      <c r="J149" s="44"/>
    </row>
    <row r="150">
      <c r="A150" s="35" t="s">
        <v>40</v>
      </c>
      <c r="B150" s="35">
        <v>36</v>
      </c>
      <c r="C150" s="36" t="s">
        <v>246</v>
      </c>
      <c r="D150" s="35" t="s">
        <v>42</v>
      </c>
      <c r="E150" s="37" t="s">
        <v>247</v>
      </c>
      <c r="F150" s="38" t="s">
        <v>101</v>
      </c>
      <c r="G150" s="39">
        <v>618.22400000000005</v>
      </c>
      <c r="H150" s="40">
        <v>0</v>
      </c>
      <c r="I150" s="40">
        <f>ROUND(G150*H150,P4)</f>
        <v>0</v>
      </c>
      <c r="J150" s="38" t="s">
        <v>45</v>
      </c>
      <c r="O150" s="41">
        <f>I150*0.21</f>
        <v>0</v>
      </c>
      <c r="P150">
        <v>3</v>
      </c>
    </row>
    <row r="151">
      <c r="A151" s="35" t="s">
        <v>46</v>
      </c>
      <c r="B151" s="42"/>
      <c r="C151" s="43"/>
      <c r="D151" s="43"/>
      <c r="E151" s="46" t="s">
        <v>42</v>
      </c>
      <c r="F151" s="43"/>
      <c r="G151" s="43"/>
      <c r="H151" s="43"/>
      <c r="I151" s="43"/>
      <c r="J151" s="44"/>
    </row>
    <row r="152" ht="315">
      <c r="A152" s="35" t="s">
        <v>48</v>
      </c>
      <c r="B152" s="42"/>
      <c r="C152" s="43"/>
      <c r="D152" s="43"/>
      <c r="E152" s="45" t="s">
        <v>248</v>
      </c>
      <c r="F152" s="43"/>
      <c r="G152" s="43"/>
      <c r="H152" s="43"/>
      <c r="I152" s="43"/>
      <c r="J152" s="44"/>
    </row>
    <row r="153" ht="390">
      <c r="A153" s="35" t="s">
        <v>50</v>
      </c>
      <c r="B153" s="42"/>
      <c r="C153" s="43"/>
      <c r="D153" s="43"/>
      <c r="E153" s="37" t="s">
        <v>249</v>
      </c>
      <c r="F153" s="43"/>
      <c r="G153" s="43"/>
      <c r="H153" s="43"/>
      <c r="I153" s="43"/>
      <c r="J153" s="44"/>
    </row>
    <row r="154">
      <c r="A154" s="35" t="s">
        <v>40</v>
      </c>
      <c r="B154" s="35">
        <v>37</v>
      </c>
      <c r="C154" s="36" t="s">
        <v>250</v>
      </c>
      <c r="D154" s="35" t="s">
        <v>42</v>
      </c>
      <c r="E154" s="37" t="s">
        <v>251</v>
      </c>
      <c r="F154" s="38" t="s">
        <v>118</v>
      </c>
      <c r="G154" s="39">
        <v>10650.5</v>
      </c>
      <c r="H154" s="40">
        <v>0</v>
      </c>
      <c r="I154" s="40">
        <f>ROUND(G154*H154,P4)</f>
        <v>0</v>
      </c>
      <c r="J154" s="38" t="s">
        <v>45</v>
      </c>
      <c r="O154" s="41">
        <f>I154*0.21</f>
        <v>0</v>
      </c>
      <c r="P154">
        <v>3</v>
      </c>
    </row>
    <row r="155">
      <c r="A155" s="35" t="s">
        <v>46</v>
      </c>
      <c r="B155" s="42"/>
      <c r="C155" s="43"/>
      <c r="D155" s="43"/>
      <c r="E155" s="46" t="s">
        <v>42</v>
      </c>
      <c r="F155" s="43"/>
      <c r="G155" s="43"/>
      <c r="H155" s="43"/>
      <c r="I155" s="43"/>
      <c r="J155" s="44"/>
    </row>
    <row r="156" ht="90">
      <c r="A156" s="35" t="s">
        <v>48</v>
      </c>
      <c r="B156" s="42"/>
      <c r="C156" s="43"/>
      <c r="D156" s="43"/>
      <c r="E156" s="45" t="s">
        <v>252</v>
      </c>
      <c r="F156" s="43"/>
      <c r="G156" s="43"/>
      <c r="H156" s="43"/>
      <c r="I156" s="43"/>
      <c r="J156" s="44"/>
    </row>
    <row r="157" ht="30">
      <c r="A157" s="35" t="s">
        <v>50</v>
      </c>
      <c r="B157" s="42"/>
      <c r="C157" s="43"/>
      <c r="D157" s="43"/>
      <c r="E157" s="37" t="s">
        <v>253</v>
      </c>
      <c r="F157" s="43"/>
      <c r="G157" s="43"/>
      <c r="H157" s="43"/>
      <c r="I157" s="43"/>
      <c r="J157" s="44"/>
    </row>
    <row r="158">
      <c r="A158" s="35" t="s">
        <v>40</v>
      </c>
      <c r="B158" s="35">
        <v>38</v>
      </c>
      <c r="C158" s="36" t="s">
        <v>254</v>
      </c>
      <c r="D158" s="35" t="s">
        <v>42</v>
      </c>
      <c r="E158" s="37" t="s">
        <v>255</v>
      </c>
      <c r="F158" s="38" t="s">
        <v>118</v>
      </c>
      <c r="G158" s="39">
        <v>6126</v>
      </c>
      <c r="H158" s="40">
        <v>0</v>
      </c>
      <c r="I158" s="40">
        <f>ROUND(G158*H158,P4)</f>
        <v>0</v>
      </c>
      <c r="J158" s="38" t="s">
        <v>45</v>
      </c>
      <c r="O158" s="41">
        <f>I158*0.21</f>
        <v>0</v>
      </c>
      <c r="P158">
        <v>3</v>
      </c>
    </row>
    <row r="159">
      <c r="A159" s="35" t="s">
        <v>46</v>
      </c>
      <c r="B159" s="42"/>
      <c r="C159" s="43"/>
      <c r="D159" s="43"/>
      <c r="E159" s="46" t="s">
        <v>42</v>
      </c>
      <c r="F159" s="43"/>
      <c r="G159" s="43"/>
      <c r="H159" s="43"/>
      <c r="I159" s="43"/>
      <c r="J159" s="44"/>
    </row>
    <row r="160" ht="30">
      <c r="A160" s="35" t="s">
        <v>48</v>
      </c>
      <c r="B160" s="42"/>
      <c r="C160" s="43"/>
      <c r="D160" s="43"/>
      <c r="E160" s="45" t="s">
        <v>256</v>
      </c>
      <c r="F160" s="43"/>
      <c r="G160" s="43"/>
      <c r="H160" s="43"/>
      <c r="I160" s="43"/>
      <c r="J160" s="44"/>
    </row>
    <row r="161">
      <c r="A161" s="35" t="s">
        <v>50</v>
      </c>
      <c r="B161" s="42"/>
      <c r="C161" s="43"/>
      <c r="D161" s="43"/>
      <c r="E161" s="37" t="s">
        <v>257</v>
      </c>
      <c r="F161" s="43"/>
      <c r="G161" s="43"/>
      <c r="H161" s="43"/>
      <c r="I161" s="43"/>
      <c r="J161" s="44"/>
    </row>
    <row r="162">
      <c r="A162" s="35" t="s">
        <v>40</v>
      </c>
      <c r="B162" s="35">
        <v>39</v>
      </c>
      <c r="C162" s="36" t="s">
        <v>258</v>
      </c>
      <c r="D162" s="35" t="s">
        <v>42</v>
      </c>
      <c r="E162" s="37" t="s">
        <v>259</v>
      </c>
      <c r="F162" s="38" t="s">
        <v>118</v>
      </c>
      <c r="G162" s="39">
        <v>4986</v>
      </c>
      <c r="H162" s="40">
        <v>0</v>
      </c>
      <c r="I162" s="40">
        <f>ROUND(G162*H162,P4)</f>
        <v>0</v>
      </c>
      <c r="J162" s="38" t="s">
        <v>45</v>
      </c>
      <c r="O162" s="41">
        <f>I162*0.21</f>
        <v>0</v>
      </c>
      <c r="P162">
        <v>3</v>
      </c>
    </row>
    <row r="163">
      <c r="A163" s="35" t="s">
        <v>46</v>
      </c>
      <c r="B163" s="42"/>
      <c r="C163" s="43"/>
      <c r="D163" s="43"/>
      <c r="E163" s="37" t="s">
        <v>260</v>
      </c>
      <c r="F163" s="43"/>
      <c r="G163" s="43"/>
      <c r="H163" s="43"/>
      <c r="I163" s="43"/>
      <c r="J163" s="44"/>
    </row>
    <row r="164">
      <c r="A164" s="35" t="s">
        <v>48</v>
      </c>
      <c r="B164" s="42"/>
      <c r="C164" s="43"/>
      <c r="D164" s="43"/>
      <c r="E164" s="45" t="s">
        <v>261</v>
      </c>
      <c r="F164" s="43"/>
      <c r="G164" s="43"/>
      <c r="H164" s="43"/>
      <c r="I164" s="43"/>
      <c r="J164" s="44"/>
    </row>
    <row r="165" ht="45">
      <c r="A165" s="35" t="s">
        <v>50</v>
      </c>
      <c r="B165" s="42"/>
      <c r="C165" s="43"/>
      <c r="D165" s="43"/>
      <c r="E165" s="37" t="s">
        <v>262</v>
      </c>
      <c r="F165" s="43"/>
      <c r="G165" s="43"/>
      <c r="H165" s="43"/>
      <c r="I165" s="43"/>
      <c r="J165" s="44"/>
    </row>
    <row r="166">
      <c r="A166" s="35" t="s">
        <v>40</v>
      </c>
      <c r="B166" s="35">
        <v>40</v>
      </c>
      <c r="C166" s="36" t="s">
        <v>263</v>
      </c>
      <c r="D166" s="35" t="s">
        <v>42</v>
      </c>
      <c r="E166" s="37" t="s">
        <v>264</v>
      </c>
      <c r="F166" s="38" t="s">
        <v>118</v>
      </c>
      <c r="G166" s="39">
        <v>1140</v>
      </c>
      <c r="H166" s="40">
        <v>0</v>
      </c>
      <c r="I166" s="40">
        <f>ROUND(G166*H166,P4)</f>
        <v>0</v>
      </c>
      <c r="J166" s="38" t="s">
        <v>45</v>
      </c>
      <c r="O166" s="41">
        <f>I166*0.21</f>
        <v>0</v>
      </c>
      <c r="P166">
        <v>3</v>
      </c>
    </row>
    <row r="167">
      <c r="A167" s="35" t="s">
        <v>46</v>
      </c>
      <c r="B167" s="42"/>
      <c r="C167" s="43"/>
      <c r="D167" s="43"/>
      <c r="E167" s="37" t="s">
        <v>265</v>
      </c>
      <c r="F167" s="43"/>
      <c r="G167" s="43"/>
      <c r="H167" s="43"/>
      <c r="I167" s="43"/>
      <c r="J167" s="44"/>
    </row>
    <row r="168">
      <c r="A168" s="35" t="s">
        <v>48</v>
      </c>
      <c r="B168" s="42"/>
      <c r="C168" s="43"/>
      <c r="D168" s="43"/>
      <c r="E168" s="45" t="s">
        <v>266</v>
      </c>
      <c r="F168" s="43"/>
      <c r="G168" s="43"/>
      <c r="H168" s="43"/>
      <c r="I168" s="43"/>
      <c r="J168" s="44"/>
    </row>
    <row r="169" ht="45">
      <c r="A169" s="35" t="s">
        <v>50</v>
      </c>
      <c r="B169" s="42"/>
      <c r="C169" s="43"/>
      <c r="D169" s="43"/>
      <c r="E169" s="37" t="s">
        <v>267</v>
      </c>
      <c r="F169" s="43"/>
      <c r="G169" s="43"/>
      <c r="H169" s="43"/>
      <c r="I169" s="43"/>
      <c r="J169" s="44"/>
    </row>
    <row r="170">
      <c r="A170" s="35" t="s">
        <v>40</v>
      </c>
      <c r="B170" s="35">
        <v>41</v>
      </c>
      <c r="C170" s="36" t="s">
        <v>268</v>
      </c>
      <c r="D170" s="35" t="s">
        <v>42</v>
      </c>
      <c r="E170" s="37" t="s">
        <v>269</v>
      </c>
      <c r="F170" s="38" t="s">
        <v>118</v>
      </c>
      <c r="G170" s="39">
        <v>6126</v>
      </c>
      <c r="H170" s="40">
        <v>0</v>
      </c>
      <c r="I170" s="40">
        <f>ROUND(G170*H170,P4)</f>
        <v>0</v>
      </c>
      <c r="J170" s="38" t="s">
        <v>45</v>
      </c>
      <c r="O170" s="41">
        <f>I170*0.21</f>
        <v>0</v>
      </c>
      <c r="P170">
        <v>3</v>
      </c>
    </row>
    <row r="171">
      <c r="A171" s="35" t="s">
        <v>46</v>
      </c>
      <c r="B171" s="42"/>
      <c r="C171" s="43"/>
      <c r="D171" s="43"/>
      <c r="E171" s="46" t="s">
        <v>42</v>
      </c>
      <c r="F171" s="43"/>
      <c r="G171" s="43"/>
      <c r="H171" s="43"/>
      <c r="I171" s="43"/>
      <c r="J171" s="44"/>
    </row>
    <row r="172" ht="30">
      <c r="A172" s="35" t="s">
        <v>48</v>
      </c>
      <c r="B172" s="42"/>
      <c r="C172" s="43"/>
      <c r="D172" s="43"/>
      <c r="E172" s="45" t="s">
        <v>256</v>
      </c>
      <c r="F172" s="43"/>
      <c r="G172" s="43"/>
      <c r="H172" s="43"/>
      <c r="I172" s="43"/>
      <c r="J172" s="44"/>
    </row>
    <row r="173" ht="30">
      <c r="A173" s="35" t="s">
        <v>50</v>
      </c>
      <c r="B173" s="42"/>
      <c r="C173" s="43"/>
      <c r="D173" s="43"/>
      <c r="E173" s="37" t="s">
        <v>270</v>
      </c>
      <c r="F173" s="43"/>
      <c r="G173" s="43"/>
      <c r="H173" s="43"/>
      <c r="I173" s="43"/>
      <c r="J173" s="44"/>
    </row>
    <row r="174">
      <c r="A174" s="35" t="s">
        <v>40</v>
      </c>
      <c r="B174" s="35">
        <v>42</v>
      </c>
      <c r="C174" s="36" t="s">
        <v>271</v>
      </c>
      <c r="D174" s="35" t="s">
        <v>42</v>
      </c>
      <c r="E174" s="37" t="s">
        <v>272</v>
      </c>
      <c r="F174" s="38" t="s">
        <v>118</v>
      </c>
      <c r="G174" s="39">
        <v>6126</v>
      </c>
      <c r="H174" s="40">
        <v>0</v>
      </c>
      <c r="I174" s="40">
        <f>ROUND(G174*H174,P4)</f>
        <v>0</v>
      </c>
      <c r="J174" s="38" t="s">
        <v>45</v>
      </c>
      <c r="O174" s="41">
        <f>I174*0.21</f>
        <v>0</v>
      </c>
      <c r="P174">
        <v>3</v>
      </c>
    </row>
    <row r="175">
      <c r="A175" s="35" t="s">
        <v>46</v>
      </c>
      <c r="B175" s="42"/>
      <c r="C175" s="43"/>
      <c r="D175" s="43"/>
      <c r="E175" s="46" t="s">
        <v>42</v>
      </c>
      <c r="F175" s="43"/>
      <c r="G175" s="43"/>
      <c r="H175" s="43"/>
      <c r="I175" s="43"/>
      <c r="J175" s="44"/>
    </row>
    <row r="176" ht="30">
      <c r="A176" s="35" t="s">
        <v>48</v>
      </c>
      <c r="B176" s="42"/>
      <c r="C176" s="43"/>
      <c r="D176" s="43"/>
      <c r="E176" s="45" t="s">
        <v>256</v>
      </c>
      <c r="F176" s="43"/>
      <c r="G176" s="43"/>
      <c r="H176" s="43"/>
      <c r="I176" s="43"/>
      <c r="J176" s="44"/>
    </row>
    <row r="177" ht="45">
      <c r="A177" s="35" t="s">
        <v>50</v>
      </c>
      <c r="B177" s="42"/>
      <c r="C177" s="43"/>
      <c r="D177" s="43"/>
      <c r="E177" s="37" t="s">
        <v>273</v>
      </c>
      <c r="F177" s="43"/>
      <c r="G177" s="43"/>
      <c r="H177" s="43"/>
      <c r="I177" s="43"/>
      <c r="J177" s="44"/>
    </row>
    <row r="178">
      <c r="A178" s="35" t="s">
        <v>40</v>
      </c>
      <c r="B178" s="35">
        <v>43</v>
      </c>
      <c r="C178" s="36" t="s">
        <v>274</v>
      </c>
      <c r="D178" s="35" t="s">
        <v>42</v>
      </c>
      <c r="E178" s="37" t="s">
        <v>275</v>
      </c>
      <c r="F178" s="38" t="s">
        <v>118</v>
      </c>
      <c r="G178" s="39">
        <v>144</v>
      </c>
      <c r="H178" s="40">
        <v>0</v>
      </c>
      <c r="I178" s="40">
        <f>ROUND(G178*H178,P4)</f>
        <v>0</v>
      </c>
      <c r="J178" s="38" t="s">
        <v>45</v>
      </c>
      <c r="O178" s="41">
        <f>I178*0.21</f>
        <v>0</v>
      </c>
      <c r="P178">
        <v>3</v>
      </c>
    </row>
    <row r="179">
      <c r="A179" s="35" t="s">
        <v>46</v>
      </c>
      <c r="B179" s="42"/>
      <c r="C179" s="43"/>
      <c r="D179" s="43"/>
      <c r="E179" s="37" t="s">
        <v>276</v>
      </c>
      <c r="F179" s="43"/>
      <c r="G179" s="43"/>
      <c r="H179" s="43"/>
      <c r="I179" s="43"/>
      <c r="J179" s="44"/>
    </row>
    <row r="180">
      <c r="A180" s="35" t="s">
        <v>48</v>
      </c>
      <c r="B180" s="42"/>
      <c r="C180" s="43"/>
      <c r="D180" s="43"/>
      <c r="E180" s="45" t="s">
        <v>277</v>
      </c>
      <c r="F180" s="43"/>
      <c r="G180" s="43"/>
      <c r="H180" s="43"/>
      <c r="I180" s="43"/>
      <c r="J180" s="44"/>
    </row>
    <row r="181" ht="45">
      <c r="A181" s="35" t="s">
        <v>50</v>
      </c>
      <c r="B181" s="42"/>
      <c r="C181" s="43"/>
      <c r="D181" s="43"/>
      <c r="E181" s="37" t="s">
        <v>278</v>
      </c>
      <c r="F181" s="43"/>
      <c r="G181" s="43"/>
      <c r="H181" s="43"/>
      <c r="I181" s="43"/>
      <c r="J181" s="44"/>
    </row>
    <row r="182">
      <c r="A182" s="29" t="s">
        <v>37</v>
      </c>
      <c r="B182" s="30"/>
      <c r="C182" s="31" t="s">
        <v>279</v>
      </c>
      <c r="D182" s="32"/>
      <c r="E182" s="29" t="s">
        <v>280</v>
      </c>
      <c r="F182" s="32"/>
      <c r="G182" s="32"/>
      <c r="H182" s="32"/>
      <c r="I182" s="33">
        <f>SUMIFS(I183:I194,A183:A194,"P")</f>
        <v>0</v>
      </c>
      <c r="J182" s="34"/>
    </row>
    <row r="183">
      <c r="A183" s="35" t="s">
        <v>40</v>
      </c>
      <c r="B183" s="35">
        <v>44</v>
      </c>
      <c r="C183" s="36" t="s">
        <v>281</v>
      </c>
      <c r="D183" s="35" t="s">
        <v>42</v>
      </c>
      <c r="E183" s="37" t="s">
        <v>282</v>
      </c>
      <c r="F183" s="38" t="s">
        <v>118</v>
      </c>
      <c r="G183" s="39">
        <v>2219.5</v>
      </c>
      <c r="H183" s="40">
        <v>0</v>
      </c>
      <c r="I183" s="40">
        <f>ROUND(G183*H183,P4)</f>
        <v>0</v>
      </c>
      <c r="J183" s="38" t="s">
        <v>45</v>
      </c>
      <c r="O183" s="41">
        <f>I183*0.21</f>
        <v>0</v>
      </c>
      <c r="P183">
        <v>3</v>
      </c>
    </row>
    <row r="184" ht="30">
      <c r="A184" s="35" t="s">
        <v>46</v>
      </c>
      <c r="B184" s="42"/>
      <c r="C184" s="43"/>
      <c r="D184" s="43"/>
      <c r="E184" s="37" t="s">
        <v>283</v>
      </c>
      <c r="F184" s="43"/>
      <c r="G184" s="43"/>
      <c r="H184" s="43"/>
      <c r="I184" s="43"/>
      <c r="J184" s="44"/>
    </row>
    <row r="185" ht="30">
      <c r="A185" s="35" t="s">
        <v>48</v>
      </c>
      <c r="B185" s="42"/>
      <c r="C185" s="43"/>
      <c r="D185" s="43"/>
      <c r="E185" s="45" t="s">
        <v>284</v>
      </c>
      <c r="F185" s="43"/>
      <c r="G185" s="43"/>
      <c r="H185" s="43"/>
      <c r="I185" s="43"/>
      <c r="J185" s="44"/>
    </row>
    <row r="186" ht="45">
      <c r="A186" s="35" t="s">
        <v>50</v>
      </c>
      <c r="B186" s="42"/>
      <c r="C186" s="43"/>
      <c r="D186" s="43"/>
      <c r="E186" s="37" t="s">
        <v>285</v>
      </c>
      <c r="F186" s="43"/>
      <c r="G186" s="43"/>
      <c r="H186" s="43"/>
      <c r="I186" s="43"/>
      <c r="J186" s="44"/>
    </row>
    <row r="187">
      <c r="A187" s="35" t="s">
        <v>40</v>
      </c>
      <c r="B187" s="35">
        <v>45</v>
      </c>
      <c r="C187" s="36" t="s">
        <v>286</v>
      </c>
      <c r="D187" s="35" t="s">
        <v>42</v>
      </c>
      <c r="E187" s="37" t="s">
        <v>287</v>
      </c>
      <c r="F187" s="38" t="s">
        <v>171</v>
      </c>
      <c r="G187" s="39">
        <v>965</v>
      </c>
      <c r="H187" s="40">
        <v>0</v>
      </c>
      <c r="I187" s="40">
        <f>ROUND(G187*H187,P4)</f>
        <v>0</v>
      </c>
      <c r="J187" s="38" t="s">
        <v>45</v>
      </c>
      <c r="O187" s="41">
        <f>I187*0.21</f>
        <v>0</v>
      </c>
      <c r="P187">
        <v>3</v>
      </c>
    </row>
    <row r="188" ht="30">
      <c r="A188" s="35" t="s">
        <v>46</v>
      </c>
      <c r="B188" s="42"/>
      <c r="C188" s="43"/>
      <c r="D188" s="43"/>
      <c r="E188" s="37" t="s">
        <v>288</v>
      </c>
      <c r="F188" s="43"/>
      <c r="G188" s="43"/>
      <c r="H188" s="43"/>
      <c r="I188" s="43"/>
      <c r="J188" s="44"/>
    </row>
    <row r="189">
      <c r="A189" s="35" t="s">
        <v>48</v>
      </c>
      <c r="B189" s="42"/>
      <c r="C189" s="43"/>
      <c r="D189" s="43"/>
      <c r="E189" s="45" t="s">
        <v>289</v>
      </c>
      <c r="F189" s="43"/>
      <c r="G189" s="43"/>
      <c r="H189" s="43"/>
      <c r="I189" s="43"/>
      <c r="J189" s="44"/>
    </row>
    <row r="190" ht="195">
      <c r="A190" s="35" t="s">
        <v>50</v>
      </c>
      <c r="B190" s="42"/>
      <c r="C190" s="43"/>
      <c r="D190" s="43"/>
      <c r="E190" s="37" t="s">
        <v>290</v>
      </c>
      <c r="F190" s="43"/>
      <c r="G190" s="43"/>
      <c r="H190" s="43"/>
      <c r="I190" s="43"/>
      <c r="J190" s="44"/>
    </row>
    <row r="191">
      <c r="A191" s="35" t="s">
        <v>40</v>
      </c>
      <c r="B191" s="35">
        <v>46</v>
      </c>
      <c r="C191" s="36" t="s">
        <v>291</v>
      </c>
      <c r="D191" s="35" t="s">
        <v>42</v>
      </c>
      <c r="E191" s="37" t="s">
        <v>292</v>
      </c>
      <c r="F191" s="38" t="s">
        <v>118</v>
      </c>
      <c r="G191" s="39">
        <v>10525</v>
      </c>
      <c r="H191" s="40">
        <v>0</v>
      </c>
      <c r="I191" s="40">
        <f>ROUND(G191*H191,P4)</f>
        <v>0</v>
      </c>
      <c r="J191" s="38" t="s">
        <v>45</v>
      </c>
      <c r="O191" s="41">
        <f>I191*0.21</f>
        <v>0</v>
      </c>
      <c r="P191">
        <v>3</v>
      </c>
    </row>
    <row r="192" ht="75">
      <c r="A192" s="35" t="s">
        <v>46</v>
      </c>
      <c r="B192" s="42"/>
      <c r="C192" s="43"/>
      <c r="D192" s="43"/>
      <c r="E192" s="37" t="s">
        <v>293</v>
      </c>
      <c r="F192" s="43"/>
      <c r="G192" s="43"/>
      <c r="H192" s="43"/>
      <c r="I192" s="43"/>
      <c r="J192" s="44"/>
    </row>
    <row r="193" ht="30">
      <c r="A193" s="35" t="s">
        <v>48</v>
      </c>
      <c r="B193" s="42"/>
      <c r="C193" s="43"/>
      <c r="D193" s="43"/>
      <c r="E193" s="45" t="s">
        <v>294</v>
      </c>
      <c r="F193" s="43"/>
      <c r="G193" s="43"/>
      <c r="H193" s="43"/>
      <c r="I193" s="43"/>
      <c r="J193" s="44"/>
    </row>
    <row r="194" ht="45">
      <c r="A194" s="35" t="s">
        <v>50</v>
      </c>
      <c r="B194" s="42"/>
      <c r="C194" s="43"/>
      <c r="D194" s="43"/>
      <c r="E194" s="37" t="s">
        <v>295</v>
      </c>
      <c r="F194" s="43"/>
      <c r="G194" s="43"/>
      <c r="H194" s="43"/>
      <c r="I194" s="43"/>
      <c r="J194" s="44"/>
    </row>
    <row r="195">
      <c r="A195" s="29" t="s">
        <v>37</v>
      </c>
      <c r="B195" s="30"/>
      <c r="C195" s="31" t="s">
        <v>296</v>
      </c>
      <c r="D195" s="32"/>
      <c r="E195" s="29" t="s">
        <v>297</v>
      </c>
      <c r="F195" s="32"/>
      <c r="G195" s="32"/>
      <c r="H195" s="32"/>
      <c r="I195" s="33">
        <f>SUMIFS(I196:I207,A196:A207,"P")</f>
        <v>0</v>
      </c>
      <c r="J195" s="34"/>
    </row>
    <row r="196">
      <c r="A196" s="35" t="s">
        <v>40</v>
      </c>
      <c r="B196" s="35">
        <v>47</v>
      </c>
      <c r="C196" s="36" t="s">
        <v>298</v>
      </c>
      <c r="D196" s="35" t="s">
        <v>42</v>
      </c>
      <c r="E196" s="37" t="s">
        <v>299</v>
      </c>
      <c r="F196" s="38" t="s">
        <v>101</v>
      </c>
      <c r="G196" s="39">
        <v>275.38600000000002</v>
      </c>
      <c r="H196" s="40">
        <v>0</v>
      </c>
      <c r="I196" s="40">
        <f>ROUND(G196*H196,P4)</f>
        <v>0</v>
      </c>
      <c r="J196" s="38" t="s">
        <v>45</v>
      </c>
      <c r="O196" s="41">
        <f>I196*0.21</f>
        <v>0</v>
      </c>
      <c r="P196">
        <v>3</v>
      </c>
    </row>
    <row r="197">
      <c r="A197" s="35" t="s">
        <v>46</v>
      </c>
      <c r="B197" s="42"/>
      <c r="C197" s="43"/>
      <c r="D197" s="43"/>
      <c r="E197" s="46" t="s">
        <v>42</v>
      </c>
      <c r="F197" s="43"/>
      <c r="G197" s="43"/>
      <c r="H197" s="43"/>
      <c r="I197" s="43"/>
      <c r="J197" s="44"/>
    </row>
    <row r="198" ht="195">
      <c r="A198" s="35" t="s">
        <v>48</v>
      </c>
      <c r="B198" s="42"/>
      <c r="C198" s="43"/>
      <c r="D198" s="43"/>
      <c r="E198" s="45" t="s">
        <v>300</v>
      </c>
      <c r="F198" s="43"/>
      <c r="G198" s="43"/>
      <c r="H198" s="43"/>
      <c r="I198" s="43"/>
      <c r="J198" s="44"/>
    </row>
    <row r="199" ht="60">
      <c r="A199" s="35" t="s">
        <v>50</v>
      </c>
      <c r="B199" s="42"/>
      <c r="C199" s="43"/>
      <c r="D199" s="43"/>
      <c r="E199" s="37" t="s">
        <v>301</v>
      </c>
      <c r="F199" s="43"/>
      <c r="G199" s="43"/>
      <c r="H199" s="43"/>
      <c r="I199" s="43"/>
      <c r="J199" s="44"/>
    </row>
    <row r="200">
      <c r="A200" s="35" t="s">
        <v>40</v>
      </c>
      <c r="B200" s="35">
        <v>48</v>
      </c>
      <c r="C200" s="36" t="s">
        <v>302</v>
      </c>
      <c r="D200" s="35" t="s">
        <v>42</v>
      </c>
      <c r="E200" s="37" t="s">
        <v>303</v>
      </c>
      <c r="F200" s="38" t="s">
        <v>101</v>
      </c>
      <c r="G200" s="39">
        <v>30.690000000000001</v>
      </c>
      <c r="H200" s="40">
        <v>0</v>
      </c>
      <c r="I200" s="40">
        <f>ROUND(G200*H200,P4)</f>
        <v>0</v>
      </c>
      <c r="J200" s="38" t="s">
        <v>45</v>
      </c>
      <c r="O200" s="41">
        <f>I200*0.21</f>
        <v>0</v>
      </c>
      <c r="P200">
        <v>3</v>
      </c>
    </row>
    <row r="201" ht="75">
      <c r="A201" s="35" t="s">
        <v>46</v>
      </c>
      <c r="B201" s="42"/>
      <c r="C201" s="43"/>
      <c r="D201" s="43"/>
      <c r="E201" s="37" t="s">
        <v>304</v>
      </c>
      <c r="F201" s="43"/>
      <c r="G201" s="43"/>
      <c r="H201" s="43"/>
      <c r="I201" s="43"/>
      <c r="J201" s="44"/>
    </row>
    <row r="202" ht="180">
      <c r="A202" s="35" t="s">
        <v>48</v>
      </c>
      <c r="B202" s="42"/>
      <c r="C202" s="43"/>
      <c r="D202" s="43"/>
      <c r="E202" s="45" t="s">
        <v>305</v>
      </c>
      <c r="F202" s="43"/>
      <c r="G202" s="43"/>
      <c r="H202" s="43"/>
      <c r="I202" s="43"/>
      <c r="J202" s="44"/>
    </row>
    <row r="203" ht="150">
      <c r="A203" s="35" t="s">
        <v>50</v>
      </c>
      <c r="B203" s="42"/>
      <c r="C203" s="43"/>
      <c r="D203" s="43"/>
      <c r="E203" s="37" t="s">
        <v>306</v>
      </c>
      <c r="F203" s="43"/>
      <c r="G203" s="43"/>
      <c r="H203" s="43"/>
      <c r="I203" s="43"/>
      <c r="J203" s="44"/>
    </row>
    <row r="204">
      <c r="A204" s="35" t="s">
        <v>40</v>
      </c>
      <c r="B204" s="35">
        <v>49</v>
      </c>
      <c r="C204" s="36" t="s">
        <v>307</v>
      </c>
      <c r="D204" s="35" t="s">
        <v>42</v>
      </c>
      <c r="E204" s="37" t="s">
        <v>308</v>
      </c>
      <c r="F204" s="38" t="s">
        <v>101</v>
      </c>
      <c r="G204" s="39">
        <v>19.515999999999998</v>
      </c>
      <c r="H204" s="40">
        <v>0</v>
      </c>
      <c r="I204" s="40">
        <f>ROUND(G204*H204,P4)</f>
        <v>0</v>
      </c>
      <c r="J204" s="38" t="s">
        <v>45</v>
      </c>
      <c r="O204" s="41">
        <f>I204*0.21</f>
        <v>0</v>
      </c>
      <c r="P204">
        <v>3</v>
      </c>
    </row>
    <row r="205" ht="30">
      <c r="A205" s="35" t="s">
        <v>46</v>
      </c>
      <c r="B205" s="42"/>
      <c r="C205" s="43"/>
      <c r="D205" s="43"/>
      <c r="E205" s="37" t="s">
        <v>309</v>
      </c>
      <c r="F205" s="43"/>
      <c r="G205" s="43"/>
      <c r="H205" s="43"/>
      <c r="I205" s="43"/>
      <c r="J205" s="44"/>
    </row>
    <row r="206" ht="180">
      <c r="A206" s="35" t="s">
        <v>48</v>
      </c>
      <c r="B206" s="42"/>
      <c r="C206" s="43"/>
      <c r="D206" s="43"/>
      <c r="E206" s="45" t="s">
        <v>310</v>
      </c>
      <c r="F206" s="43"/>
      <c r="G206" s="43"/>
      <c r="H206" s="43"/>
      <c r="I206" s="43"/>
      <c r="J206" s="44"/>
    </row>
    <row r="207" ht="409.5">
      <c r="A207" s="35" t="s">
        <v>50</v>
      </c>
      <c r="B207" s="42"/>
      <c r="C207" s="43"/>
      <c r="D207" s="43"/>
      <c r="E207" s="37" t="s">
        <v>311</v>
      </c>
      <c r="F207" s="43"/>
      <c r="G207" s="43"/>
      <c r="H207" s="43"/>
      <c r="I207" s="43"/>
      <c r="J207" s="44"/>
    </row>
    <row r="208">
      <c r="A208" s="29" t="s">
        <v>37</v>
      </c>
      <c r="B208" s="30"/>
      <c r="C208" s="31" t="s">
        <v>312</v>
      </c>
      <c r="D208" s="32"/>
      <c r="E208" s="29" t="s">
        <v>313</v>
      </c>
      <c r="F208" s="32"/>
      <c r="G208" s="32"/>
      <c r="H208" s="32"/>
      <c r="I208" s="33">
        <f>SUMIFS(I209:I292,A209:A292,"P")</f>
        <v>0</v>
      </c>
      <c r="J208" s="34"/>
    </row>
    <row r="209" ht="30">
      <c r="A209" s="35" t="s">
        <v>40</v>
      </c>
      <c r="B209" s="35">
        <v>50</v>
      </c>
      <c r="C209" s="36" t="s">
        <v>314</v>
      </c>
      <c r="D209" s="35" t="s">
        <v>42</v>
      </c>
      <c r="E209" s="37" t="s">
        <v>315</v>
      </c>
      <c r="F209" s="38" t="s">
        <v>118</v>
      </c>
      <c r="G209" s="39">
        <v>50</v>
      </c>
      <c r="H209" s="40">
        <v>0</v>
      </c>
      <c r="I209" s="40">
        <f>ROUND(G209*H209,P4)</f>
        <v>0</v>
      </c>
      <c r="J209" s="38" t="s">
        <v>45</v>
      </c>
      <c r="O209" s="41">
        <f>I209*0.21</f>
        <v>0</v>
      </c>
      <c r="P209">
        <v>3</v>
      </c>
    </row>
    <row r="210">
      <c r="A210" s="35" t="s">
        <v>46</v>
      </c>
      <c r="B210" s="42"/>
      <c r="C210" s="43"/>
      <c r="D210" s="43"/>
      <c r="E210" s="37" t="s">
        <v>316</v>
      </c>
      <c r="F210" s="43"/>
      <c r="G210" s="43"/>
      <c r="H210" s="43"/>
      <c r="I210" s="43"/>
      <c r="J210" s="44"/>
    </row>
    <row r="211" ht="30">
      <c r="A211" s="35" t="s">
        <v>48</v>
      </c>
      <c r="B211" s="42"/>
      <c r="C211" s="43"/>
      <c r="D211" s="43"/>
      <c r="E211" s="45" t="s">
        <v>317</v>
      </c>
      <c r="F211" s="43"/>
      <c r="G211" s="43"/>
      <c r="H211" s="43"/>
      <c r="I211" s="43"/>
      <c r="J211" s="44"/>
    </row>
    <row r="212" ht="60">
      <c r="A212" s="35" t="s">
        <v>50</v>
      </c>
      <c r="B212" s="42"/>
      <c r="C212" s="43"/>
      <c r="D212" s="43"/>
      <c r="E212" s="37" t="s">
        <v>318</v>
      </c>
      <c r="F212" s="43"/>
      <c r="G212" s="43"/>
      <c r="H212" s="43"/>
      <c r="I212" s="43"/>
      <c r="J212" s="44"/>
    </row>
    <row r="213">
      <c r="A213" s="35" t="s">
        <v>40</v>
      </c>
      <c r="B213" s="35">
        <v>51</v>
      </c>
      <c r="C213" s="36" t="s">
        <v>319</v>
      </c>
      <c r="D213" s="35" t="s">
        <v>42</v>
      </c>
      <c r="E213" s="37" t="s">
        <v>320</v>
      </c>
      <c r="F213" s="38" t="s">
        <v>118</v>
      </c>
      <c r="G213" s="39">
        <v>9708.5</v>
      </c>
      <c r="H213" s="40">
        <v>0</v>
      </c>
      <c r="I213" s="40">
        <f>ROUND(G213*H213,P4)</f>
        <v>0</v>
      </c>
      <c r="J213" s="38" t="s">
        <v>45</v>
      </c>
      <c r="O213" s="41">
        <f>I213*0.21</f>
        <v>0</v>
      </c>
      <c r="P213">
        <v>3</v>
      </c>
    </row>
    <row r="214">
      <c r="A214" s="35" t="s">
        <v>46</v>
      </c>
      <c r="B214" s="42"/>
      <c r="C214" s="43"/>
      <c r="D214" s="43"/>
      <c r="E214" s="46" t="s">
        <v>42</v>
      </c>
      <c r="F214" s="43"/>
      <c r="G214" s="43"/>
      <c r="H214" s="43"/>
      <c r="I214" s="43"/>
      <c r="J214" s="44"/>
    </row>
    <row r="215" ht="180">
      <c r="A215" s="35" t="s">
        <v>48</v>
      </c>
      <c r="B215" s="42"/>
      <c r="C215" s="43"/>
      <c r="D215" s="43"/>
      <c r="E215" s="45" t="s">
        <v>321</v>
      </c>
      <c r="F215" s="43"/>
      <c r="G215" s="43"/>
      <c r="H215" s="43"/>
      <c r="I215" s="43"/>
      <c r="J215" s="44"/>
    </row>
    <row r="216" ht="60">
      <c r="A216" s="35" t="s">
        <v>50</v>
      </c>
      <c r="B216" s="42"/>
      <c r="C216" s="43"/>
      <c r="D216" s="43"/>
      <c r="E216" s="37" t="s">
        <v>318</v>
      </c>
      <c r="F216" s="43"/>
      <c r="G216" s="43"/>
      <c r="H216" s="43"/>
      <c r="I216" s="43"/>
      <c r="J216" s="44"/>
    </row>
    <row r="217">
      <c r="A217" s="35" t="s">
        <v>40</v>
      </c>
      <c r="B217" s="35">
        <v>52</v>
      </c>
      <c r="C217" s="36" t="s">
        <v>322</v>
      </c>
      <c r="D217" s="35" t="s">
        <v>42</v>
      </c>
      <c r="E217" s="37" t="s">
        <v>323</v>
      </c>
      <c r="F217" s="38" t="s">
        <v>118</v>
      </c>
      <c r="G217" s="39">
        <v>10475.5</v>
      </c>
      <c r="H217" s="40">
        <v>0</v>
      </c>
      <c r="I217" s="40">
        <f>ROUND(G217*H217,P4)</f>
        <v>0</v>
      </c>
      <c r="J217" s="38" t="s">
        <v>45</v>
      </c>
      <c r="O217" s="41">
        <f>I217*0.21</f>
        <v>0</v>
      </c>
      <c r="P217">
        <v>3</v>
      </c>
    </row>
    <row r="218">
      <c r="A218" s="35" t="s">
        <v>46</v>
      </c>
      <c r="B218" s="42"/>
      <c r="C218" s="43"/>
      <c r="D218" s="43"/>
      <c r="E218" s="46" t="s">
        <v>42</v>
      </c>
      <c r="F218" s="43"/>
      <c r="G218" s="43"/>
      <c r="H218" s="43"/>
      <c r="I218" s="43"/>
      <c r="J218" s="44"/>
    </row>
    <row r="219" ht="75">
      <c r="A219" s="35" t="s">
        <v>48</v>
      </c>
      <c r="B219" s="42"/>
      <c r="C219" s="43"/>
      <c r="D219" s="43"/>
      <c r="E219" s="45" t="s">
        <v>324</v>
      </c>
      <c r="F219" s="43"/>
      <c r="G219" s="43"/>
      <c r="H219" s="43"/>
      <c r="I219" s="43"/>
      <c r="J219" s="44"/>
    </row>
    <row r="220" ht="60">
      <c r="A220" s="35" t="s">
        <v>50</v>
      </c>
      <c r="B220" s="42"/>
      <c r="C220" s="43"/>
      <c r="D220" s="43"/>
      <c r="E220" s="37" t="s">
        <v>318</v>
      </c>
      <c r="F220" s="43"/>
      <c r="G220" s="43"/>
      <c r="H220" s="43"/>
      <c r="I220" s="43"/>
      <c r="J220" s="44"/>
    </row>
    <row r="221">
      <c r="A221" s="35" t="s">
        <v>40</v>
      </c>
      <c r="B221" s="35">
        <v>53</v>
      </c>
      <c r="C221" s="36" t="s">
        <v>325</v>
      </c>
      <c r="D221" s="35" t="s">
        <v>42</v>
      </c>
      <c r="E221" s="37" t="s">
        <v>326</v>
      </c>
      <c r="F221" s="38" t="s">
        <v>118</v>
      </c>
      <c r="G221" s="39">
        <v>453</v>
      </c>
      <c r="H221" s="40">
        <v>0</v>
      </c>
      <c r="I221" s="40">
        <f>ROUND(G221*H221,P4)</f>
        <v>0</v>
      </c>
      <c r="J221" s="38" t="s">
        <v>45</v>
      </c>
      <c r="O221" s="41">
        <f>I221*0.21</f>
        <v>0</v>
      </c>
      <c r="P221">
        <v>3</v>
      </c>
    </row>
    <row r="222">
      <c r="A222" s="35" t="s">
        <v>46</v>
      </c>
      <c r="B222" s="42"/>
      <c r="C222" s="43"/>
      <c r="D222" s="43"/>
      <c r="E222" s="46" t="s">
        <v>42</v>
      </c>
      <c r="F222" s="43"/>
      <c r="G222" s="43"/>
      <c r="H222" s="43"/>
      <c r="I222" s="43"/>
      <c r="J222" s="44"/>
    </row>
    <row r="223" ht="90">
      <c r="A223" s="35" t="s">
        <v>48</v>
      </c>
      <c r="B223" s="42"/>
      <c r="C223" s="43"/>
      <c r="D223" s="43"/>
      <c r="E223" s="45" t="s">
        <v>327</v>
      </c>
      <c r="F223" s="43"/>
      <c r="G223" s="43"/>
      <c r="H223" s="43"/>
      <c r="I223" s="43"/>
      <c r="J223" s="44"/>
    </row>
    <row r="224" ht="120">
      <c r="A224" s="35" t="s">
        <v>50</v>
      </c>
      <c r="B224" s="42"/>
      <c r="C224" s="43"/>
      <c r="D224" s="43"/>
      <c r="E224" s="37" t="s">
        <v>328</v>
      </c>
      <c r="F224" s="43"/>
      <c r="G224" s="43"/>
      <c r="H224" s="43"/>
      <c r="I224" s="43"/>
      <c r="J224" s="44"/>
    </row>
    <row r="225">
      <c r="A225" s="35" t="s">
        <v>40</v>
      </c>
      <c r="B225" s="35">
        <v>54</v>
      </c>
      <c r="C225" s="36" t="s">
        <v>329</v>
      </c>
      <c r="D225" s="35" t="s">
        <v>42</v>
      </c>
      <c r="E225" s="37" t="s">
        <v>330</v>
      </c>
      <c r="F225" s="38" t="s">
        <v>118</v>
      </c>
      <c r="G225" s="39">
        <v>388.5</v>
      </c>
      <c r="H225" s="40">
        <v>0</v>
      </c>
      <c r="I225" s="40">
        <f>ROUND(G225*H225,P4)</f>
        <v>0</v>
      </c>
      <c r="J225" s="38" t="s">
        <v>45</v>
      </c>
      <c r="O225" s="41">
        <f>I225*0.21</f>
        <v>0</v>
      </c>
      <c r="P225">
        <v>3</v>
      </c>
    </row>
    <row r="226">
      <c r="A226" s="35" t="s">
        <v>46</v>
      </c>
      <c r="B226" s="42"/>
      <c r="C226" s="43"/>
      <c r="D226" s="43"/>
      <c r="E226" s="46" t="s">
        <v>42</v>
      </c>
      <c r="F226" s="43"/>
      <c r="G226" s="43"/>
      <c r="H226" s="43"/>
      <c r="I226" s="43"/>
      <c r="J226" s="44"/>
    </row>
    <row r="227" ht="60">
      <c r="A227" s="35" t="s">
        <v>48</v>
      </c>
      <c r="B227" s="42"/>
      <c r="C227" s="43"/>
      <c r="D227" s="43"/>
      <c r="E227" s="45" t="s">
        <v>331</v>
      </c>
      <c r="F227" s="43"/>
      <c r="G227" s="43"/>
      <c r="H227" s="43"/>
      <c r="I227" s="43"/>
      <c r="J227" s="44"/>
    </row>
    <row r="228" ht="120">
      <c r="A228" s="35" t="s">
        <v>50</v>
      </c>
      <c r="B228" s="42"/>
      <c r="C228" s="43"/>
      <c r="D228" s="43"/>
      <c r="E228" s="37" t="s">
        <v>328</v>
      </c>
      <c r="F228" s="43"/>
      <c r="G228" s="43"/>
      <c r="H228" s="43"/>
      <c r="I228" s="43"/>
      <c r="J228" s="44"/>
    </row>
    <row r="229">
      <c r="A229" s="35" t="s">
        <v>40</v>
      </c>
      <c r="B229" s="35">
        <v>55</v>
      </c>
      <c r="C229" s="36" t="s">
        <v>332</v>
      </c>
      <c r="D229" s="35" t="s">
        <v>42</v>
      </c>
      <c r="E229" s="37" t="s">
        <v>333</v>
      </c>
      <c r="F229" s="38" t="s">
        <v>101</v>
      </c>
      <c r="G229" s="39">
        <v>180.75</v>
      </c>
      <c r="H229" s="40">
        <v>0</v>
      </c>
      <c r="I229" s="40">
        <f>ROUND(G229*H229,P4)</f>
        <v>0</v>
      </c>
      <c r="J229" s="38" t="s">
        <v>45</v>
      </c>
      <c r="O229" s="41">
        <f>I229*0.21</f>
        <v>0</v>
      </c>
      <c r="P229">
        <v>3</v>
      </c>
    </row>
    <row r="230">
      <c r="A230" s="35" t="s">
        <v>46</v>
      </c>
      <c r="B230" s="42"/>
      <c r="C230" s="43"/>
      <c r="D230" s="43"/>
      <c r="E230" s="37" t="s">
        <v>334</v>
      </c>
      <c r="F230" s="43"/>
      <c r="G230" s="43"/>
      <c r="H230" s="43"/>
      <c r="I230" s="43"/>
      <c r="J230" s="44"/>
    </row>
    <row r="231">
      <c r="A231" s="35" t="s">
        <v>48</v>
      </c>
      <c r="B231" s="42"/>
      <c r="C231" s="43"/>
      <c r="D231" s="43"/>
      <c r="E231" s="45" t="s">
        <v>335</v>
      </c>
      <c r="F231" s="43"/>
      <c r="G231" s="43"/>
      <c r="H231" s="43"/>
      <c r="I231" s="43"/>
      <c r="J231" s="44"/>
    </row>
    <row r="232" ht="45">
      <c r="A232" s="35" t="s">
        <v>50</v>
      </c>
      <c r="B232" s="42"/>
      <c r="C232" s="43"/>
      <c r="D232" s="43"/>
      <c r="E232" s="37" t="s">
        <v>336</v>
      </c>
      <c r="F232" s="43"/>
      <c r="G232" s="43"/>
      <c r="H232" s="43"/>
      <c r="I232" s="43"/>
      <c r="J232" s="44"/>
    </row>
    <row r="233">
      <c r="A233" s="35" t="s">
        <v>40</v>
      </c>
      <c r="B233" s="35">
        <v>56</v>
      </c>
      <c r="C233" s="36" t="s">
        <v>337</v>
      </c>
      <c r="D233" s="35" t="s">
        <v>42</v>
      </c>
      <c r="E233" s="37" t="s">
        <v>338</v>
      </c>
      <c r="F233" s="38" t="s">
        <v>118</v>
      </c>
      <c r="G233" s="39">
        <v>8920</v>
      </c>
      <c r="H233" s="40">
        <v>0</v>
      </c>
      <c r="I233" s="40">
        <f>ROUND(G233*H233,P4)</f>
        <v>0</v>
      </c>
      <c r="J233" s="38" t="s">
        <v>45</v>
      </c>
      <c r="O233" s="41">
        <f>I233*0.21</f>
        <v>0</v>
      </c>
      <c r="P233">
        <v>3</v>
      </c>
    </row>
    <row r="234">
      <c r="A234" s="35" t="s">
        <v>46</v>
      </c>
      <c r="B234" s="42"/>
      <c r="C234" s="43"/>
      <c r="D234" s="43"/>
      <c r="E234" s="37" t="s">
        <v>339</v>
      </c>
      <c r="F234" s="43"/>
      <c r="G234" s="43"/>
      <c r="H234" s="43"/>
      <c r="I234" s="43"/>
      <c r="J234" s="44"/>
    </row>
    <row r="235" ht="30">
      <c r="A235" s="35" t="s">
        <v>48</v>
      </c>
      <c r="B235" s="42"/>
      <c r="C235" s="43"/>
      <c r="D235" s="43"/>
      <c r="E235" s="45" t="s">
        <v>340</v>
      </c>
      <c r="F235" s="43"/>
      <c r="G235" s="43"/>
      <c r="H235" s="43"/>
      <c r="I235" s="43"/>
      <c r="J235" s="44"/>
    </row>
    <row r="236" ht="75">
      <c r="A236" s="35" t="s">
        <v>50</v>
      </c>
      <c r="B236" s="42"/>
      <c r="C236" s="43"/>
      <c r="D236" s="43"/>
      <c r="E236" s="37" t="s">
        <v>341</v>
      </c>
      <c r="F236" s="43"/>
      <c r="G236" s="43"/>
      <c r="H236" s="43"/>
      <c r="I236" s="43"/>
      <c r="J236" s="44"/>
    </row>
    <row r="237">
      <c r="A237" s="35" t="s">
        <v>40</v>
      </c>
      <c r="B237" s="35">
        <v>57</v>
      </c>
      <c r="C237" s="36" t="s">
        <v>342</v>
      </c>
      <c r="D237" s="35" t="s">
        <v>42</v>
      </c>
      <c r="E237" s="37" t="s">
        <v>343</v>
      </c>
      <c r="F237" s="38" t="s">
        <v>118</v>
      </c>
      <c r="G237" s="39">
        <v>16330</v>
      </c>
      <c r="H237" s="40">
        <v>0</v>
      </c>
      <c r="I237" s="40">
        <f>ROUND(G237*H237,P4)</f>
        <v>0</v>
      </c>
      <c r="J237" s="38" t="s">
        <v>45</v>
      </c>
      <c r="O237" s="41">
        <f>I237*0.21</f>
        <v>0</v>
      </c>
      <c r="P237">
        <v>3</v>
      </c>
    </row>
    <row r="238">
      <c r="A238" s="35" t="s">
        <v>46</v>
      </c>
      <c r="B238" s="42"/>
      <c r="C238" s="43"/>
      <c r="D238" s="43"/>
      <c r="E238" s="46" t="s">
        <v>42</v>
      </c>
      <c r="F238" s="43"/>
      <c r="G238" s="43"/>
      <c r="H238" s="43"/>
      <c r="I238" s="43"/>
      <c r="J238" s="44"/>
    </row>
    <row r="239" ht="75">
      <c r="A239" s="35" t="s">
        <v>48</v>
      </c>
      <c r="B239" s="42"/>
      <c r="C239" s="43"/>
      <c r="D239" s="43"/>
      <c r="E239" s="45" t="s">
        <v>344</v>
      </c>
      <c r="F239" s="43"/>
      <c r="G239" s="43"/>
      <c r="H239" s="43"/>
      <c r="I239" s="43"/>
      <c r="J239" s="44"/>
    </row>
    <row r="240" ht="75">
      <c r="A240" s="35" t="s">
        <v>50</v>
      </c>
      <c r="B240" s="42"/>
      <c r="C240" s="43"/>
      <c r="D240" s="43"/>
      <c r="E240" s="37" t="s">
        <v>341</v>
      </c>
      <c r="F240" s="43"/>
      <c r="G240" s="43"/>
      <c r="H240" s="43"/>
      <c r="I240" s="43"/>
      <c r="J240" s="44"/>
    </row>
    <row r="241">
      <c r="A241" s="35" t="s">
        <v>40</v>
      </c>
      <c r="B241" s="35">
        <v>58</v>
      </c>
      <c r="C241" s="36" t="s">
        <v>345</v>
      </c>
      <c r="D241" s="35" t="s">
        <v>42</v>
      </c>
      <c r="E241" s="37" t="s">
        <v>346</v>
      </c>
      <c r="F241" s="38" t="s">
        <v>118</v>
      </c>
      <c r="G241" s="39">
        <v>8010</v>
      </c>
      <c r="H241" s="40">
        <v>0</v>
      </c>
      <c r="I241" s="40">
        <f>ROUND(G241*H241,P4)</f>
        <v>0</v>
      </c>
      <c r="J241" s="38" t="s">
        <v>45</v>
      </c>
      <c r="O241" s="41">
        <f>I241*0.21</f>
        <v>0</v>
      </c>
      <c r="P241">
        <v>3</v>
      </c>
    </row>
    <row r="242">
      <c r="A242" s="35" t="s">
        <v>46</v>
      </c>
      <c r="B242" s="42"/>
      <c r="C242" s="43"/>
      <c r="D242" s="43"/>
      <c r="E242" s="37" t="s">
        <v>347</v>
      </c>
      <c r="F242" s="43"/>
      <c r="G242" s="43"/>
      <c r="H242" s="43"/>
      <c r="I242" s="43"/>
      <c r="J242" s="44"/>
    </row>
    <row r="243">
      <c r="A243" s="35" t="s">
        <v>48</v>
      </c>
      <c r="B243" s="42"/>
      <c r="C243" s="43"/>
      <c r="D243" s="43"/>
      <c r="E243" s="45" t="s">
        <v>348</v>
      </c>
      <c r="F243" s="43"/>
      <c r="G243" s="43"/>
      <c r="H243" s="43"/>
      <c r="I243" s="43"/>
      <c r="J243" s="44"/>
    </row>
    <row r="244" ht="165">
      <c r="A244" s="35" t="s">
        <v>50</v>
      </c>
      <c r="B244" s="42"/>
      <c r="C244" s="43"/>
      <c r="D244" s="43"/>
      <c r="E244" s="37" t="s">
        <v>349</v>
      </c>
      <c r="F244" s="43"/>
      <c r="G244" s="43"/>
      <c r="H244" s="43"/>
      <c r="I244" s="43"/>
      <c r="J244" s="44"/>
    </row>
    <row r="245">
      <c r="A245" s="35" t="s">
        <v>40</v>
      </c>
      <c r="B245" s="35">
        <v>59</v>
      </c>
      <c r="C245" s="36" t="s">
        <v>350</v>
      </c>
      <c r="D245" s="35" t="s">
        <v>42</v>
      </c>
      <c r="E245" s="37" t="s">
        <v>351</v>
      </c>
      <c r="F245" s="38" t="s">
        <v>118</v>
      </c>
      <c r="G245" s="39">
        <v>8110</v>
      </c>
      <c r="H245" s="40">
        <v>0</v>
      </c>
      <c r="I245" s="40">
        <f>ROUND(G245*H245,P4)</f>
        <v>0</v>
      </c>
      <c r="J245" s="38" t="s">
        <v>45</v>
      </c>
      <c r="O245" s="41">
        <f>I245*0.21</f>
        <v>0</v>
      </c>
      <c r="P245">
        <v>3</v>
      </c>
    </row>
    <row r="246">
      <c r="A246" s="35" t="s">
        <v>46</v>
      </c>
      <c r="B246" s="42"/>
      <c r="C246" s="43"/>
      <c r="D246" s="43"/>
      <c r="E246" s="37" t="s">
        <v>352</v>
      </c>
      <c r="F246" s="43"/>
      <c r="G246" s="43"/>
      <c r="H246" s="43"/>
      <c r="I246" s="43"/>
      <c r="J246" s="44"/>
    </row>
    <row r="247">
      <c r="A247" s="35" t="s">
        <v>48</v>
      </c>
      <c r="B247" s="42"/>
      <c r="C247" s="43"/>
      <c r="D247" s="43"/>
      <c r="E247" s="45" t="s">
        <v>353</v>
      </c>
      <c r="F247" s="43"/>
      <c r="G247" s="43"/>
      <c r="H247" s="43"/>
      <c r="I247" s="43"/>
      <c r="J247" s="44"/>
    </row>
    <row r="248" ht="165">
      <c r="A248" s="35" t="s">
        <v>50</v>
      </c>
      <c r="B248" s="42"/>
      <c r="C248" s="43"/>
      <c r="D248" s="43"/>
      <c r="E248" s="37" t="s">
        <v>349</v>
      </c>
      <c r="F248" s="43"/>
      <c r="G248" s="43"/>
      <c r="H248" s="43"/>
      <c r="I248" s="43"/>
      <c r="J248" s="44"/>
    </row>
    <row r="249">
      <c r="A249" s="35" t="s">
        <v>40</v>
      </c>
      <c r="B249" s="35">
        <v>60</v>
      </c>
      <c r="C249" s="36" t="s">
        <v>354</v>
      </c>
      <c r="D249" s="35" t="s">
        <v>42</v>
      </c>
      <c r="E249" s="37" t="s">
        <v>355</v>
      </c>
      <c r="F249" s="38" t="s">
        <v>118</v>
      </c>
      <c r="G249" s="39">
        <v>8220</v>
      </c>
      <c r="H249" s="40">
        <v>0</v>
      </c>
      <c r="I249" s="40">
        <f>ROUND(G249*H249,P4)</f>
        <v>0</v>
      </c>
      <c r="J249" s="38" t="s">
        <v>45</v>
      </c>
      <c r="O249" s="41">
        <f>I249*0.21</f>
        <v>0</v>
      </c>
      <c r="P249">
        <v>3</v>
      </c>
    </row>
    <row r="250">
      <c r="A250" s="35" t="s">
        <v>46</v>
      </c>
      <c r="B250" s="42"/>
      <c r="C250" s="43"/>
      <c r="D250" s="43"/>
      <c r="E250" s="37" t="s">
        <v>356</v>
      </c>
      <c r="F250" s="43"/>
      <c r="G250" s="43"/>
      <c r="H250" s="43"/>
      <c r="I250" s="43"/>
      <c r="J250" s="44"/>
    </row>
    <row r="251">
      <c r="A251" s="35" t="s">
        <v>48</v>
      </c>
      <c r="B251" s="42"/>
      <c r="C251" s="43"/>
      <c r="D251" s="43"/>
      <c r="E251" s="45" t="s">
        <v>357</v>
      </c>
      <c r="F251" s="43"/>
      <c r="G251" s="43"/>
      <c r="H251" s="43"/>
      <c r="I251" s="43"/>
      <c r="J251" s="44"/>
    </row>
    <row r="252" ht="165">
      <c r="A252" s="35" t="s">
        <v>50</v>
      </c>
      <c r="B252" s="42"/>
      <c r="C252" s="43"/>
      <c r="D252" s="43"/>
      <c r="E252" s="37" t="s">
        <v>349</v>
      </c>
      <c r="F252" s="43"/>
      <c r="G252" s="43"/>
      <c r="H252" s="43"/>
      <c r="I252" s="43"/>
      <c r="J252" s="44"/>
    </row>
    <row r="253">
      <c r="A253" s="35" t="s">
        <v>40</v>
      </c>
      <c r="B253" s="35">
        <v>61</v>
      </c>
      <c r="C253" s="36" t="s">
        <v>358</v>
      </c>
      <c r="D253" s="35" t="s">
        <v>42</v>
      </c>
      <c r="E253" s="37" t="s">
        <v>359</v>
      </c>
      <c r="F253" s="38" t="s">
        <v>118</v>
      </c>
      <c r="G253" s="39">
        <v>8920</v>
      </c>
      <c r="H253" s="40">
        <v>0</v>
      </c>
      <c r="I253" s="40">
        <f>ROUND(G253*H253,P4)</f>
        <v>0</v>
      </c>
      <c r="J253" s="38" t="s">
        <v>45</v>
      </c>
      <c r="O253" s="41">
        <f>I253*0.21</f>
        <v>0</v>
      </c>
      <c r="P253">
        <v>3</v>
      </c>
    </row>
    <row r="254" ht="30">
      <c r="A254" s="35" t="s">
        <v>46</v>
      </c>
      <c r="B254" s="42"/>
      <c r="C254" s="43"/>
      <c r="D254" s="43"/>
      <c r="E254" s="37" t="s">
        <v>360</v>
      </c>
      <c r="F254" s="43"/>
      <c r="G254" s="43"/>
      <c r="H254" s="43"/>
      <c r="I254" s="43"/>
      <c r="J254" s="44"/>
    </row>
    <row r="255" ht="30">
      <c r="A255" s="35" t="s">
        <v>48</v>
      </c>
      <c r="B255" s="42"/>
      <c r="C255" s="43"/>
      <c r="D255" s="43"/>
      <c r="E255" s="45" t="s">
        <v>361</v>
      </c>
      <c r="F255" s="43"/>
      <c r="G255" s="43"/>
      <c r="H255" s="43"/>
      <c r="I255" s="43"/>
      <c r="J255" s="44"/>
    </row>
    <row r="256" ht="30">
      <c r="A256" s="35" t="s">
        <v>50</v>
      </c>
      <c r="B256" s="42"/>
      <c r="C256" s="43"/>
      <c r="D256" s="43"/>
      <c r="E256" s="37" t="s">
        <v>362</v>
      </c>
      <c r="F256" s="43"/>
      <c r="G256" s="43"/>
      <c r="H256" s="43"/>
      <c r="I256" s="43"/>
      <c r="J256" s="44"/>
    </row>
    <row r="257" ht="30">
      <c r="A257" s="35" t="s">
        <v>40</v>
      </c>
      <c r="B257" s="35">
        <v>62</v>
      </c>
      <c r="C257" s="36" t="s">
        <v>363</v>
      </c>
      <c r="D257" s="35" t="s">
        <v>42</v>
      </c>
      <c r="E257" s="37" t="s">
        <v>364</v>
      </c>
      <c r="F257" s="38" t="s">
        <v>118</v>
      </c>
      <c r="G257" s="39">
        <v>20</v>
      </c>
      <c r="H257" s="40">
        <v>0</v>
      </c>
      <c r="I257" s="40">
        <f>ROUND(G257*H257,P4)</f>
        <v>0</v>
      </c>
      <c r="J257" s="38" t="s">
        <v>45</v>
      </c>
      <c r="O257" s="41">
        <f>I257*0.21</f>
        <v>0</v>
      </c>
      <c r="P257">
        <v>3</v>
      </c>
    </row>
    <row r="258">
      <c r="A258" s="35" t="s">
        <v>46</v>
      </c>
      <c r="B258" s="42"/>
      <c r="C258" s="43"/>
      <c r="D258" s="43"/>
      <c r="E258" s="37" t="s">
        <v>365</v>
      </c>
      <c r="F258" s="43"/>
      <c r="G258" s="43"/>
      <c r="H258" s="43"/>
      <c r="I258" s="43"/>
      <c r="J258" s="44"/>
    </row>
    <row r="259">
      <c r="A259" s="35" t="s">
        <v>48</v>
      </c>
      <c r="B259" s="42"/>
      <c r="C259" s="43"/>
      <c r="D259" s="43"/>
      <c r="E259" s="45" t="s">
        <v>366</v>
      </c>
      <c r="F259" s="43"/>
      <c r="G259" s="43"/>
      <c r="H259" s="43"/>
      <c r="I259" s="43"/>
      <c r="J259" s="44"/>
    </row>
    <row r="260" ht="165">
      <c r="A260" s="35" t="s">
        <v>50</v>
      </c>
      <c r="B260" s="42"/>
      <c r="C260" s="43"/>
      <c r="D260" s="43"/>
      <c r="E260" s="37" t="s">
        <v>367</v>
      </c>
      <c r="F260" s="43"/>
      <c r="G260" s="43"/>
      <c r="H260" s="43"/>
      <c r="I260" s="43"/>
      <c r="J260" s="44"/>
    </row>
    <row r="261">
      <c r="A261" s="35" t="s">
        <v>40</v>
      </c>
      <c r="B261" s="35">
        <v>63</v>
      </c>
      <c r="C261" s="36" t="s">
        <v>368</v>
      </c>
      <c r="D261" s="35" t="s">
        <v>42</v>
      </c>
      <c r="E261" s="37" t="s">
        <v>369</v>
      </c>
      <c r="F261" s="38" t="s">
        <v>118</v>
      </c>
      <c r="G261" s="39">
        <v>37</v>
      </c>
      <c r="H261" s="40">
        <v>0</v>
      </c>
      <c r="I261" s="40">
        <f>ROUND(G261*H261,P4)</f>
        <v>0</v>
      </c>
      <c r="J261" s="38" t="s">
        <v>45</v>
      </c>
      <c r="O261" s="41">
        <f>I261*0.21</f>
        <v>0</v>
      </c>
      <c r="P261">
        <v>3</v>
      </c>
    </row>
    <row r="262" ht="30">
      <c r="A262" s="35" t="s">
        <v>46</v>
      </c>
      <c r="B262" s="42"/>
      <c r="C262" s="43"/>
      <c r="D262" s="43"/>
      <c r="E262" s="37" t="s">
        <v>370</v>
      </c>
      <c r="F262" s="43"/>
      <c r="G262" s="43"/>
      <c r="H262" s="43"/>
      <c r="I262" s="43"/>
      <c r="J262" s="44"/>
    </row>
    <row r="263" ht="45">
      <c r="A263" s="35" t="s">
        <v>48</v>
      </c>
      <c r="B263" s="42"/>
      <c r="C263" s="43"/>
      <c r="D263" s="43"/>
      <c r="E263" s="45" t="s">
        <v>371</v>
      </c>
      <c r="F263" s="43"/>
      <c r="G263" s="43"/>
      <c r="H263" s="43"/>
      <c r="I263" s="43"/>
      <c r="J263" s="44"/>
    </row>
    <row r="264" ht="195">
      <c r="A264" s="35" t="s">
        <v>50</v>
      </c>
      <c r="B264" s="42"/>
      <c r="C264" s="43"/>
      <c r="D264" s="43"/>
      <c r="E264" s="37" t="s">
        <v>372</v>
      </c>
      <c r="F264" s="43"/>
      <c r="G264" s="43"/>
      <c r="H264" s="43"/>
      <c r="I264" s="43"/>
      <c r="J264" s="44"/>
    </row>
    <row r="265">
      <c r="A265" s="35" t="s">
        <v>40</v>
      </c>
      <c r="B265" s="35">
        <v>64</v>
      </c>
      <c r="C265" s="36" t="s">
        <v>373</v>
      </c>
      <c r="D265" s="35" t="s">
        <v>42</v>
      </c>
      <c r="E265" s="37" t="s">
        <v>374</v>
      </c>
      <c r="F265" s="38" t="s">
        <v>118</v>
      </c>
      <c r="G265" s="39">
        <v>50</v>
      </c>
      <c r="H265" s="40">
        <v>0</v>
      </c>
      <c r="I265" s="40">
        <f>ROUND(G265*H265,P4)</f>
        <v>0</v>
      </c>
      <c r="J265" s="38" t="s">
        <v>45</v>
      </c>
      <c r="O265" s="41">
        <f>I265*0.21</f>
        <v>0</v>
      </c>
      <c r="P265">
        <v>3</v>
      </c>
    </row>
    <row r="266" ht="45">
      <c r="A266" s="35" t="s">
        <v>46</v>
      </c>
      <c r="B266" s="42"/>
      <c r="C266" s="43"/>
      <c r="D266" s="43"/>
      <c r="E266" s="37" t="s">
        <v>375</v>
      </c>
      <c r="F266" s="43"/>
      <c r="G266" s="43"/>
      <c r="H266" s="43"/>
      <c r="I266" s="43"/>
      <c r="J266" s="44"/>
    </row>
    <row r="267">
      <c r="A267" s="35" t="s">
        <v>48</v>
      </c>
      <c r="B267" s="42"/>
      <c r="C267" s="43"/>
      <c r="D267" s="43"/>
      <c r="E267" s="45" t="s">
        <v>376</v>
      </c>
      <c r="F267" s="43"/>
      <c r="G267" s="43"/>
      <c r="H267" s="43"/>
      <c r="I267" s="43"/>
      <c r="J267" s="44"/>
    </row>
    <row r="268" ht="195">
      <c r="A268" s="35" t="s">
        <v>50</v>
      </c>
      <c r="B268" s="42"/>
      <c r="C268" s="43"/>
      <c r="D268" s="43"/>
      <c r="E268" s="37" t="s">
        <v>377</v>
      </c>
      <c r="F268" s="43"/>
      <c r="G268" s="43"/>
      <c r="H268" s="43"/>
      <c r="I268" s="43"/>
      <c r="J268" s="44"/>
    </row>
    <row r="269">
      <c r="A269" s="35" t="s">
        <v>40</v>
      </c>
      <c r="B269" s="35">
        <v>65</v>
      </c>
      <c r="C269" s="36" t="s">
        <v>378</v>
      </c>
      <c r="D269" s="35" t="s">
        <v>42</v>
      </c>
      <c r="E269" s="37" t="s">
        <v>379</v>
      </c>
      <c r="F269" s="38" t="s">
        <v>118</v>
      </c>
      <c r="G269" s="39">
        <v>93</v>
      </c>
      <c r="H269" s="40">
        <v>0</v>
      </c>
      <c r="I269" s="40">
        <f>ROUND(G269*H269,P4)</f>
        <v>0</v>
      </c>
      <c r="J269" s="38" t="s">
        <v>45</v>
      </c>
      <c r="O269" s="41">
        <f>I269*0.21</f>
        <v>0</v>
      </c>
      <c r="P269">
        <v>3</v>
      </c>
    </row>
    <row r="270" ht="30">
      <c r="A270" s="35" t="s">
        <v>46</v>
      </c>
      <c r="B270" s="42"/>
      <c r="C270" s="43"/>
      <c r="D270" s="43"/>
      <c r="E270" s="37" t="s">
        <v>380</v>
      </c>
      <c r="F270" s="43"/>
      <c r="G270" s="43"/>
      <c r="H270" s="43"/>
      <c r="I270" s="43"/>
      <c r="J270" s="44"/>
    </row>
    <row r="271" ht="60">
      <c r="A271" s="35" t="s">
        <v>48</v>
      </c>
      <c r="B271" s="42"/>
      <c r="C271" s="43"/>
      <c r="D271" s="43"/>
      <c r="E271" s="45" t="s">
        <v>381</v>
      </c>
      <c r="F271" s="43"/>
      <c r="G271" s="43"/>
      <c r="H271" s="43"/>
      <c r="I271" s="43"/>
      <c r="J271" s="44"/>
    </row>
    <row r="272" ht="195">
      <c r="A272" s="35" t="s">
        <v>50</v>
      </c>
      <c r="B272" s="42"/>
      <c r="C272" s="43"/>
      <c r="D272" s="43"/>
      <c r="E272" s="37" t="s">
        <v>377</v>
      </c>
      <c r="F272" s="43"/>
      <c r="G272" s="43"/>
      <c r="H272" s="43"/>
      <c r="I272" s="43"/>
      <c r="J272" s="44"/>
    </row>
    <row r="273">
      <c r="A273" s="35" t="s">
        <v>40</v>
      </c>
      <c r="B273" s="35">
        <v>66</v>
      </c>
      <c r="C273" s="36" t="s">
        <v>382</v>
      </c>
      <c r="D273" s="35" t="s">
        <v>42</v>
      </c>
      <c r="E273" s="37" t="s">
        <v>383</v>
      </c>
      <c r="F273" s="38" t="s">
        <v>118</v>
      </c>
      <c r="G273" s="39">
        <v>100</v>
      </c>
      <c r="H273" s="40">
        <v>0</v>
      </c>
      <c r="I273" s="40">
        <f>ROUND(G273*H273,P4)</f>
        <v>0</v>
      </c>
      <c r="J273" s="38" t="s">
        <v>45</v>
      </c>
      <c r="O273" s="41">
        <f>I273*0.21</f>
        <v>0</v>
      </c>
      <c r="P273">
        <v>3</v>
      </c>
    </row>
    <row r="274" ht="60">
      <c r="A274" s="35" t="s">
        <v>46</v>
      </c>
      <c r="B274" s="42"/>
      <c r="C274" s="43"/>
      <c r="D274" s="43"/>
      <c r="E274" s="37" t="s">
        <v>384</v>
      </c>
      <c r="F274" s="43"/>
      <c r="G274" s="43"/>
      <c r="H274" s="43"/>
      <c r="I274" s="43"/>
      <c r="J274" s="44"/>
    </row>
    <row r="275" ht="45">
      <c r="A275" s="35" t="s">
        <v>48</v>
      </c>
      <c r="B275" s="42"/>
      <c r="C275" s="43"/>
      <c r="D275" s="43"/>
      <c r="E275" s="45" t="s">
        <v>385</v>
      </c>
      <c r="F275" s="43"/>
      <c r="G275" s="43"/>
      <c r="H275" s="43"/>
      <c r="I275" s="43"/>
      <c r="J275" s="44"/>
    </row>
    <row r="276" ht="195">
      <c r="A276" s="35" t="s">
        <v>50</v>
      </c>
      <c r="B276" s="42"/>
      <c r="C276" s="43"/>
      <c r="D276" s="43"/>
      <c r="E276" s="37" t="s">
        <v>377</v>
      </c>
      <c r="F276" s="43"/>
      <c r="G276" s="43"/>
      <c r="H276" s="43"/>
      <c r="I276" s="43"/>
      <c r="J276" s="44"/>
    </row>
    <row r="277">
      <c r="A277" s="35" t="s">
        <v>40</v>
      </c>
      <c r="B277" s="35">
        <v>67</v>
      </c>
      <c r="C277" s="36" t="s">
        <v>386</v>
      </c>
      <c r="D277" s="35" t="s">
        <v>42</v>
      </c>
      <c r="E277" s="37" t="s">
        <v>387</v>
      </c>
      <c r="F277" s="38" t="s">
        <v>118</v>
      </c>
      <c r="G277" s="39">
        <v>447.5</v>
      </c>
      <c r="H277" s="40">
        <v>0</v>
      </c>
      <c r="I277" s="40">
        <f>ROUND(G277*H277,P4)</f>
        <v>0</v>
      </c>
      <c r="J277" s="38" t="s">
        <v>45</v>
      </c>
      <c r="O277" s="41">
        <f>I277*0.21</f>
        <v>0</v>
      </c>
      <c r="P277">
        <v>3</v>
      </c>
    </row>
    <row r="278" ht="60">
      <c r="A278" s="35" t="s">
        <v>46</v>
      </c>
      <c r="B278" s="42"/>
      <c r="C278" s="43"/>
      <c r="D278" s="43"/>
      <c r="E278" s="37" t="s">
        <v>388</v>
      </c>
      <c r="F278" s="43"/>
      <c r="G278" s="43"/>
      <c r="H278" s="43"/>
      <c r="I278" s="43"/>
      <c r="J278" s="44"/>
    </row>
    <row r="279" ht="60">
      <c r="A279" s="35" t="s">
        <v>48</v>
      </c>
      <c r="B279" s="42"/>
      <c r="C279" s="43"/>
      <c r="D279" s="43"/>
      <c r="E279" s="45" t="s">
        <v>389</v>
      </c>
      <c r="F279" s="43"/>
      <c r="G279" s="43"/>
      <c r="H279" s="43"/>
      <c r="I279" s="43"/>
      <c r="J279" s="44"/>
    </row>
    <row r="280" ht="195">
      <c r="A280" s="35" t="s">
        <v>50</v>
      </c>
      <c r="B280" s="42"/>
      <c r="C280" s="43"/>
      <c r="D280" s="43"/>
      <c r="E280" s="37" t="s">
        <v>377</v>
      </c>
      <c r="F280" s="43"/>
      <c r="G280" s="43"/>
      <c r="H280" s="43"/>
      <c r="I280" s="43"/>
      <c r="J280" s="44"/>
    </row>
    <row r="281" ht="30">
      <c r="A281" s="35" t="s">
        <v>40</v>
      </c>
      <c r="B281" s="35">
        <v>68</v>
      </c>
      <c r="C281" s="36" t="s">
        <v>390</v>
      </c>
      <c r="D281" s="35" t="s">
        <v>42</v>
      </c>
      <c r="E281" s="37" t="s">
        <v>391</v>
      </c>
      <c r="F281" s="38" t="s">
        <v>118</v>
      </c>
      <c r="G281" s="39">
        <v>16.5</v>
      </c>
      <c r="H281" s="40">
        <v>0</v>
      </c>
      <c r="I281" s="40">
        <f>ROUND(G281*H281,P4)</f>
        <v>0</v>
      </c>
      <c r="J281" s="38" t="s">
        <v>45</v>
      </c>
      <c r="O281" s="41">
        <f>I281*0.21</f>
        <v>0</v>
      </c>
      <c r="P281">
        <v>3</v>
      </c>
    </row>
    <row r="282" ht="30">
      <c r="A282" s="35" t="s">
        <v>46</v>
      </c>
      <c r="B282" s="42"/>
      <c r="C282" s="43"/>
      <c r="D282" s="43"/>
      <c r="E282" s="37" t="s">
        <v>392</v>
      </c>
      <c r="F282" s="43"/>
      <c r="G282" s="43"/>
      <c r="H282" s="43"/>
      <c r="I282" s="43"/>
      <c r="J282" s="44"/>
    </row>
    <row r="283">
      <c r="A283" s="35" t="s">
        <v>48</v>
      </c>
      <c r="B283" s="42"/>
      <c r="C283" s="43"/>
      <c r="D283" s="43"/>
      <c r="E283" s="45" t="s">
        <v>393</v>
      </c>
      <c r="F283" s="43"/>
      <c r="G283" s="43"/>
      <c r="H283" s="43"/>
      <c r="I283" s="43"/>
      <c r="J283" s="44"/>
    </row>
    <row r="284" ht="195">
      <c r="A284" s="35" t="s">
        <v>50</v>
      </c>
      <c r="B284" s="42"/>
      <c r="C284" s="43"/>
      <c r="D284" s="43"/>
      <c r="E284" s="37" t="s">
        <v>377</v>
      </c>
      <c r="F284" s="43"/>
      <c r="G284" s="43"/>
      <c r="H284" s="43"/>
      <c r="I284" s="43"/>
      <c r="J284" s="44"/>
    </row>
    <row r="285">
      <c r="A285" s="35" t="s">
        <v>40</v>
      </c>
      <c r="B285" s="35">
        <v>69</v>
      </c>
      <c r="C285" s="36" t="s">
        <v>394</v>
      </c>
      <c r="D285" s="35" t="s">
        <v>42</v>
      </c>
      <c r="E285" s="37" t="s">
        <v>395</v>
      </c>
      <c r="F285" s="38" t="s">
        <v>118</v>
      </c>
      <c r="G285" s="39">
        <v>125</v>
      </c>
      <c r="H285" s="40">
        <v>0</v>
      </c>
      <c r="I285" s="40">
        <f>ROUND(G285*H285,P4)</f>
        <v>0</v>
      </c>
      <c r="J285" s="38" t="s">
        <v>45</v>
      </c>
      <c r="O285" s="41">
        <f>I285*0.21</f>
        <v>0</v>
      </c>
      <c r="P285">
        <v>3</v>
      </c>
    </row>
    <row r="286" ht="30">
      <c r="A286" s="35" t="s">
        <v>46</v>
      </c>
      <c r="B286" s="42"/>
      <c r="C286" s="43"/>
      <c r="D286" s="43"/>
      <c r="E286" s="37" t="s">
        <v>396</v>
      </c>
      <c r="F286" s="43"/>
      <c r="G286" s="43"/>
      <c r="H286" s="43"/>
      <c r="I286" s="43"/>
      <c r="J286" s="44"/>
    </row>
    <row r="287">
      <c r="A287" s="35" t="s">
        <v>48</v>
      </c>
      <c r="B287" s="42"/>
      <c r="C287" s="43"/>
      <c r="D287" s="43"/>
      <c r="E287" s="45" t="s">
        <v>397</v>
      </c>
      <c r="F287" s="43"/>
      <c r="G287" s="43"/>
      <c r="H287" s="43"/>
      <c r="I287" s="43"/>
      <c r="J287" s="44"/>
    </row>
    <row r="288" ht="180">
      <c r="A288" s="35" t="s">
        <v>50</v>
      </c>
      <c r="B288" s="42"/>
      <c r="C288" s="43"/>
      <c r="D288" s="43"/>
      <c r="E288" s="37" t="s">
        <v>398</v>
      </c>
      <c r="F288" s="43"/>
      <c r="G288" s="43"/>
      <c r="H288" s="43"/>
      <c r="I288" s="43"/>
      <c r="J288" s="44"/>
    </row>
    <row r="289" ht="30">
      <c r="A289" s="35" t="s">
        <v>40</v>
      </c>
      <c r="B289" s="35">
        <v>70</v>
      </c>
      <c r="C289" s="36" t="s">
        <v>399</v>
      </c>
      <c r="D289" s="35" t="s">
        <v>42</v>
      </c>
      <c r="E289" s="37" t="s">
        <v>400</v>
      </c>
      <c r="F289" s="38" t="s">
        <v>118</v>
      </c>
      <c r="G289" s="39">
        <v>53.200000000000003</v>
      </c>
      <c r="H289" s="40">
        <v>0</v>
      </c>
      <c r="I289" s="40">
        <f>ROUND(G289*H289,P4)</f>
        <v>0</v>
      </c>
      <c r="J289" s="38" t="s">
        <v>45</v>
      </c>
      <c r="O289" s="41">
        <f>I289*0.21</f>
        <v>0</v>
      </c>
      <c r="P289">
        <v>3</v>
      </c>
    </row>
    <row r="290">
      <c r="A290" s="35" t="s">
        <v>46</v>
      </c>
      <c r="B290" s="42"/>
      <c r="C290" s="43"/>
      <c r="D290" s="43"/>
      <c r="E290" s="37" t="s">
        <v>401</v>
      </c>
      <c r="F290" s="43"/>
      <c r="G290" s="43"/>
      <c r="H290" s="43"/>
      <c r="I290" s="43"/>
      <c r="J290" s="44"/>
    </row>
    <row r="291">
      <c r="A291" s="35" t="s">
        <v>48</v>
      </c>
      <c r="B291" s="42"/>
      <c r="C291" s="43"/>
      <c r="D291" s="43"/>
      <c r="E291" s="45" t="s">
        <v>402</v>
      </c>
      <c r="F291" s="43"/>
      <c r="G291" s="43"/>
      <c r="H291" s="43"/>
      <c r="I291" s="43"/>
      <c r="J291" s="44"/>
    </row>
    <row r="292" ht="180">
      <c r="A292" s="35" t="s">
        <v>50</v>
      </c>
      <c r="B292" s="42"/>
      <c r="C292" s="43"/>
      <c r="D292" s="43"/>
      <c r="E292" s="37" t="s">
        <v>398</v>
      </c>
      <c r="F292" s="43"/>
      <c r="G292" s="43"/>
      <c r="H292" s="43"/>
      <c r="I292" s="43"/>
      <c r="J292" s="44"/>
    </row>
    <row r="293">
      <c r="A293" s="29" t="s">
        <v>37</v>
      </c>
      <c r="B293" s="30"/>
      <c r="C293" s="31" t="s">
        <v>403</v>
      </c>
      <c r="D293" s="32"/>
      <c r="E293" s="29" t="s">
        <v>404</v>
      </c>
      <c r="F293" s="32"/>
      <c r="G293" s="32"/>
      <c r="H293" s="32"/>
      <c r="I293" s="33">
        <f>SUMIFS(I294:I297,A294:A297,"P")</f>
        <v>0</v>
      </c>
      <c r="J293" s="34"/>
    </row>
    <row r="294">
      <c r="A294" s="35" t="s">
        <v>40</v>
      </c>
      <c r="B294" s="35">
        <v>71</v>
      </c>
      <c r="C294" s="36" t="s">
        <v>405</v>
      </c>
      <c r="D294" s="35" t="s">
        <v>42</v>
      </c>
      <c r="E294" s="37" t="s">
        <v>406</v>
      </c>
      <c r="F294" s="38" t="s">
        <v>118</v>
      </c>
      <c r="G294" s="39">
        <v>208</v>
      </c>
      <c r="H294" s="40">
        <v>0</v>
      </c>
      <c r="I294" s="40">
        <f>ROUND(G294*H294,P4)</f>
        <v>0</v>
      </c>
      <c r="J294" s="38" t="s">
        <v>45</v>
      </c>
      <c r="O294" s="41">
        <f>I294*0.21</f>
        <v>0</v>
      </c>
      <c r="P294">
        <v>3</v>
      </c>
    </row>
    <row r="295">
      <c r="A295" s="35" t="s">
        <v>46</v>
      </c>
      <c r="B295" s="42"/>
      <c r="C295" s="43"/>
      <c r="D295" s="43"/>
      <c r="E295" s="37" t="s">
        <v>407</v>
      </c>
      <c r="F295" s="43"/>
      <c r="G295" s="43"/>
      <c r="H295" s="43"/>
      <c r="I295" s="43"/>
      <c r="J295" s="44"/>
    </row>
    <row r="296">
      <c r="A296" s="35" t="s">
        <v>48</v>
      </c>
      <c r="B296" s="42"/>
      <c r="C296" s="43"/>
      <c r="D296" s="43"/>
      <c r="E296" s="45" t="s">
        <v>408</v>
      </c>
      <c r="F296" s="43"/>
      <c r="G296" s="43"/>
      <c r="H296" s="43"/>
      <c r="I296" s="43"/>
      <c r="J296" s="44"/>
    </row>
    <row r="297" ht="270">
      <c r="A297" s="35" t="s">
        <v>50</v>
      </c>
      <c r="B297" s="42"/>
      <c r="C297" s="43"/>
      <c r="D297" s="43"/>
      <c r="E297" s="37" t="s">
        <v>409</v>
      </c>
      <c r="F297" s="43"/>
      <c r="G297" s="43"/>
      <c r="H297" s="43"/>
      <c r="I297" s="43"/>
      <c r="J297" s="44"/>
    </row>
    <row r="298">
      <c r="A298" s="29" t="s">
        <v>37</v>
      </c>
      <c r="B298" s="30"/>
      <c r="C298" s="31" t="s">
        <v>410</v>
      </c>
      <c r="D298" s="32"/>
      <c r="E298" s="29" t="s">
        <v>411</v>
      </c>
      <c r="F298" s="32"/>
      <c r="G298" s="32"/>
      <c r="H298" s="32"/>
      <c r="I298" s="33">
        <f>SUMIFS(I299:I374,A299:A374,"P")</f>
        <v>0</v>
      </c>
      <c r="J298" s="34"/>
    </row>
    <row r="299">
      <c r="A299" s="35" t="s">
        <v>40</v>
      </c>
      <c r="B299" s="35">
        <v>72</v>
      </c>
      <c r="C299" s="36" t="s">
        <v>412</v>
      </c>
      <c r="D299" s="35" t="s">
        <v>42</v>
      </c>
      <c r="E299" s="37" t="s">
        <v>413</v>
      </c>
      <c r="F299" s="38" t="s">
        <v>171</v>
      </c>
      <c r="G299" s="39">
        <v>262</v>
      </c>
      <c r="H299" s="40">
        <v>0</v>
      </c>
      <c r="I299" s="40">
        <f>ROUND(G299*H299,P4)</f>
        <v>0</v>
      </c>
      <c r="J299" s="38" t="s">
        <v>45</v>
      </c>
      <c r="O299" s="41">
        <f>I299*0.21</f>
        <v>0</v>
      </c>
      <c r="P299">
        <v>3</v>
      </c>
    </row>
    <row r="300">
      <c r="A300" s="35" t="s">
        <v>46</v>
      </c>
      <c r="B300" s="42"/>
      <c r="C300" s="43"/>
      <c r="D300" s="43"/>
      <c r="E300" s="37" t="s">
        <v>414</v>
      </c>
      <c r="F300" s="43"/>
      <c r="G300" s="43"/>
      <c r="H300" s="43"/>
      <c r="I300" s="43"/>
      <c r="J300" s="44"/>
    </row>
    <row r="301">
      <c r="A301" s="35" t="s">
        <v>48</v>
      </c>
      <c r="B301" s="42"/>
      <c r="C301" s="43"/>
      <c r="D301" s="43"/>
      <c r="E301" s="45" t="s">
        <v>415</v>
      </c>
      <c r="F301" s="43"/>
      <c r="G301" s="43"/>
      <c r="H301" s="43"/>
      <c r="I301" s="43"/>
      <c r="J301" s="44"/>
    </row>
    <row r="302" ht="330">
      <c r="A302" s="35" t="s">
        <v>50</v>
      </c>
      <c r="B302" s="42"/>
      <c r="C302" s="43"/>
      <c r="D302" s="43"/>
      <c r="E302" s="37" t="s">
        <v>416</v>
      </c>
      <c r="F302" s="43"/>
      <c r="G302" s="43"/>
      <c r="H302" s="43"/>
      <c r="I302" s="43"/>
      <c r="J302" s="44"/>
    </row>
    <row r="303">
      <c r="A303" s="35" t="s">
        <v>40</v>
      </c>
      <c r="B303" s="35">
        <v>73</v>
      </c>
      <c r="C303" s="36" t="s">
        <v>417</v>
      </c>
      <c r="D303" s="35" t="s">
        <v>42</v>
      </c>
      <c r="E303" s="37" t="s">
        <v>418</v>
      </c>
      <c r="F303" s="38" t="s">
        <v>171</v>
      </c>
      <c r="G303" s="39">
        <v>362</v>
      </c>
      <c r="H303" s="40">
        <v>0</v>
      </c>
      <c r="I303" s="40">
        <f>ROUND(G303*H303,P4)</f>
        <v>0</v>
      </c>
      <c r="J303" s="38" t="s">
        <v>45</v>
      </c>
      <c r="O303" s="41">
        <f>I303*0.21</f>
        <v>0</v>
      </c>
      <c r="P303">
        <v>3</v>
      </c>
    </row>
    <row r="304">
      <c r="A304" s="35" t="s">
        <v>46</v>
      </c>
      <c r="B304" s="42"/>
      <c r="C304" s="43"/>
      <c r="D304" s="43"/>
      <c r="E304" s="37" t="s">
        <v>419</v>
      </c>
      <c r="F304" s="43"/>
      <c r="G304" s="43"/>
      <c r="H304" s="43"/>
      <c r="I304" s="43"/>
      <c r="J304" s="44"/>
    </row>
    <row r="305">
      <c r="A305" s="35" t="s">
        <v>48</v>
      </c>
      <c r="B305" s="42"/>
      <c r="C305" s="43"/>
      <c r="D305" s="43"/>
      <c r="E305" s="45" t="s">
        <v>420</v>
      </c>
      <c r="F305" s="43"/>
      <c r="G305" s="43"/>
      <c r="H305" s="43"/>
      <c r="I305" s="43"/>
      <c r="J305" s="44"/>
    </row>
    <row r="306" ht="330">
      <c r="A306" s="35" t="s">
        <v>50</v>
      </c>
      <c r="B306" s="42"/>
      <c r="C306" s="43"/>
      <c r="D306" s="43"/>
      <c r="E306" s="37" t="s">
        <v>416</v>
      </c>
      <c r="F306" s="43"/>
      <c r="G306" s="43"/>
      <c r="H306" s="43"/>
      <c r="I306" s="43"/>
      <c r="J306" s="44"/>
    </row>
    <row r="307">
      <c r="A307" s="35" t="s">
        <v>40</v>
      </c>
      <c r="B307" s="35">
        <v>74</v>
      </c>
      <c r="C307" s="36" t="s">
        <v>421</v>
      </c>
      <c r="D307" s="35" t="s">
        <v>42</v>
      </c>
      <c r="E307" s="37" t="s">
        <v>422</v>
      </c>
      <c r="F307" s="38" t="s">
        <v>171</v>
      </c>
      <c r="G307" s="39">
        <v>34</v>
      </c>
      <c r="H307" s="40">
        <v>0</v>
      </c>
      <c r="I307" s="40">
        <f>ROUND(G307*H307,P4)</f>
        <v>0</v>
      </c>
      <c r="J307" s="38" t="s">
        <v>45</v>
      </c>
      <c r="O307" s="41">
        <f>I307*0.21</f>
        <v>0</v>
      </c>
      <c r="P307">
        <v>3</v>
      </c>
    </row>
    <row r="308" ht="60">
      <c r="A308" s="35" t="s">
        <v>46</v>
      </c>
      <c r="B308" s="42"/>
      <c r="C308" s="43"/>
      <c r="D308" s="43"/>
      <c r="E308" s="37" t="s">
        <v>423</v>
      </c>
      <c r="F308" s="43"/>
      <c r="G308" s="43"/>
      <c r="H308" s="43"/>
      <c r="I308" s="43"/>
      <c r="J308" s="44"/>
    </row>
    <row r="309">
      <c r="A309" s="35" t="s">
        <v>48</v>
      </c>
      <c r="B309" s="42"/>
      <c r="C309" s="43"/>
      <c r="D309" s="43"/>
      <c r="E309" s="45" t="s">
        <v>424</v>
      </c>
      <c r="F309" s="43"/>
      <c r="G309" s="43"/>
      <c r="H309" s="43"/>
      <c r="I309" s="43"/>
      <c r="J309" s="44"/>
    </row>
    <row r="310" ht="345">
      <c r="A310" s="35" t="s">
        <v>50</v>
      </c>
      <c r="B310" s="42"/>
      <c r="C310" s="43"/>
      <c r="D310" s="43"/>
      <c r="E310" s="37" t="s">
        <v>425</v>
      </c>
      <c r="F310" s="43"/>
      <c r="G310" s="43"/>
      <c r="H310" s="43"/>
      <c r="I310" s="43"/>
      <c r="J310" s="44"/>
    </row>
    <row r="311">
      <c r="A311" s="35" t="s">
        <v>40</v>
      </c>
      <c r="B311" s="35">
        <v>75</v>
      </c>
      <c r="C311" s="36" t="s">
        <v>426</v>
      </c>
      <c r="D311" s="35" t="s">
        <v>279</v>
      </c>
      <c r="E311" s="37" t="s">
        <v>427</v>
      </c>
      <c r="F311" s="38" t="s">
        <v>171</v>
      </c>
      <c r="G311" s="39">
        <v>14</v>
      </c>
      <c r="H311" s="40">
        <v>0</v>
      </c>
      <c r="I311" s="40">
        <f>ROUND(G311*H311,P4)</f>
        <v>0</v>
      </c>
      <c r="J311" s="38" t="s">
        <v>45</v>
      </c>
      <c r="O311" s="41">
        <f>I311*0.21</f>
        <v>0</v>
      </c>
      <c r="P311">
        <v>3</v>
      </c>
    </row>
    <row r="312" ht="30">
      <c r="A312" s="35" t="s">
        <v>46</v>
      </c>
      <c r="B312" s="42"/>
      <c r="C312" s="43"/>
      <c r="D312" s="43"/>
      <c r="E312" s="37" t="s">
        <v>428</v>
      </c>
      <c r="F312" s="43"/>
      <c r="G312" s="43"/>
      <c r="H312" s="43"/>
      <c r="I312" s="43"/>
      <c r="J312" s="44"/>
    </row>
    <row r="313">
      <c r="A313" s="35" t="s">
        <v>48</v>
      </c>
      <c r="B313" s="42"/>
      <c r="C313" s="43"/>
      <c r="D313" s="43"/>
      <c r="E313" s="45" t="s">
        <v>429</v>
      </c>
      <c r="F313" s="43"/>
      <c r="G313" s="43"/>
      <c r="H313" s="43"/>
      <c r="I313" s="43"/>
      <c r="J313" s="44"/>
    </row>
    <row r="314" ht="315">
      <c r="A314" s="35" t="s">
        <v>50</v>
      </c>
      <c r="B314" s="42"/>
      <c r="C314" s="43"/>
      <c r="D314" s="43"/>
      <c r="E314" s="37" t="s">
        <v>430</v>
      </c>
      <c r="F314" s="43"/>
      <c r="G314" s="43"/>
      <c r="H314" s="43"/>
      <c r="I314" s="43"/>
      <c r="J314" s="44"/>
    </row>
    <row r="315">
      <c r="A315" s="35" t="s">
        <v>40</v>
      </c>
      <c r="B315" s="35">
        <v>76</v>
      </c>
      <c r="C315" s="36" t="s">
        <v>431</v>
      </c>
      <c r="D315" s="35" t="s">
        <v>42</v>
      </c>
      <c r="E315" s="37" t="s">
        <v>432</v>
      </c>
      <c r="F315" s="38" t="s">
        <v>171</v>
      </c>
      <c r="G315" s="39">
        <v>188.01900000000001</v>
      </c>
      <c r="H315" s="40">
        <v>0</v>
      </c>
      <c r="I315" s="40">
        <f>ROUND(G315*H315,P4)</f>
        <v>0</v>
      </c>
      <c r="J315" s="38" t="s">
        <v>45</v>
      </c>
      <c r="O315" s="41">
        <f>I315*0.21</f>
        <v>0</v>
      </c>
      <c r="P315">
        <v>3</v>
      </c>
    </row>
    <row r="316">
      <c r="A316" s="35" t="s">
        <v>46</v>
      </c>
      <c r="B316" s="42"/>
      <c r="C316" s="43"/>
      <c r="D316" s="43"/>
      <c r="E316" s="46" t="s">
        <v>42</v>
      </c>
      <c r="F316" s="43"/>
      <c r="G316" s="43"/>
      <c r="H316" s="43"/>
      <c r="I316" s="43"/>
      <c r="J316" s="44"/>
    </row>
    <row r="317" ht="105">
      <c r="A317" s="35" t="s">
        <v>48</v>
      </c>
      <c r="B317" s="42"/>
      <c r="C317" s="43"/>
      <c r="D317" s="43"/>
      <c r="E317" s="45" t="s">
        <v>433</v>
      </c>
      <c r="F317" s="43"/>
      <c r="G317" s="43"/>
      <c r="H317" s="43"/>
      <c r="I317" s="43"/>
      <c r="J317" s="44"/>
    </row>
    <row r="318" ht="330">
      <c r="A318" s="35" t="s">
        <v>50</v>
      </c>
      <c r="B318" s="42"/>
      <c r="C318" s="43"/>
      <c r="D318" s="43"/>
      <c r="E318" s="37" t="s">
        <v>416</v>
      </c>
      <c r="F318" s="43"/>
      <c r="G318" s="43"/>
      <c r="H318" s="43"/>
      <c r="I318" s="43"/>
      <c r="J318" s="44"/>
    </row>
    <row r="319">
      <c r="A319" s="35" t="s">
        <v>40</v>
      </c>
      <c r="B319" s="35">
        <v>77</v>
      </c>
      <c r="C319" s="36" t="s">
        <v>426</v>
      </c>
      <c r="D319" s="35" t="s">
        <v>114</v>
      </c>
      <c r="E319" s="37" t="s">
        <v>427</v>
      </c>
      <c r="F319" s="38" t="s">
        <v>171</v>
      </c>
      <c r="G319" s="39">
        <v>148</v>
      </c>
      <c r="H319" s="40">
        <v>0</v>
      </c>
      <c r="I319" s="40">
        <f>ROUND(G319*H319,P4)</f>
        <v>0</v>
      </c>
      <c r="J319" s="38" t="s">
        <v>45</v>
      </c>
      <c r="O319" s="41">
        <f>I319*0.21</f>
        <v>0</v>
      </c>
      <c r="P319">
        <v>3</v>
      </c>
    </row>
    <row r="320">
      <c r="A320" s="35" t="s">
        <v>46</v>
      </c>
      <c r="B320" s="42"/>
      <c r="C320" s="43"/>
      <c r="D320" s="43"/>
      <c r="E320" s="46"/>
      <c r="F320" s="43"/>
      <c r="G320" s="43"/>
      <c r="H320" s="43"/>
      <c r="I320" s="43"/>
      <c r="J320" s="44"/>
    </row>
    <row r="321" ht="75">
      <c r="A321" s="35" t="s">
        <v>48</v>
      </c>
      <c r="B321" s="42"/>
      <c r="C321" s="43"/>
      <c r="D321" s="43"/>
      <c r="E321" s="45" t="s">
        <v>434</v>
      </c>
      <c r="F321" s="43"/>
      <c r="G321" s="43"/>
      <c r="H321" s="43"/>
      <c r="I321" s="43"/>
      <c r="J321" s="44"/>
    </row>
    <row r="322" ht="315">
      <c r="A322" s="35" t="s">
        <v>50</v>
      </c>
      <c r="B322" s="42"/>
      <c r="C322" s="43"/>
      <c r="D322" s="43"/>
      <c r="E322" s="37" t="s">
        <v>435</v>
      </c>
      <c r="F322" s="43"/>
      <c r="G322" s="43"/>
      <c r="H322" s="43"/>
      <c r="I322" s="43"/>
      <c r="J322" s="44"/>
    </row>
    <row r="323">
      <c r="A323" s="35" t="s">
        <v>40</v>
      </c>
      <c r="B323" s="35">
        <v>78</v>
      </c>
      <c r="C323" s="36" t="s">
        <v>436</v>
      </c>
      <c r="D323" s="35" t="s">
        <v>42</v>
      </c>
      <c r="E323" s="37" t="s">
        <v>437</v>
      </c>
      <c r="F323" s="38" t="s">
        <v>57</v>
      </c>
      <c r="G323" s="39">
        <v>17</v>
      </c>
      <c r="H323" s="40">
        <v>0</v>
      </c>
      <c r="I323" s="40">
        <f>ROUND(G323*H323,P4)</f>
        <v>0</v>
      </c>
      <c r="J323" s="38" t="s">
        <v>45</v>
      </c>
      <c r="O323" s="41">
        <f>I323*0.21</f>
        <v>0</v>
      </c>
      <c r="P323">
        <v>3</v>
      </c>
    </row>
    <row r="324" ht="30">
      <c r="A324" s="35" t="s">
        <v>46</v>
      </c>
      <c r="B324" s="42"/>
      <c r="C324" s="43"/>
      <c r="D324" s="43"/>
      <c r="E324" s="37" t="s">
        <v>438</v>
      </c>
      <c r="F324" s="43"/>
      <c r="G324" s="43"/>
      <c r="H324" s="43"/>
      <c r="I324" s="43"/>
      <c r="J324" s="44"/>
    </row>
    <row r="325">
      <c r="A325" s="35" t="s">
        <v>48</v>
      </c>
      <c r="B325" s="42"/>
      <c r="C325" s="43"/>
      <c r="D325" s="43"/>
      <c r="E325" s="45" t="s">
        <v>439</v>
      </c>
      <c r="F325" s="43"/>
      <c r="G325" s="43"/>
      <c r="H325" s="43"/>
      <c r="I325" s="43"/>
      <c r="J325" s="44"/>
    </row>
    <row r="326" ht="345">
      <c r="A326" s="35" t="s">
        <v>50</v>
      </c>
      <c r="B326" s="42"/>
      <c r="C326" s="43"/>
      <c r="D326" s="43"/>
      <c r="E326" s="37" t="s">
        <v>440</v>
      </c>
      <c r="F326" s="43"/>
      <c r="G326" s="43"/>
      <c r="H326" s="43"/>
      <c r="I326" s="43"/>
      <c r="J326" s="44"/>
    </row>
    <row r="327">
      <c r="A327" s="35" t="s">
        <v>40</v>
      </c>
      <c r="B327" s="35">
        <v>79</v>
      </c>
      <c r="C327" s="36" t="s">
        <v>441</v>
      </c>
      <c r="D327" s="35" t="s">
        <v>42</v>
      </c>
      <c r="E327" s="37" t="s">
        <v>442</v>
      </c>
      <c r="F327" s="38" t="s">
        <v>57</v>
      </c>
      <c r="G327" s="39">
        <v>22</v>
      </c>
      <c r="H327" s="40">
        <v>0</v>
      </c>
      <c r="I327" s="40">
        <f>ROUND(G327*H327,P4)</f>
        <v>0</v>
      </c>
      <c r="J327" s="38" t="s">
        <v>45</v>
      </c>
      <c r="O327" s="41">
        <f>I327*0.21</f>
        <v>0</v>
      </c>
      <c r="P327">
        <v>3</v>
      </c>
    </row>
    <row r="328">
      <c r="A328" s="35" t="s">
        <v>46</v>
      </c>
      <c r="B328" s="42"/>
      <c r="C328" s="43"/>
      <c r="D328" s="43"/>
      <c r="E328" s="37" t="s">
        <v>443</v>
      </c>
      <c r="F328" s="43"/>
      <c r="G328" s="43"/>
      <c r="H328" s="43"/>
      <c r="I328" s="43"/>
      <c r="J328" s="44"/>
    </row>
    <row r="329">
      <c r="A329" s="35" t="s">
        <v>48</v>
      </c>
      <c r="B329" s="42"/>
      <c r="C329" s="43"/>
      <c r="D329" s="43"/>
      <c r="E329" s="45" t="s">
        <v>444</v>
      </c>
      <c r="F329" s="43"/>
      <c r="G329" s="43"/>
      <c r="H329" s="43"/>
      <c r="I329" s="43"/>
      <c r="J329" s="44"/>
    </row>
    <row r="330" ht="90">
      <c r="A330" s="35" t="s">
        <v>50</v>
      </c>
      <c r="B330" s="42"/>
      <c r="C330" s="43"/>
      <c r="D330" s="43"/>
      <c r="E330" s="37" t="s">
        <v>445</v>
      </c>
      <c r="F330" s="43"/>
      <c r="G330" s="43"/>
      <c r="H330" s="43"/>
      <c r="I330" s="43"/>
      <c r="J330" s="44"/>
    </row>
    <row r="331">
      <c r="A331" s="35" t="s">
        <v>40</v>
      </c>
      <c r="B331" s="35">
        <v>80</v>
      </c>
      <c r="C331" s="36" t="s">
        <v>446</v>
      </c>
      <c r="D331" s="35" t="s">
        <v>42</v>
      </c>
      <c r="E331" s="37" t="s">
        <v>447</v>
      </c>
      <c r="F331" s="38" t="s">
        <v>57</v>
      </c>
      <c r="G331" s="39">
        <v>1</v>
      </c>
      <c r="H331" s="40">
        <v>0</v>
      </c>
      <c r="I331" s="40">
        <f>ROUND(G331*H331,P4)</f>
        <v>0</v>
      </c>
      <c r="J331" s="38" t="s">
        <v>45</v>
      </c>
      <c r="O331" s="41">
        <f>I331*0.21</f>
        <v>0</v>
      </c>
      <c r="P331">
        <v>3</v>
      </c>
    </row>
    <row r="332" ht="30">
      <c r="A332" s="35" t="s">
        <v>46</v>
      </c>
      <c r="B332" s="42"/>
      <c r="C332" s="43"/>
      <c r="D332" s="43"/>
      <c r="E332" s="37" t="s">
        <v>448</v>
      </c>
      <c r="F332" s="43"/>
      <c r="G332" s="43"/>
      <c r="H332" s="43"/>
      <c r="I332" s="43"/>
      <c r="J332" s="44"/>
    </row>
    <row r="333">
      <c r="A333" s="35" t="s">
        <v>48</v>
      </c>
      <c r="B333" s="42"/>
      <c r="C333" s="43"/>
      <c r="D333" s="43"/>
      <c r="E333" s="45" t="s">
        <v>449</v>
      </c>
      <c r="F333" s="43"/>
      <c r="G333" s="43"/>
      <c r="H333" s="43"/>
      <c r="I333" s="43"/>
      <c r="J333" s="44"/>
    </row>
    <row r="334" ht="90">
      <c r="A334" s="35" t="s">
        <v>50</v>
      </c>
      <c r="B334" s="42"/>
      <c r="C334" s="43"/>
      <c r="D334" s="43"/>
      <c r="E334" s="37" t="s">
        <v>445</v>
      </c>
      <c r="F334" s="43"/>
      <c r="G334" s="43"/>
      <c r="H334" s="43"/>
      <c r="I334" s="43"/>
      <c r="J334" s="44"/>
    </row>
    <row r="335">
      <c r="A335" s="35" t="s">
        <v>40</v>
      </c>
      <c r="B335" s="35">
        <v>81</v>
      </c>
      <c r="C335" s="36" t="s">
        <v>450</v>
      </c>
      <c r="D335" s="35" t="s">
        <v>42</v>
      </c>
      <c r="E335" s="37" t="s">
        <v>451</v>
      </c>
      <c r="F335" s="38" t="s">
        <v>57</v>
      </c>
      <c r="G335" s="39">
        <v>27</v>
      </c>
      <c r="H335" s="40">
        <v>0</v>
      </c>
      <c r="I335" s="40">
        <f>ROUND(G335*H335,P4)</f>
        <v>0</v>
      </c>
      <c r="J335" s="38" t="s">
        <v>45</v>
      </c>
      <c r="O335" s="41">
        <f>I335*0.21</f>
        <v>0</v>
      </c>
      <c r="P335">
        <v>3</v>
      </c>
    </row>
    <row r="336">
      <c r="A336" s="35" t="s">
        <v>46</v>
      </c>
      <c r="B336" s="42"/>
      <c r="C336" s="43"/>
      <c r="D336" s="43"/>
      <c r="E336" s="46" t="s">
        <v>42</v>
      </c>
      <c r="F336" s="43"/>
      <c r="G336" s="43"/>
      <c r="H336" s="43"/>
      <c r="I336" s="43"/>
      <c r="J336" s="44"/>
    </row>
    <row r="337">
      <c r="A337" s="35" t="s">
        <v>48</v>
      </c>
      <c r="B337" s="42"/>
      <c r="C337" s="43"/>
      <c r="D337" s="43"/>
      <c r="E337" s="45" t="s">
        <v>452</v>
      </c>
      <c r="F337" s="43"/>
      <c r="G337" s="43"/>
      <c r="H337" s="43"/>
      <c r="I337" s="43"/>
      <c r="J337" s="44"/>
    </row>
    <row r="338" ht="45">
      <c r="A338" s="35" t="s">
        <v>50</v>
      </c>
      <c r="B338" s="42"/>
      <c r="C338" s="43"/>
      <c r="D338" s="43"/>
      <c r="E338" s="37" t="s">
        <v>453</v>
      </c>
      <c r="F338" s="43"/>
      <c r="G338" s="43"/>
      <c r="H338" s="43"/>
      <c r="I338" s="43"/>
      <c r="J338" s="44"/>
    </row>
    <row r="339">
      <c r="A339" s="35" t="s">
        <v>40</v>
      </c>
      <c r="B339" s="35">
        <v>82</v>
      </c>
      <c r="C339" s="36" t="s">
        <v>454</v>
      </c>
      <c r="D339" s="35" t="s">
        <v>42</v>
      </c>
      <c r="E339" s="37" t="s">
        <v>455</v>
      </c>
      <c r="F339" s="38" t="s">
        <v>57</v>
      </c>
      <c r="G339" s="39">
        <v>1</v>
      </c>
      <c r="H339" s="40">
        <v>0</v>
      </c>
      <c r="I339" s="40">
        <f>ROUND(G339*H339,P4)</f>
        <v>0</v>
      </c>
      <c r="J339" s="38" t="s">
        <v>45</v>
      </c>
      <c r="O339" s="41">
        <f>I339*0.21</f>
        <v>0</v>
      </c>
      <c r="P339">
        <v>3</v>
      </c>
    </row>
    <row r="340">
      <c r="A340" s="35" t="s">
        <v>46</v>
      </c>
      <c r="B340" s="42"/>
      <c r="C340" s="43"/>
      <c r="D340" s="43"/>
      <c r="E340" s="46" t="s">
        <v>42</v>
      </c>
      <c r="F340" s="43"/>
      <c r="G340" s="43"/>
      <c r="H340" s="43"/>
      <c r="I340" s="43"/>
      <c r="J340" s="44"/>
    </row>
    <row r="341">
      <c r="A341" s="35" t="s">
        <v>48</v>
      </c>
      <c r="B341" s="42"/>
      <c r="C341" s="43"/>
      <c r="D341" s="43"/>
      <c r="E341" s="45" t="s">
        <v>449</v>
      </c>
      <c r="F341" s="43"/>
      <c r="G341" s="43"/>
      <c r="H341" s="43"/>
      <c r="I341" s="43"/>
      <c r="J341" s="44"/>
    </row>
    <row r="342" ht="45">
      <c r="A342" s="35" t="s">
        <v>50</v>
      </c>
      <c r="B342" s="42"/>
      <c r="C342" s="43"/>
      <c r="D342" s="43"/>
      <c r="E342" s="37" t="s">
        <v>453</v>
      </c>
      <c r="F342" s="43"/>
      <c r="G342" s="43"/>
      <c r="H342" s="43"/>
      <c r="I342" s="43"/>
      <c r="J342" s="44"/>
    </row>
    <row r="343">
      <c r="A343" s="35" t="s">
        <v>40</v>
      </c>
      <c r="B343" s="35">
        <v>83</v>
      </c>
      <c r="C343" s="36" t="s">
        <v>456</v>
      </c>
      <c r="D343" s="35" t="s">
        <v>42</v>
      </c>
      <c r="E343" s="37" t="s">
        <v>457</v>
      </c>
      <c r="F343" s="38" t="s">
        <v>57</v>
      </c>
      <c r="G343" s="39">
        <v>16</v>
      </c>
      <c r="H343" s="40">
        <v>0</v>
      </c>
      <c r="I343" s="40">
        <f>ROUND(G343*H343,P4)</f>
        <v>0</v>
      </c>
      <c r="J343" s="38" t="s">
        <v>45</v>
      </c>
      <c r="O343" s="41">
        <f>I343*0.21</f>
        <v>0</v>
      </c>
      <c r="P343">
        <v>3</v>
      </c>
    </row>
    <row r="344">
      <c r="A344" s="35" t="s">
        <v>46</v>
      </c>
      <c r="B344" s="42"/>
      <c r="C344" s="43"/>
      <c r="D344" s="43"/>
      <c r="E344" s="46" t="s">
        <v>42</v>
      </c>
      <c r="F344" s="43"/>
      <c r="G344" s="43"/>
      <c r="H344" s="43"/>
      <c r="I344" s="43"/>
      <c r="J344" s="44"/>
    </row>
    <row r="345">
      <c r="A345" s="35" t="s">
        <v>48</v>
      </c>
      <c r="B345" s="42"/>
      <c r="C345" s="43"/>
      <c r="D345" s="43"/>
      <c r="E345" s="45" t="s">
        <v>458</v>
      </c>
      <c r="F345" s="43"/>
      <c r="G345" s="43"/>
      <c r="H345" s="43"/>
      <c r="I345" s="43"/>
      <c r="J345" s="44"/>
    </row>
    <row r="346" ht="45">
      <c r="A346" s="35" t="s">
        <v>50</v>
      </c>
      <c r="B346" s="42"/>
      <c r="C346" s="43"/>
      <c r="D346" s="43"/>
      <c r="E346" s="37" t="s">
        <v>453</v>
      </c>
      <c r="F346" s="43"/>
      <c r="G346" s="43"/>
      <c r="H346" s="43"/>
      <c r="I346" s="43"/>
      <c r="J346" s="44"/>
    </row>
    <row r="347">
      <c r="A347" s="35" t="s">
        <v>40</v>
      </c>
      <c r="B347" s="35">
        <v>84</v>
      </c>
      <c r="C347" s="36" t="s">
        <v>459</v>
      </c>
      <c r="D347" s="35" t="s">
        <v>42</v>
      </c>
      <c r="E347" s="37" t="s">
        <v>460</v>
      </c>
      <c r="F347" s="38" t="s">
        <v>171</v>
      </c>
      <c r="G347" s="39">
        <v>188.01900000000001</v>
      </c>
      <c r="H347" s="40">
        <v>0</v>
      </c>
      <c r="I347" s="40">
        <f>ROUND(G347*H347,P4)</f>
        <v>0</v>
      </c>
      <c r="J347" s="38" t="s">
        <v>45</v>
      </c>
      <c r="O347" s="41">
        <f>I347*0.21</f>
        <v>0</v>
      </c>
      <c r="P347">
        <v>3</v>
      </c>
    </row>
    <row r="348">
      <c r="A348" s="35" t="s">
        <v>46</v>
      </c>
      <c r="B348" s="42"/>
      <c r="C348" s="43"/>
      <c r="D348" s="43"/>
      <c r="E348" s="46" t="s">
        <v>42</v>
      </c>
      <c r="F348" s="43"/>
      <c r="G348" s="43"/>
      <c r="H348" s="43"/>
      <c r="I348" s="43"/>
      <c r="J348" s="44"/>
    </row>
    <row r="349" ht="75">
      <c r="A349" s="35" t="s">
        <v>48</v>
      </c>
      <c r="B349" s="42"/>
      <c r="C349" s="43"/>
      <c r="D349" s="43"/>
      <c r="E349" s="45" t="s">
        <v>461</v>
      </c>
      <c r="F349" s="43"/>
      <c r="G349" s="43"/>
      <c r="H349" s="43"/>
      <c r="I349" s="43"/>
      <c r="J349" s="44"/>
    </row>
    <row r="350" ht="75">
      <c r="A350" s="35" t="s">
        <v>50</v>
      </c>
      <c r="B350" s="42"/>
      <c r="C350" s="43"/>
      <c r="D350" s="43"/>
      <c r="E350" s="37" t="s">
        <v>462</v>
      </c>
      <c r="F350" s="43"/>
      <c r="G350" s="43"/>
      <c r="H350" s="43"/>
      <c r="I350" s="43"/>
      <c r="J350" s="44"/>
    </row>
    <row r="351">
      <c r="A351" s="35" t="s">
        <v>40</v>
      </c>
      <c r="B351" s="35">
        <v>85</v>
      </c>
      <c r="C351" s="36" t="s">
        <v>463</v>
      </c>
      <c r="D351" s="35" t="s">
        <v>42</v>
      </c>
      <c r="E351" s="37" t="s">
        <v>464</v>
      </c>
      <c r="F351" s="38" t="s">
        <v>171</v>
      </c>
      <c r="G351" s="39">
        <v>262</v>
      </c>
      <c r="H351" s="40">
        <v>0</v>
      </c>
      <c r="I351" s="40">
        <f>ROUND(G351*H351,P4)</f>
        <v>0</v>
      </c>
      <c r="J351" s="38" t="s">
        <v>45</v>
      </c>
      <c r="O351" s="41">
        <f>I351*0.21</f>
        <v>0</v>
      </c>
      <c r="P351">
        <v>3</v>
      </c>
    </row>
    <row r="352">
      <c r="A352" s="35" t="s">
        <v>46</v>
      </c>
      <c r="B352" s="42"/>
      <c r="C352" s="43"/>
      <c r="D352" s="43"/>
      <c r="E352" s="37" t="s">
        <v>465</v>
      </c>
      <c r="F352" s="43"/>
      <c r="G352" s="43"/>
      <c r="H352" s="43"/>
      <c r="I352" s="43"/>
      <c r="J352" s="44"/>
    </row>
    <row r="353">
      <c r="A353" s="35" t="s">
        <v>48</v>
      </c>
      <c r="B353" s="42"/>
      <c r="C353" s="43"/>
      <c r="D353" s="43"/>
      <c r="E353" s="45" t="s">
        <v>466</v>
      </c>
      <c r="F353" s="43"/>
      <c r="G353" s="43"/>
      <c r="H353" s="43"/>
      <c r="I353" s="43"/>
      <c r="J353" s="44"/>
    </row>
    <row r="354" ht="75">
      <c r="A354" s="35" t="s">
        <v>50</v>
      </c>
      <c r="B354" s="42"/>
      <c r="C354" s="43"/>
      <c r="D354" s="43"/>
      <c r="E354" s="37" t="s">
        <v>462</v>
      </c>
      <c r="F354" s="43"/>
      <c r="G354" s="43"/>
      <c r="H354" s="43"/>
      <c r="I354" s="43"/>
      <c r="J354" s="44"/>
    </row>
    <row r="355">
      <c r="A355" s="35" t="s">
        <v>40</v>
      </c>
      <c r="B355" s="35">
        <v>86</v>
      </c>
      <c r="C355" s="36" t="s">
        <v>467</v>
      </c>
      <c r="D355" s="35" t="s">
        <v>42</v>
      </c>
      <c r="E355" s="37" t="s">
        <v>468</v>
      </c>
      <c r="F355" s="38" t="s">
        <v>171</v>
      </c>
      <c r="G355" s="39">
        <v>362</v>
      </c>
      <c r="H355" s="40">
        <v>0</v>
      </c>
      <c r="I355" s="40">
        <f>ROUND(G355*H355,P4)</f>
        <v>0</v>
      </c>
      <c r="J355" s="38" t="s">
        <v>45</v>
      </c>
      <c r="O355" s="41">
        <f>I355*0.21</f>
        <v>0</v>
      </c>
      <c r="P355">
        <v>3</v>
      </c>
    </row>
    <row r="356">
      <c r="A356" s="35" t="s">
        <v>46</v>
      </c>
      <c r="B356" s="42"/>
      <c r="C356" s="43"/>
      <c r="D356" s="43"/>
      <c r="E356" s="37" t="s">
        <v>469</v>
      </c>
      <c r="F356" s="43"/>
      <c r="G356" s="43"/>
      <c r="H356" s="43"/>
      <c r="I356" s="43"/>
      <c r="J356" s="44"/>
    </row>
    <row r="357">
      <c r="A357" s="35" t="s">
        <v>48</v>
      </c>
      <c r="B357" s="42"/>
      <c r="C357" s="43"/>
      <c r="D357" s="43"/>
      <c r="E357" s="45" t="s">
        <v>420</v>
      </c>
      <c r="F357" s="43"/>
      <c r="G357" s="43"/>
      <c r="H357" s="43"/>
      <c r="I357" s="43"/>
      <c r="J357" s="44"/>
    </row>
    <row r="358" ht="75">
      <c r="A358" s="35" t="s">
        <v>50</v>
      </c>
      <c r="B358" s="42"/>
      <c r="C358" s="43"/>
      <c r="D358" s="43"/>
      <c r="E358" s="37" t="s">
        <v>462</v>
      </c>
      <c r="F358" s="43"/>
      <c r="G358" s="43"/>
      <c r="H358" s="43"/>
      <c r="I358" s="43"/>
      <c r="J358" s="44"/>
    </row>
    <row r="359">
      <c r="A359" s="35" t="s">
        <v>40</v>
      </c>
      <c r="B359" s="35">
        <v>87</v>
      </c>
      <c r="C359" s="36" t="s">
        <v>470</v>
      </c>
      <c r="D359" s="35" t="s">
        <v>42</v>
      </c>
      <c r="E359" s="37" t="s">
        <v>471</v>
      </c>
      <c r="F359" s="38" t="s">
        <v>171</v>
      </c>
      <c r="G359" s="39">
        <v>812</v>
      </c>
      <c r="H359" s="40">
        <v>0</v>
      </c>
      <c r="I359" s="40">
        <f>ROUND(G359*H359,P4)</f>
        <v>0</v>
      </c>
      <c r="J359" s="38" t="s">
        <v>45</v>
      </c>
      <c r="O359" s="41">
        <f>I359*0.21</f>
        <v>0</v>
      </c>
      <c r="P359">
        <v>3</v>
      </c>
    </row>
    <row r="360">
      <c r="A360" s="35" t="s">
        <v>46</v>
      </c>
      <c r="B360" s="42"/>
      <c r="C360" s="43"/>
      <c r="D360" s="43"/>
      <c r="E360" s="46" t="s">
        <v>42</v>
      </c>
      <c r="F360" s="43"/>
      <c r="G360" s="43"/>
      <c r="H360" s="43"/>
      <c r="I360" s="43"/>
      <c r="J360" s="44"/>
    </row>
    <row r="361">
      <c r="A361" s="35" t="s">
        <v>48</v>
      </c>
      <c r="B361" s="42"/>
      <c r="C361" s="43"/>
      <c r="D361" s="43"/>
      <c r="E361" s="45" t="s">
        <v>472</v>
      </c>
      <c r="F361" s="43"/>
      <c r="G361" s="43"/>
      <c r="H361" s="43"/>
      <c r="I361" s="43"/>
      <c r="J361" s="44"/>
    </row>
    <row r="362" ht="30">
      <c r="A362" s="35" t="s">
        <v>50</v>
      </c>
      <c r="B362" s="42"/>
      <c r="C362" s="43"/>
      <c r="D362" s="43"/>
      <c r="E362" s="37" t="s">
        <v>473</v>
      </c>
      <c r="F362" s="43"/>
      <c r="G362" s="43"/>
      <c r="H362" s="43"/>
      <c r="I362" s="43"/>
      <c r="J362" s="44"/>
    </row>
    <row r="363">
      <c r="A363" s="35" t="s">
        <v>40</v>
      </c>
      <c r="B363" s="35">
        <v>88</v>
      </c>
      <c r="C363" s="36" t="s">
        <v>474</v>
      </c>
      <c r="D363" s="35" t="s">
        <v>42</v>
      </c>
      <c r="E363" s="37" t="s">
        <v>475</v>
      </c>
      <c r="F363" s="38" t="s">
        <v>57</v>
      </c>
      <c r="G363" s="39">
        <v>15</v>
      </c>
      <c r="H363" s="40">
        <v>0</v>
      </c>
      <c r="I363" s="40">
        <f>ROUND(G363*H363,P4)</f>
        <v>0</v>
      </c>
      <c r="J363" s="38" t="s">
        <v>45</v>
      </c>
      <c r="O363" s="41">
        <f>I363*0.21</f>
        <v>0</v>
      </c>
      <c r="P363">
        <v>3</v>
      </c>
    </row>
    <row r="364">
      <c r="A364" s="35" t="s">
        <v>46</v>
      </c>
      <c r="B364" s="42"/>
      <c r="C364" s="43"/>
      <c r="D364" s="43"/>
      <c r="E364" s="37" t="s">
        <v>476</v>
      </c>
      <c r="F364" s="43"/>
      <c r="G364" s="43"/>
      <c r="H364" s="43"/>
      <c r="I364" s="43"/>
      <c r="J364" s="44"/>
    </row>
    <row r="365">
      <c r="A365" s="35" t="s">
        <v>48</v>
      </c>
      <c r="B365" s="42"/>
      <c r="C365" s="43"/>
      <c r="D365" s="43"/>
      <c r="E365" s="45" t="s">
        <v>477</v>
      </c>
      <c r="F365" s="43"/>
      <c r="G365" s="43"/>
      <c r="H365" s="43"/>
      <c r="I365" s="43"/>
      <c r="J365" s="44"/>
    </row>
    <row r="366" ht="30">
      <c r="A366" s="35" t="s">
        <v>50</v>
      </c>
      <c r="B366" s="42"/>
      <c r="C366" s="43"/>
      <c r="D366" s="43"/>
      <c r="E366" s="37" t="s">
        <v>478</v>
      </c>
      <c r="F366" s="43"/>
      <c r="G366" s="43"/>
      <c r="H366" s="43"/>
      <c r="I366" s="43"/>
      <c r="J366" s="44"/>
    </row>
    <row r="367">
      <c r="A367" s="35" t="s">
        <v>40</v>
      </c>
      <c r="B367" s="35">
        <v>114</v>
      </c>
      <c r="C367" s="36" t="s">
        <v>479</v>
      </c>
      <c r="D367" s="35" t="s">
        <v>42</v>
      </c>
      <c r="E367" s="37" t="s">
        <v>480</v>
      </c>
      <c r="F367" s="38" t="s">
        <v>171</v>
      </c>
      <c r="G367" s="39">
        <v>14</v>
      </c>
      <c r="H367" s="40">
        <v>0</v>
      </c>
      <c r="I367" s="40">
        <f>ROUND(G367*H367,P4)</f>
        <v>0</v>
      </c>
      <c r="J367" s="38" t="s">
        <v>45</v>
      </c>
      <c r="O367" s="41">
        <f>I367*0.21</f>
        <v>0</v>
      </c>
      <c r="P367">
        <v>3</v>
      </c>
    </row>
    <row r="368" ht="30">
      <c r="A368" s="35" t="s">
        <v>46</v>
      </c>
      <c r="B368" s="42"/>
      <c r="C368" s="43"/>
      <c r="D368" s="43"/>
      <c r="E368" s="37" t="s">
        <v>481</v>
      </c>
      <c r="F368" s="43"/>
      <c r="G368" s="43"/>
      <c r="H368" s="43"/>
      <c r="I368" s="43"/>
      <c r="J368" s="44"/>
    </row>
    <row r="369">
      <c r="A369" s="35" t="s">
        <v>48</v>
      </c>
      <c r="B369" s="42"/>
      <c r="C369" s="43"/>
      <c r="D369" s="43"/>
      <c r="E369" s="45" t="s">
        <v>482</v>
      </c>
      <c r="F369" s="43"/>
      <c r="G369" s="43"/>
      <c r="H369" s="43"/>
      <c r="I369" s="43"/>
      <c r="J369" s="44"/>
    </row>
    <row r="370" ht="75">
      <c r="A370" s="35" t="s">
        <v>50</v>
      </c>
      <c r="B370" s="42"/>
      <c r="C370" s="43"/>
      <c r="D370" s="43"/>
      <c r="E370" s="37" t="s">
        <v>483</v>
      </c>
      <c r="F370" s="43"/>
      <c r="G370" s="43"/>
      <c r="H370" s="43"/>
      <c r="I370" s="43"/>
      <c r="J370" s="44"/>
    </row>
    <row r="371">
      <c r="A371" s="35" t="s">
        <v>40</v>
      </c>
      <c r="B371" s="35">
        <v>115</v>
      </c>
      <c r="C371" s="36" t="s">
        <v>484</v>
      </c>
      <c r="D371" s="35"/>
      <c r="E371" s="37" t="s">
        <v>485</v>
      </c>
      <c r="F371" s="38" t="s">
        <v>171</v>
      </c>
      <c r="G371" s="39">
        <v>34</v>
      </c>
      <c r="H371" s="40">
        <v>0</v>
      </c>
      <c r="I371" s="40">
        <f>ROUND(G371*H371,P4)</f>
        <v>0</v>
      </c>
      <c r="J371" s="38" t="s">
        <v>45</v>
      </c>
      <c r="O371" s="41">
        <f>I371*0.21</f>
        <v>0</v>
      </c>
      <c r="P371">
        <v>3</v>
      </c>
    </row>
    <row r="372" ht="30">
      <c r="A372" s="35" t="s">
        <v>46</v>
      </c>
      <c r="B372" s="42"/>
      <c r="C372" s="43"/>
      <c r="D372" s="43"/>
      <c r="E372" s="37" t="s">
        <v>486</v>
      </c>
      <c r="F372" s="43"/>
      <c r="G372" s="43"/>
      <c r="H372" s="43"/>
      <c r="I372" s="43"/>
      <c r="J372" s="44"/>
    </row>
    <row r="373">
      <c r="A373" s="35" t="s">
        <v>48</v>
      </c>
      <c r="B373" s="42"/>
      <c r="C373" s="43"/>
      <c r="D373" s="43"/>
      <c r="E373" s="45" t="s">
        <v>487</v>
      </c>
      <c r="F373" s="43"/>
      <c r="G373" s="43"/>
      <c r="H373" s="43"/>
      <c r="I373" s="43"/>
      <c r="J373" s="44"/>
    </row>
    <row r="374" ht="75">
      <c r="A374" s="35" t="s">
        <v>50</v>
      </c>
      <c r="B374" s="42"/>
      <c r="C374" s="43"/>
      <c r="D374" s="43"/>
      <c r="E374" s="37" t="s">
        <v>483</v>
      </c>
      <c r="F374" s="43"/>
      <c r="G374" s="43"/>
      <c r="H374" s="43"/>
      <c r="I374" s="43"/>
      <c r="J374" s="44"/>
    </row>
    <row r="375">
      <c r="A375" s="29" t="s">
        <v>37</v>
      </c>
      <c r="B375" s="30"/>
      <c r="C375" s="31" t="s">
        <v>488</v>
      </c>
      <c r="D375" s="32"/>
      <c r="E375" s="29" t="s">
        <v>489</v>
      </c>
      <c r="F375" s="32"/>
      <c r="G375" s="32"/>
      <c r="H375" s="32"/>
      <c r="I375" s="33">
        <f>SUMIFS(I376:I475,A376:A475,"P")</f>
        <v>0</v>
      </c>
      <c r="J375" s="34"/>
    </row>
    <row r="376">
      <c r="A376" s="35" t="s">
        <v>40</v>
      </c>
      <c r="B376" s="35">
        <v>89</v>
      </c>
      <c r="C376" s="36" t="s">
        <v>490</v>
      </c>
      <c r="D376" s="35" t="s">
        <v>42</v>
      </c>
      <c r="E376" s="37" t="s">
        <v>491</v>
      </c>
      <c r="F376" s="38" t="s">
        <v>57</v>
      </c>
      <c r="G376" s="39">
        <v>65</v>
      </c>
      <c r="H376" s="40">
        <v>0</v>
      </c>
      <c r="I376" s="40">
        <f>ROUND(G376*H376,P4)</f>
        <v>0</v>
      </c>
      <c r="J376" s="38" t="s">
        <v>45</v>
      </c>
      <c r="O376" s="41">
        <f>I376*0.21</f>
        <v>0</v>
      </c>
      <c r="P376">
        <v>3</v>
      </c>
    </row>
    <row r="377">
      <c r="A377" s="35" t="s">
        <v>46</v>
      </c>
      <c r="B377" s="42"/>
      <c r="C377" s="43"/>
      <c r="D377" s="43"/>
      <c r="E377" s="46" t="s">
        <v>42</v>
      </c>
      <c r="F377" s="43"/>
      <c r="G377" s="43"/>
      <c r="H377" s="43"/>
      <c r="I377" s="43"/>
      <c r="J377" s="44"/>
    </row>
    <row r="378" ht="60">
      <c r="A378" s="35" t="s">
        <v>48</v>
      </c>
      <c r="B378" s="42"/>
      <c r="C378" s="43"/>
      <c r="D378" s="43"/>
      <c r="E378" s="45" t="s">
        <v>492</v>
      </c>
      <c r="F378" s="43"/>
      <c r="G378" s="43"/>
      <c r="H378" s="43"/>
      <c r="I378" s="43"/>
      <c r="J378" s="44"/>
    </row>
    <row r="379" ht="60">
      <c r="A379" s="35" t="s">
        <v>50</v>
      </c>
      <c r="B379" s="42"/>
      <c r="C379" s="43"/>
      <c r="D379" s="43"/>
      <c r="E379" s="37" t="s">
        <v>493</v>
      </c>
      <c r="F379" s="43"/>
      <c r="G379" s="43"/>
      <c r="H379" s="43"/>
      <c r="I379" s="43"/>
      <c r="J379" s="44"/>
    </row>
    <row r="380">
      <c r="A380" s="35" t="s">
        <v>40</v>
      </c>
      <c r="B380" s="35">
        <v>90</v>
      </c>
      <c r="C380" s="36" t="s">
        <v>494</v>
      </c>
      <c r="D380" s="35" t="s">
        <v>42</v>
      </c>
      <c r="E380" s="37" t="s">
        <v>495</v>
      </c>
      <c r="F380" s="38" t="s">
        <v>57</v>
      </c>
      <c r="G380" s="39">
        <v>2</v>
      </c>
      <c r="H380" s="40">
        <v>0</v>
      </c>
      <c r="I380" s="40">
        <f>ROUND(G380*H380,P4)</f>
        <v>0</v>
      </c>
      <c r="J380" s="38" t="s">
        <v>45</v>
      </c>
      <c r="O380" s="41">
        <f>I380*0.21</f>
        <v>0</v>
      </c>
      <c r="P380">
        <v>3</v>
      </c>
    </row>
    <row r="381">
      <c r="A381" s="35" t="s">
        <v>46</v>
      </c>
      <c r="B381" s="42"/>
      <c r="C381" s="43"/>
      <c r="D381" s="43"/>
      <c r="E381" s="46" t="s">
        <v>42</v>
      </c>
      <c r="F381" s="43"/>
      <c r="G381" s="43"/>
      <c r="H381" s="43"/>
      <c r="I381" s="43"/>
      <c r="J381" s="44"/>
    </row>
    <row r="382">
      <c r="A382" s="35" t="s">
        <v>48</v>
      </c>
      <c r="B382" s="42"/>
      <c r="C382" s="43"/>
      <c r="D382" s="43"/>
      <c r="E382" s="45" t="s">
        <v>496</v>
      </c>
      <c r="F382" s="43"/>
      <c r="G382" s="43"/>
      <c r="H382" s="43"/>
      <c r="I382" s="43"/>
      <c r="J382" s="44"/>
    </row>
    <row r="383" ht="75">
      <c r="A383" s="35" t="s">
        <v>50</v>
      </c>
      <c r="B383" s="42"/>
      <c r="C383" s="43"/>
      <c r="D383" s="43"/>
      <c r="E383" s="37" t="s">
        <v>497</v>
      </c>
      <c r="F383" s="43"/>
      <c r="G383" s="43"/>
      <c r="H383" s="43"/>
      <c r="I383" s="43"/>
      <c r="J383" s="44"/>
    </row>
    <row r="384" ht="30">
      <c r="A384" s="35" t="s">
        <v>40</v>
      </c>
      <c r="B384" s="35">
        <v>91</v>
      </c>
      <c r="C384" s="36" t="s">
        <v>498</v>
      </c>
      <c r="D384" s="35" t="s">
        <v>42</v>
      </c>
      <c r="E384" s="37" t="s">
        <v>499</v>
      </c>
      <c r="F384" s="38" t="s">
        <v>57</v>
      </c>
      <c r="G384" s="39">
        <v>42</v>
      </c>
      <c r="H384" s="40">
        <v>0</v>
      </c>
      <c r="I384" s="40">
        <f>ROUND(G384*H384,P4)</f>
        <v>0</v>
      </c>
      <c r="J384" s="38" t="s">
        <v>45</v>
      </c>
      <c r="O384" s="41">
        <f>I384*0.21</f>
        <v>0</v>
      </c>
      <c r="P384">
        <v>3</v>
      </c>
    </row>
    <row r="385">
      <c r="A385" s="35" t="s">
        <v>46</v>
      </c>
      <c r="B385" s="42"/>
      <c r="C385" s="43"/>
      <c r="D385" s="43"/>
      <c r="E385" s="46" t="s">
        <v>42</v>
      </c>
      <c r="F385" s="43"/>
      <c r="G385" s="43"/>
      <c r="H385" s="43"/>
      <c r="I385" s="43"/>
      <c r="J385" s="44"/>
    </row>
    <row r="386" ht="390">
      <c r="A386" s="35" t="s">
        <v>48</v>
      </c>
      <c r="B386" s="42"/>
      <c r="C386" s="43"/>
      <c r="D386" s="43"/>
      <c r="E386" s="45" t="s">
        <v>500</v>
      </c>
      <c r="F386" s="43"/>
      <c r="G386" s="43"/>
      <c r="H386" s="43"/>
      <c r="I386" s="43"/>
      <c r="J386" s="44"/>
    </row>
    <row r="387" ht="30">
      <c r="A387" s="35" t="s">
        <v>50</v>
      </c>
      <c r="B387" s="42"/>
      <c r="C387" s="43"/>
      <c r="D387" s="43"/>
      <c r="E387" s="37" t="s">
        <v>501</v>
      </c>
      <c r="F387" s="43"/>
      <c r="G387" s="43"/>
      <c r="H387" s="43"/>
      <c r="I387" s="43"/>
      <c r="J387" s="44"/>
    </row>
    <row r="388" ht="30">
      <c r="A388" s="35" t="s">
        <v>40</v>
      </c>
      <c r="B388" s="35">
        <v>92</v>
      </c>
      <c r="C388" s="36" t="s">
        <v>502</v>
      </c>
      <c r="D388" s="35" t="s">
        <v>42</v>
      </c>
      <c r="E388" s="37" t="s">
        <v>503</v>
      </c>
      <c r="F388" s="38" t="s">
        <v>57</v>
      </c>
      <c r="G388" s="39">
        <v>31</v>
      </c>
      <c r="H388" s="40">
        <v>0</v>
      </c>
      <c r="I388" s="40">
        <f>ROUND(G388*H388,P4)</f>
        <v>0</v>
      </c>
      <c r="J388" s="38" t="s">
        <v>45</v>
      </c>
      <c r="O388" s="41">
        <f>I388*0.21</f>
        <v>0</v>
      </c>
      <c r="P388">
        <v>3</v>
      </c>
    </row>
    <row r="389" ht="30">
      <c r="A389" s="35" t="s">
        <v>46</v>
      </c>
      <c r="B389" s="42"/>
      <c r="C389" s="43"/>
      <c r="D389" s="43"/>
      <c r="E389" s="37" t="s">
        <v>504</v>
      </c>
      <c r="F389" s="43"/>
      <c r="G389" s="43"/>
      <c r="H389" s="43"/>
      <c r="I389" s="43"/>
      <c r="J389" s="44"/>
    </row>
    <row r="390" ht="330">
      <c r="A390" s="35" t="s">
        <v>48</v>
      </c>
      <c r="B390" s="42"/>
      <c r="C390" s="43"/>
      <c r="D390" s="43"/>
      <c r="E390" s="45" t="s">
        <v>505</v>
      </c>
      <c r="F390" s="43"/>
      <c r="G390" s="43"/>
      <c r="H390" s="43"/>
      <c r="I390" s="43"/>
      <c r="J390" s="44"/>
    </row>
    <row r="391" ht="30">
      <c r="A391" s="35" t="s">
        <v>50</v>
      </c>
      <c r="B391" s="42"/>
      <c r="C391" s="43"/>
      <c r="D391" s="43"/>
      <c r="E391" s="37" t="s">
        <v>506</v>
      </c>
      <c r="F391" s="43"/>
      <c r="G391" s="43"/>
      <c r="H391" s="43"/>
      <c r="I391" s="43"/>
      <c r="J391" s="44"/>
    </row>
    <row r="392" ht="30">
      <c r="A392" s="35" t="s">
        <v>40</v>
      </c>
      <c r="B392" s="35">
        <v>93</v>
      </c>
      <c r="C392" s="36" t="s">
        <v>507</v>
      </c>
      <c r="D392" s="35" t="s">
        <v>42</v>
      </c>
      <c r="E392" s="37" t="s">
        <v>508</v>
      </c>
      <c r="F392" s="38" t="s">
        <v>57</v>
      </c>
      <c r="G392" s="39">
        <v>2</v>
      </c>
      <c r="H392" s="40">
        <v>0</v>
      </c>
      <c r="I392" s="40">
        <f>ROUND(G392*H392,P4)</f>
        <v>0</v>
      </c>
      <c r="J392" s="38" t="s">
        <v>45</v>
      </c>
      <c r="O392" s="41">
        <f>I392*0.21</f>
        <v>0</v>
      </c>
      <c r="P392">
        <v>3</v>
      </c>
    </row>
    <row r="393">
      <c r="A393" s="35" t="s">
        <v>46</v>
      </c>
      <c r="B393" s="42"/>
      <c r="C393" s="43"/>
      <c r="D393" s="43"/>
      <c r="E393" s="37" t="s">
        <v>509</v>
      </c>
      <c r="F393" s="43"/>
      <c r="G393" s="43"/>
      <c r="H393" s="43"/>
      <c r="I393" s="43"/>
      <c r="J393" s="44"/>
    </row>
    <row r="394" ht="45">
      <c r="A394" s="35" t="s">
        <v>48</v>
      </c>
      <c r="B394" s="42"/>
      <c r="C394" s="43"/>
      <c r="D394" s="43"/>
      <c r="E394" s="45" t="s">
        <v>510</v>
      </c>
      <c r="F394" s="43"/>
      <c r="G394" s="43"/>
      <c r="H394" s="43"/>
      <c r="I394" s="43"/>
      <c r="J394" s="44"/>
    </row>
    <row r="395" ht="30">
      <c r="A395" s="35" t="s">
        <v>50</v>
      </c>
      <c r="B395" s="42"/>
      <c r="C395" s="43"/>
      <c r="D395" s="43"/>
      <c r="E395" s="37" t="s">
        <v>501</v>
      </c>
      <c r="F395" s="43"/>
      <c r="G395" s="43"/>
      <c r="H395" s="43"/>
      <c r="I395" s="43"/>
      <c r="J395" s="44"/>
    </row>
    <row r="396">
      <c r="A396" s="35" t="s">
        <v>40</v>
      </c>
      <c r="B396" s="35">
        <v>94</v>
      </c>
      <c r="C396" s="36" t="s">
        <v>511</v>
      </c>
      <c r="D396" s="35" t="s">
        <v>42</v>
      </c>
      <c r="E396" s="37" t="s">
        <v>512</v>
      </c>
      <c r="F396" s="38" t="s">
        <v>57</v>
      </c>
      <c r="G396" s="39">
        <v>2</v>
      </c>
      <c r="H396" s="40">
        <v>0</v>
      </c>
      <c r="I396" s="40">
        <f>ROUND(G396*H396,P4)</f>
        <v>0</v>
      </c>
      <c r="J396" s="38" t="s">
        <v>45</v>
      </c>
      <c r="O396" s="41">
        <f>I396*0.21</f>
        <v>0</v>
      </c>
      <c r="P396">
        <v>3</v>
      </c>
    </row>
    <row r="397" ht="30">
      <c r="A397" s="35" t="s">
        <v>46</v>
      </c>
      <c r="B397" s="42"/>
      <c r="C397" s="43"/>
      <c r="D397" s="43"/>
      <c r="E397" s="37" t="s">
        <v>504</v>
      </c>
      <c r="F397" s="43"/>
      <c r="G397" s="43"/>
      <c r="H397" s="43"/>
      <c r="I397" s="43"/>
      <c r="J397" s="44"/>
    </row>
    <row r="398" ht="45">
      <c r="A398" s="35" t="s">
        <v>48</v>
      </c>
      <c r="B398" s="42"/>
      <c r="C398" s="43"/>
      <c r="D398" s="43"/>
      <c r="E398" s="45" t="s">
        <v>510</v>
      </c>
      <c r="F398" s="43"/>
      <c r="G398" s="43"/>
      <c r="H398" s="43"/>
      <c r="I398" s="43"/>
      <c r="J398" s="44"/>
    </row>
    <row r="399" ht="30">
      <c r="A399" s="35" t="s">
        <v>50</v>
      </c>
      <c r="B399" s="42"/>
      <c r="C399" s="43"/>
      <c r="D399" s="43"/>
      <c r="E399" s="37" t="s">
        <v>506</v>
      </c>
      <c r="F399" s="43"/>
      <c r="G399" s="43"/>
      <c r="H399" s="43"/>
      <c r="I399" s="43"/>
      <c r="J399" s="44"/>
    </row>
    <row r="400">
      <c r="A400" s="35" t="s">
        <v>40</v>
      </c>
      <c r="B400" s="35">
        <v>95</v>
      </c>
      <c r="C400" s="36" t="s">
        <v>513</v>
      </c>
      <c r="D400" s="35" t="s">
        <v>42</v>
      </c>
      <c r="E400" s="37" t="s">
        <v>514</v>
      </c>
      <c r="F400" s="38" t="s">
        <v>57</v>
      </c>
      <c r="G400" s="39">
        <v>25</v>
      </c>
      <c r="H400" s="40">
        <v>0</v>
      </c>
      <c r="I400" s="40">
        <f>ROUND(G400*H400,P4)</f>
        <v>0</v>
      </c>
      <c r="J400" s="38" t="s">
        <v>45</v>
      </c>
      <c r="O400" s="41">
        <f>I400*0.21</f>
        <v>0</v>
      </c>
      <c r="P400">
        <v>3</v>
      </c>
    </row>
    <row r="401" ht="30">
      <c r="A401" s="35" t="s">
        <v>46</v>
      </c>
      <c r="B401" s="42"/>
      <c r="C401" s="43"/>
      <c r="D401" s="43"/>
      <c r="E401" s="37" t="s">
        <v>504</v>
      </c>
      <c r="F401" s="43"/>
      <c r="G401" s="43"/>
      <c r="H401" s="43"/>
      <c r="I401" s="43"/>
      <c r="J401" s="44"/>
    </row>
    <row r="402">
      <c r="A402" s="35" t="s">
        <v>48</v>
      </c>
      <c r="B402" s="42"/>
      <c r="C402" s="43"/>
      <c r="D402" s="43"/>
      <c r="E402" s="45" t="s">
        <v>515</v>
      </c>
      <c r="F402" s="43"/>
      <c r="G402" s="43"/>
      <c r="H402" s="43"/>
      <c r="I402" s="43"/>
      <c r="J402" s="44"/>
    </row>
    <row r="403" ht="30">
      <c r="A403" s="35" t="s">
        <v>50</v>
      </c>
      <c r="B403" s="42"/>
      <c r="C403" s="43"/>
      <c r="D403" s="43"/>
      <c r="E403" s="37" t="s">
        <v>506</v>
      </c>
      <c r="F403" s="43"/>
      <c r="G403" s="43"/>
      <c r="H403" s="43"/>
      <c r="I403" s="43"/>
      <c r="J403" s="44"/>
    </row>
    <row r="404">
      <c r="A404" s="35" t="s">
        <v>40</v>
      </c>
      <c r="B404" s="35">
        <v>96</v>
      </c>
      <c r="C404" s="36" t="s">
        <v>516</v>
      </c>
      <c r="D404" s="35" t="s">
        <v>42</v>
      </c>
      <c r="E404" s="37" t="s">
        <v>517</v>
      </c>
      <c r="F404" s="38" t="s">
        <v>57</v>
      </c>
      <c r="G404" s="39">
        <v>33</v>
      </c>
      <c r="H404" s="40">
        <v>0</v>
      </c>
      <c r="I404" s="40">
        <f>ROUND(G404*H404,P4)</f>
        <v>0</v>
      </c>
      <c r="J404" s="38" t="s">
        <v>45</v>
      </c>
      <c r="O404" s="41">
        <f>I404*0.21</f>
        <v>0</v>
      </c>
      <c r="P404">
        <v>3</v>
      </c>
    </row>
    <row r="405">
      <c r="A405" s="35" t="s">
        <v>46</v>
      </c>
      <c r="B405" s="42"/>
      <c r="C405" s="43"/>
      <c r="D405" s="43"/>
      <c r="E405" s="37" t="s">
        <v>518</v>
      </c>
      <c r="F405" s="43"/>
      <c r="G405" s="43"/>
      <c r="H405" s="43"/>
      <c r="I405" s="43"/>
      <c r="J405" s="44"/>
    </row>
    <row r="406">
      <c r="A406" s="35" t="s">
        <v>48</v>
      </c>
      <c r="B406" s="42"/>
      <c r="C406" s="43"/>
      <c r="D406" s="43"/>
      <c r="E406" s="45" t="s">
        <v>519</v>
      </c>
      <c r="F406" s="43"/>
      <c r="G406" s="43"/>
      <c r="H406" s="43"/>
      <c r="I406" s="43"/>
      <c r="J406" s="44"/>
    </row>
    <row r="407" ht="45">
      <c r="A407" s="35" t="s">
        <v>50</v>
      </c>
      <c r="B407" s="42"/>
      <c r="C407" s="43"/>
      <c r="D407" s="43"/>
      <c r="E407" s="37" t="s">
        <v>520</v>
      </c>
      <c r="F407" s="43"/>
      <c r="G407" s="43"/>
      <c r="H407" s="43"/>
      <c r="I407" s="43"/>
      <c r="J407" s="44"/>
    </row>
    <row r="408" ht="30">
      <c r="A408" s="35" t="s">
        <v>40</v>
      </c>
      <c r="B408" s="35">
        <v>97</v>
      </c>
      <c r="C408" s="36" t="s">
        <v>521</v>
      </c>
      <c r="D408" s="35" t="s">
        <v>42</v>
      </c>
      <c r="E408" s="37" t="s">
        <v>522</v>
      </c>
      <c r="F408" s="38" t="s">
        <v>118</v>
      </c>
      <c r="G408" s="39">
        <v>337.625</v>
      </c>
      <c r="H408" s="40">
        <v>0</v>
      </c>
      <c r="I408" s="40">
        <f>ROUND(G408*H408,P4)</f>
        <v>0</v>
      </c>
      <c r="J408" s="38" t="s">
        <v>45</v>
      </c>
      <c r="O408" s="41">
        <f>I408*0.21</f>
        <v>0</v>
      </c>
      <c r="P408">
        <v>3</v>
      </c>
    </row>
    <row r="409">
      <c r="A409" s="35" t="s">
        <v>46</v>
      </c>
      <c r="B409" s="42"/>
      <c r="C409" s="43"/>
      <c r="D409" s="43"/>
      <c r="E409" s="46" t="s">
        <v>42</v>
      </c>
      <c r="F409" s="43"/>
      <c r="G409" s="43"/>
      <c r="H409" s="43"/>
      <c r="I409" s="43"/>
      <c r="J409" s="44"/>
    </row>
    <row r="410" ht="60">
      <c r="A410" s="35" t="s">
        <v>48</v>
      </c>
      <c r="B410" s="42"/>
      <c r="C410" s="43"/>
      <c r="D410" s="43"/>
      <c r="E410" s="45" t="s">
        <v>523</v>
      </c>
      <c r="F410" s="43"/>
      <c r="G410" s="43"/>
      <c r="H410" s="43"/>
      <c r="I410" s="43"/>
      <c r="J410" s="44"/>
    </row>
    <row r="411" ht="60">
      <c r="A411" s="35" t="s">
        <v>50</v>
      </c>
      <c r="B411" s="42"/>
      <c r="C411" s="43"/>
      <c r="D411" s="43"/>
      <c r="E411" s="37" t="s">
        <v>524</v>
      </c>
      <c r="F411" s="43"/>
      <c r="G411" s="43"/>
      <c r="H411" s="43"/>
      <c r="I411" s="43"/>
      <c r="J411" s="44"/>
    </row>
    <row r="412" ht="30">
      <c r="A412" s="35" t="s">
        <v>40</v>
      </c>
      <c r="B412" s="35">
        <v>98</v>
      </c>
      <c r="C412" s="36" t="s">
        <v>525</v>
      </c>
      <c r="D412" s="35" t="s">
        <v>42</v>
      </c>
      <c r="E412" s="37" t="s">
        <v>526</v>
      </c>
      <c r="F412" s="38" t="s">
        <v>118</v>
      </c>
      <c r="G412" s="39">
        <v>337.625</v>
      </c>
      <c r="H412" s="40">
        <v>0</v>
      </c>
      <c r="I412" s="40">
        <f>ROUND(G412*H412,P4)</f>
        <v>0</v>
      </c>
      <c r="J412" s="38" t="s">
        <v>45</v>
      </c>
      <c r="O412" s="41">
        <f>I412*0.21</f>
        <v>0</v>
      </c>
      <c r="P412">
        <v>3</v>
      </c>
    </row>
    <row r="413">
      <c r="A413" s="35" t="s">
        <v>46</v>
      </c>
      <c r="B413" s="42"/>
      <c r="C413" s="43"/>
      <c r="D413" s="43"/>
      <c r="E413" s="46" t="s">
        <v>42</v>
      </c>
      <c r="F413" s="43"/>
      <c r="G413" s="43"/>
      <c r="H413" s="43"/>
      <c r="I413" s="43"/>
      <c r="J413" s="44"/>
    </row>
    <row r="414" ht="60">
      <c r="A414" s="35" t="s">
        <v>48</v>
      </c>
      <c r="B414" s="42"/>
      <c r="C414" s="43"/>
      <c r="D414" s="43"/>
      <c r="E414" s="45" t="s">
        <v>523</v>
      </c>
      <c r="F414" s="43"/>
      <c r="G414" s="43"/>
      <c r="H414" s="43"/>
      <c r="I414" s="43"/>
      <c r="J414" s="44"/>
    </row>
    <row r="415" ht="60">
      <c r="A415" s="35" t="s">
        <v>50</v>
      </c>
      <c r="B415" s="42"/>
      <c r="C415" s="43"/>
      <c r="D415" s="43"/>
      <c r="E415" s="37" t="s">
        <v>524</v>
      </c>
      <c r="F415" s="43"/>
      <c r="G415" s="43"/>
      <c r="H415" s="43"/>
      <c r="I415" s="43"/>
      <c r="J415" s="44"/>
    </row>
    <row r="416">
      <c r="A416" s="35" t="s">
        <v>40</v>
      </c>
      <c r="B416" s="35">
        <v>99</v>
      </c>
      <c r="C416" s="36" t="s">
        <v>527</v>
      </c>
      <c r="D416" s="35" t="s">
        <v>42</v>
      </c>
      <c r="E416" s="37" t="s">
        <v>528</v>
      </c>
      <c r="F416" s="38" t="s">
        <v>171</v>
      </c>
      <c r="G416" s="39">
        <v>42</v>
      </c>
      <c r="H416" s="40">
        <v>0</v>
      </c>
      <c r="I416" s="40">
        <f>ROUND(G416*H416,P4)</f>
        <v>0</v>
      </c>
      <c r="J416" s="38" t="s">
        <v>45</v>
      </c>
      <c r="O416" s="41">
        <f>I416*0.21</f>
        <v>0</v>
      </c>
      <c r="P416">
        <v>3</v>
      </c>
    </row>
    <row r="417">
      <c r="A417" s="35" t="s">
        <v>46</v>
      </c>
      <c r="B417" s="42"/>
      <c r="C417" s="43"/>
      <c r="D417" s="43"/>
      <c r="E417" s="37" t="s">
        <v>529</v>
      </c>
      <c r="F417" s="43"/>
      <c r="G417" s="43"/>
      <c r="H417" s="43"/>
      <c r="I417" s="43"/>
      <c r="J417" s="44"/>
    </row>
    <row r="418">
      <c r="A418" s="35" t="s">
        <v>48</v>
      </c>
      <c r="B418" s="42"/>
      <c r="C418" s="43"/>
      <c r="D418" s="43"/>
      <c r="E418" s="45" t="s">
        <v>173</v>
      </c>
      <c r="F418" s="43"/>
      <c r="G418" s="43"/>
      <c r="H418" s="43"/>
      <c r="I418" s="43"/>
      <c r="J418" s="44"/>
    </row>
    <row r="419" ht="60">
      <c r="A419" s="35" t="s">
        <v>50</v>
      </c>
      <c r="B419" s="42"/>
      <c r="C419" s="43"/>
      <c r="D419" s="43"/>
      <c r="E419" s="37" t="s">
        <v>530</v>
      </c>
      <c r="F419" s="43"/>
      <c r="G419" s="43"/>
      <c r="H419" s="43"/>
      <c r="I419" s="43"/>
      <c r="J419" s="44"/>
    </row>
    <row r="420" ht="30">
      <c r="A420" s="35" t="s">
        <v>40</v>
      </c>
      <c r="B420" s="35">
        <v>100</v>
      </c>
      <c r="C420" s="36" t="s">
        <v>531</v>
      </c>
      <c r="D420" s="35" t="s">
        <v>42</v>
      </c>
      <c r="E420" s="37" t="s">
        <v>532</v>
      </c>
      <c r="F420" s="38" t="s">
        <v>171</v>
      </c>
      <c r="G420" s="39">
        <v>835</v>
      </c>
      <c r="H420" s="40">
        <v>0</v>
      </c>
      <c r="I420" s="40">
        <f>ROUND(G420*H420,P4)</f>
        <v>0</v>
      </c>
      <c r="J420" s="38" t="s">
        <v>45</v>
      </c>
      <c r="O420" s="41">
        <f>I420*0.21</f>
        <v>0</v>
      </c>
      <c r="P420">
        <v>3</v>
      </c>
    </row>
    <row r="421">
      <c r="A421" s="35" t="s">
        <v>46</v>
      </c>
      <c r="B421" s="42"/>
      <c r="C421" s="43"/>
      <c r="D421" s="43"/>
      <c r="E421" s="37" t="s">
        <v>533</v>
      </c>
      <c r="F421" s="43"/>
      <c r="G421" s="43"/>
      <c r="H421" s="43"/>
      <c r="I421" s="43"/>
      <c r="J421" s="44"/>
    </row>
    <row r="422" ht="90">
      <c r="A422" s="35" t="s">
        <v>48</v>
      </c>
      <c r="B422" s="42"/>
      <c r="C422" s="43"/>
      <c r="D422" s="43"/>
      <c r="E422" s="45" t="s">
        <v>534</v>
      </c>
      <c r="F422" s="43"/>
      <c r="G422" s="43"/>
      <c r="H422" s="43"/>
      <c r="I422" s="43"/>
      <c r="J422" s="44"/>
    </row>
    <row r="423" ht="60">
      <c r="A423" s="35" t="s">
        <v>50</v>
      </c>
      <c r="B423" s="42"/>
      <c r="C423" s="43"/>
      <c r="D423" s="43"/>
      <c r="E423" s="37" t="s">
        <v>530</v>
      </c>
      <c r="F423" s="43"/>
      <c r="G423" s="43"/>
      <c r="H423" s="43"/>
      <c r="I423" s="43"/>
      <c r="J423" s="44"/>
    </row>
    <row r="424">
      <c r="A424" s="35" t="s">
        <v>40</v>
      </c>
      <c r="B424" s="35">
        <v>101</v>
      </c>
      <c r="C424" s="36" t="s">
        <v>535</v>
      </c>
      <c r="D424" s="35" t="s">
        <v>42</v>
      </c>
      <c r="E424" s="37" t="s">
        <v>536</v>
      </c>
      <c r="F424" s="38" t="s">
        <v>171</v>
      </c>
      <c r="G424" s="39">
        <v>30</v>
      </c>
      <c r="H424" s="40">
        <v>0</v>
      </c>
      <c r="I424" s="40">
        <f>ROUND(G424*H424,P4)</f>
        <v>0</v>
      </c>
      <c r="J424" s="38" t="s">
        <v>45</v>
      </c>
      <c r="O424" s="41">
        <f>I424*0.21</f>
        <v>0</v>
      </c>
      <c r="P424">
        <v>3</v>
      </c>
    </row>
    <row r="425" ht="30">
      <c r="A425" s="35" t="s">
        <v>46</v>
      </c>
      <c r="B425" s="42"/>
      <c r="C425" s="43"/>
      <c r="D425" s="43"/>
      <c r="E425" s="37" t="s">
        <v>537</v>
      </c>
      <c r="F425" s="43"/>
      <c r="G425" s="43"/>
      <c r="H425" s="43"/>
      <c r="I425" s="43"/>
      <c r="J425" s="44"/>
    </row>
    <row r="426">
      <c r="A426" s="35" t="s">
        <v>48</v>
      </c>
      <c r="B426" s="42"/>
      <c r="C426" s="43"/>
      <c r="D426" s="43"/>
      <c r="E426" s="45" t="s">
        <v>538</v>
      </c>
      <c r="F426" s="43"/>
      <c r="G426" s="43"/>
      <c r="H426" s="43"/>
      <c r="I426" s="43"/>
      <c r="J426" s="44"/>
    </row>
    <row r="427" ht="60">
      <c r="A427" s="35" t="s">
        <v>50</v>
      </c>
      <c r="B427" s="42"/>
      <c r="C427" s="43"/>
      <c r="D427" s="43"/>
      <c r="E427" s="37" t="s">
        <v>530</v>
      </c>
      <c r="F427" s="43"/>
      <c r="G427" s="43"/>
      <c r="H427" s="43"/>
      <c r="I427" s="43"/>
      <c r="J427" s="44"/>
    </row>
    <row r="428">
      <c r="A428" s="35" t="s">
        <v>40</v>
      </c>
      <c r="B428" s="35">
        <v>102</v>
      </c>
      <c r="C428" s="36" t="s">
        <v>539</v>
      </c>
      <c r="D428" s="35" t="s">
        <v>42</v>
      </c>
      <c r="E428" s="37" t="s">
        <v>540</v>
      </c>
      <c r="F428" s="38" t="s">
        <v>171</v>
      </c>
      <c r="G428" s="39">
        <v>20</v>
      </c>
      <c r="H428" s="40">
        <v>0</v>
      </c>
      <c r="I428" s="40">
        <f>ROUND(G428*H428,P4)</f>
        <v>0</v>
      </c>
      <c r="J428" s="38" t="s">
        <v>45</v>
      </c>
      <c r="O428" s="41">
        <f>I428*0.21</f>
        <v>0</v>
      </c>
      <c r="P428">
        <v>3</v>
      </c>
    </row>
    <row r="429" ht="30">
      <c r="A429" s="35" t="s">
        <v>46</v>
      </c>
      <c r="B429" s="42"/>
      <c r="C429" s="43"/>
      <c r="D429" s="43"/>
      <c r="E429" s="37" t="s">
        <v>541</v>
      </c>
      <c r="F429" s="43"/>
      <c r="G429" s="43"/>
      <c r="H429" s="43"/>
      <c r="I429" s="43"/>
      <c r="J429" s="44"/>
    </row>
    <row r="430" ht="45">
      <c r="A430" s="35" t="s">
        <v>48</v>
      </c>
      <c r="B430" s="42"/>
      <c r="C430" s="43"/>
      <c r="D430" s="43"/>
      <c r="E430" s="45" t="s">
        <v>542</v>
      </c>
      <c r="F430" s="43"/>
      <c r="G430" s="43"/>
      <c r="H430" s="43"/>
      <c r="I430" s="43"/>
      <c r="J430" s="44"/>
    </row>
    <row r="431" ht="75">
      <c r="A431" s="35" t="s">
        <v>50</v>
      </c>
      <c r="B431" s="42"/>
      <c r="C431" s="43"/>
      <c r="D431" s="43"/>
      <c r="E431" s="37" t="s">
        <v>543</v>
      </c>
      <c r="F431" s="43"/>
      <c r="G431" s="43"/>
      <c r="H431" s="43"/>
      <c r="I431" s="43"/>
      <c r="J431" s="44"/>
    </row>
    <row r="432">
      <c r="A432" s="35" t="s">
        <v>40</v>
      </c>
      <c r="B432" s="35">
        <v>103</v>
      </c>
      <c r="C432" s="36" t="s">
        <v>544</v>
      </c>
      <c r="D432" s="35" t="s">
        <v>42</v>
      </c>
      <c r="E432" s="37" t="s">
        <v>545</v>
      </c>
      <c r="F432" s="38" t="s">
        <v>171</v>
      </c>
      <c r="G432" s="39">
        <v>72.400000000000006</v>
      </c>
      <c r="H432" s="40">
        <v>0</v>
      </c>
      <c r="I432" s="40">
        <f>ROUND(G432*H432,P4)</f>
        <v>0</v>
      </c>
      <c r="J432" s="38" t="s">
        <v>45</v>
      </c>
      <c r="O432" s="41">
        <f>I432*0.21</f>
        <v>0</v>
      </c>
      <c r="P432">
        <v>3</v>
      </c>
    </row>
    <row r="433" ht="30">
      <c r="A433" s="35" t="s">
        <v>46</v>
      </c>
      <c r="B433" s="42"/>
      <c r="C433" s="43"/>
      <c r="D433" s="43"/>
      <c r="E433" s="37" t="s">
        <v>546</v>
      </c>
      <c r="F433" s="43"/>
      <c r="G433" s="43"/>
      <c r="H433" s="43"/>
      <c r="I433" s="43"/>
      <c r="J433" s="44"/>
    </row>
    <row r="434" ht="105">
      <c r="A434" s="35" t="s">
        <v>48</v>
      </c>
      <c r="B434" s="42"/>
      <c r="C434" s="43"/>
      <c r="D434" s="43"/>
      <c r="E434" s="45" t="s">
        <v>547</v>
      </c>
      <c r="F434" s="43"/>
      <c r="G434" s="43"/>
      <c r="H434" s="43"/>
      <c r="I434" s="43"/>
      <c r="J434" s="44"/>
    </row>
    <row r="435" ht="75">
      <c r="A435" s="35" t="s">
        <v>50</v>
      </c>
      <c r="B435" s="42"/>
      <c r="C435" s="43"/>
      <c r="D435" s="43"/>
      <c r="E435" s="37" t="s">
        <v>543</v>
      </c>
      <c r="F435" s="43"/>
      <c r="G435" s="43"/>
      <c r="H435" s="43"/>
      <c r="I435" s="43"/>
      <c r="J435" s="44"/>
    </row>
    <row r="436">
      <c r="A436" s="35" t="s">
        <v>40</v>
      </c>
      <c r="B436" s="35">
        <v>104</v>
      </c>
      <c r="C436" s="36" t="s">
        <v>548</v>
      </c>
      <c r="D436" s="35" t="s">
        <v>42</v>
      </c>
      <c r="E436" s="37" t="s">
        <v>549</v>
      </c>
      <c r="F436" s="38" t="s">
        <v>171</v>
      </c>
      <c r="G436" s="39">
        <v>86</v>
      </c>
      <c r="H436" s="40">
        <v>0</v>
      </c>
      <c r="I436" s="40">
        <f>ROUND(G436*H436,P4)</f>
        <v>0</v>
      </c>
      <c r="J436" s="38" t="s">
        <v>45</v>
      </c>
      <c r="O436" s="41">
        <f>I436*0.21</f>
        <v>0</v>
      </c>
      <c r="P436">
        <v>3</v>
      </c>
    </row>
    <row r="437" ht="30">
      <c r="A437" s="35" t="s">
        <v>46</v>
      </c>
      <c r="B437" s="42"/>
      <c r="C437" s="43"/>
      <c r="D437" s="43"/>
      <c r="E437" s="37" t="s">
        <v>550</v>
      </c>
      <c r="F437" s="43"/>
      <c r="G437" s="43"/>
      <c r="H437" s="43"/>
      <c r="I437" s="43"/>
      <c r="J437" s="44"/>
    </row>
    <row r="438">
      <c r="A438" s="35" t="s">
        <v>48</v>
      </c>
      <c r="B438" s="42"/>
      <c r="C438" s="43"/>
      <c r="D438" s="43"/>
      <c r="E438" s="45" t="s">
        <v>551</v>
      </c>
      <c r="F438" s="43"/>
      <c r="G438" s="43"/>
      <c r="H438" s="43"/>
      <c r="I438" s="43"/>
      <c r="J438" s="44"/>
    </row>
    <row r="439" ht="30">
      <c r="A439" s="35" t="s">
        <v>50</v>
      </c>
      <c r="B439" s="42"/>
      <c r="C439" s="43"/>
      <c r="D439" s="43"/>
      <c r="E439" s="37" t="s">
        <v>552</v>
      </c>
      <c r="F439" s="43"/>
      <c r="G439" s="43"/>
      <c r="H439" s="43"/>
      <c r="I439" s="43"/>
      <c r="J439" s="44"/>
    </row>
    <row r="440">
      <c r="A440" s="35" t="s">
        <v>40</v>
      </c>
      <c r="B440" s="35">
        <v>105</v>
      </c>
      <c r="C440" s="36" t="s">
        <v>553</v>
      </c>
      <c r="D440" s="35" t="s">
        <v>42</v>
      </c>
      <c r="E440" s="37" t="s">
        <v>554</v>
      </c>
      <c r="F440" s="38" t="s">
        <v>171</v>
      </c>
      <c r="G440" s="39">
        <v>1141</v>
      </c>
      <c r="H440" s="40">
        <v>0</v>
      </c>
      <c r="I440" s="40">
        <f>ROUND(G440*H440,P4)</f>
        <v>0</v>
      </c>
      <c r="J440" s="38" t="s">
        <v>45</v>
      </c>
      <c r="O440" s="41">
        <f>I440*0.21</f>
        <v>0</v>
      </c>
      <c r="P440">
        <v>3</v>
      </c>
    </row>
    <row r="441" ht="45">
      <c r="A441" s="35" t="s">
        <v>46</v>
      </c>
      <c r="B441" s="42"/>
      <c r="C441" s="43"/>
      <c r="D441" s="43"/>
      <c r="E441" s="37" t="s">
        <v>555</v>
      </c>
      <c r="F441" s="43"/>
      <c r="G441" s="43"/>
      <c r="H441" s="43"/>
      <c r="I441" s="43"/>
      <c r="J441" s="44"/>
    </row>
    <row r="442">
      <c r="A442" s="35" t="s">
        <v>48</v>
      </c>
      <c r="B442" s="42"/>
      <c r="C442" s="43"/>
      <c r="D442" s="43"/>
      <c r="E442" s="45" t="s">
        <v>556</v>
      </c>
      <c r="F442" s="43"/>
      <c r="G442" s="43"/>
      <c r="H442" s="43"/>
      <c r="I442" s="43"/>
      <c r="J442" s="44"/>
    </row>
    <row r="443" ht="45">
      <c r="A443" s="35" t="s">
        <v>50</v>
      </c>
      <c r="B443" s="42"/>
      <c r="C443" s="43"/>
      <c r="D443" s="43"/>
      <c r="E443" s="37" t="s">
        <v>557</v>
      </c>
      <c r="F443" s="43"/>
      <c r="G443" s="43"/>
      <c r="H443" s="43"/>
      <c r="I443" s="43"/>
      <c r="J443" s="44"/>
    </row>
    <row r="444">
      <c r="A444" s="35" t="s">
        <v>40</v>
      </c>
      <c r="B444" s="35">
        <v>106</v>
      </c>
      <c r="C444" s="36" t="s">
        <v>558</v>
      </c>
      <c r="D444" s="35" t="s">
        <v>42</v>
      </c>
      <c r="E444" s="37" t="s">
        <v>559</v>
      </c>
      <c r="F444" s="38" t="s">
        <v>118</v>
      </c>
      <c r="G444" s="39">
        <v>134</v>
      </c>
      <c r="H444" s="40">
        <v>0</v>
      </c>
      <c r="I444" s="40">
        <f>ROUND(G444*H444,P4)</f>
        <v>0</v>
      </c>
      <c r="J444" s="38" t="s">
        <v>45</v>
      </c>
      <c r="O444" s="41">
        <f>I444*0.21</f>
        <v>0</v>
      </c>
      <c r="P444">
        <v>3</v>
      </c>
    </row>
    <row r="445" ht="30">
      <c r="A445" s="35" t="s">
        <v>46</v>
      </c>
      <c r="B445" s="42"/>
      <c r="C445" s="43"/>
      <c r="D445" s="43"/>
      <c r="E445" s="37" t="s">
        <v>560</v>
      </c>
      <c r="F445" s="43"/>
      <c r="G445" s="43"/>
      <c r="H445" s="43"/>
      <c r="I445" s="43"/>
      <c r="J445" s="44"/>
    </row>
    <row r="446">
      <c r="A446" s="35" t="s">
        <v>48</v>
      </c>
      <c r="B446" s="42"/>
      <c r="C446" s="43"/>
      <c r="D446" s="43"/>
      <c r="E446" s="45" t="s">
        <v>561</v>
      </c>
      <c r="F446" s="43"/>
      <c r="G446" s="43"/>
      <c r="H446" s="43"/>
      <c r="I446" s="43"/>
      <c r="J446" s="44"/>
    </row>
    <row r="447" ht="120">
      <c r="A447" s="35" t="s">
        <v>50</v>
      </c>
      <c r="B447" s="42"/>
      <c r="C447" s="43"/>
      <c r="D447" s="43"/>
      <c r="E447" s="37" t="s">
        <v>562</v>
      </c>
      <c r="F447" s="43"/>
      <c r="G447" s="43"/>
      <c r="H447" s="43"/>
      <c r="I447" s="43"/>
      <c r="J447" s="44"/>
    </row>
    <row r="448">
      <c r="A448" s="35" t="s">
        <v>40</v>
      </c>
      <c r="B448" s="35">
        <v>107</v>
      </c>
      <c r="C448" s="36" t="s">
        <v>563</v>
      </c>
      <c r="D448" s="35" t="s">
        <v>42</v>
      </c>
      <c r="E448" s="37" t="s">
        <v>564</v>
      </c>
      <c r="F448" s="38" t="s">
        <v>101</v>
      </c>
      <c r="G448" s="39">
        <v>2.835</v>
      </c>
      <c r="H448" s="40">
        <v>0</v>
      </c>
      <c r="I448" s="40">
        <f>ROUND(G448*H448,P4)</f>
        <v>0</v>
      </c>
      <c r="J448" s="38" t="s">
        <v>45</v>
      </c>
      <c r="O448" s="41">
        <f>I448*0.21</f>
        <v>0</v>
      </c>
      <c r="P448">
        <v>3</v>
      </c>
    </row>
    <row r="449" ht="30">
      <c r="A449" s="35" t="s">
        <v>46</v>
      </c>
      <c r="B449" s="42"/>
      <c r="C449" s="43"/>
      <c r="D449" s="43"/>
      <c r="E449" s="37" t="s">
        <v>565</v>
      </c>
      <c r="F449" s="43"/>
      <c r="G449" s="43"/>
      <c r="H449" s="43"/>
      <c r="I449" s="43"/>
      <c r="J449" s="44"/>
    </row>
    <row r="450" ht="45">
      <c r="A450" s="35" t="s">
        <v>48</v>
      </c>
      <c r="B450" s="42"/>
      <c r="C450" s="43"/>
      <c r="D450" s="43"/>
      <c r="E450" s="45" t="s">
        <v>566</v>
      </c>
      <c r="F450" s="43"/>
      <c r="G450" s="43"/>
      <c r="H450" s="43"/>
      <c r="I450" s="43"/>
      <c r="J450" s="44"/>
    </row>
    <row r="451" ht="150">
      <c r="A451" s="35" t="s">
        <v>50</v>
      </c>
      <c r="B451" s="42"/>
      <c r="C451" s="43"/>
      <c r="D451" s="43"/>
      <c r="E451" s="37" t="s">
        <v>567</v>
      </c>
      <c r="F451" s="43"/>
      <c r="G451" s="43"/>
      <c r="H451" s="43"/>
      <c r="I451" s="43"/>
      <c r="J451" s="44"/>
    </row>
    <row r="452">
      <c r="A452" s="35" t="s">
        <v>40</v>
      </c>
      <c r="B452" s="35">
        <v>108</v>
      </c>
      <c r="C452" s="36" t="s">
        <v>568</v>
      </c>
      <c r="D452" s="35" t="s">
        <v>42</v>
      </c>
      <c r="E452" s="37" t="s">
        <v>569</v>
      </c>
      <c r="F452" s="38" t="s">
        <v>171</v>
      </c>
      <c r="G452" s="39">
        <v>10</v>
      </c>
      <c r="H452" s="40">
        <v>0</v>
      </c>
      <c r="I452" s="40">
        <f>ROUND(G452*H452,P4)</f>
        <v>0</v>
      </c>
      <c r="J452" s="38" t="s">
        <v>45</v>
      </c>
      <c r="O452" s="41">
        <f>I452*0.21</f>
        <v>0</v>
      </c>
      <c r="P452">
        <v>3</v>
      </c>
    </row>
    <row r="453">
      <c r="A453" s="35" t="s">
        <v>46</v>
      </c>
      <c r="B453" s="42"/>
      <c r="C453" s="43"/>
      <c r="D453" s="43"/>
      <c r="E453" s="37" t="s">
        <v>217</v>
      </c>
      <c r="F453" s="43"/>
      <c r="G453" s="43"/>
      <c r="H453" s="43"/>
      <c r="I453" s="43"/>
      <c r="J453" s="44"/>
    </row>
    <row r="454" ht="30">
      <c r="A454" s="35" t="s">
        <v>48</v>
      </c>
      <c r="B454" s="42"/>
      <c r="C454" s="43"/>
      <c r="D454" s="43"/>
      <c r="E454" s="45" t="s">
        <v>570</v>
      </c>
      <c r="F454" s="43"/>
      <c r="G454" s="43"/>
      <c r="H454" s="43"/>
      <c r="I454" s="43"/>
      <c r="J454" s="44"/>
    </row>
    <row r="455" ht="180">
      <c r="A455" s="35" t="s">
        <v>50</v>
      </c>
      <c r="B455" s="42"/>
      <c r="C455" s="43"/>
      <c r="D455" s="43"/>
      <c r="E455" s="37" t="s">
        <v>571</v>
      </c>
      <c r="F455" s="43"/>
      <c r="G455" s="43"/>
      <c r="H455" s="43"/>
      <c r="I455" s="43"/>
      <c r="J455" s="44"/>
    </row>
    <row r="456">
      <c r="A456" s="35" t="s">
        <v>40</v>
      </c>
      <c r="B456" s="35">
        <v>109</v>
      </c>
      <c r="C456" s="36" t="s">
        <v>572</v>
      </c>
      <c r="D456" s="35" t="s">
        <v>42</v>
      </c>
      <c r="E456" s="37" t="s">
        <v>573</v>
      </c>
      <c r="F456" s="38" t="s">
        <v>171</v>
      </c>
      <c r="G456" s="39">
        <v>46.799999999999997</v>
      </c>
      <c r="H456" s="40">
        <v>0</v>
      </c>
      <c r="I456" s="40">
        <f>ROUND(G456*H456,P4)</f>
        <v>0</v>
      </c>
      <c r="J456" s="38" t="s">
        <v>45</v>
      </c>
      <c r="O456" s="41">
        <f>I456*0.21</f>
        <v>0</v>
      </c>
      <c r="P456">
        <v>3</v>
      </c>
    </row>
    <row r="457" ht="30">
      <c r="A457" s="35" t="s">
        <v>46</v>
      </c>
      <c r="B457" s="42"/>
      <c r="C457" s="43"/>
      <c r="D457" s="43"/>
      <c r="E457" s="37" t="s">
        <v>574</v>
      </c>
      <c r="F457" s="43"/>
      <c r="G457" s="43"/>
      <c r="H457" s="43"/>
      <c r="I457" s="43"/>
      <c r="J457" s="44"/>
    </row>
    <row r="458" ht="75">
      <c r="A458" s="35" t="s">
        <v>48</v>
      </c>
      <c r="B458" s="42"/>
      <c r="C458" s="43"/>
      <c r="D458" s="43"/>
      <c r="E458" s="45" t="s">
        <v>575</v>
      </c>
      <c r="F458" s="43"/>
      <c r="G458" s="43"/>
      <c r="H458" s="43"/>
      <c r="I458" s="43"/>
      <c r="J458" s="44"/>
    </row>
    <row r="459" ht="180">
      <c r="A459" s="35" t="s">
        <v>50</v>
      </c>
      <c r="B459" s="42"/>
      <c r="C459" s="43"/>
      <c r="D459" s="43"/>
      <c r="E459" s="37" t="s">
        <v>571</v>
      </c>
      <c r="F459" s="43"/>
      <c r="G459" s="43"/>
      <c r="H459" s="43"/>
      <c r="I459" s="43"/>
      <c r="J459" s="44"/>
    </row>
    <row r="460">
      <c r="A460" s="35" t="s">
        <v>40</v>
      </c>
      <c r="B460" s="35">
        <v>110</v>
      </c>
      <c r="C460" s="36" t="s">
        <v>576</v>
      </c>
      <c r="D460" s="35" t="s">
        <v>42</v>
      </c>
      <c r="E460" s="37" t="s">
        <v>577</v>
      </c>
      <c r="F460" s="38" t="s">
        <v>57</v>
      </c>
      <c r="G460" s="39">
        <v>15</v>
      </c>
      <c r="H460" s="40">
        <v>0</v>
      </c>
      <c r="I460" s="40">
        <f>ROUND(G460*H460,P4)</f>
        <v>0</v>
      </c>
      <c r="J460" s="38" t="s">
        <v>45</v>
      </c>
      <c r="O460" s="41">
        <f>I460*0.21</f>
        <v>0</v>
      </c>
      <c r="P460">
        <v>3</v>
      </c>
    </row>
    <row r="461">
      <c r="A461" s="35" t="s">
        <v>46</v>
      </c>
      <c r="B461" s="42"/>
      <c r="C461" s="43"/>
      <c r="D461" s="43"/>
      <c r="E461" s="37" t="s">
        <v>217</v>
      </c>
      <c r="F461" s="43"/>
      <c r="G461" s="43"/>
      <c r="H461" s="43"/>
      <c r="I461" s="43"/>
      <c r="J461" s="44"/>
    </row>
    <row r="462">
      <c r="A462" s="35" t="s">
        <v>48</v>
      </c>
      <c r="B462" s="42"/>
      <c r="C462" s="43"/>
      <c r="D462" s="43"/>
      <c r="E462" s="45" t="s">
        <v>477</v>
      </c>
      <c r="F462" s="43"/>
      <c r="G462" s="43"/>
      <c r="H462" s="43"/>
      <c r="I462" s="43"/>
      <c r="J462" s="44"/>
    </row>
    <row r="463" ht="150">
      <c r="A463" s="35" t="s">
        <v>50</v>
      </c>
      <c r="B463" s="42"/>
      <c r="C463" s="43"/>
      <c r="D463" s="43"/>
      <c r="E463" s="37" t="s">
        <v>578</v>
      </c>
      <c r="F463" s="43"/>
      <c r="G463" s="43"/>
      <c r="H463" s="43"/>
      <c r="I463" s="43"/>
      <c r="J463" s="44"/>
    </row>
    <row r="464">
      <c r="A464" s="35" t="s">
        <v>40</v>
      </c>
      <c r="B464" s="35">
        <v>111</v>
      </c>
      <c r="C464" s="36" t="s">
        <v>579</v>
      </c>
      <c r="D464" s="35" t="s">
        <v>42</v>
      </c>
      <c r="E464" s="37" t="s">
        <v>580</v>
      </c>
      <c r="F464" s="38" t="s">
        <v>57</v>
      </c>
      <c r="G464" s="39">
        <v>3</v>
      </c>
      <c r="H464" s="40">
        <v>0</v>
      </c>
      <c r="I464" s="40">
        <f>ROUND(G464*H464,P4)</f>
        <v>0</v>
      </c>
      <c r="J464" s="38" t="s">
        <v>45</v>
      </c>
      <c r="O464" s="41">
        <f>I464*0.21</f>
        <v>0</v>
      </c>
      <c r="P464">
        <v>3</v>
      </c>
    </row>
    <row r="465" ht="30">
      <c r="A465" s="35" t="s">
        <v>46</v>
      </c>
      <c r="B465" s="42"/>
      <c r="C465" s="43"/>
      <c r="D465" s="43"/>
      <c r="E465" s="37" t="s">
        <v>581</v>
      </c>
      <c r="F465" s="43"/>
      <c r="G465" s="43"/>
      <c r="H465" s="43"/>
      <c r="I465" s="43"/>
      <c r="J465" s="44"/>
    </row>
    <row r="466">
      <c r="A466" s="35" t="s">
        <v>48</v>
      </c>
      <c r="B466" s="42"/>
      <c r="C466" s="43"/>
      <c r="D466" s="43"/>
      <c r="E466" s="45" t="s">
        <v>582</v>
      </c>
      <c r="F466" s="43"/>
      <c r="G466" s="43"/>
      <c r="H466" s="43"/>
      <c r="I466" s="43"/>
      <c r="J466" s="44"/>
    </row>
    <row r="467" ht="150">
      <c r="A467" s="35" t="s">
        <v>50</v>
      </c>
      <c r="B467" s="42"/>
      <c r="C467" s="43"/>
      <c r="D467" s="43"/>
      <c r="E467" s="37" t="s">
        <v>578</v>
      </c>
      <c r="F467" s="43"/>
      <c r="G467" s="43"/>
      <c r="H467" s="43"/>
      <c r="I467" s="43"/>
      <c r="J467" s="44"/>
    </row>
    <row r="468">
      <c r="A468" s="35" t="s">
        <v>40</v>
      </c>
      <c r="B468" s="35">
        <v>112</v>
      </c>
      <c r="C468" s="36" t="s">
        <v>583</v>
      </c>
      <c r="D468" s="35" t="s">
        <v>42</v>
      </c>
      <c r="E468" s="37" t="s">
        <v>584</v>
      </c>
      <c r="F468" s="38" t="s">
        <v>171</v>
      </c>
      <c r="G468" s="39">
        <v>258</v>
      </c>
      <c r="H468" s="40">
        <v>0</v>
      </c>
      <c r="I468" s="40">
        <f>ROUND(G468*H468,P4)</f>
        <v>0</v>
      </c>
      <c r="J468" s="38" t="s">
        <v>45</v>
      </c>
      <c r="O468" s="41">
        <f>I468*0.21</f>
        <v>0</v>
      </c>
      <c r="P468">
        <v>3</v>
      </c>
    </row>
    <row r="469">
      <c r="A469" s="35" t="s">
        <v>46</v>
      </c>
      <c r="B469" s="42"/>
      <c r="C469" s="43"/>
      <c r="D469" s="43"/>
      <c r="E469" s="37" t="s">
        <v>132</v>
      </c>
      <c r="F469" s="43"/>
      <c r="G469" s="43"/>
      <c r="H469" s="43"/>
      <c r="I469" s="43"/>
      <c r="J469" s="44"/>
    </row>
    <row r="470" ht="75">
      <c r="A470" s="35" t="s">
        <v>48</v>
      </c>
      <c r="B470" s="42"/>
      <c r="C470" s="43"/>
      <c r="D470" s="43"/>
      <c r="E470" s="45" t="s">
        <v>585</v>
      </c>
      <c r="F470" s="43"/>
      <c r="G470" s="43"/>
      <c r="H470" s="43"/>
      <c r="I470" s="43"/>
      <c r="J470" s="44"/>
    </row>
    <row r="471" ht="105">
      <c r="A471" s="35" t="s">
        <v>50</v>
      </c>
      <c r="B471" s="42"/>
      <c r="C471" s="43"/>
      <c r="D471" s="43"/>
      <c r="E471" s="37" t="s">
        <v>586</v>
      </c>
      <c r="F471" s="43"/>
      <c r="G471" s="43"/>
      <c r="H471" s="43"/>
      <c r="I471" s="43"/>
      <c r="J471" s="44"/>
    </row>
    <row r="472">
      <c r="A472" s="35" t="s">
        <v>40</v>
      </c>
      <c r="B472" s="35">
        <v>113</v>
      </c>
      <c r="C472" s="36" t="s">
        <v>587</v>
      </c>
      <c r="D472" s="35" t="s">
        <v>42</v>
      </c>
      <c r="E472" s="37" t="s">
        <v>588</v>
      </c>
      <c r="F472" s="38" t="s">
        <v>171</v>
      </c>
      <c r="G472" s="39">
        <v>350</v>
      </c>
      <c r="H472" s="40">
        <v>0</v>
      </c>
      <c r="I472" s="40">
        <f>ROUND(G472*H472,P4)</f>
        <v>0</v>
      </c>
      <c r="J472" s="38" t="s">
        <v>45</v>
      </c>
      <c r="O472" s="41">
        <f>I472*0.21</f>
        <v>0</v>
      </c>
      <c r="P472">
        <v>3</v>
      </c>
    </row>
    <row r="473" ht="75">
      <c r="A473" s="35" t="s">
        <v>46</v>
      </c>
      <c r="B473" s="42"/>
      <c r="C473" s="43"/>
      <c r="D473" s="43"/>
      <c r="E473" s="37" t="s">
        <v>589</v>
      </c>
      <c r="F473" s="43"/>
      <c r="G473" s="43"/>
      <c r="H473" s="43"/>
      <c r="I473" s="43"/>
      <c r="J473" s="44"/>
    </row>
    <row r="474" ht="30">
      <c r="A474" s="35" t="s">
        <v>48</v>
      </c>
      <c r="B474" s="42"/>
      <c r="C474" s="43"/>
      <c r="D474" s="43"/>
      <c r="E474" s="45" t="s">
        <v>590</v>
      </c>
      <c r="F474" s="43"/>
      <c r="G474" s="43"/>
      <c r="H474" s="43"/>
      <c r="I474" s="43"/>
      <c r="J474" s="44"/>
    </row>
    <row r="475" ht="105">
      <c r="A475" s="35" t="s">
        <v>50</v>
      </c>
      <c r="B475" s="47"/>
      <c r="C475" s="48"/>
      <c r="D475" s="48"/>
      <c r="E475" s="37" t="s">
        <v>586</v>
      </c>
      <c r="F475" s="48"/>
      <c r="G475" s="48"/>
      <c r="H475" s="48"/>
      <c r="I475" s="48"/>
      <c r="J475"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15</v>
      </c>
      <c r="I3" s="23">
        <f>SUMIFS(I8:I218,A8:A218,"SD")</f>
        <v>0</v>
      </c>
      <c r="J3" s="17"/>
      <c r="O3">
        <v>0</v>
      </c>
      <c r="P3">
        <v>2</v>
      </c>
    </row>
    <row r="4">
      <c r="A4" s="3" t="s">
        <v>24</v>
      </c>
      <c r="B4" s="18" t="s">
        <v>25</v>
      </c>
      <c r="C4" s="19" t="s">
        <v>15</v>
      </c>
      <c r="D4" s="20"/>
      <c r="E4" s="21" t="s">
        <v>16</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SUMIFS(I9:I24,A9:A24,"P")</f>
        <v>0</v>
      </c>
      <c r="J8" s="34"/>
    </row>
    <row r="9">
      <c r="A9" s="35" t="s">
        <v>40</v>
      </c>
      <c r="B9" s="35">
        <v>1</v>
      </c>
      <c r="C9" s="36" t="s">
        <v>89</v>
      </c>
      <c r="D9" s="35" t="s">
        <v>42</v>
      </c>
      <c r="E9" s="37" t="s">
        <v>90</v>
      </c>
      <c r="F9" s="38" t="s">
        <v>91</v>
      </c>
      <c r="G9" s="39">
        <v>151.56</v>
      </c>
      <c r="H9" s="40">
        <v>0</v>
      </c>
      <c r="I9" s="40">
        <f>ROUND(G9*H9,P4)</f>
        <v>0</v>
      </c>
      <c r="J9" s="38" t="s">
        <v>45</v>
      </c>
      <c r="O9" s="41">
        <f>I9*0.21</f>
        <v>0</v>
      </c>
      <c r="P9">
        <v>3</v>
      </c>
    </row>
    <row r="10" ht="30">
      <c r="A10" s="35" t="s">
        <v>46</v>
      </c>
      <c r="B10" s="42"/>
      <c r="C10" s="43"/>
      <c r="D10" s="43"/>
      <c r="E10" s="37" t="s">
        <v>92</v>
      </c>
      <c r="F10" s="43"/>
      <c r="G10" s="43"/>
      <c r="H10" s="43"/>
      <c r="I10" s="43"/>
      <c r="J10" s="44"/>
    </row>
    <row r="11" ht="60">
      <c r="A11" s="35" t="s">
        <v>48</v>
      </c>
      <c r="B11" s="42"/>
      <c r="C11" s="43"/>
      <c r="D11" s="43"/>
      <c r="E11" s="45" t="s">
        <v>591</v>
      </c>
      <c r="F11" s="43"/>
      <c r="G11" s="43"/>
      <c r="H11" s="43"/>
      <c r="I11" s="43"/>
      <c r="J11" s="44"/>
    </row>
    <row r="12" ht="30">
      <c r="A12" s="35" t="s">
        <v>50</v>
      </c>
      <c r="B12" s="42"/>
      <c r="C12" s="43"/>
      <c r="D12" s="43"/>
      <c r="E12" s="37" t="s">
        <v>94</v>
      </c>
      <c r="F12" s="43"/>
      <c r="G12" s="43"/>
      <c r="H12" s="43"/>
      <c r="I12" s="43"/>
      <c r="J12" s="44"/>
    </row>
    <row r="13">
      <c r="A13" s="35" t="s">
        <v>40</v>
      </c>
      <c r="B13" s="35">
        <v>2</v>
      </c>
      <c r="C13" s="36" t="s">
        <v>95</v>
      </c>
      <c r="D13" s="35" t="s">
        <v>42</v>
      </c>
      <c r="E13" s="37" t="s">
        <v>96</v>
      </c>
      <c r="F13" s="38" t="s">
        <v>91</v>
      </c>
      <c r="G13" s="39">
        <v>131.11099999999999</v>
      </c>
      <c r="H13" s="40">
        <v>0</v>
      </c>
      <c r="I13" s="40">
        <f>ROUND(G13*H13,P4)</f>
        <v>0</v>
      </c>
      <c r="J13" s="38" t="s">
        <v>45</v>
      </c>
      <c r="O13" s="41">
        <f>I13*0.21</f>
        <v>0</v>
      </c>
      <c r="P13">
        <v>3</v>
      </c>
    </row>
    <row r="14" ht="30">
      <c r="A14" s="35" t="s">
        <v>46</v>
      </c>
      <c r="B14" s="42"/>
      <c r="C14" s="43"/>
      <c r="D14" s="43"/>
      <c r="E14" s="37" t="s">
        <v>97</v>
      </c>
      <c r="F14" s="43"/>
      <c r="G14" s="43"/>
      <c r="H14" s="43"/>
      <c r="I14" s="43"/>
      <c r="J14" s="44"/>
    </row>
    <row r="15" ht="75">
      <c r="A15" s="35" t="s">
        <v>48</v>
      </c>
      <c r="B15" s="42"/>
      <c r="C15" s="43"/>
      <c r="D15" s="43"/>
      <c r="E15" s="45" t="s">
        <v>592</v>
      </c>
      <c r="F15" s="43"/>
      <c r="G15" s="43"/>
      <c r="H15" s="43"/>
      <c r="I15" s="43"/>
      <c r="J15" s="44"/>
    </row>
    <row r="16" ht="30">
      <c r="A16" s="35" t="s">
        <v>50</v>
      </c>
      <c r="B16" s="42"/>
      <c r="C16" s="43"/>
      <c r="D16" s="43"/>
      <c r="E16" s="37" t="s">
        <v>94</v>
      </c>
      <c r="F16" s="43"/>
      <c r="G16" s="43"/>
      <c r="H16" s="43"/>
      <c r="I16" s="43"/>
      <c r="J16" s="44"/>
    </row>
    <row r="17">
      <c r="A17" s="35" t="s">
        <v>40</v>
      </c>
      <c r="B17" s="35">
        <v>3</v>
      </c>
      <c r="C17" s="36" t="s">
        <v>99</v>
      </c>
      <c r="D17" s="35" t="s">
        <v>42</v>
      </c>
      <c r="E17" s="37" t="s">
        <v>100</v>
      </c>
      <c r="F17" s="38" t="s">
        <v>101</v>
      </c>
      <c r="G17" s="39">
        <v>23.52</v>
      </c>
      <c r="H17" s="40">
        <v>0</v>
      </c>
      <c r="I17" s="40">
        <f>ROUND(G17*H17,P4)</f>
        <v>0</v>
      </c>
      <c r="J17" s="38" t="s">
        <v>45</v>
      </c>
      <c r="O17" s="41">
        <f>I17*0.21</f>
        <v>0</v>
      </c>
      <c r="P17">
        <v>3</v>
      </c>
    </row>
    <row r="18">
      <c r="A18" s="35" t="s">
        <v>46</v>
      </c>
      <c r="B18" s="42"/>
      <c r="C18" s="43"/>
      <c r="D18" s="43"/>
      <c r="E18" s="37" t="s">
        <v>593</v>
      </c>
      <c r="F18" s="43"/>
      <c r="G18" s="43"/>
      <c r="H18" s="43"/>
      <c r="I18" s="43"/>
      <c r="J18" s="44"/>
    </row>
    <row r="19" ht="30">
      <c r="A19" s="35" t="s">
        <v>48</v>
      </c>
      <c r="B19" s="42"/>
      <c r="C19" s="43"/>
      <c r="D19" s="43"/>
      <c r="E19" s="45" t="s">
        <v>594</v>
      </c>
      <c r="F19" s="43"/>
      <c r="G19" s="43"/>
      <c r="H19" s="43"/>
      <c r="I19" s="43"/>
      <c r="J19" s="44"/>
    </row>
    <row r="20" ht="30">
      <c r="A20" s="35" t="s">
        <v>50</v>
      </c>
      <c r="B20" s="42"/>
      <c r="C20" s="43"/>
      <c r="D20" s="43"/>
      <c r="E20" s="37" t="s">
        <v>104</v>
      </c>
      <c r="F20" s="43"/>
      <c r="G20" s="43"/>
      <c r="H20" s="43"/>
      <c r="I20" s="43"/>
      <c r="J20" s="44"/>
    </row>
    <row r="21" ht="30">
      <c r="A21" s="35" t="s">
        <v>40</v>
      </c>
      <c r="B21" s="35">
        <v>4</v>
      </c>
      <c r="C21" s="36" t="s">
        <v>105</v>
      </c>
      <c r="D21" s="35" t="s">
        <v>42</v>
      </c>
      <c r="E21" s="37" t="s">
        <v>106</v>
      </c>
      <c r="F21" s="38" t="s">
        <v>91</v>
      </c>
      <c r="G21" s="39">
        <v>25</v>
      </c>
      <c r="H21" s="40">
        <v>0</v>
      </c>
      <c r="I21" s="40">
        <f>ROUND(G21*H21,P4)</f>
        <v>0</v>
      </c>
      <c r="J21" s="38" t="s">
        <v>45</v>
      </c>
      <c r="O21" s="41">
        <f>I21*0.21</f>
        <v>0</v>
      </c>
      <c r="P21">
        <v>3</v>
      </c>
    </row>
    <row r="22" ht="30">
      <c r="A22" s="35" t="s">
        <v>46</v>
      </c>
      <c r="B22" s="42"/>
      <c r="C22" s="43"/>
      <c r="D22" s="43"/>
      <c r="E22" s="37" t="s">
        <v>107</v>
      </c>
      <c r="F22" s="43"/>
      <c r="G22" s="43"/>
      <c r="H22" s="43"/>
      <c r="I22" s="43"/>
      <c r="J22" s="44"/>
    </row>
    <row r="23">
      <c r="A23" s="35" t="s">
        <v>48</v>
      </c>
      <c r="B23" s="42"/>
      <c r="C23" s="43"/>
      <c r="D23" s="43"/>
      <c r="E23" s="45" t="s">
        <v>595</v>
      </c>
      <c r="F23" s="43"/>
      <c r="G23" s="43"/>
      <c r="H23" s="43"/>
      <c r="I23" s="43"/>
      <c r="J23" s="44"/>
    </row>
    <row r="24" ht="165">
      <c r="A24" s="35" t="s">
        <v>50</v>
      </c>
      <c r="B24" s="42"/>
      <c r="C24" s="43"/>
      <c r="D24" s="43"/>
      <c r="E24" s="37" t="s">
        <v>109</v>
      </c>
      <c r="F24" s="43"/>
      <c r="G24" s="43"/>
      <c r="H24" s="43"/>
      <c r="I24" s="43"/>
      <c r="J24" s="44"/>
    </row>
    <row r="25">
      <c r="A25" s="29" t="s">
        <v>37</v>
      </c>
      <c r="B25" s="30"/>
      <c r="C25" s="31" t="s">
        <v>114</v>
      </c>
      <c r="D25" s="32"/>
      <c r="E25" s="29" t="s">
        <v>115</v>
      </c>
      <c r="F25" s="32"/>
      <c r="G25" s="32"/>
      <c r="H25" s="32"/>
      <c r="I25" s="33">
        <f>SUMIFS(I26:I93,A26:A93,"P")</f>
        <v>0</v>
      </c>
      <c r="J25" s="34"/>
    </row>
    <row r="26">
      <c r="A26" s="35" t="s">
        <v>40</v>
      </c>
      <c r="B26" s="35">
        <v>5</v>
      </c>
      <c r="C26" s="36" t="s">
        <v>116</v>
      </c>
      <c r="D26" s="35" t="s">
        <v>42</v>
      </c>
      <c r="E26" s="37" t="s">
        <v>117</v>
      </c>
      <c r="F26" s="38" t="s">
        <v>118</v>
      </c>
      <c r="G26" s="39">
        <v>394</v>
      </c>
      <c r="H26" s="40">
        <v>0</v>
      </c>
      <c r="I26" s="40">
        <f>ROUND(G26*H26,P4)</f>
        <v>0</v>
      </c>
      <c r="J26" s="38" t="s">
        <v>45</v>
      </c>
      <c r="O26" s="41">
        <f>I26*0.21</f>
        <v>0</v>
      </c>
      <c r="P26">
        <v>3</v>
      </c>
    </row>
    <row r="27">
      <c r="A27" s="35" t="s">
        <v>46</v>
      </c>
      <c r="B27" s="42"/>
      <c r="C27" s="43"/>
      <c r="D27" s="43"/>
      <c r="E27" s="46" t="s">
        <v>42</v>
      </c>
      <c r="F27" s="43"/>
      <c r="G27" s="43"/>
      <c r="H27" s="43"/>
      <c r="I27" s="43"/>
      <c r="J27" s="44"/>
    </row>
    <row r="28" ht="45">
      <c r="A28" s="35" t="s">
        <v>48</v>
      </c>
      <c r="B28" s="42"/>
      <c r="C28" s="43"/>
      <c r="D28" s="43"/>
      <c r="E28" s="45" t="s">
        <v>596</v>
      </c>
      <c r="F28" s="43"/>
      <c r="G28" s="43"/>
      <c r="H28" s="43"/>
      <c r="I28" s="43"/>
      <c r="J28" s="44"/>
    </row>
    <row r="29">
      <c r="A29" s="35" t="s">
        <v>50</v>
      </c>
      <c r="B29" s="42"/>
      <c r="C29" s="43"/>
      <c r="D29" s="43"/>
      <c r="E29" s="37" t="s">
        <v>120</v>
      </c>
      <c r="F29" s="43"/>
      <c r="G29" s="43"/>
      <c r="H29" s="43"/>
      <c r="I29" s="43"/>
      <c r="J29" s="44"/>
    </row>
    <row r="30" ht="30">
      <c r="A30" s="35" t="s">
        <v>40</v>
      </c>
      <c r="B30" s="35">
        <v>6</v>
      </c>
      <c r="C30" s="36" t="s">
        <v>143</v>
      </c>
      <c r="D30" s="35" t="s">
        <v>42</v>
      </c>
      <c r="E30" s="37" t="s">
        <v>144</v>
      </c>
      <c r="F30" s="38" t="s">
        <v>101</v>
      </c>
      <c r="G30" s="39">
        <v>12.5</v>
      </c>
      <c r="H30" s="40">
        <v>0</v>
      </c>
      <c r="I30" s="40">
        <f>ROUND(G30*H30,P4)</f>
        <v>0</v>
      </c>
      <c r="J30" s="38" t="s">
        <v>45</v>
      </c>
      <c r="O30" s="41">
        <f>I30*0.21</f>
        <v>0</v>
      </c>
      <c r="P30">
        <v>3</v>
      </c>
    </row>
    <row r="31">
      <c r="A31" s="35" t="s">
        <v>46</v>
      </c>
      <c r="B31" s="42"/>
      <c r="C31" s="43"/>
      <c r="D31" s="43"/>
      <c r="E31" s="37" t="s">
        <v>145</v>
      </c>
      <c r="F31" s="43"/>
      <c r="G31" s="43"/>
      <c r="H31" s="43"/>
      <c r="I31" s="43"/>
      <c r="J31" s="44"/>
    </row>
    <row r="32" ht="75">
      <c r="A32" s="35" t="s">
        <v>48</v>
      </c>
      <c r="B32" s="42"/>
      <c r="C32" s="43"/>
      <c r="D32" s="43"/>
      <c r="E32" s="45" t="s">
        <v>597</v>
      </c>
      <c r="F32" s="43"/>
      <c r="G32" s="43"/>
      <c r="H32" s="43"/>
      <c r="I32" s="43"/>
      <c r="J32" s="44"/>
    </row>
    <row r="33" ht="90">
      <c r="A33" s="35" t="s">
        <v>50</v>
      </c>
      <c r="B33" s="42"/>
      <c r="C33" s="43"/>
      <c r="D33" s="43"/>
      <c r="E33" s="37" t="s">
        <v>134</v>
      </c>
      <c r="F33" s="43"/>
      <c r="G33" s="43"/>
      <c r="H33" s="43"/>
      <c r="I33" s="43"/>
      <c r="J33" s="44"/>
    </row>
    <row r="34">
      <c r="A34" s="35" t="s">
        <v>40</v>
      </c>
      <c r="B34" s="35">
        <v>7</v>
      </c>
      <c r="C34" s="36" t="s">
        <v>161</v>
      </c>
      <c r="D34" s="35" t="s">
        <v>42</v>
      </c>
      <c r="E34" s="37" t="s">
        <v>162</v>
      </c>
      <c r="F34" s="38" t="s">
        <v>101</v>
      </c>
      <c r="G34" s="39">
        <v>53.863</v>
      </c>
      <c r="H34" s="40">
        <v>0</v>
      </c>
      <c r="I34" s="40">
        <f>ROUND(G34*H34,P4)</f>
        <v>0</v>
      </c>
      <c r="J34" s="38" t="s">
        <v>45</v>
      </c>
      <c r="O34" s="41">
        <f>I34*0.21</f>
        <v>0</v>
      </c>
      <c r="P34">
        <v>3</v>
      </c>
    </row>
    <row r="35" ht="135">
      <c r="A35" s="35" t="s">
        <v>46</v>
      </c>
      <c r="B35" s="42"/>
      <c r="C35" s="43"/>
      <c r="D35" s="43"/>
      <c r="E35" s="37" t="s">
        <v>163</v>
      </c>
      <c r="F35" s="43"/>
      <c r="G35" s="43"/>
      <c r="H35" s="43"/>
      <c r="I35" s="43"/>
      <c r="J35" s="44"/>
    </row>
    <row r="36" ht="180">
      <c r="A36" s="35" t="s">
        <v>48</v>
      </c>
      <c r="B36" s="42"/>
      <c r="C36" s="43"/>
      <c r="D36" s="43"/>
      <c r="E36" s="45" t="s">
        <v>598</v>
      </c>
      <c r="F36" s="43"/>
      <c r="G36" s="43"/>
      <c r="H36" s="43"/>
      <c r="I36" s="43"/>
      <c r="J36" s="44"/>
    </row>
    <row r="37" ht="90">
      <c r="A37" s="35" t="s">
        <v>50</v>
      </c>
      <c r="B37" s="42"/>
      <c r="C37" s="43"/>
      <c r="D37" s="43"/>
      <c r="E37" s="37" t="s">
        <v>134</v>
      </c>
      <c r="F37" s="43"/>
      <c r="G37" s="43"/>
      <c r="H37" s="43"/>
      <c r="I37" s="43"/>
      <c r="J37" s="44"/>
    </row>
    <row r="38">
      <c r="A38" s="35" t="s">
        <v>40</v>
      </c>
      <c r="B38" s="35">
        <v>8</v>
      </c>
      <c r="C38" s="36" t="s">
        <v>174</v>
      </c>
      <c r="D38" s="35" t="s">
        <v>42</v>
      </c>
      <c r="E38" s="37" t="s">
        <v>175</v>
      </c>
      <c r="F38" s="38" t="s">
        <v>171</v>
      </c>
      <c r="G38" s="39">
        <v>23</v>
      </c>
      <c r="H38" s="40">
        <v>0</v>
      </c>
      <c r="I38" s="40">
        <f>ROUND(G38*H38,P4)</f>
        <v>0</v>
      </c>
      <c r="J38" s="38" t="s">
        <v>45</v>
      </c>
      <c r="O38" s="41">
        <f>I38*0.21</f>
        <v>0</v>
      </c>
      <c r="P38">
        <v>3</v>
      </c>
    </row>
    <row r="39" ht="30">
      <c r="A39" s="35" t="s">
        <v>46</v>
      </c>
      <c r="B39" s="42"/>
      <c r="C39" s="43"/>
      <c r="D39" s="43"/>
      <c r="E39" s="37" t="s">
        <v>176</v>
      </c>
      <c r="F39" s="43"/>
      <c r="G39" s="43"/>
      <c r="H39" s="43"/>
      <c r="I39" s="43"/>
      <c r="J39" s="44"/>
    </row>
    <row r="40">
      <c r="A40" s="35" t="s">
        <v>48</v>
      </c>
      <c r="B40" s="42"/>
      <c r="C40" s="43"/>
      <c r="D40" s="43"/>
      <c r="E40" s="45" t="s">
        <v>599</v>
      </c>
      <c r="F40" s="43"/>
      <c r="G40" s="43"/>
      <c r="H40" s="43"/>
      <c r="I40" s="43"/>
      <c r="J40" s="44"/>
    </row>
    <row r="41" ht="90">
      <c r="A41" s="35" t="s">
        <v>50</v>
      </c>
      <c r="B41" s="42"/>
      <c r="C41" s="43"/>
      <c r="D41" s="43"/>
      <c r="E41" s="37" t="s">
        <v>134</v>
      </c>
      <c r="F41" s="43"/>
      <c r="G41" s="43"/>
      <c r="H41" s="43"/>
      <c r="I41" s="43"/>
      <c r="J41" s="44"/>
    </row>
    <row r="42">
      <c r="A42" s="35" t="s">
        <v>40</v>
      </c>
      <c r="B42" s="35">
        <v>9</v>
      </c>
      <c r="C42" s="36" t="s">
        <v>178</v>
      </c>
      <c r="D42" s="35" t="s">
        <v>42</v>
      </c>
      <c r="E42" s="37" t="s">
        <v>179</v>
      </c>
      <c r="F42" s="38" t="s">
        <v>171</v>
      </c>
      <c r="G42" s="39">
        <v>72</v>
      </c>
      <c r="H42" s="40">
        <v>0</v>
      </c>
      <c r="I42" s="40">
        <f>ROUND(G42*H42,P4)</f>
        <v>0</v>
      </c>
      <c r="J42" s="38" t="s">
        <v>45</v>
      </c>
      <c r="O42" s="41">
        <f>I42*0.21</f>
        <v>0</v>
      </c>
      <c r="P42">
        <v>3</v>
      </c>
    </row>
    <row r="43" ht="60">
      <c r="A43" s="35" t="s">
        <v>46</v>
      </c>
      <c r="B43" s="42"/>
      <c r="C43" s="43"/>
      <c r="D43" s="43"/>
      <c r="E43" s="37" t="s">
        <v>180</v>
      </c>
      <c r="F43" s="43"/>
      <c r="G43" s="43"/>
      <c r="H43" s="43"/>
      <c r="I43" s="43"/>
      <c r="J43" s="44"/>
    </row>
    <row r="44">
      <c r="A44" s="35" t="s">
        <v>48</v>
      </c>
      <c r="B44" s="42"/>
      <c r="C44" s="43"/>
      <c r="D44" s="43"/>
      <c r="E44" s="45" t="s">
        <v>600</v>
      </c>
      <c r="F44" s="43"/>
      <c r="G44" s="43"/>
      <c r="H44" s="43"/>
      <c r="I44" s="43"/>
      <c r="J44" s="44"/>
    </row>
    <row r="45" ht="90">
      <c r="A45" s="35" t="s">
        <v>50</v>
      </c>
      <c r="B45" s="42"/>
      <c r="C45" s="43"/>
      <c r="D45" s="43"/>
      <c r="E45" s="37" t="s">
        <v>134</v>
      </c>
      <c r="F45" s="43"/>
      <c r="G45" s="43"/>
      <c r="H45" s="43"/>
      <c r="I45" s="43"/>
      <c r="J45" s="44"/>
    </row>
    <row r="46">
      <c r="A46" s="35" t="s">
        <v>40</v>
      </c>
      <c r="B46" s="35">
        <v>10</v>
      </c>
      <c r="C46" s="36" t="s">
        <v>194</v>
      </c>
      <c r="D46" s="35" t="s">
        <v>42</v>
      </c>
      <c r="E46" s="37" t="s">
        <v>195</v>
      </c>
      <c r="F46" s="38" t="s">
        <v>196</v>
      </c>
      <c r="G46" s="39">
        <v>760</v>
      </c>
      <c r="H46" s="40">
        <v>0</v>
      </c>
      <c r="I46" s="40">
        <f>ROUND(G46*H46,P4)</f>
        <v>0</v>
      </c>
      <c r="J46" s="38" t="s">
        <v>45</v>
      </c>
      <c r="O46" s="41">
        <f>I46*0.21</f>
        <v>0</v>
      </c>
      <c r="P46">
        <v>3</v>
      </c>
    </row>
    <row r="47">
      <c r="A47" s="35" t="s">
        <v>46</v>
      </c>
      <c r="B47" s="42"/>
      <c r="C47" s="43"/>
      <c r="D47" s="43"/>
      <c r="E47" s="37" t="s">
        <v>601</v>
      </c>
      <c r="F47" s="43"/>
      <c r="G47" s="43"/>
      <c r="H47" s="43"/>
      <c r="I47" s="43"/>
      <c r="J47" s="44"/>
    </row>
    <row r="48">
      <c r="A48" s="35" t="s">
        <v>48</v>
      </c>
      <c r="B48" s="42"/>
      <c r="C48" s="43"/>
      <c r="D48" s="43"/>
      <c r="E48" s="45" t="s">
        <v>602</v>
      </c>
      <c r="F48" s="43"/>
      <c r="G48" s="43"/>
      <c r="H48" s="43"/>
      <c r="I48" s="43"/>
      <c r="J48" s="44"/>
    </row>
    <row r="49" ht="30">
      <c r="A49" s="35" t="s">
        <v>50</v>
      </c>
      <c r="B49" s="42"/>
      <c r="C49" s="43"/>
      <c r="D49" s="43"/>
      <c r="E49" s="37" t="s">
        <v>199</v>
      </c>
      <c r="F49" s="43"/>
      <c r="G49" s="43"/>
      <c r="H49" s="43"/>
      <c r="I49" s="43"/>
      <c r="J49" s="44"/>
    </row>
    <row r="50">
      <c r="A50" s="35" t="s">
        <v>40</v>
      </c>
      <c r="B50" s="35">
        <v>11</v>
      </c>
      <c r="C50" s="36" t="s">
        <v>205</v>
      </c>
      <c r="D50" s="35" t="s">
        <v>42</v>
      </c>
      <c r="E50" s="37" t="s">
        <v>206</v>
      </c>
      <c r="F50" s="38" t="s">
        <v>101</v>
      </c>
      <c r="G50" s="39">
        <v>23.52</v>
      </c>
      <c r="H50" s="40">
        <v>0</v>
      </c>
      <c r="I50" s="40">
        <f>ROUND(G50*H50,P4)</f>
        <v>0</v>
      </c>
      <c r="J50" s="38" t="s">
        <v>45</v>
      </c>
      <c r="O50" s="41">
        <f>I50*0.21</f>
        <v>0</v>
      </c>
      <c r="P50">
        <v>3</v>
      </c>
    </row>
    <row r="51" ht="30">
      <c r="A51" s="35" t="s">
        <v>46</v>
      </c>
      <c r="B51" s="42"/>
      <c r="C51" s="43"/>
      <c r="D51" s="43"/>
      <c r="E51" s="37" t="s">
        <v>603</v>
      </c>
      <c r="F51" s="43"/>
      <c r="G51" s="43"/>
      <c r="H51" s="43"/>
      <c r="I51" s="43"/>
      <c r="J51" s="44"/>
    </row>
    <row r="52" ht="30">
      <c r="A52" s="35" t="s">
        <v>48</v>
      </c>
      <c r="B52" s="42"/>
      <c r="C52" s="43"/>
      <c r="D52" s="43"/>
      <c r="E52" s="45" t="s">
        <v>604</v>
      </c>
      <c r="F52" s="43"/>
      <c r="G52" s="43"/>
      <c r="H52" s="43"/>
      <c r="I52" s="43"/>
      <c r="J52" s="44"/>
    </row>
    <row r="53" ht="390">
      <c r="A53" s="35" t="s">
        <v>50</v>
      </c>
      <c r="B53" s="42"/>
      <c r="C53" s="43"/>
      <c r="D53" s="43"/>
      <c r="E53" s="37" t="s">
        <v>209</v>
      </c>
      <c r="F53" s="43"/>
      <c r="G53" s="43"/>
      <c r="H53" s="43"/>
      <c r="I53" s="43"/>
      <c r="J53" s="44"/>
    </row>
    <row r="54">
      <c r="A54" s="35" t="s">
        <v>40</v>
      </c>
      <c r="B54" s="35">
        <v>12</v>
      </c>
      <c r="C54" s="36" t="s">
        <v>215</v>
      </c>
      <c r="D54" s="35" t="s">
        <v>42</v>
      </c>
      <c r="E54" s="37" t="s">
        <v>216</v>
      </c>
      <c r="F54" s="38" t="s">
        <v>101</v>
      </c>
      <c r="G54" s="39">
        <v>29.109999999999999</v>
      </c>
      <c r="H54" s="40">
        <v>0</v>
      </c>
      <c r="I54" s="40">
        <f>ROUND(G54*H54,P4)</f>
        <v>0</v>
      </c>
      <c r="J54" s="38" t="s">
        <v>45</v>
      </c>
      <c r="O54" s="41">
        <f>I54*0.21</f>
        <v>0</v>
      </c>
      <c r="P54">
        <v>3</v>
      </c>
    </row>
    <row r="55">
      <c r="A55" s="35" t="s">
        <v>46</v>
      </c>
      <c r="B55" s="42"/>
      <c r="C55" s="43"/>
      <c r="D55" s="43"/>
      <c r="E55" s="37" t="s">
        <v>217</v>
      </c>
      <c r="F55" s="43"/>
      <c r="G55" s="43"/>
      <c r="H55" s="43"/>
      <c r="I55" s="43"/>
      <c r="J55" s="44"/>
    </row>
    <row r="56" ht="90">
      <c r="A56" s="35" t="s">
        <v>48</v>
      </c>
      <c r="B56" s="42"/>
      <c r="C56" s="43"/>
      <c r="D56" s="43"/>
      <c r="E56" s="45" t="s">
        <v>605</v>
      </c>
      <c r="F56" s="43"/>
      <c r="G56" s="43"/>
      <c r="H56" s="43"/>
      <c r="I56" s="43"/>
      <c r="J56" s="44"/>
    </row>
    <row r="57" ht="405">
      <c r="A57" s="35" t="s">
        <v>50</v>
      </c>
      <c r="B57" s="42"/>
      <c r="C57" s="43"/>
      <c r="D57" s="43"/>
      <c r="E57" s="37" t="s">
        <v>219</v>
      </c>
      <c r="F57" s="43"/>
      <c r="G57" s="43"/>
      <c r="H57" s="43"/>
      <c r="I57" s="43"/>
      <c r="J57" s="44"/>
    </row>
    <row r="58">
      <c r="A58" s="35" t="s">
        <v>40</v>
      </c>
      <c r="B58" s="35">
        <v>13</v>
      </c>
      <c r="C58" s="36" t="s">
        <v>223</v>
      </c>
      <c r="D58" s="35" t="s">
        <v>42</v>
      </c>
      <c r="E58" s="37" t="s">
        <v>224</v>
      </c>
      <c r="F58" s="38" t="s">
        <v>101</v>
      </c>
      <c r="G58" s="39">
        <v>40</v>
      </c>
      <c r="H58" s="40">
        <v>0</v>
      </c>
      <c r="I58" s="40">
        <f>ROUND(G58*H58,P4)</f>
        <v>0</v>
      </c>
      <c r="J58" s="38" t="s">
        <v>45</v>
      </c>
      <c r="O58" s="41">
        <f>I58*0.21</f>
        <v>0</v>
      </c>
      <c r="P58">
        <v>3</v>
      </c>
    </row>
    <row r="59">
      <c r="A59" s="35" t="s">
        <v>46</v>
      </c>
      <c r="B59" s="42"/>
      <c r="C59" s="43"/>
      <c r="D59" s="43"/>
      <c r="E59" s="37" t="s">
        <v>225</v>
      </c>
      <c r="F59" s="43"/>
      <c r="G59" s="43"/>
      <c r="H59" s="43"/>
      <c r="I59" s="43"/>
      <c r="J59" s="44"/>
    </row>
    <row r="60">
      <c r="A60" s="35" t="s">
        <v>48</v>
      </c>
      <c r="B60" s="42"/>
      <c r="C60" s="43"/>
      <c r="D60" s="43"/>
      <c r="E60" s="45" t="s">
        <v>606</v>
      </c>
      <c r="F60" s="43"/>
      <c r="G60" s="43"/>
      <c r="H60" s="43"/>
      <c r="I60" s="43"/>
      <c r="J60" s="44"/>
    </row>
    <row r="61" ht="345">
      <c r="A61" s="35" t="s">
        <v>50</v>
      </c>
      <c r="B61" s="42"/>
      <c r="C61" s="43"/>
      <c r="D61" s="43"/>
      <c r="E61" s="37" t="s">
        <v>227</v>
      </c>
      <c r="F61" s="43"/>
      <c r="G61" s="43"/>
      <c r="H61" s="43"/>
      <c r="I61" s="43"/>
      <c r="J61" s="44"/>
    </row>
    <row r="62">
      <c r="A62" s="35" t="s">
        <v>40</v>
      </c>
      <c r="B62" s="35">
        <v>14</v>
      </c>
      <c r="C62" s="36" t="s">
        <v>242</v>
      </c>
      <c r="D62" s="35" t="s">
        <v>42</v>
      </c>
      <c r="E62" s="37" t="s">
        <v>243</v>
      </c>
      <c r="F62" s="38" t="s">
        <v>101</v>
      </c>
      <c r="G62" s="39">
        <v>0.59999999999999998</v>
      </c>
      <c r="H62" s="40">
        <v>0</v>
      </c>
      <c r="I62" s="40">
        <f>ROUND(G62*H62,P4)</f>
        <v>0</v>
      </c>
      <c r="J62" s="38" t="s">
        <v>45</v>
      </c>
      <c r="O62" s="41">
        <f>I62*0.21</f>
        <v>0</v>
      </c>
      <c r="P62">
        <v>3</v>
      </c>
    </row>
    <row r="63" ht="45">
      <c r="A63" s="35" t="s">
        <v>46</v>
      </c>
      <c r="B63" s="42"/>
      <c r="C63" s="43"/>
      <c r="D63" s="43"/>
      <c r="E63" s="37" t="s">
        <v>244</v>
      </c>
      <c r="F63" s="43"/>
      <c r="G63" s="43"/>
      <c r="H63" s="43"/>
      <c r="I63" s="43"/>
      <c r="J63" s="44"/>
    </row>
    <row r="64" ht="30">
      <c r="A64" s="35" t="s">
        <v>48</v>
      </c>
      <c r="B64" s="42"/>
      <c r="C64" s="43"/>
      <c r="D64" s="43"/>
      <c r="E64" s="45" t="s">
        <v>607</v>
      </c>
      <c r="F64" s="43"/>
      <c r="G64" s="43"/>
      <c r="H64" s="43"/>
      <c r="I64" s="43"/>
      <c r="J64" s="44"/>
    </row>
    <row r="65" ht="300">
      <c r="A65" s="35" t="s">
        <v>50</v>
      </c>
      <c r="B65" s="42"/>
      <c r="C65" s="43"/>
      <c r="D65" s="43"/>
      <c r="E65" s="37" t="s">
        <v>241</v>
      </c>
      <c r="F65" s="43"/>
      <c r="G65" s="43"/>
      <c r="H65" s="43"/>
      <c r="I65" s="43"/>
      <c r="J65" s="44"/>
    </row>
    <row r="66">
      <c r="A66" s="35" t="s">
        <v>40</v>
      </c>
      <c r="B66" s="35">
        <v>15</v>
      </c>
      <c r="C66" s="36" t="s">
        <v>246</v>
      </c>
      <c r="D66" s="35" t="s">
        <v>42</v>
      </c>
      <c r="E66" s="37" t="s">
        <v>247</v>
      </c>
      <c r="F66" s="38" t="s">
        <v>101</v>
      </c>
      <c r="G66" s="39">
        <v>20.202000000000002</v>
      </c>
      <c r="H66" s="40">
        <v>0</v>
      </c>
      <c r="I66" s="40">
        <f>ROUND(G66*H66,P4)</f>
        <v>0</v>
      </c>
      <c r="J66" s="38" t="s">
        <v>45</v>
      </c>
      <c r="O66" s="41">
        <f>I66*0.21</f>
        <v>0</v>
      </c>
      <c r="P66">
        <v>3</v>
      </c>
    </row>
    <row r="67" ht="60">
      <c r="A67" s="35" t="s">
        <v>46</v>
      </c>
      <c r="B67" s="42"/>
      <c r="C67" s="43"/>
      <c r="D67" s="43"/>
      <c r="E67" s="37" t="s">
        <v>608</v>
      </c>
      <c r="F67" s="43"/>
      <c r="G67" s="43"/>
      <c r="H67" s="43"/>
      <c r="I67" s="43"/>
      <c r="J67" s="44"/>
    </row>
    <row r="68">
      <c r="A68" s="35" t="s">
        <v>48</v>
      </c>
      <c r="B68" s="42"/>
      <c r="C68" s="43"/>
      <c r="D68" s="43"/>
      <c r="E68" s="45" t="s">
        <v>609</v>
      </c>
      <c r="F68" s="43"/>
      <c r="G68" s="43"/>
      <c r="H68" s="43"/>
      <c r="I68" s="43"/>
      <c r="J68" s="44"/>
    </row>
    <row r="69" ht="390">
      <c r="A69" s="35" t="s">
        <v>50</v>
      </c>
      <c r="B69" s="42"/>
      <c r="C69" s="43"/>
      <c r="D69" s="43"/>
      <c r="E69" s="37" t="s">
        <v>249</v>
      </c>
      <c r="F69" s="43"/>
      <c r="G69" s="43"/>
      <c r="H69" s="43"/>
      <c r="I69" s="43"/>
      <c r="J69" s="44"/>
    </row>
    <row r="70">
      <c r="A70" s="35" t="s">
        <v>40</v>
      </c>
      <c r="B70" s="35">
        <v>16</v>
      </c>
      <c r="C70" s="36" t="s">
        <v>250</v>
      </c>
      <c r="D70" s="35" t="s">
        <v>42</v>
      </c>
      <c r="E70" s="37" t="s">
        <v>251</v>
      </c>
      <c r="F70" s="38" t="s">
        <v>118</v>
      </c>
      <c r="G70" s="39">
        <v>484.19999999999999</v>
      </c>
      <c r="H70" s="40">
        <v>0</v>
      </c>
      <c r="I70" s="40">
        <f>ROUND(G70*H70,P4)</f>
        <v>0</v>
      </c>
      <c r="J70" s="38" t="s">
        <v>45</v>
      </c>
      <c r="O70" s="41">
        <f>I70*0.21</f>
        <v>0</v>
      </c>
      <c r="P70">
        <v>3</v>
      </c>
    </row>
    <row r="71">
      <c r="A71" s="35" t="s">
        <v>46</v>
      </c>
      <c r="B71" s="42"/>
      <c r="C71" s="43"/>
      <c r="D71" s="43"/>
      <c r="E71" s="37" t="s">
        <v>610</v>
      </c>
      <c r="F71" s="43"/>
      <c r="G71" s="43"/>
      <c r="H71" s="43"/>
      <c r="I71" s="43"/>
      <c r="J71" s="44"/>
    </row>
    <row r="72" ht="45">
      <c r="A72" s="35" t="s">
        <v>48</v>
      </c>
      <c r="B72" s="42"/>
      <c r="C72" s="43"/>
      <c r="D72" s="43"/>
      <c r="E72" s="45" t="s">
        <v>611</v>
      </c>
      <c r="F72" s="43"/>
      <c r="G72" s="43"/>
      <c r="H72" s="43"/>
      <c r="I72" s="43"/>
      <c r="J72" s="44"/>
    </row>
    <row r="73" ht="30">
      <c r="A73" s="35" t="s">
        <v>50</v>
      </c>
      <c r="B73" s="42"/>
      <c r="C73" s="43"/>
      <c r="D73" s="43"/>
      <c r="E73" s="37" t="s">
        <v>253</v>
      </c>
      <c r="F73" s="43"/>
      <c r="G73" s="43"/>
      <c r="H73" s="43"/>
      <c r="I73" s="43"/>
      <c r="J73" s="44"/>
    </row>
    <row r="74">
      <c r="A74" s="35" t="s">
        <v>40</v>
      </c>
      <c r="B74" s="35">
        <v>17</v>
      </c>
      <c r="C74" s="36" t="s">
        <v>254</v>
      </c>
      <c r="D74" s="35" t="s">
        <v>42</v>
      </c>
      <c r="E74" s="37" t="s">
        <v>255</v>
      </c>
      <c r="F74" s="38" t="s">
        <v>118</v>
      </c>
      <c r="G74" s="39">
        <v>156.80000000000001</v>
      </c>
      <c r="H74" s="40">
        <v>0</v>
      </c>
      <c r="I74" s="40">
        <f>ROUND(G74*H74,P4)</f>
        <v>0</v>
      </c>
      <c r="J74" s="38" t="s">
        <v>45</v>
      </c>
      <c r="O74" s="41">
        <f>I74*0.21</f>
        <v>0</v>
      </c>
      <c r="P74">
        <v>3</v>
      </c>
    </row>
    <row r="75">
      <c r="A75" s="35" t="s">
        <v>46</v>
      </c>
      <c r="B75" s="42"/>
      <c r="C75" s="43"/>
      <c r="D75" s="43"/>
      <c r="E75" s="46" t="s">
        <v>42</v>
      </c>
      <c r="F75" s="43"/>
      <c r="G75" s="43"/>
      <c r="H75" s="43"/>
      <c r="I75" s="43"/>
      <c r="J75" s="44"/>
    </row>
    <row r="76" ht="30">
      <c r="A76" s="35" t="s">
        <v>48</v>
      </c>
      <c r="B76" s="42"/>
      <c r="C76" s="43"/>
      <c r="D76" s="43"/>
      <c r="E76" s="45" t="s">
        <v>612</v>
      </c>
      <c r="F76" s="43"/>
      <c r="G76" s="43"/>
      <c r="H76" s="43"/>
      <c r="I76" s="43"/>
      <c r="J76" s="44"/>
    </row>
    <row r="77">
      <c r="A77" s="35" t="s">
        <v>50</v>
      </c>
      <c r="B77" s="42"/>
      <c r="C77" s="43"/>
      <c r="D77" s="43"/>
      <c r="E77" s="37" t="s">
        <v>257</v>
      </c>
      <c r="F77" s="43"/>
      <c r="G77" s="43"/>
      <c r="H77" s="43"/>
      <c r="I77" s="43"/>
      <c r="J77" s="44"/>
    </row>
    <row r="78">
      <c r="A78" s="35" t="s">
        <v>40</v>
      </c>
      <c r="B78" s="35">
        <v>18</v>
      </c>
      <c r="C78" s="36" t="s">
        <v>258</v>
      </c>
      <c r="D78" s="35" t="s">
        <v>42</v>
      </c>
      <c r="E78" s="37" t="s">
        <v>259</v>
      </c>
      <c r="F78" s="38" t="s">
        <v>118</v>
      </c>
      <c r="G78" s="39">
        <v>10.800000000000001</v>
      </c>
      <c r="H78" s="40">
        <v>0</v>
      </c>
      <c r="I78" s="40">
        <f>ROUND(G78*H78,P4)</f>
        <v>0</v>
      </c>
      <c r="J78" s="38" t="s">
        <v>45</v>
      </c>
      <c r="O78" s="41">
        <f>I78*0.21</f>
        <v>0</v>
      </c>
      <c r="P78">
        <v>3</v>
      </c>
    </row>
    <row r="79">
      <c r="A79" s="35" t="s">
        <v>46</v>
      </c>
      <c r="B79" s="42"/>
      <c r="C79" s="43"/>
      <c r="D79" s="43"/>
      <c r="E79" s="37" t="s">
        <v>260</v>
      </c>
      <c r="F79" s="43"/>
      <c r="G79" s="43"/>
      <c r="H79" s="43"/>
      <c r="I79" s="43"/>
      <c r="J79" s="44"/>
    </row>
    <row r="80">
      <c r="A80" s="35" t="s">
        <v>48</v>
      </c>
      <c r="B80" s="42"/>
      <c r="C80" s="43"/>
      <c r="D80" s="43"/>
      <c r="E80" s="45" t="s">
        <v>613</v>
      </c>
      <c r="F80" s="43"/>
      <c r="G80" s="43"/>
      <c r="H80" s="43"/>
      <c r="I80" s="43"/>
      <c r="J80" s="44"/>
    </row>
    <row r="81" ht="45">
      <c r="A81" s="35" t="s">
        <v>50</v>
      </c>
      <c r="B81" s="42"/>
      <c r="C81" s="43"/>
      <c r="D81" s="43"/>
      <c r="E81" s="37" t="s">
        <v>262</v>
      </c>
      <c r="F81" s="43"/>
      <c r="G81" s="43"/>
      <c r="H81" s="43"/>
      <c r="I81" s="43"/>
      <c r="J81" s="44"/>
    </row>
    <row r="82">
      <c r="A82" s="35" t="s">
        <v>40</v>
      </c>
      <c r="B82" s="35">
        <v>19</v>
      </c>
      <c r="C82" s="36" t="s">
        <v>263</v>
      </c>
      <c r="D82" s="35" t="s">
        <v>42</v>
      </c>
      <c r="E82" s="37" t="s">
        <v>264</v>
      </c>
      <c r="F82" s="38" t="s">
        <v>118</v>
      </c>
      <c r="G82" s="39">
        <v>146</v>
      </c>
      <c r="H82" s="40">
        <v>0</v>
      </c>
      <c r="I82" s="40">
        <f>ROUND(G82*H82,P4)</f>
        <v>0</v>
      </c>
      <c r="J82" s="38" t="s">
        <v>45</v>
      </c>
      <c r="O82" s="41">
        <f>I82*0.21</f>
        <v>0</v>
      </c>
      <c r="P82">
        <v>3</v>
      </c>
    </row>
    <row r="83">
      <c r="A83" s="35" t="s">
        <v>46</v>
      </c>
      <c r="B83" s="42"/>
      <c r="C83" s="43"/>
      <c r="D83" s="43"/>
      <c r="E83" s="37" t="s">
        <v>265</v>
      </c>
      <c r="F83" s="43"/>
      <c r="G83" s="43"/>
      <c r="H83" s="43"/>
      <c r="I83" s="43"/>
      <c r="J83" s="44"/>
    </row>
    <row r="84">
      <c r="A84" s="35" t="s">
        <v>48</v>
      </c>
      <c r="B84" s="42"/>
      <c r="C84" s="43"/>
      <c r="D84" s="43"/>
      <c r="E84" s="45" t="s">
        <v>614</v>
      </c>
      <c r="F84" s="43"/>
      <c r="G84" s="43"/>
      <c r="H84" s="43"/>
      <c r="I84" s="43"/>
      <c r="J84" s="44"/>
    </row>
    <row r="85" ht="45">
      <c r="A85" s="35" t="s">
        <v>50</v>
      </c>
      <c r="B85" s="42"/>
      <c r="C85" s="43"/>
      <c r="D85" s="43"/>
      <c r="E85" s="37" t="s">
        <v>267</v>
      </c>
      <c r="F85" s="43"/>
      <c r="G85" s="43"/>
      <c r="H85" s="43"/>
      <c r="I85" s="43"/>
      <c r="J85" s="44"/>
    </row>
    <row r="86">
      <c r="A86" s="35" t="s">
        <v>40</v>
      </c>
      <c r="B86" s="35">
        <v>20</v>
      </c>
      <c r="C86" s="36" t="s">
        <v>268</v>
      </c>
      <c r="D86" s="35" t="s">
        <v>42</v>
      </c>
      <c r="E86" s="37" t="s">
        <v>269</v>
      </c>
      <c r="F86" s="38" t="s">
        <v>118</v>
      </c>
      <c r="G86" s="39">
        <v>156.80000000000001</v>
      </c>
      <c r="H86" s="40">
        <v>0</v>
      </c>
      <c r="I86" s="40">
        <f>ROUND(G86*H86,P4)</f>
        <v>0</v>
      </c>
      <c r="J86" s="38" t="s">
        <v>45</v>
      </c>
      <c r="O86" s="41">
        <f>I86*0.21</f>
        <v>0</v>
      </c>
      <c r="P86">
        <v>3</v>
      </c>
    </row>
    <row r="87">
      <c r="A87" s="35" t="s">
        <v>46</v>
      </c>
      <c r="B87" s="42"/>
      <c r="C87" s="43"/>
      <c r="D87" s="43"/>
      <c r="E87" s="46" t="s">
        <v>42</v>
      </c>
      <c r="F87" s="43"/>
      <c r="G87" s="43"/>
      <c r="H87" s="43"/>
      <c r="I87" s="43"/>
      <c r="J87" s="44"/>
    </row>
    <row r="88" ht="30">
      <c r="A88" s="35" t="s">
        <v>48</v>
      </c>
      <c r="B88" s="42"/>
      <c r="C88" s="43"/>
      <c r="D88" s="43"/>
      <c r="E88" s="45" t="s">
        <v>612</v>
      </c>
      <c r="F88" s="43"/>
      <c r="G88" s="43"/>
      <c r="H88" s="43"/>
      <c r="I88" s="43"/>
      <c r="J88" s="44"/>
    </row>
    <row r="89" ht="30">
      <c r="A89" s="35" t="s">
        <v>50</v>
      </c>
      <c r="B89" s="42"/>
      <c r="C89" s="43"/>
      <c r="D89" s="43"/>
      <c r="E89" s="37" t="s">
        <v>270</v>
      </c>
      <c r="F89" s="43"/>
      <c r="G89" s="43"/>
      <c r="H89" s="43"/>
      <c r="I89" s="43"/>
      <c r="J89" s="44"/>
    </row>
    <row r="90">
      <c r="A90" s="35" t="s">
        <v>40</v>
      </c>
      <c r="B90" s="35">
        <v>21</v>
      </c>
      <c r="C90" s="36" t="s">
        <v>271</v>
      </c>
      <c r="D90" s="35" t="s">
        <v>42</v>
      </c>
      <c r="E90" s="37" t="s">
        <v>272</v>
      </c>
      <c r="F90" s="38" t="s">
        <v>118</v>
      </c>
      <c r="G90" s="39">
        <v>156.80000000000001</v>
      </c>
      <c r="H90" s="40">
        <v>0</v>
      </c>
      <c r="I90" s="40">
        <f>ROUND(G90*H90,P4)</f>
        <v>0</v>
      </c>
      <c r="J90" s="38" t="s">
        <v>45</v>
      </c>
      <c r="O90" s="41">
        <f>I90*0.21</f>
        <v>0</v>
      </c>
      <c r="P90">
        <v>3</v>
      </c>
    </row>
    <row r="91">
      <c r="A91" s="35" t="s">
        <v>46</v>
      </c>
      <c r="B91" s="42"/>
      <c r="C91" s="43"/>
      <c r="D91" s="43"/>
      <c r="E91" s="46" t="s">
        <v>42</v>
      </c>
      <c r="F91" s="43"/>
      <c r="G91" s="43"/>
      <c r="H91" s="43"/>
      <c r="I91" s="43"/>
      <c r="J91" s="44"/>
    </row>
    <row r="92" ht="30">
      <c r="A92" s="35" t="s">
        <v>48</v>
      </c>
      <c r="B92" s="42"/>
      <c r="C92" s="43"/>
      <c r="D92" s="43"/>
      <c r="E92" s="45" t="s">
        <v>612</v>
      </c>
      <c r="F92" s="43"/>
      <c r="G92" s="43"/>
      <c r="H92" s="43"/>
      <c r="I92" s="43"/>
      <c r="J92" s="44"/>
    </row>
    <row r="93" ht="45">
      <c r="A93" s="35" t="s">
        <v>50</v>
      </c>
      <c r="B93" s="42"/>
      <c r="C93" s="43"/>
      <c r="D93" s="43"/>
      <c r="E93" s="37" t="s">
        <v>273</v>
      </c>
      <c r="F93" s="43"/>
      <c r="G93" s="43"/>
      <c r="H93" s="43"/>
      <c r="I93" s="43"/>
      <c r="J93" s="44"/>
    </row>
    <row r="94">
      <c r="A94" s="29" t="s">
        <v>37</v>
      </c>
      <c r="B94" s="30"/>
      <c r="C94" s="31" t="s">
        <v>615</v>
      </c>
      <c r="D94" s="32"/>
      <c r="E94" s="29" t="s">
        <v>616</v>
      </c>
      <c r="F94" s="32"/>
      <c r="G94" s="32"/>
      <c r="H94" s="32"/>
      <c r="I94" s="33">
        <f>SUMIFS(I95:I98,A95:A98,"P")</f>
        <v>0</v>
      </c>
      <c r="J94" s="34"/>
    </row>
    <row r="95">
      <c r="A95" s="35" t="s">
        <v>40</v>
      </c>
      <c r="B95" s="35">
        <v>22</v>
      </c>
      <c r="C95" s="36" t="s">
        <v>617</v>
      </c>
      <c r="D95" s="35" t="s">
        <v>42</v>
      </c>
      <c r="E95" s="37" t="s">
        <v>618</v>
      </c>
      <c r="F95" s="38" t="s">
        <v>101</v>
      </c>
      <c r="G95" s="39">
        <v>2.5600000000000001</v>
      </c>
      <c r="H95" s="40">
        <v>0</v>
      </c>
      <c r="I95" s="40">
        <f>ROUND(G95*H95,P4)</f>
        <v>0</v>
      </c>
      <c r="J95" s="38" t="s">
        <v>45</v>
      </c>
      <c r="O95" s="41">
        <f>I95*0.21</f>
        <v>0</v>
      </c>
      <c r="P95">
        <v>3</v>
      </c>
    </row>
    <row r="96" ht="45">
      <c r="A96" s="35" t="s">
        <v>46</v>
      </c>
      <c r="B96" s="42"/>
      <c r="C96" s="43"/>
      <c r="D96" s="43"/>
      <c r="E96" s="37" t="s">
        <v>619</v>
      </c>
      <c r="F96" s="43"/>
      <c r="G96" s="43"/>
      <c r="H96" s="43"/>
      <c r="I96" s="43"/>
      <c r="J96" s="44"/>
    </row>
    <row r="97">
      <c r="A97" s="35" t="s">
        <v>48</v>
      </c>
      <c r="B97" s="42"/>
      <c r="C97" s="43"/>
      <c r="D97" s="43"/>
      <c r="E97" s="45" t="s">
        <v>620</v>
      </c>
      <c r="F97" s="43"/>
      <c r="G97" s="43"/>
      <c r="H97" s="43"/>
      <c r="I97" s="43"/>
      <c r="J97" s="44"/>
    </row>
    <row r="98" ht="300">
      <c r="A98" s="35" t="s">
        <v>50</v>
      </c>
      <c r="B98" s="42"/>
      <c r="C98" s="43"/>
      <c r="D98" s="43"/>
      <c r="E98" s="37" t="s">
        <v>621</v>
      </c>
      <c r="F98" s="43"/>
      <c r="G98" s="43"/>
      <c r="H98" s="43"/>
      <c r="I98" s="43"/>
      <c r="J98" s="44"/>
    </row>
    <row r="99">
      <c r="A99" s="29" t="s">
        <v>37</v>
      </c>
      <c r="B99" s="30"/>
      <c r="C99" s="31" t="s">
        <v>296</v>
      </c>
      <c r="D99" s="32"/>
      <c r="E99" s="29" t="s">
        <v>297</v>
      </c>
      <c r="F99" s="32"/>
      <c r="G99" s="32"/>
      <c r="H99" s="32"/>
      <c r="I99" s="33">
        <f>SUMIFS(I100:I115,A100:A115,"P")</f>
        <v>0</v>
      </c>
      <c r="J99" s="34"/>
    </row>
    <row r="100">
      <c r="A100" s="35" t="s">
        <v>40</v>
      </c>
      <c r="B100" s="35">
        <v>23</v>
      </c>
      <c r="C100" s="36" t="s">
        <v>622</v>
      </c>
      <c r="D100" s="35" t="s">
        <v>42</v>
      </c>
      <c r="E100" s="37" t="s">
        <v>623</v>
      </c>
      <c r="F100" s="38" t="s">
        <v>101</v>
      </c>
      <c r="G100" s="39">
        <v>0.87</v>
      </c>
      <c r="H100" s="40">
        <v>0</v>
      </c>
      <c r="I100" s="40">
        <f>ROUND(G100*H100,P4)</f>
        <v>0</v>
      </c>
      <c r="J100" s="38" t="s">
        <v>45</v>
      </c>
      <c r="O100" s="41">
        <f>I100*0.21</f>
        <v>0</v>
      </c>
      <c r="P100">
        <v>3</v>
      </c>
    </row>
    <row r="101">
      <c r="A101" s="35" t="s">
        <v>46</v>
      </c>
      <c r="B101" s="42"/>
      <c r="C101" s="43"/>
      <c r="D101" s="43"/>
      <c r="E101" s="37" t="s">
        <v>624</v>
      </c>
      <c r="F101" s="43"/>
      <c r="G101" s="43"/>
      <c r="H101" s="43"/>
      <c r="I101" s="43"/>
      <c r="J101" s="44"/>
    </row>
    <row r="102" ht="30">
      <c r="A102" s="35" t="s">
        <v>48</v>
      </c>
      <c r="B102" s="42"/>
      <c r="C102" s="43"/>
      <c r="D102" s="43"/>
      <c r="E102" s="45" t="s">
        <v>625</v>
      </c>
      <c r="F102" s="43"/>
      <c r="G102" s="43"/>
      <c r="H102" s="43"/>
      <c r="I102" s="43"/>
      <c r="J102" s="44"/>
    </row>
    <row r="103" ht="409.5">
      <c r="A103" s="35" t="s">
        <v>50</v>
      </c>
      <c r="B103" s="42"/>
      <c r="C103" s="43"/>
      <c r="D103" s="43"/>
      <c r="E103" s="37" t="s">
        <v>626</v>
      </c>
      <c r="F103" s="43"/>
      <c r="G103" s="43"/>
      <c r="H103" s="43"/>
      <c r="I103" s="43"/>
      <c r="J103" s="44"/>
    </row>
    <row r="104">
      <c r="A104" s="35" t="s">
        <v>40</v>
      </c>
      <c r="B104" s="35">
        <v>24</v>
      </c>
      <c r="C104" s="36" t="s">
        <v>298</v>
      </c>
      <c r="D104" s="35" t="s">
        <v>42</v>
      </c>
      <c r="E104" s="37" t="s">
        <v>299</v>
      </c>
      <c r="F104" s="38" t="s">
        <v>101</v>
      </c>
      <c r="G104" s="39">
        <v>4.8380000000000001</v>
      </c>
      <c r="H104" s="40">
        <v>0</v>
      </c>
      <c r="I104" s="40">
        <f>ROUND(G104*H104,P4)</f>
        <v>0</v>
      </c>
      <c r="J104" s="38" t="s">
        <v>45</v>
      </c>
      <c r="O104" s="41">
        <f>I104*0.21</f>
        <v>0</v>
      </c>
      <c r="P104">
        <v>3</v>
      </c>
    </row>
    <row r="105">
      <c r="A105" s="35" t="s">
        <v>46</v>
      </c>
      <c r="B105" s="42"/>
      <c r="C105" s="43"/>
      <c r="D105" s="43"/>
      <c r="E105" s="46" t="s">
        <v>42</v>
      </c>
      <c r="F105" s="43"/>
      <c r="G105" s="43"/>
      <c r="H105" s="43"/>
      <c r="I105" s="43"/>
      <c r="J105" s="44"/>
    </row>
    <row r="106" ht="75">
      <c r="A106" s="35" t="s">
        <v>48</v>
      </c>
      <c r="B106" s="42"/>
      <c r="C106" s="43"/>
      <c r="D106" s="43"/>
      <c r="E106" s="45" t="s">
        <v>627</v>
      </c>
      <c r="F106" s="43"/>
      <c r="G106" s="43"/>
      <c r="H106" s="43"/>
      <c r="I106" s="43"/>
      <c r="J106" s="44"/>
    </row>
    <row r="107" ht="60">
      <c r="A107" s="35" t="s">
        <v>50</v>
      </c>
      <c r="B107" s="42"/>
      <c r="C107" s="43"/>
      <c r="D107" s="43"/>
      <c r="E107" s="37" t="s">
        <v>301</v>
      </c>
      <c r="F107" s="43"/>
      <c r="G107" s="43"/>
      <c r="H107" s="43"/>
      <c r="I107" s="43"/>
      <c r="J107" s="44"/>
    </row>
    <row r="108">
      <c r="A108" s="35" t="s">
        <v>40</v>
      </c>
      <c r="B108" s="35">
        <v>25</v>
      </c>
      <c r="C108" s="36" t="s">
        <v>302</v>
      </c>
      <c r="D108" s="35" t="s">
        <v>42</v>
      </c>
      <c r="E108" s="37" t="s">
        <v>303</v>
      </c>
      <c r="F108" s="38" t="s">
        <v>101</v>
      </c>
      <c r="G108" s="39">
        <v>2.7000000000000002</v>
      </c>
      <c r="H108" s="40">
        <v>0</v>
      </c>
      <c r="I108" s="40">
        <f>ROUND(G108*H108,P4)</f>
        <v>0</v>
      </c>
      <c r="J108" s="38" t="s">
        <v>45</v>
      </c>
      <c r="O108" s="41">
        <f>I108*0.21</f>
        <v>0</v>
      </c>
      <c r="P108">
        <v>3</v>
      </c>
    </row>
    <row r="109" ht="75">
      <c r="A109" s="35" t="s">
        <v>46</v>
      </c>
      <c r="B109" s="42"/>
      <c r="C109" s="43"/>
      <c r="D109" s="43"/>
      <c r="E109" s="37" t="s">
        <v>304</v>
      </c>
      <c r="F109" s="43"/>
      <c r="G109" s="43"/>
      <c r="H109" s="43"/>
      <c r="I109" s="43"/>
      <c r="J109" s="44"/>
    </row>
    <row r="110">
      <c r="A110" s="35" t="s">
        <v>48</v>
      </c>
      <c r="B110" s="42"/>
      <c r="C110" s="43"/>
      <c r="D110" s="43"/>
      <c r="E110" s="45" t="s">
        <v>628</v>
      </c>
      <c r="F110" s="43"/>
      <c r="G110" s="43"/>
      <c r="H110" s="43"/>
      <c r="I110" s="43"/>
      <c r="J110" s="44"/>
    </row>
    <row r="111" ht="150">
      <c r="A111" s="35" t="s">
        <v>50</v>
      </c>
      <c r="B111" s="42"/>
      <c r="C111" s="43"/>
      <c r="D111" s="43"/>
      <c r="E111" s="37" t="s">
        <v>306</v>
      </c>
      <c r="F111" s="43"/>
      <c r="G111" s="43"/>
      <c r="H111" s="43"/>
      <c r="I111" s="43"/>
      <c r="J111" s="44"/>
    </row>
    <row r="112">
      <c r="A112" s="35" t="s">
        <v>40</v>
      </c>
      <c r="B112" s="35">
        <v>26</v>
      </c>
      <c r="C112" s="36" t="s">
        <v>307</v>
      </c>
      <c r="D112" s="35" t="s">
        <v>42</v>
      </c>
      <c r="E112" s="37" t="s">
        <v>308</v>
      </c>
      <c r="F112" s="38" t="s">
        <v>101</v>
      </c>
      <c r="G112" s="39">
        <v>0.85999999999999999</v>
      </c>
      <c r="H112" s="40">
        <v>0</v>
      </c>
      <c r="I112" s="40">
        <f>ROUND(G112*H112,P4)</f>
        <v>0</v>
      </c>
      <c r="J112" s="38" t="s">
        <v>45</v>
      </c>
      <c r="O112" s="41">
        <f>I112*0.21</f>
        <v>0</v>
      </c>
      <c r="P112">
        <v>3</v>
      </c>
    </row>
    <row r="113" ht="30">
      <c r="A113" s="35" t="s">
        <v>46</v>
      </c>
      <c r="B113" s="42"/>
      <c r="C113" s="43"/>
      <c r="D113" s="43"/>
      <c r="E113" s="37" t="s">
        <v>309</v>
      </c>
      <c r="F113" s="43"/>
      <c r="G113" s="43"/>
      <c r="H113" s="43"/>
      <c r="I113" s="43"/>
      <c r="J113" s="44"/>
    </row>
    <row r="114" ht="45">
      <c r="A114" s="35" t="s">
        <v>48</v>
      </c>
      <c r="B114" s="42"/>
      <c r="C114" s="43"/>
      <c r="D114" s="43"/>
      <c r="E114" s="45" t="s">
        <v>629</v>
      </c>
      <c r="F114" s="43"/>
      <c r="G114" s="43"/>
      <c r="H114" s="43"/>
      <c r="I114" s="43"/>
      <c r="J114" s="44"/>
    </row>
    <row r="115" ht="409.5">
      <c r="A115" s="35" t="s">
        <v>50</v>
      </c>
      <c r="B115" s="42"/>
      <c r="C115" s="43"/>
      <c r="D115" s="43"/>
      <c r="E115" s="37" t="s">
        <v>311</v>
      </c>
      <c r="F115" s="43"/>
      <c r="G115" s="43"/>
      <c r="H115" s="43"/>
      <c r="I115" s="43"/>
      <c r="J115" s="44"/>
    </row>
    <row r="116">
      <c r="A116" s="29" t="s">
        <v>37</v>
      </c>
      <c r="B116" s="30"/>
      <c r="C116" s="31" t="s">
        <v>312</v>
      </c>
      <c r="D116" s="32"/>
      <c r="E116" s="29" t="s">
        <v>313</v>
      </c>
      <c r="F116" s="32"/>
      <c r="G116" s="32"/>
      <c r="H116" s="32"/>
      <c r="I116" s="33">
        <f>SUMIFS(I117:I144,A117:A144,"P")</f>
        <v>0</v>
      </c>
      <c r="J116" s="34"/>
    </row>
    <row r="117">
      <c r="A117" s="35" t="s">
        <v>40</v>
      </c>
      <c r="B117" s="35">
        <v>27</v>
      </c>
      <c r="C117" s="36" t="s">
        <v>319</v>
      </c>
      <c r="D117" s="35" t="s">
        <v>42</v>
      </c>
      <c r="E117" s="37" t="s">
        <v>320</v>
      </c>
      <c r="F117" s="38" t="s">
        <v>118</v>
      </c>
      <c r="G117" s="39">
        <v>406.19999999999999</v>
      </c>
      <c r="H117" s="40">
        <v>0</v>
      </c>
      <c r="I117" s="40">
        <f>ROUND(G117*H117,P4)</f>
        <v>0</v>
      </c>
      <c r="J117" s="38" t="s">
        <v>45</v>
      </c>
      <c r="O117" s="41">
        <f>I117*0.21</f>
        <v>0</v>
      </c>
      <c r="P117">
        <v>3</v>
      </c>
    </row>
    <row r="118">
      <c r="A118" s="35" t="s">
        <v>46</v>
      </c>
      <c r="B118" s="42"/>
      <c r="C118" s="43"/>
      <c r="D118" s="43"/>
      <c r="E118" s="37" t="s">
        <v>630</v>
      </c>
      <c r="F118" s="43"/>
      <c r="G118" s="43"/>
      <c r="H118" s="43"/>
      <c r="I118" s="43"/>
      <c r="J118" s="44"/>
    </row>
    <row r="119" ht="30">
      <c r="A119" s="35" t="s">
        <v>48</v>
      </c>
      <c r="B119" s="42"/>
      <c r="C119" s="43"/>
      <c r="D119" s="43"/>
      <c r="E119" s="45" t="s">
        <v>631</v>
      </c>
      <c r="F119" s="43"/>
      <c r="G119" s="43"/>
      <c r="H119" s="43"/>
      <c r="I119" s="43"/>
      <c r="J119" s="44"/>
    </row>
    <row r="120" ht="60">
      <c r="A120" s="35" t="s">
        <v>50</v>
      </c>
      <c r="B120" s="42"/>
      <c r="C120" s="43"/>
      <c r="D120" s="43"/>
      <c r="E120" s="37" t="s">
        <v>318</v>
      </c>
      <c r="F120" s="43"/>
      <c r="G120" s="43"/>
      <c r="H120" s="43"/>
      <c r="I120" s="43"/>
      <c r="J120" s="44"/>
    </row>
    <row r="121">
      <c r="A121" s="35" t="s">
        <v>40</v>
      </c>
      <c r="B121" s="35">
        <v>28</v>
      </c>
      <c r="C121" s="36" t="s">
        <v>329</v>
      </c>
      <c r="D121" s="35" t="s">
        <v>42</v>
      </c>
      <c r="E121" s="37" t="s">
        <v>330</v>
      </c>
      <c r="F121" s="38" t="s">
        <v>118</v>
      </c>
      <c r="G121" s="39">
        <v>78</v>
      </c>
      <c r="H121" s="40">
        <v>0</v>
      </c>
      <c r="I121" s="40">
        <f>ROUND(G121*H121,P4)</f>
        <v>0</v>
      </c>
      <c r="J121" s="38" t="s">
        <v>45</v>
      </c>
      <c r="O121" s="41">
        <f>I121*0.21</f>
        <v>0</v>
      </c>
      <c r="P121">
        <v>3</v>
      </c>
    </row>
    <row r="122">
      <c r="A122" s="35" t="s">
        <v>46</v>
      </c>
      <c r="B122" s="42"/>
      <c r="C122" s="43"/>
      <c r="D122" s="43"/>
      <c r="E122" s="37" t="s">
        <v>632</v>
      </c>
      <c r="F122" s="43"/>
      <c r="G122" s="43"/>
      <c r="H122" s="43"/>
      <c r="I122" s="43"/>
      <c r="J122" s="44"/>
    </row>
    <row r="123" ht="30">
      <c r="A123" s="35" t="s">
        <v>48</v>
      </c>
      <c r="B123" s="42"/>
      <c r="C123" s="43"/>
      <c r="D123" s="43"/>
      <c r="E123" s="45" t="s">
        <v>633</v>
      </c>
      <c r="F123" s="43"/>
      <c r="G123" s="43"/>
      <c r="H123" s="43"/>
      <c r="I123" s="43"/>
      <c r="J123" s="44"/>
    </row>
    <row r="124" ht="120">
      <c r="A124" s="35" t="s">
        <v>50</v>
      </c>
      <c r="B124" s="42"/>
      <c r="C124" s="43"/>
      <c r="D124" s="43"/>
      <c r="E124" s="37" t="s">
        <v>328</v>
      </c>
      <c r="F124" s="43"/>
      <c r="G124" s="43"/>
      <c r="H124" s="43"/>
      <c r="I124" s="43"/>
      <c r="J124" s="44"/>
    </row>
    <row r="125">
      <c r="A125" s="35" t="s">
        <v>40</v>
      </c>
      <c r="B125" s="35">
        <v>29</v>
      </c>
      <c r="C125" s="36" t="s">
        <v>382</v>
      </c>
      <c r="D125" s="35" t="s">
        <v>42</v>
      </c>
      <c r="E125" s="37" t="s">
        <v>383</v>
      </c>
      <c r="F125" s="38" t="s">
        <v>118</v>
      </c>
      <c r="G125" s="39">
        <v>370</v>
      </c>
      <c r="H125" s="40">
        <v>0</v>
      </c>
      <c r="I125" s="40">
        <f>ROUND(G125*H125,P4)</f>
        <v>0</v>
      </c>
      <c r="J125" s="38" t="s">
        <v>45</v>
      </c>
      <c r="O125" s="41">
        <f>I125*0.21</f>
        <v>0</v>
      </c>
      <c r="P125">
        <v>3</v>
      </c>
    </row>
    <row r="126" ht="75">
      <c r="A126" s="35" t="s">
        <v>46</v>
      </c>
      <c r="B126" s="42"/>
      <c r="C126" s="43"/>
      <c r="D126" s="43"/>
      <c r="E126" s="37" t="s">
        <v>634</v>
      </c>
      <c r="F126" s="43"/>
      <c r="G126" s="43"/>
      <c r="H126" s="43"/>
      <c r="I126" s="43"/>
      <c r="J126" s="44"/>
    </row>
    <row r="127">
      <c r="A127" s="35" t="s">
        <v>48</v>
      </c>
      <c r="B127" s="42"/>
      <c r="C127" s="43"/>
      <c r="D127" s="43"/>
      <c r="E127" s="45" t="s">
        <v>635</v>
      </c>
      <c r="F127" s="43"/>
      <c r="G127" s="43"/>
      <c r="H127" s="43"/>
      <c r="I127" s="43"/>
      <c r="J127" s="44"/>
    </row>
    <row r="128" ht="195">
      <c r="A128" s="35" t="s">
        <v>50</v>
      </c>
      <c r="B128" s="42"/>
      <c r="C128" s="43"/>
      <c r="D128" s="43"/>
      <c r="E128" s="37" t="s">
        <v>377</v>
      </c>
      <c r="F128" s="43"/>
      <c r="G128" s="43"/>
      <c r="H128" s="43"/>
      <c r="I128" s="43"/>
      <c r="J128" s="44"/>
    </row>
    <row r="129">
      <c r="A129" s="35" t="s">
        <v>40</v>
      </c>
      <c r="B129" s="35">
        <v>30</v>
      </c>
      <c r="C129" s="36" t="s">
        <v>386</v>
      </c>
      <c r="D129" s="35" t="s">
        <v>42</v>
      </c>
      <c r="E129" s="37" t="s">
        <v>387</v>
      </c>
      <c r="F129" s="38" t="s">
        <v>118</v>
      </c>
      <c r="G129" s="39">
        <v>64</v>
      </c>
      <c r="H129" s="40">
        <v>0</v>
      </c>
      <c r="I129" s="40">
        <f>ROUND(G129*H129,P4)</f>
        <v>0</v>
      </c>
      <c r="J129" s="38" t="s">
        <v>45</v>
      </c>
      <c r="O129" s="41">
        <f>I129*0.21</f>
        <v>0</v>
      </c>
      <c r="P129">
        <v>3</v>
      </c>
    </row>
    <row r="130" ht="75">
      <c r="A130" s="35" t="s">
        <v>46</v>
      </c>
      <c r="B130" s="42"/>
      <c r="C130" s="43"/>
      <c r="D130" s="43"/>
      <c r="E130" s="37" t="s">
        <v>636</v>
      </c>
      <c r="F130" s="43"/>
      <c r="G130" s="43"/>
      <c r="H130" s="43"/>
      <c r="I130" s="43"/>
      <c r="J130" s="44"/>
    </row>
    <row r="131">
      <c r="A131" s="35" t="s">
        <v>48</v>
      </c>
      <c r="B131" s="42"/>
      <c r="C131" s="43"/>
      <c r="D131" s="43"/>
      <c r="E131" s="45" t="s">
        <v>637</v>
      </c>
      <c r="F131" s="43"/>
      <c r="G131" s="43"/>
      <c r="H131" s="43"/>
      <c r="I131" s="43"/>
      <c r="J131" s="44"/>
    </row>
    <row r="132" ht="195">
      <c r="A132" s="35" t="s">
        <v>50</v>
      </c>
      <c r="B132" s="42"/>
      <c r="C132" s="43"/>
      <c r="D132" s="43"/>
      <c r="E132" s="37" t="s">
        <v>377</v>
      </c>
      <c r="F132" s="43"/>
      <c r="G132" s="43"/>
      <c r="H132" s="43"/>
      <c r="I132" s="43"/>
      <c r="J132" s="44"/>
    </row>
    <row r="133">
      <c r="A133" s="35" t="s">
        <v>40</v>
      </c>
      <c r="B133" s="35">
        <v>31</v>
      </c>
      <c r="C133" s="36" t="s">
        <v>638</v>
      </c>
      <c r="D133" s="35" t="s">
        <v>42</v>
      </c>
      <c r="E133" s="37" t="s">
        <v>639</v>
      </c>
      <c r="F133" s="38" t="s">
        <v>118</v>
      </c>
      <c r="G133" s="39">
        <v>18.199999999999999</v>
      </c>
      <c r="H133" s="40">
        <v>0</v>
      </c>
      <c r="I133" s="40">
        <f>ROUND(G133*H133,P4)</f>
        <v>0</v>
      </c>
      <c r="J133" s="38" t="s">
        <v>45</v>
      </c>
      <c r="O133" s="41">
        <f>I133*0.21</f>
        <v>0</v>
      </c>
      <c r="P133">
        <v>3</v>
      </c>
    </row>
    <row r="134" ht="45">
      <c r="A134" s="35" t="s">
        <v>46</v>
      </c>
      <c r="B134" s="42"/>
      <c r="C134" s="43"/>
      <c r="D134" s="43"/>
      <c r="E134" s="37" t="s">
        <v>640</v>
      </c>
      <c r="F134" s="43"/>
      <c r="G134" s="43"/>
      <c r="H134" s="43"/>
      <c r="I134" s="43"/>
      <c r="J134" s="44"/>
    </row>
    <row r="135">
      <c r="A135" s="35" t="s">
        <v>48</v>
      </c>
      <c r="B135" s="42"/>
      <c r="C135" s="43"/>
      <c r="D135" s="43"/>
      <c r="E135" s="45" t="s">
        <v>641</v>
      </c>
      <c r="F135" s="43"/>
      <c r="G135" s="43"/>
      <c r="H135" s="43"/>
      <c r="I135" s="43"/>
      <c r="J135" s="44"/>
    </row>
    <row r="136" ht="195">
      <c r="A136" s="35" t="s">
        <v>50</v>
      </c>
      <c r="B136" s="42"/>
      <c r="C136" s="43"/>
      <c r="D136" s="43"/>
      <c r="E136" s="37" t="s">
        <v>377</v>
      </c>
      <c r="F136" s="43"/>
      <c r="G136" s="43"/>
      <c r="H136" s="43"/>
      <c r="I136" s="43"/>
      <c r="J136" s="44"/>
    </row>
    <row r="137" ht="30">
      <c r="A137" s="35" t="s">
        <v>40</v>
      </c>
      <c r="B137" s="35">
        <v>32</v>
      </c>
      <c r="C137" s="36" t="s">
        <v>642</v>
      </c>
      <c r="D137" s="35" t="s">
        <v>42</v>
      </c>
      <c r="E137" s="37" t="s">
        <v>643</v>
      </c>
      <c r="F137" s="38" t="s">
        <v>118</v>
      </c>
      <c r="G137" s="39">
        <v>18</v>
      </c>
      <c r="H137" s="40">
        <v>0</v>
      </c>
      <c r="I137" s="40">
        <f>ROUND(G137*H137,P4)</f>
        <v>0</v>
      </c>
      <c r="J137" s="38" t="s">
        <v>45</v>
      </c>
      <c r="O137" s="41">
        <f>I137*0.21</f>
        <v>0</v>
      </c>
      <c r="P137">
        <v>3</v>
      </c>
    </row>
    <row r="138" ht="45">
      <c r="A138" s="35" t="s">
        <v>46</v>
      </c>
      <c r="B138" s="42"/>
      <c r="C138" s="43"/>
      <c r="D138" s="43"/>
      <c r="E138" s="37" t="s">
        <v>644</v>
      </c>
      <c r="F138" s="43"/>
      <c r="G138" s="43"/>
      <c r="H138" s="43"/>
      <c r="I138" s="43"/>
      <c r="J138" s="44"/>
    </row>
    <row r="139">
      <c r="A139" s="35" t="s">
        <v>48</v>
      </c>
      <c r="B139" s="42"/>
      <c r="C139" s="43"/>
      <c r="D139" s="43"/>
      <c r="E139" s="45" t="s">
        <v>645</v>
      </c>
      <c r="F139" s="43"/>
      <c r="G139" s="43"/>
      <c r="H139" s="43"/>
      <c r="I139" s="43"/>
      <c r="J139" s="44"/>
    </row>
    <row r="140" ht="195">
      <c r="A140" s="35" t="s">
        <v>50</v>
      </c>
      <c r="B140" s="42"/>
      <c r="C140" s="43"/>
      <c r="D140" s="43"/>
      <c r="E140" s="37" t="s">
        <v>377</v>
      </c>
      <c r="F140" s="43"/>
      <c r="G140" s="43"/>
      <c r="H140" s="43"/>
      <c r="I140" s="43"/>
      <c r="J140" s="44"/>
    </row>
    <row r="141" ht="30">
      <c r="A141" s="35" t="s">
        <v>40</v>
      </c>
      <c r="B141" s="35">
        <v>33</v>
      </c>
      <c r="C141" s="36" t="s">
        <v>390</v>
      </c>
      <c r="D141" s="35" t="s">
        <v>42</v>
      </c>
      <c r="E141" s="37" t="s">
        <v>391</v>
      </c>
      <c r="F141" s="38" t="s">
        <v>118</v>
      </c>
      <c r="G141" s="39">
        <v>14</v>
      </c>
      <c r="H141" s="40">
        <v>0</v>
      </c>
      <c r="I141" s="40">
        <f>ROUND(G141*H141,P4)</f>
        <v>0</v>
      </c>
      <c r="J141" s="38" t="s">
        <v>45</v>
      </c>
      <c r="O141" s="41">
        <f>I141*0.21</f>
        <v>0</v>
      </c>
      <c r="P141">
        <v>3</v>
      </c>
    </row>
    <row r="142" ht="45">
      <c r="A142" s="35" t="s">
        <v>46</v>
      </c>
      <c r="B142" s="42"/>
      <c r="C142" s="43"/>
      <c r="D142" s="43"/>
      <c r="E142" s="37" t="s">
        <v>646</v>
      </c>
      <c r="F142" s="43"/>
      <c r="G142" s="43"/>
      <c r="H142" s="43"/>
      <c r="I142" s="43"/>
      <c r="J142" s="44"/>
    </row>
    <row r="143">
      <c r="A143" s="35" t="s">
        <v>48</v>
      </c>
      <c r="B143" s="42"/>
      <c r="C143" s="43"/>
      <c r="D143" s="43"/>
      <c r="E143" s="45" t="s">
        <v>647</v>
      </c>
      <c r="F143" s="43"/>
      <c r="G143" s="43"/>
      <c r="H143" s="43"/>
      <c r="I143" s="43"/>
      <c r="J143" s="44"/>
    </row>
    <row r="144" ht="195">
      <c r="A144" s="35" t="s">
        <v>50</v>
      </c>
      <c r="B144" s="42"/>
      <c r="C144" s="43"/>
      <c r="D144" s="43"/>
      <c r="E144" s="37" t="s">
        <v>377</v>
      </c>
      <c r="F144" s="43"/>
      <c r="G144" s="43"/>
      <c r="H144" s="43"/>
      <c r="I144" s="43"/>
      <c r="J144" s="44"/>
    </row>
    <row r="145">
      <c r="A145" s="29" t="s">
        <v>37</v>
      </c>
      <c r="B145" s="30"/>
      <c r="C145" s="31" t="s">
        <v>403</v>
      </c>
      <c r="D145" s="32"/>
      <c r="E145" s="29" t="s">
        <v>404</v>
      </c>
      <c r="F145" s="32"/>
      <c r="G145" s="32"/>
      <c r="H145" s="32"/>
      <c r="I145" s="33">
        <f>SUMIFS(I146:I149,A146:A149,"P")</f>
        <v>0</v>
      </c>
      <c r="J145" s="34"/>
    </row>
    <row r="146">
      <c r="A146" s="35" t="s">
        <v>40</v>
      </c>
      <c r="B146" s="35">
        <v>34</v>
      </c>
      <c r="C146" s="36" t="s">
        <v>405</v>
      </c>
      <c r="D146" s="35" t="s">
        <v>42</v>
      </c>
      <c r="E146" s="37" t="s">
        <v>406</v>
      </c>
      <c r="F146" s="38" t="s">
        <v>118</v>
      </c>
      <c r="G146" s="39">
        <v>35</v>
      </c>
      <c r="H146" s="40">
        <v>0</v>
      </c>
      <c r="I146" s="40">
        <f>ROUND(G146*H146,P4)</f>
        <v>0</v>
      </c>
      <c r="J146" s="38" t="s">
        <v>45</v>
      </c>
      <c r="O146" s="41">
        <f>I146*0.21</f>
        <v>0</v>
      </c>
      <c r="P146">
        <v>3</v>
      </c>
    </row>
    <row r="147" ht="30">
      <c r="A147" s="35" t="s">
        <v>46</v>
      </c>
      <c r="B147" s="42"/>
      <c r="C147" s="43"/>
      <c r="D147" s="43"/>
      <c r="E147" s="37" t="s">
        <v>648</v>
      </c>
      <c r="F147" s="43"/>
      <c r="G147" s="43"/>
      <c r="H147" s="43"/>
      <c r="I147" s="43"/>
      <c r="J147" s="44"/>
    </row>
    <row r="148">
      <c r="A148" s="35" t="s">
        <v>48</v>
      </c>
      <c r="B148" s="42"/>
      <c r="C148" s="43"/>
      <c r="D148" s="43"/>
      <c r="E148" s="45" t="s">
        <v>649</v>
      </c>
      <c r="F148" s="43"/>
      <c r="G148" s="43"/>
      <c r="H148" s="43"/>
      <c r="I148" s="43"/>
      <c r="J148" s="44"/>
    </row>
    <row r="149" ht="270">
      <c r="A149" s="35" t="s">
        <v>50</v>
      </c>
      <c r="B149" s="42"/>
      <c r="C149" s="43"/>
      <c r="D149" s="43"/>
      <c r="E149" s="37" t="s">
        <v>409</v>
      </c>
      <c r="F149" s="43"/>
      <c r="G149" s="43"/>
      <c r="H149" s="43"/>
      <c r="I149" s="43"/>
      <c r="J149" s="44"/>
    </row>
    <row r="150">
      <c r="A150" s="29" t="s">
        <v>37</v>
      </c>
      <c r="B150" s="30"/>
      <c r="C150" s="31" t="s">
        <v>410</v>
      </c>
      <c r="D150" s="32"/>
      <c r="E150" s="29" t="s">
        <v>411</v>
      </c>
      <c r="F150" s="32"/>
      <c r="G150" s="32"/>
      <c r="H150" s="32"/>
      <c r="I150" s="33">
        <f>SUMIFS(I151:I158,A151:A158,"P")</f>
        <v>0</v>
      </c>
      <c r="J150" s="34"/>
    </row>
    <row r="151">
      <c r="A151" s="35" t="s">
        <v>40</v>
      </c>
      <c r="B151" s="35">
        <v>35</v>
      </c>
      <c r="C151" s="36" t="s">
        <v>450</v>
      </c>
      <c r="D151" s="35" t="s">
        <v>42</v>
      </c>
      <c r="E151" s="37" t="s">
        <v>451</v>
      </c>
      <c r="F151" s="38" t="s">
        <v>57</v>
      </c>
      <c r="G151" s="39">
        <v>1</v>
      </c>
      <c r="H151" s="40">
        <v>0</v>
      </c>
      <c r="I151" s="40">
        <f>ROUND(G151*H151,P4)</f>
        <v>0</v>
      </c>
      <c r="J151" s="38" t="s">
        <v>45</v>
      </c>
      <c r="O151" s="41">
        <f>I151*0.21</f>
        <v>0</v>
      </c>
      <c r="P151">
        <v>3</v>
      </c>
    </row>
    <row r="152">
      <c r="A152" s="35" t="s">
        <v>46</v>
      </c>
      <c r="B152" s="42"/>
      <c r="C152" s="43"/>
      <c r="D152" s="43"/>
      <c r="E152" s="46" t="s">
        <v>42</v>
      </c>
      <c r="F152" s="43"/>
      <c r="G152" s="43"/>
      <c r="H152" s="43"/>
      <c r="I152" s="43"/>
      <c r="J152" s="44"/>
    </row>
    <row r="153">
      <c r="A153" s="35" t="s">
        <v>48</v>
      </c>
      <c r="B153" s="42"/>
      <c r="C153" s="43"/>
      <c r="D153" s="43"/>
      <c r="E153" s="45" t="s">
        <v>449</v>
      </c>
      <c r="F153" s="43"/>
      <c r="G153" s="43"/>
      <c r="H153" s="43"/>
      <c r="I153" s="43"/>
      <c r="J153" s="44"/>
    </row>
    <row r="154" ht="45">
      <c r="A154" s="35" t="s">
        <v>50</v>
      </c>
      <c r="B154" s="42"/>
      <c r="C154" s="43"/>
      <c r="D154" s="43"/>
      <c r="E154" s="37" t="s">
        <v>453</v>
      </c>
      <c r="F154" s="43"/>
      <c r="G154" s="43"/>
      <c r="H154" s="43"/>
      <c r="I154" s="43"/>
      <c r="J154" s="44"/>
    </row>
    <row r="155">
      <c r="A155" s="35" t="s">
        <v>40</v>
      </c>
      <c r="B155" s="35">
        <v>36</v>
      </c>
      <c r="C155" s="36" t="s">
        <v>456</v>
      </c>
      <c r="D155" s="35" t="s">
        <v>42</v>
      </c>
      <c r="E155" s="37" t="s">
        <v>457</v>
      </c>
      <c r="F155" s="38" t="s">
        <v>57</v>
      </c>
      <c r="G155" s="39">
        <v>6</v>
      </c>
      <c r="H155" s="40">
        <v>0</v>
      </c>
      <c r="I155" s="40">
        <f>ROUND(G155*H155,P4)</f>
        <v>0</v>
      </c>
      <c r="J155" s="38" t="s">
        <v>45</v>
      </c>
      <c r="O155" s="41">
        <f>I155*0.21</f>
        <v>0</v>
      </c>
      <c r="P155">
        <v>3</v>
      </c>
    </row>
    <row r="156">
      <c r="A156" s="35" t="s">
        <v>46</v>
      </c>
      <c r="B156" s="42"/>
      <c r="C156" s="43"/>
      <c r="D156" s="43"/>
      <c r="E156" s="46" t="s">
        <v>42</v>
      </c>
      <c r="F156" s="43"/>
      <c r="G156" s="43"/>
      <c r="H156" s="43"/>
      <c r="I156" s="43"/>
      <c r="J156" s="44"/>
    </row>
    <row r="157">
      <c r="A157" s="35" t="s">
        <v>48</v>
      </c>
      <c r="B157" s="42"/>
      <c r="C157" s="43"/>
      <c r="D157" s="43"/>
      <c r="E157" s="45" t="s">
        <v>650</v>
      </c>
      <c r="F157" s="43"/>
      <c r="G157" s="43"/>
      <c r="H157" s="43"/>
      <c r="I157" s="43"/>
      <c r="J157" s="44"/>
    </row>
    <row r="158" ht="45">
      <c r="A158" s="35" t="s">
        <v>50</v>
      </c>
      <c r="B158" s="42"/>
      <c r="C158" s="43"/>
      <c r="D158" s="43"/>
      <c r="E158" s="37" t="s">
        <v>453</v>
      </c>
      <c r="F158" s="43"/>
      <c r="G158" s="43"/>
      <c r="H158" s="43"/>
      <c r="I158" s="43"/>
      <c r="J158" s="44"/>
    </row>
    <row r="159">
      <c r="A159" s="29" t="s">
        <v>37</v>
      </c>
      <c r="B159" s="30"/>
      <c r="C159" s="31" t="s">
        <v>488</v>
      </c>
      <c r="D159" s="32"/>
      <c r="E159" s="29" t="s">
        <v>489</v>
      </c>
      <c r="F159" s="32"/>
      <c r="G159" s="32"/>
      <c r="H159" s="32"/>
      <c r="I159" s="33">
        <f>SUMIFS(I160:I218,A160:A218,"P")</f>
        <v>0</v>
      </c>
      <c r="J159" s="34"/>
    </row>
    <row r="160" ht="30">
      <c r="A160" s="35" t="s">
        <v>40</v>
      </c>
      <c r="B160" s="35">
        <v>37</v>
      </c>
      <c r="C160" s="36" t="s">
        <v>498</v>
      </c>
      <c r="D160" s="35" t="s">
        <v>42</v>
      </c>
      <c r="E160" s="37" t="s">
        <v>499</v>
      </c>
      <c r="F160" s="38" t="s">
        <v>57</v>
      </c>
      <c r="G160" s="39">
        <v>4</v>
      </c>
      <c r="H160" s="40">
        <v>0</v>
      </c>
      <c r="I160" s="40">
        <f>ROUND(G160*H160,P4)</f>
        <v>0</v>
      </c>
      <c r="J160" s="38" t="s">
        <v>45</v>
      </c>
      <c r="O160" s="41">
        <f>I160*0.21</f>
        <v>0</v>
      </c>
      <c r="P160">
        <v>3</v>
      </c>
    </row>
    <row r="161">
      <c r="A161" s="35" t="s">
        <v>46</v>
      </c>
      <c r="B161" s="42"/>
      <c r="C161" s="43"/>
      <c r="D161" s="43"/>
      <c r="E161" s="46" t="s">
        <v>42</v>
      </c>
      <c r="F161" s="43"/>
      <c r="G161" s="43"/>
      <c r="H161" s="43"/>
      <c r="I161" s="43"/>
      <c r="J161" s="44"/>
    </row>
    <row r="162">
      <c r="A162" s="35" t="s">
        <v>48</v>
      </c>
      <c r="B162" s="42"/>
      <c r="C162" s="43"/>
      <c r="D162" s="43"/>
      <c r="E162" s="45" t="s">
        <v>651</v>
      </c>
      <c r="F162" s="43"/>
      <c r="G162" s="43"/>
      <c r="H162" s="43"/>
      <c r="I162" s="43"/>
      <c r="J162" s="44"/>
    </row>
    <row r="163" ht="30">
      <c r="A163" s="35" t="s">
        <v>50</v>
      </c>
      <c r="B163" s="42"/>
      <c r="C163" s="43"/>
      <c r="D163" s="43"/>
      <c r="E163" s="37" t="s">
        <v>501</v>
      </c>
      <c r="F163" s="43"/>
      <c r="G163" s="43"/>
      <c r="H163" s="43"/>
      <c r="I163" s="43"/>
      <c r="J163" s="44"/>
    </row>
    <row r="164" ht="30">
      <c r="A164" s="35" t="s">
        <v>40</v>
      </c>
      <c r="B164" s="35">
        <v>38</v>
      </c>
      <c r="C164" s="36" t="s">
        <v>502</v>
      </c>
      <c r="D164" s="35" t="s">
        <v>42</v>
      </c>
      <c r="E164" s="37" t="s">
        <v>503</v>
      </c>
      <c r="F164" s="38" t="s">
        <v>57</v>
      </c>
      <c r="G164" s="39">
        <v>2</v>
      </c>
      <c r="H164" s="40">
        <v>0</v>
      </c>
      <c r="I164" s="40">
        <f>ROUND(G164*H164,P4)</f>
        <v>0</v>
      </c>
      <c r="J164" s="38" t="s">
        <v>45</v>
      </c>
      <c r="O164" s="41">
        <f>I164*0.21</f>
        <v>0</v>
      </c>
      <c r="P164">
        <v>3</v>
      </c>
    </row>
    <row r="165" ht="30">
      <c r="A165" s="35" t="s">
        <v>46</v>
      </c>
      <c r="B165" s="42"/>
      <c r="C165" s="43"/>
      <c r="D165" s="43"/>
      <c r="E165" s="37" t="s">
        <v>504</v>
      </c>
      <c r="F165" s="43"/>
      <c r="G165" s="43"/>
      <c r="H165" s="43"/>
      <c r="I165" s="43"/>
      <c r="J165" s="44"/>
    </row>
    <row r="166">
      <c r="A166" s="35" t="s">
        <v>48</v>
      </c>
      <c r="B166" s="42"/>
      <c r="C166" s="43"/>
      <c r="D166" s="43"/>
      <c r="E166" s="45" t="s">
        <v>652</v>
      </c>
      <c r="F166" s="43"/>
      <c r="G166" s="43"/>
      <c r="H166" s="43"/>
      <c r="I166" s="43"/>
      <c r="J166" s="44"/>
    </row>
    <row r="167" ht="30">
      <c r="A167" s="35" t="s">
        <v>50</v>
      </c>
      <c r="B167" s="42"/>
      <c r="C167" s="43"/>
      <c r="D167" s="43"/>
      <c r="E167" s="37" t="s">
        <v>506</v>
      </c>
      <c r="F167" s="43"/>
      <c r="G167" s="43"/>
      <c r="H167" s="43"/>
      <c r="I167" s="43"/>
      <c r="J167" s="44"/>
    </row>
    <row r="168">
      <c r="A168" s="35" t="s">
        <v>40</v>
      </c>
      <c r="B168" s="35">
        <v>39</v>
      </c>
      <c r="C168" s="36" t="s">
        <v>513</v>
      </c>
      <c r="D168" s="35" t="s">
        <v>42</v>
      </c>
      <c r="E168" s="37" t="s">
        <v>514</v>
      </c>
      <c r="F168" s="38" t="s">
        <v>57</v>
      </c>
      <c r="G168" s="39">
        <v>2</v>
      </c>
      <c r="H168" s="40">
        <v>0</v>
      </c>
      <c r="I168" s="40">
        <f>ROUND(G168*H168,P4)</f>
        <v>0</v>
      </c>
      <c r="J168" s="38" t="s">
        <v>45</v>
      </c>
      <c r="O168" s="41">
        <f>I168*0.21</f>
        <v>0</v>
      </c>
      <c r="P168">
        <v>3</v>
      </c>
    </row>
    <row r="169" ht="30">
      <c r="A169" s="35" t="s">
        <v>46</v>
      </c>
      <c r="B169" s="42"/>
      <c r="C169" s="43"/>
      <c r="D169" s="43"/>
      <c r="E169" s="37" t="s">
        <v>504</v>
      </c>
      <c r="F169" s="43"/>
      <c r="G169" s="43"/>
      <c r="H169" s="43"/>
      <c r="I169" s="43"/>
      <c r="J169" s="44"/>
    </row>
    <row r="170">
      <c r="A170" s="35" t="s">
        <v>48</v>
      </c>
      <c r="B170" s="42"/>
      <c r="C170" s="43"/>
      <c r="D170" s="43"/>
      <c r="E170" s="45" t="s">
        <v>496</v>
      </c>
      <c r="F170" s="43"/>
      <c r="G170" s="43"/>
      <c r="H170" s="43"/>
      <c r="I170" s="43"/>
      <c r="J170" s="44"/>
    </row>
    <row r="171" ht="30">
      <c r="A171" s="35" t="s">
        <v>50</v>
      </c>
      <c r="B171" s="42"/>
      <c r="C171" s="43"/>
      <c r="D171" s="43"/>
      <c r="E171" s="37" t="s">
        <v>506</v>
      </c>
      <c r="F171" s="43"/>
      <c r="G171" s="43"/>
      <c r="H171" s="43"/>
      <c r="I171" s="43"/>
      <c r="J171" s="44"/>
    </row>
    <row r="172">
      <c r="A172" s="35" t="s">
        <v>40</v>
      </c>
      <c r="B172" s="35">
        <v>40</v>
      </c>
      <c r="C172" s="36" t="s">
        <v>516</v>
      </c>
      <c r="D172" s="35" t="s">
        <v>42</v>
      </c>
      <c r="E172" s="37" t="s">
        <v>517</v>
      </c>
      <c r="F172" s="38" t="s">
        <v>57</v>
      </c>
      <c r="G172" s="39">
        <v>4</v>
      </c>
      <c r="H172" s="40">
        <v>0</v>
      </c>
      <c r="I172" s="40">
        <f>ROUND(G172*H172,P4)</f>
        <v>0</v>
      </c>
      <c r="J172" s="38" t="s">
        <v>45</v>
      </c>
      <c r="O172" s="41">
        <f>I172*0.21</f>
        <v>0</v>
      </c>
      <c r="P172">
        <v>3</v>
      </c>
    </row>
    <row r="173">
      <c r="A173" s="35" t="s">
        <v>46</v>
      </c>
      <c r="B173" s="42"/>
      <c r="C173" s="43"/>
      <c r="D173" s="43"/>
      <c r="E173" s="37" t="s">
        <v>518</v>
      </c>
      <c r="F173" s="43"/>
      <c r="G173" s="43"/>
      <c r="H173" s="43"/>
      <c r="I173" s="43"/>
      <c r="J173" s="44"/>
    </row>
    <row r="174">
      <c r="A174" s="35" t="s">
        <v>48</v>
      </c>
      <c r="B174" s="42"/>
      <c r="C174" s="43"/>
      <c r="D174" s="43"/>
      <c r="E174" s="45" t="s">
        <v>653</v>
      </c>
      <c r="F174" s="43"/>
      <c r="G174" s="43"/>
      <c r="H174" s="43"/>
      <c r="I174" s="43"/>
      <c r="J174" s="44"/>
    </row>
    <row r="175" ht="45">
      <c r="A175" s="35" t="s">
        <v>50</v>
      </c>
      <c r="B175" s="42"/>
      <c r="C175" s="43"/>
      <c r="D175" s="43"/>
      <c r="E175" s="37" t="s">
        <v>520</v>
      </c>
      <c r="F175" s="43"/>
      <c r="G175" s="43"/>
      <c r="H175" s="43"/>
      <c r="I175" s="43"/>
      <c r="J175" s="44"/>
    </row>
    <row r="176" ht="30">
      <c r="A176" s="35" t="s">
        <v>40</v>
      </c>
      <c r="B176" s="35">
        <v>41</v>
      </c>
      <c r="C176" s="36" t="s">
        <v>521</v>
      </c>
      <c r="D176" s="35" t="s">
        <v>42</v>
      </c>
      <c r="E176" s="37" t="s">
        <v>522</v>
      </c>
      <c r="F176" s="38" t="s">
        <v>118</v>
      </c>
      <c r="G176" s="39">
        <v>30.800000000000001</v>
      </c>
      <c r="H176" s="40">
        <v>0</v>
      </c>
      <c r="I176" s="40">
        <f>ROUND(G176*H176,P4)</f>
        <v>0</v>
      </c>
      <c r="J176" s="38" t="s">
        <v>45</v>
      </c>
      <c r="O176" s="41">
        <f>I176*0.21</f>
        <v>0</v>
      </c>
      <c r="P176">
        <v>3</v>
      </c>
    </row>
    <row r="177">
      <c r="A177" s="35" t="s">
        <v>46</v>
      </c>
      <c r="B177" s="42"/>
      <c r="C177" s="43"/>
      <c r="D177" s="43"/>
      <c r="E177" s="46" t="s">
        <v>42</v>
      </c>
      <c r="F177" s="43"/>
      <c r="G177" s="43"/>
      <c r="H177" s="43"/>
      <c r="I177" s="43"/>
      <c r="J177" s="44"/>
    </row>
    <row r="178" ht="45">
      <c r="A178" s="35" t="s">
        <v>48</v>
      </c>
      <c r="B178" s="42"/>
      <c r="C178" s="43"/>
      <c r="D178" s="43"/>
      <c r="E178" s="45" t="s">
        <v>654</v>
      </c>
      <c r="F178" s="43"/>
      <c r="G178" s="43"/>
      <c r="H178" s="43"/>
      <c r="I178" s="43"/>
      <c r="J178" s="44"/>
    </row>
    <row r="179" ht="60">
      <c r="A179" s="35" t="s">
        <v>50</v>
      </c>
      <c r="B179" s="42"/>
      <c r="C179" s="43"/>
      <c r="D179" s="43"/>
      <c r="E179" s="37" t="s">
        <v>524</v>
      </c>
      <c r="F179" s="43"/>
      <c r="G179" s="43"/>
      <c r="H179" s="43"/>
      <c r="I179" s="43"/>
      <c r="J179" s="44"/>
    </row>
    <row r="180" ht="30">
      <c r="A180" s="35" t="s">
        <v>40</v>
      </c>
      <c r="B180" s="35">
        <v>42</v>
      </c>
      <c r="C180" s="36" t="s">
        <v>525</v>
      </c>
      <c r="D180" s="35" t="s">
        <v>42</v>
      </c>
      <c r="E180" s="37" t="s">
        <v>526</v>
      </c>
      <c r="F180" s="38" t="s">
        <v>118</v>
      </c>
      <c r="G180" s="39">
        <v>30.800000000000001</v>
      </c>
      <c r="H180" s="40">
        <v>0</v>
      </c>
      <c r="I180" s="40">
        <f>ROUND(G180*H180,P4)</f>
        <v>0</v>
      </c>
      <c r="J180" s="38" t="s">
        <v>45</v>
      </c>
      <c r="O180" s="41">
        <f>I180*0.21</f>
        <v>0</v>
      </c>
      <c r="P180">
        <v>3</v>
      </c>
    </row>
    <row r="181">
      <c r="A181" s="35" t="s">
        <v>46</v>
      </c>
      <c r="B181" s="42"/>
      <c r="C181" s="43"/>
      <c r="D181" s="43"/>
      <c r="E181" s="46" t="s">
        <v>42</v>
      </c>
      <c r="F181" s="43"/>
      <c r="G181" s="43"/>
      <c r="H181" s="43"/>
      <c r="I181" s="43"/>
      <c r="J181" s="44"/>
    </row>
    <row r="182" ht="45">
      <c r="A182" s="35" t="s">
        <v>48</v>
      </c>
      <c r="B182" s="42"/>
      <c r="C182" s="43"/>
      <c r="D182" s="43"/>
      <c r="E182" s="45" t="s">
        <v>654</v>
      </c>
      <c r="F182" s="43"/>
      <c r="G182" s="43"/>
      <c r="H182" s="43"/>
      <c r="I182" s="43"/>
      <c r="J182" s="44"/>
    </row>
    <row r="183" ht="60">
      <c r="A183" s="35" t="s">
        <v>50</v>
      </c>
      <c r="B183" s="42"/>
      <c r="C183" s="43"/>
      <c r="D183" s="43"/>
      <c r="E183" s="37" t="s">
        <v>524</v>
      </c>
      <c r="F183" s="43"/>
      <c r="G183" s="43"/>
      <c r="H183" s="43"/>
      <c r="I183" s="43"/>
      <c r="J183" s="44"/>
    </row>
    <row r="184">
      <c r="A184" s="35" t="s">
        <v>40</v>
      </c>
      <c r="B184" s="35">
        <v>43</v>
      </c>
      <c r="C184" s="36" t="s">
        <v>655</v>
      </c>
      <c r="D184" s="35" t="s">
        <v>42</v>
      </c>
      <c r="E184" s="37" t="s">
        <v>656</v>
      </c>
      <c r="F184" s="38" t="s">
        <v>57</v>
      </c>
      <c r="G184" s="39">
        <v>24</v>
      </c>
      <c r="H184" s="40">
        <v>0</v>
      </c>
      <c r="I184" s="40">
        <f>ROUND(G184*H184,P4)</f>
        <v>0</v>
      </c>
      <c r="J184" s="38" t="s">
        <v>45</v>
      </c>
      <c r="O184" s="41">
        <f>I184*0.21</f>
        <v>0</v>
      </c>
      <c r="P184">
        <v>3</v>
      </c>
    </row>
    <row r="185">
      <c r="A185" s="35" t="s">
        <v>46</v>
      </c>
      <c r="B185" s="42"/>
      <c r="C185" s="43"/>
      <c r="D185" s="43"/>
      <c r="E185" s="37" t="s">
        <v>657</v>
      </c>
      <c r="F185" s="43"/>
      <c r="G185" s="43"/>
      <c r="H185" s="43"/>
      <c r="I185" s="43"/>
      <c r="J185" s="44"/>
    </row>
    <row r="186">
      <c r="A186" s="35" t="s">
        <v>48</v>
      </c>
      <c r="B186" s="42"/>
      <c r="C186" s="43"/>
      <c r="D186" s="43"/>
      <c r="E186" s="45" t="s">
        <v>658</v>
      </c>
      <c r="F186" s="43"/>
      <c r="G186" s="43"/>
      <c r="H186" s="43"/>
      <c r="I186" s="43"/>
      <c r="J186" s="44"/>
    </row>
    <row r="187" ht="45">
      <c r="A187" s="35" t="s">
        <v>50</v>
      </c>
      <c r="B187" s="42"/>
      <c r="C187" s="43"/>
      <c r="D187" s="43"/>
      <c r="E187" s="37" t="s">
        <v>659</v>
      </c>
      <c r="F187" s="43"/>
      <c r="G187" s="43"/>
      <c r="H187" s="43"/>
      <c r="I187" s="43"/>
      <c r="J187" s="44"/>
    </row>
    <row r="188">
      <c r="A188" s="35" t="s">
        <v>40</v>
      </c>
      <c r="B188" s="35">
        <v>44</v>
      </c>
      <c r="C188" s="36" t="s">
        <v>527</v>
      </c>
      <c r="D188" s="35" t="s">
        <v>42</v>
      </c>
      <c r="E188" s="37" t="s">
        <v>528</v>
      </c>
      <c r="F188" s="38" t="s">
        <v>171</v>
      </c>
      <c r="G188" s="39">
        <v>210</v>
      </c>
      <c r="H188" s="40">
        <v>0</v>
      </c>
      <c r="I188" s="40">
        <f>ROUND(G188*H188,P4)</f>
        <v>0</v>
      </c>
      <c r="J188" s="38" t="s">
        <v>45</v>
      </c>
      <c r="O188" s="41">
        <f>I188*0.21</f>
        <v>0</v>
      </c>
      <c r="P188">
        <v>3</v>
      </c>
    </row>
    <row r="189">
      <c r="A189" s="35" t="s">
        <v>46</v>
      </c>
      <c r="B189" s="42"/>
      <c r="C189" s="43"/>
      <c r="D189" s="43"/>
      <c r="E189" s="37" t="s">
        <v>529</v>
      </c>
      <c r="F189" s="43"/>
      <c r="G189" s="43"/>
      <c r="H189" s="43"/>
      <c r="I189" s="43"/>
      <c r="J189" s="44"/>
    </row>
    <row r="190">
      <c r="A190" s="35" t="s">
        <v>48</v>
      </c>
      <c r="B190" s="42"/>
      <c r="C190" s="43"/>
      <c r="D190" s="43"/>
      <c r="E190" s="45" t="s">
        <v>660</v>
      </c>
      <c r="F190" s="43"/>
      <c r="G190" s="43"/>
      <c r="H190" s="43"/>
      <c r="I190" s="43"/>
      <c r="J190" s="44"/>
    </row>
    <row r="191" ht="60">
      <c r="A191" s="35" t="s">
        <v>50</v>
      </c>
      <c r="B191" s="42"/>
      <c r="C191" s="43"/>
      <c r="D191" s="43"/>
      <c r="E191" s="37" t="s">
        <v>530</v>
      </c>
      <c r="F191" s="43"/>
      <c r="G191" s="43"/>
      <c r="H191" s="43"/>
      <c r="I191" s="43"/>
      <c r="J191" s="44"/>
    </row>
    <row r="192" ht="30">
      <c r="A192" s="35" t="s">
        <v>40</v>
      </c>
      <c r="B192" s="35">
        <v>45</v>
      </c>
      <c r="C192" s="36" t="s">
        <v>531</v>
      </c>
      <c r="D192" s="35" t="s">
        <v>42</v>
      </c>
      <c r="E192" s="37" t="s">
        <v>532</v>
      </c>
      <c r="F192" s="38" t="s">
        <v>171</v>
      </c>
      <c r="G192" s="39">
        <v>165</v>
      </c>
      <c r="H192" s="40">
        <v>0</v>
      </c>
      <c r="I192" s="40">
        <f>ROUND(G192*H192,P4)</f>
        <v>0</v>
      </c>
      <c r="J192" s="38" t="s">
        <v>45</v>
      </c>
      <c r="O192" s="41">
        <f>I192*0.21</f>
        <v>0</v>
      </c>
      <c r="P192">
        <v>3</v>
      </c>
    </row>
    <row r="193">
      <c r="A193" s="35" t="s">
        <v>46</v>
      </c>
      <c r="B193" s="42"/>
      <c r="C193" s="43"/>
      <c r="D193" s="43"/>
      <c r="E193" s="37" t="s">
        <v>533</v>
      </c>
      <c r="F193" s="43"/>
      <c r="G193" s="43"/>
      <c r="H193" s="43"/>
      <c r="I193" s="43"/>
      <c r="J193" s="44"/>
    </row>
    <row r="194" ht="60">
      <c r="A194" s="35" t="s">
        <v>48</v>
      </c>
      <c r="B194" s="42"/>
      <c r="C194" s="43"/>
      <c r="D194" s="43"/>
      <c r="E194" s="45" t="s">
        <v>661</v>
      </c>
      <c r="F194" s="43"/>
      <c r="G194" s="43"/>
      <c r="H194" s="43"/>
      <c r="I194" s="43"/>
      <c r="J194" s="44"/>
    </row>
    <row r="195" ht="60">
      <c r="A195" s="35" t="s">
        <v>50</v>
      </c>
      <c r="B195" s="42"/>
      <c r="C195" s="43"/>
      <c r="D195" s="43"/>
      <c r="E195" s="37" t="s">
        <v>530</v>
      </c>
      <c r="F195" s="43"/>
      <c r="G195" s="43"/>
      <c r="H195" s="43"/>
      <c r="I195" s="43"/>
      <c r="J195" s="44"/>
    </row>
    <row r="196">
      <c r="A196" s="35" t="s">
        <v>40</v>
      </c>
      <c r="B196" s="35">
        <v>46</v>
      </c>
      <c r="C196" s="36" t="s">
        <v>662</v>
      </c>
      <c r="D196" s="35" t="s">
        <v>42</v>
      </c>
      <c r="E196" s="37" t="s">
        <v>663</v>
      </c>
      <c r="F196" s="38" t="s">
        <v>171</v>
      </c>
      <c r="G196" s="39">
        <v>60</v>
      </c>
      <c r="H196" s="40">
        <v>0</v>
      </c>
      <c r="I196" s="40">
        <f>ROUND(G196*H196,P4)</f>
        <v>0</v>
      </c>
      <c r="J196" s="38" t="s">
        <v>45</v>
      </c>
      <c r="O196" s="41">
        <f>I196*0.21</f>
        <v>0</v>
      </c>
      <c r="P196">
        <v>3</v>
      </c>
    </row>
    <row r="197" ht="30">
      <c r="A197" s="35" t="s">
        <v>46</v>
      </c>
      <c r="B197" s="42"/>
      <c r="C197" s="43"/>
      <c r="D197" s="43"/>
      <c r="E197" s="37" t="s">
        <v>664</v>
      </c>
      <c r="F197" s="43"/>
      <c r="G197" s="43"/>
      <c r="H197" s="43"/>
      <c r="I197" s="43"/>
      <c r="J197" s="44"/>
    </row>
    <row r="198">
      <c r="A198" s="35" t="s">
        <v>48</v>
      </c>
      <c r="B198" s="42"/>
      <c r="C198" s="43"/>
      <c r="D198" s="43"/>
      <c r="E198" s="45" t="s">
        <v>665</v>
      </c>
      <c r="F198" s="43"/>
      <c r="G198" s="43"/>
      <c r="H198" s="43"/>
      <c r="I198" s="43"/>
      <c r="J198" s="44"/>
    </row>
    <row r="199" ht="60">
      <c r="A199" s="35" t="s">
        <v>50</v>
      </c>
      <c r="B199" s="42"/>
      <c r="C199" s="43"/>
      <c r="D199" s="43"/>
      <c r="E199" s="37" t="s">
        <v>530</v>
      </c>
      <c r="F199" s="43"/>
      <c r="G199" s="43"/>
      <c r="H199" s="43"/>
      <c r="I199" s="43"/>
      <c r="J199" s="44"/>
    </row>
    <row r="200">
      <c r="A200" s="35" t="s">
        <v>40</v>
      </c>
      <c r="B200" s="35">
        <v>47</v>
      </c>
      <c r="C200" s="36" t="s">
        <v>666</v>
      </c>
      <c r="D200" s="35" t="s">
        <v>42</v>
      </c>
      <c r="E200" s="37" t="s">
        <v>667</v>
      </c>
      <c r="F200" s="38" t="s">
        <v>57</v>
      </c>
      <c r="G200" s="39">
        <v>1</v>
      </c>
      <c r="H200" s="40">
        <v>0</v>
      </c>
      <c r="I200" s="40">
        <f>ROUND(G200*H200,P4)</f>
        <v>0</v>
      </c>
      <c r="J200" s="38" t="s">
        <v>45</v>
      </c>
      <c r="O200" s="41">
        <f>I200*0.21</f>
        <v>0</v>
      </c>
      <c r="P200">
        <v>3</v>
      </c>
    </row>
    <row r="201">
      <c r="A201" s="35" t="s">
        <v>46</v>
      </c>
      <c r="B201" s="42"/>
      <c r="C201" s="43"/>
      <c r="D201" s="43"/>
      <c r="E201" s="37" t="s">
        <v>668</v>
      </c>
      <c r="F201" s="43"/>
      <c r="G201" s="43"/>
      <c r="H201" s="43"/>
      <c r="I201" s="43"/>
      <c r="J201" s="44"/>
    </row>
    <row r="202">
      <c r="A202" s="35" t="s">
        <v>48</v>
      </c>
      <c r="B202" s="42"/>
      <c r="C202" s="43"/>
      <c r="D202" s="43"/>
      <c r="E202" s="45" t="s">
        <v>449</v>
      </c>
      <c r="F202" s="43"/>
      <c r="G202" s="43"/>
      <c r="H202" s="43"/>
      <c r="I202" s="43"/>
      <c r="J202" s="44"/>
    </row>
    <row r="203" ht="409.5">
      <c r="A203" s="35" t="s">
        <v>50</v>
      </c>
      <c r="B203" s="42"/>
      <c r="C203" s="43"/>
      <c r="D203" s="43"/>
      <c r="E203" s="37" t="s">
        <v>669</v>
      </c>
      <c r="F203" s="43"/>
      <c r="G203" s="43"/>
      <c r="H203" s="43"/>
      <c r="I203" s="43"/>
      <c r="J203" s="44"/>
    </row>
    <row r="204">
      <c r="A204" s="35" t="s">
        <v>40</v>
      </c>
      <c r="B204" s="35">
        <v>48</v>
      </c>
      <c r="C204" s="36" t="s">
        <v>539</v>
      </c>
      <c r="D204" s="35" t="s">
        <v>42</v>
      </c>
      <c r="E204" s="37" t="s">
        <v>540</v>
      </c>
      <c r="F204" s="38" t="s">
        <v>171</v>
      </c>
      <c r="G204" s="39">
        <v>18.5</v>
      </c>
      <c r="H204" s="40">
        <v>0</v>
      </c>
      <c r="I204" s="40">
        <f>ROUND(G204*H204,P4)</f>
        <v>0</v>
      </c>
      <c r="J204" s="38" t="s">
        <v>45</v>
      </c>
      <c r="O204" s="41">
        <f>I204*0.21</f>
        <v>0</v>
      </c>
      <c r="P204">
        <v>3</v>
      </c>
    </row>
    <row r="205" ht="30">
      <c r="A205" s="35" t="s">
        <v>46</v>
      </c>
      <c r="B205" s="42"/>
      <c r="C205" s="43"/>
      <c r="D205" s="43"/>
      <c r="E205" s="37" t="s">
        <v>670</v>
      </c>
      <c r="F205" s="43"/>
      <c r="G205" s="43"/>
      <c r="H205" s="43"/>
      <c r="I205" s="43"/>
      <c r="J205" s="44"/>
    </row>
    <row r="206">
      <c r="A206" s="35" t="s">
        <v>48</v>
      </c>
      <c r="B206" s="42"/>
      <c r="C206" s="43"/>
      <c r="D206" s="43"/>
      <c r="E206" s="45" t="s">
        <v>671</v>
      </c>
      <c r="F206" s="43"/>
      <c r="G206" s="43"/>
      <c r="H206" s="43"/>
      <c r="I206" s="43"/>
      <c r="J206" s="44"/>
    </row>
    <row r="207" ht="75">
      <c r="A207" s="35" t="s">
        <v>50</v>
      </c>
      <c r="B207" s="42"/>
      <c r="C207" s="43"/>
      <c r="D207" s="43"/>
      <c r="E207" s="37" t="s">
        <v>543</v>
      </c>
      <c r="F207" s="43"/>
      <c r="G207" s="43"/>
      <c r="H207" s="43"/>
      <c r="I207" s="43"/>
      <c r="J207" s="44"/>
    </row>
    <row r="208">
      <c r="A208" s="35" t="s">
        <v>40</v>
      </c>
      <c r="B208" s="35">
        <v>49</v>
      </c>
      <c r="C208" s="36" t="s">
        <v>672</v>
      </c>
      <c r="D208" s="35" t="s">
        <v>42</v>
      </c>
      <c r="E208" s="37" t="s">
        <v>673</v>
      </c>
      <c r="F208" s="38" t="s">
        <v>674</v>
      </c>
      <c r="G208" s="39">
        <v>20</v>
      </c>
      <c r="H208" s="40">
        <v>0</v>
      </c>
      <c r="I208" s="40">
        <f>ROUND(G208*H208,P4)</f>
        <v>0</v>
      </c>
      <c r="J208" s="35"/>
      <c r="O208" s="41">
        <f>I208*0.21</f>
        <v>0</v>
      </c>
      <c r="P208">
        <v>3</v>
      </c>
    </row>
    <row r="209" ht="210">
      <c r="A209" s="35" t="s">
        <v>46</v>
      </c>
      <c r="B209" s="42"/>
      <c r="C209" s="43"/>
      <c r="D209" s="43"/>
      <c r="E209" s="37" t="s">
        <v>675</v>
      </c>
      <c r="F209" s="43"/>
      <c r="G209" s="43"/>
      <c r="H209" s="43"/>
      <c r="I209" s="43"/>
      <c r="J209" s="44"/>
    </row>
    <row r="210">
      <c r="A210" s="35" t="s">
        <v>48</v>
      </c>
      <c r="B210" s="42"/>
      <c r="C210" s="43"/>
      <c r="D210" s="43"/>
      <c r="E210" s="45" t="s">
        <v>366</v>
      </c>
      <c r="F210" s="43"/>
      <c r="G210" s="43"/>
      <c r="H210" s="43"/>
      <c r="I210" s="43"/>
      <c r="J210" s="44"/>
    </row>
    <row r="211">
      <c r="A211" s="35" t="s">
        <v>50</v>
      </c>
      <c r="B211" s="42"/>
      <c r="C211" s="43"/>
      <c r="D211" s="43"/>
      <c r="E211" s="46" t="s">
        <v>42</v>
      </c>
      <c r="F211" s="43"/>
      <c r="G211" s="43"/>
      <c r="H211" s="43"/>
      <c r="I211" s="43"/>
      <c r="J211" s="44"/>
    </row>
    <row r="212">
      <c r="A212" s="35" t="s">
        <v>40</v>
      </c>
      <c r="B212" s="35">
        <v>50</v>
      </c>
      <c r="C212" s="36" t="s">
        <v>676</v>
      </c>
      <c r="D212" s="35" t="s">
        <v>42</v>
      </c>
      <c r="E212" s="37" t="s">
        <v>677</v>
      </c>
      <c r="F212" s="38" t="s">
        <v>44</v>
      </c>
      <c r="G212" s="39">
        <v>1</v>
      </c>
      <c r="H212" s="40">
        <v>0</v>
      </c>
      <c r="I212" s="40">
        <f>ROUND(G212*H212,P4)</f>
        <v>0</v>
      </c>
      <c r="J212" s="38" t="s">
        <v>45</v>
      </c>
      <c r="O212" s="41">
        <f>I212*0.21</f>
        <v>0</v>
      </c>
      <c r="P212">
        <v>3</v>
      </c>
    </row>
    <row r="213" ht="60">
      <c r="A213" s="35" t="s">
        <v>46</v>
      </c>
      <c r="B213" s="42"/>
      <c r="C213" s="43"/>
      <c r="D213" s="43"/>
      <c r="E213" s="37" t="s">
        <v>678</v>
      </c>
      <c r="F213" s="43"/>
      <c r="G213" s="43"/>
      <c r="H213" s="43"/>
      <c r="I213" s="43"/>
      <c r="J213" s="44"/>
    </row>
    <row r="214">
      <c r="A214" s="35" t="s">
        <v>50</v>
      </c>
      <c r="B214" s="42"/>
      <c r="C214" s="43"/>
      <c r="D214" s="43"/>
      <c r="E214" s="46" t="s">
        <v>42</v>
      </c>
      <c r="F214" s="43"/>
      <c r="G214" s="43"/>
      <c r="H214" s="43"/>
      <c r="I214" s="43"/>
      <c r="J214" s="44"/>
    </row>
    <row r="215" ht="30">
      <c r="A215" s="35" t="s">
        <v>40</v>
      </c>
      <c r="B215" s="35">
        <v>51</v>
      </c>
      <c r="C215" s="36" t="s">
        <v>679</v>
      </c>
      <c r="D215" s="35" t="s">
        <v>42</v>
      </c>
      <c r="E215" s="37" t="s">
        <v>680</v>
      </c>
      <c r="F215" s="38" t="s">
        <v>171</v>
      </c>
      <c r="G215" s="39">
        <v>5.7999999999999998</v>
      </c>
      <c r="H215" s="40">
        <v>0</v>
      </c>
      <c r="I215" s="40">
        <f>ROUND(G215*H215,P4)</f>
        <v>0</v>
      </c>
      <c r="J215" s="38" t="s">
        <v>45</v>
      </c>
      <c r="O215" s="41">
        <f>I215*0.21</f>
        <v>0</v>
      </c>
      <c r="P215">
        <v>3</v>
      </c>
    </row>
    <row r="216">
      <c r="A216" s="35" t="s">
        <v>46</v>
      </c>
      <c r="B216" s="42"/>
      <c r="C216" s="43"/>
      <c r="D216" s="43"/>
      <c r="E216" s="37" t="s">
        <v>681</v>
      </c>
      <c r="F216" s="43"/>
      <c r="G216" s="43"/>
      <c r="H216" s="43"/>
      <c r="I216" s="43"/>
      <c r="J216" s="44"/>
    </row>
    <row r="217">
      <c r="A217" s="35" t="s">
        <v>48</v>
      </c>
      <c r="B217" s="42"/>
      <c r="C217" s="43"/>
      <c r="D217" s="43"/>
      <c r="E217" s="45" t="s">
        <v>682</v>
      </c>
      <c r="F217" s="43"/>
      <c r="G217" s="43"/>
      <c r="H217" s="43"/>
      <c r="I217" s="43"/>
      <c r="J217" s="44"/>
    </row>
    <row r="218" ht="105">
      <c r="A218" s="35" t="s">
        <v>50</v>
      </c>
      <c r="B218" s="47"/>
      <c r="C218" s="48"/>
      <c r="D218" s="48"/>
      <c r="E218" s="37" t="s">
        <v>683</v>
      </c>
      <c r="F218" s="48"/>
      <c r="G218" s="48"/>
      <c r="H218" s="48"/>
      <c r="I218" s="48"/>
      <c r="J218"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17</v>
      </c>
      <c r="I3" s="23">
        <f>SUMIFS(I8:I20,A8:A20,"SD")</f>
        <v>0</v>
      </c>
      <c r="J3" s="17"/>
      <c r="O3">
        <v>0</v>
      </c>
      <c r="P3">
        <v>2</v>
      </c>
    </row>
    <row r="4">
      <c r="A4" s="3" t="s">
        <v>24</v>
      </c>
      <c r="B4" s="18" t="s">
        <v>25</v>
      </c>
      <c r="C4" s="19" t="s">
        <v>17</v>
      </c>
      <c r="D4" s="20"/>
      <c r="E4" s="21" t="s">
        <v>18</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SUMIFS(I9:I20,A9:A20,"P")</f>
        <v>0</v>
      </c>
      <c r="J8" s="34"/>
    </row>
    <row r="9">
      <c r="A9" s="35" t="s">
        <v>40</v>
      </c>
      <c r="B9" s="35">
        <v>1</v>
      </c>
      <c r="C9" s="36" t="s">
        <v>684</v>
      </c>
      <c r="D9" s="35" t="s">
        <v>42</v>
      </c>
      <c r="E9" s="37" t="s">
        <v>685</v>
      </c>
      <c r="F9" s="38" t="s">
        <v>44</v>
      </c>
      <c r="G9" s="39">
        <v>1</v>
      </c>
      <c r="H9" s="40">
        <v>0</v>
      </c>
      <c r="I9" s="40">
        <f>ROUND(G9*H9,P4)</f>
        <v>0</v>
      </c>
      <c r="J9" s="38" t="s">
        <v>45</v>
      </c>
      <c r="O9" s="41">
        <f>I9*0.21</f>
        <v>0</v>
      </c>
      <c r="P9">
        <v>3</v>
      </c>
    </row>
    <row r="10" ht="120">
      <c r="A10" s="35" t="s">
        <v>46</v>
      </c>
      <c r="B10" s="42"/>
      <c r="C10" s="43"/>
      <c r="D10" s="43"/>
      <c r="E10" s="37" t="s">
        <v>686</v>
      </c>
      <c r="F10" s="43"/>
      <c r="G10" s="43"/>
      <c r="H10" s="43"/>
      <c r="I10" s="43"/>
      <c r="J10" s="44"/>
    </row>
    <row r="11">
      <c r="A11" s="35" t="s">
        <v>48</v>
      </c>
      <c r="B11" s="42"/>
      <c r="C11" s="43"/>
      <c r="D11" s="43"/>
      <c r="E11" s="45" t="s">
        <v>49</v>
      </c>
      <c r="F11" s="43"/>
      <c r="G11" s="43"/>
      <c r="H11" s="43"/>
      <c r="I11" s="43"/>
      <c r="J11" s="44"/>
    </row>
    <row r="12">
      <c r="A12" s="35" t="s">
        <v>50</v>
      </c>
      <c r="B12" s="42"/>
      <c r="C12" s="43"/>
      <c r="D12" s="43"/>
      <c r="E12" s="46" t="s">
        <v>42</v>
      </c>
      <c r="F12" s="43"/>
      <c r="G12" s="43"/>
      <c r="H12" s="43"/>
      <c r="I12" s="43"/>
      <c r="J12" s="44"/>
    </row>
    <row r="13">
      <c r="A13" s="35" t="s">
        <v>40</v>
      </c>
      <c r="B13" s="35">
        <v>2</v>
      </c>
      <c r="C13" s="36" t="s">
        <v>687</v>
      </c>
      <c r="D13" s="35" t="s">
        <v>42</v>
      </c>
      <c r="E13" s="37" t="s">
        <v>688</v>
      </c>
      <c r="F13" s="38" t="s">
        <v>44</v>
      </c>
      <c r="G13" s="39">
        <v>1</v>
      </c>
      <c r="H13" s="40">
        <v>0</v>
      </c>
      <c r="I13" s="40">
        <f>ROUND(G13*H13,P4)</f>
        <v>0</v>
      </c>
      <c r="J13" s="38" t="s">
        <v>45</v>
      </c>
      <c r="O13" s="41">
        <f>I13*0.21</f>
        <v>0</v>
      </c>
      <c r="P13">
        <v>3</v>
      </c>
    </row>
    <row r="14" ht="45">
      <c r="A14" s="35" t="s">
        <v>46</v>
      </c>
      <c r="B14" s="42"/>
      <c r="C14" s="43"/>
      <c r="D14" s="43"/>
      <c r="E14" s="37" t="s">
        <v>689</v>
      </c>
      <c r="F14" s="43"/>
      <c r="G14" s="43"/>
      <c r="H14" s="43"/>
      <c r="I14" s="43"/>
      <c r="J14" s="44"/>
    </row>
    <row r="15">
      <c r="A15" s="35" t="s">
        <v>48</v>
      </c>
      <c r="B15" s="42"/>
      <c r="C15" s="43"/>
      <c r="D15" s="43"/>
      <c r="E15" s="45" t="s">
        <v>49</v>
      </c>
      <c r="F15" s="43"/>
      <c r="G15" s="43"/>
      <c r="H15" s="43"/>
      <c r="I15" s="43"/>
      <c r="J15" s="44"/>
    </row>
    <row r="16" ht="30">
      <c r="A16" s="35" t="s">
        <v>50</v>
      </c>
      <c r="B16" s="42"/>
      <c r="C16" s="43"/>
      <c r="D16" s="43"/>
      <c r="E16" s="37" t="s">
        <v>690</v>
      </c>
      <c r="F16" s="43"/>
      <c r="G16" s="43"/>
      <c r="H16" s="43"/>
      <c r="I16" s="43"/>
      <c r="J16" s="44"/>
    </row>
    <row r="17">
      <c r="A17" s="35" t="s">
        <v>40</v>
      </c>
      <c r="B17" s="35">
        <v>3</v>
      </c>
      <c r="C17" s="36" t="s">
        <v>691</v>
      </c>
      <c r="D17" s="35" t="s">
        <v>42</v>
      </c>
      <c r="E17" s="37" t="s">
        <v>692</v>
      </c>
      <c r="F17" s="38" t="s">
        <v>44</v>
      </c>
      <c r="G17" s="39">
        <v>1</v>
      </c>
      <c r="H17" s="40">
        <v>0</v>
      </c>
      <c r="I17" s="40">
        <f>ROUND(G17*H17,P4)</f>
        <v>0</v>
      </c>
      <c r="J17" s="38" t="s">
        <v>45</v>
      </c>
      <c r="O17" s="41">
        <f>I17*0.21</f>
        <v>0</v>
      </c>
      <c r="P17">
        <v>3</v>
      </c>
    </row>
    <row r="18" ht="195">
      <c r="A18" s="35" t="s">
        <v>46</v>
      </c>
      <c r="B18" s="42"/>
      <c r="C18" s="43"/>
      <c r="D18" s="43"/>
      <c r="E18" s="37" t="s">
        <v>693</v>
      </c>
      <c r="F18" s="43"/>
      <c r="G18" s="43"/>
      <c r="H18" s="43"/>
      <c r="I18" s="43"/>
      <c r="J18" s="44"/>
    </row>
    <row r="19">
      <c r="A19" s="35" t="s">
        <v>48</v>
      </c>
      <c r="B19" s="42"/>
      <c r="C19" s="43"/>
      <c r="D19" s="43"/>
      <c r="E19" s="45" t="s">
        <v>49</v>
      </c>
      <c r="F19" s="43"/>
      <c r="G19" s="43"/>
      <c r="H19" s="43"/>
      <c r="I19" s="43"/>
      <c r="J19" s="44"/>
    </row>
    <row r="20" ht="30">
      <c r="A20" s="35" t="s">
        <v>50</v>
      </c>
      <c r="B20" s="47"/>
      <c r="C20" s="48"/>
      <c r="D20" s="48"/>
      <c r="E20" s="37" t="s">
        <v>86</v>
      </c>
      <c r="F20" s="48"/>
      <c r="G20" s="48"/>
      <c r="H20" s="48"/>
      <c r="I20" s="48"/>
      <c r="J20"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Michal Nemec</dc:creator>
  <cp:lastModifiedBy>Michal Nemec</cp:lastModifiedBy>
  <dcterms:created xsi:type="dcterms:W3CDTF">2024-12-18T10:11:07Z</dcterms:created>
  <dcterms:modified xsi:type="dcterms:W3CDTF">2024-12-18T10:11:07Z</dcterms:modified>
</cp:coreProperties>
</file>