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use\Desktop\Kárský\Kutná Hora EPS\"/>
    </mc:Choice>
  </mc:AlternateContent>
  <xr:revisionPtr revIDLastSave="0" documentId="8_{D19DD12B-C249-4760-8411-988374C0DC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D1.1, D1.3 Pol" sheetId="12" r:id="rId4"/>
    <sheet name="02 D4.1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D1.1, D1.3 Pol'!$1:$7</definedName>
    <definedName name="_xlnm.Print_Titles" localSheetId="4">'02 D4.1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D1.1, D1.3 Pol'!$A$1:$Y$72</definedName>
    <definedName name="_xlnm.Print_Area" localSheetId="4">'02 D4.1 Pol'!$A$1:$Y$81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1" i="13"/>
  <c r="M31" i="13" s="1"/>
  <c r="I31" i="13"/>
  <c r="I30" i="13" s="1"/>
  <c r="K31" i="13"/>
  <c r="K30" i="13" s="1"/>
  <c r="O31" i="13"/>
  <c r="O30" i="13" s="1"/>
  <c r="Q31" i="13"/>
  <c r="Q30" i="13" s="1"/>
  <c r="V31" i="13"/>
  <c r="G32" i="13"/>
  <c r="G30" i="13" s="1"/>
  <c r="I59" i="1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V30" i="13" s="1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4" i="13"/>
  <c r="M44" i="13" s="1"/>
  <c r="I44" i="13"/>
  <c r="I43" i="13" s="1"/>
  <c r="K44" i="13"/>
  <c r="K43" i="13" s="1"/>
  <c r="O44" i="13"/>
  <c r="O43" i="13" s="1"/>
  <c r="Q44" i="13"/>
  <c r="V44" i="13"/>
  <c r="V43" i="13" s="1"/>
  <c r="G45" i="13"/>
  <c r="M45" i="13" s="1"/>
  <c r="I45" i="13"/>
  <c r="K45" i="13"/>
  <c r="O45" i="13"/>
  <c r="Q45" i="13"/>
  <c r="Q43" i="13" s="1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1" i="13"/>
  <c r="M51" i="13" s="1"/>
  <c r="I51" i="13"/>
  <c r="I50" i="13" s="1"/>
  <c r="K51" i="13"/>
  <c r="O51" i="13"/>
  <c r="Q51" i="13"/>
  <c r="Q50" i="13" s="1"/>
  <c r="V51" i="13"/>
  <c r="V50" i="13" s="1"/>
  <c r="G52" i="13"/>
  <c r="I52" i="13"/>
  <c r="K52" i="13"/>
  <c r="K50" i="13" s="1"/>
  <c r="M52" i="13"/>
  <c r="O52" i="13"/>
  <c r="O50" i="13" s="1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I58" i="13"/>
  <c r="K58" i="13"/>
  <c r="K57" i="13" s="1"/>
  <c r="O58" i="13"/>
  <c r="O57" i="13" s="1"/>
  <c r="Q58" i="13"/>
  <c r="V58" i="13"/>
  <c r="G59" i="13"/>
  <c r="M59" i="13" s="1"/>
  <c r="I59" i="13"/>
  <c r="I57" i="13" s="1"/>
  <c r="K59" i="13"/>
  <c r="O59" i="13"/>
  <c r="Q59" i="13"/>
  <c r="Q57" i="13" s="1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V57" i="13" s="1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AE71" i="13"/>
  <c r="F42" i="1" s="1"/>
  <c r="BA60" i="12"/>
  <c r="G9" i="12"/>
  <c r="M9" i="12" s="1"/>
  <c r="I9" i="12"/>
  <c r="K9" i="12"/>
  <c r="O9" i="12"/>
  <c r="Q9" i="12"/>
  <c r="V9" i="12"/>
  <c r="G11" i="12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V8" i="12" s="1"/>
  <c r="G19" i="12"/>
  <c r="M19" i="12" s="1"/>
  <c r="I19" i="12"/>
  <c r="K19" i="12"/>
  <c r="O19" i="12"/>
  <c r="Q19" i="12"/>
  <c r="V19" i="12"/>
  <c r="G20" i="12"/>
  <c r="G18" i="12" s="1"/>
  <c r="I55" i="1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V34" i="12" s="1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AE62" i="12"/>
  <c r="I20" i="1"/>
  <c r="J28" i="1"/>
  <c r="J26" i="1"/>
  <c r="G38" i="1"/>
  <c r="F38" i="1"/>
  <c r="J23" i="1"/>
  <c r="J24" i="1"/>
  <c r="J25" i="1"/>
  <c r="J27" i="1"/>
  <c r="E24" i="1"/>
  <c r="E26" i="1"/>
  <c r="I58" i="1" l="1"/>
  <c r="M57" i="13"/>
  <c r="F40" i="1"/>
  <c r="M43" i="13"/>
  <c r="M50" i="13"/>
  <c r="V18" i="12"/>
  <c r="G8" i="12"/>
  <c r="I54" i="1" s="1"/>
  <c r="M20" i="12"/>
  <c r="M18" i="12" s="1"/>
  <c r="Q53" i="12"/>
  <c r="K53" i="12"/>
  <c r="M22" i="12"/>
  <c r="I8" i="12"/>
  <c r="Q34" i="12"/>
  <c r="O22" i="12"/>
  <c r="V38" i="12"/>
  <c r="K34" i="12"/>
  <c r="G34" i="12"/>
  <c r="I57" i="1" s="1"/>
  <c r="I17" i="1" s="1"/>
  <c r="O53" i="12"/>
  <c r="I38" i="12"/>
  <c r="I34" i="12"/>
  <c r="V22" i="12"/>
  <c r="K8" i="12"/>
  <c r="O38" i="12"/>
  <c r="I22" i="12"/>
  <c r="G22" i="12"/>
  <c r="I56" i="1" s="1"/>
  <c r="Q38" i="12"/>
  <c r="K38" i="12"/>
  <c r="Q18" i="12"/>
  <c r="O18" i="12"/>
  <c r="M38" i="12"/>
  <c r="Q22" i="12"/>
  <c r="F41" i="1"/>
  <c r="I53" i="12"/>
  <c r="G53" i="12"/>
  <c r="I64" i="1" s="1"/>
  <c r="I19" i="1" s="1"/>
  <c r="K18" i="12"/>
  <c r="I18" i="12"/>
  <c r="F39" i="1"/>
  <c r="F43" i="1" s="1"/>
  <c r="G23" i="1" s="1"/>
  <c r="A23" i="1" s="1"/>
  <c r="G38" i="12"/>
  <c r="I63" i="1" s="1"/>
  <c r="K22" i="12"/>
  <c r="Q8" i="12"/>
  <c r="M34" i="12"/>
  <c r="V53" i="12"/>
  <c r="O34" i="12"/>
  <c r="O8" i="12"/>
  <c r="G57" i="13"/>
  <c r="I62" i="1" s="1"/>
  <c r="G50" i="13"/>
  <c r="I61" i="1" s="1"/>
  <c r="G43" i="13"/>
  <c r="I60" i="1" s="1"/>
  <c r="AF71" i="13"/>
  <c r="G42" i="1" s="1"/>
  <c r="H42" i="1" s="1"/>
  <c r="I42" i="1" s="1"/>
  <c r="M32" i="13"/>
  <c r="M30" i="13" s="1"/>
  <c r="M16" i="13"/>
  <c r="M8" i="13" s="1"/>
  <c r="M53" i="12"/>
  <c r="AF62" i="12"/>
  <c r="M11" i="12"/>
  <c r="M8" i="12" s="1"/>
  <c r="G71" i="13" l="1"/>
  <c r="I18" i="1"/>
  <c r="I16" i="1"/>
  <c r="G62" i="12"/>
  <c r="G39" i="1"/>
  <c r="G40" i="1"/>
  <c r="H40" i="1" s="1"/>
  <c r="I40" i="1" s="1"/>
  <c r="G41" i="1"/>
  <c r="H41" i="1" s="1"/>
  <c r="I41" i="1" s="1"/>
  <c r="I65" i="1"/>
  <c r="J54" i="1" s="1"/>
  <c r="A24" i="1"/>
  <c r="G24" i="1"/>
  <c r="I21" i="1" l="1"/>
  <c r="H39" i="1"/>
  <c r="H43" i="1" s="1"/>
  <c r="G43" i="1"/>
  <c r="J57" i="1"/>
  <c r="J55" i="1"/>
  <c r="J58" i="1"/>
  <c r="J60" i="1"/>
  <c r="J59" i="1"/>
  <c r="J64" i="1"/>
  <c r="J61" i="1"/>
  <c r="J62" i="1"/>
  <c r="J63" i="1"/>
  <c r="J56" i="1"/>
  <c r="J65" i="1" l="1"/>
  <c r="I39" i="1"/>
  <c r="I43" i="1" s="1"/>
  <c r="G25" i="1"/>
  <c r="G28" i="1"/>
  <c r="A25" i="1" l="1"/>
  <c r="J42" i="1"/>
  <c r="J41" i="1"/>
  <c r="J40" i="1"/>
  <c r="J39" i="1"/>
  <c r="J43" i="1" s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Libuse</author>
  </authors>
  <commentList>
    <comment ref="S6" authorId="0" shapeId="0" xr:uid="{C6C2A635-8CEE-4AEB-A56C-2A5079DE47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0B0FC1-4714-4C65-93EF-23D779B79B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Libuse</author>
  </authors>
  <commentList>
    <comment ref="S6" authorId="0" shapeId="0" xr:uid="{A3344B11-644A-40BF-BDCD-615AA02A4D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A80959-804A-4A92-B562-06EB551126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<sst xmlns="http://schemas.openxmlformats.org/spreadsheetml/2006/main" count="951" uniqueCount="326">
  <si>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</si>
  <si>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</si>
  <si>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</si>
  <si>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</si>
  <si>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</si>
  <si>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</si>
  <si>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</si>
  <si>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</si>
  <si>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</si>
  <si>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</si>
  <si>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</si>
  <si>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</si>
  <si>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</si>
  <si>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</si>
  <si>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</si>
  <si>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</si>
  <si>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</si>
  <si>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</si>
  <si>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</si>
  <si>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</si>
  <si>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</si>
  <si>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</si>
  <si>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</si>
  <si>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</si>
  <si>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</si>
  <si>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</si>
  <si>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</si>
  <si>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</si>
  <si>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</si>
  <si>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</si>
  <si>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</si>
  <si>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</si>
  <si>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</si>
  <si>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</si>
  <si>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</si>
  <si>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</si>
  <si>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</si>
  <si>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</si>
  <si>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</si>
  <si>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</si>
  <si>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</si>
  <si>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</si>
  <si>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</si>
  <si>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23.1</t>
  </si>
  <si>
    <t>České Muzeum Stříbra, Kutná Hora</t>
  </si>
  <si>
    <t>Stavba</t>
  </si>
  <si>
    <t>02</t>
  </si>
  <si>
    <t>Instalace elektrické požární signalizace budovy "měšťanský dům Kamenný dům" v Kutné Hoře</t>
  </si>
  <si>
    <t>D1.1, D1.3</t>
  </si>
  <si>
    <t>Architektonické řešení, požárně bezpečnostní řešení</t>
  </si>
  <si>
    <t>D4.1</t>
  </si>
  <si>
    <t>Elektrická požární signalizace EPS</t>
  </si>
  <si>
    <t>Celkem za stavbu</t>
  </si>
  <si>
    <t>CZK</t>
  </si>
  <si>
    <t>#POPS</t>
  </si>
  <si>
    <t>Popis stavby: 23.1 - České Muzeum Stříbra, Kutná Hora</t>
  </si>
  <si>
    <t>#POPO</t>
  </si>
  <si>
    <t>Popis objektu: 02 - Instalace elektrické požární signalizace budovy "měšťanský dům Kamenný dům" v Kutné Hoře</t>
  </si>
  <si>
    <t>#POPR</t>
  </si>
  <si>
    <t>Popis rozpočtu: D1.1, D1.3 - Architektonické řešení, požárně bezpečnostní řešení</t>
  </si>
  <si>
    <t>Popis rozpočtu: D4.1 - Elektrická požární signalizace EPS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</si>
  <si>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</si>
  <si>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</si>
  <si>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</si>
  <si>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</si>
  <si>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</si>
  <si>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</si>
  <si>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</si>
  <si>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</si>
  <si>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784</t>
  </si>
  <si>
    <t>Malby</t>
  </si>
  <si>
    <t>M22_1</t>
  </si>
  <si>
    <t>Zařízení dodávka</t>
  </si>
  <si>
    <t>M22_2</t>
  </si>
  <si>
    <t>Zařízení montáž</t>
  </si>
  <si>
    <t>M22_3</t>
  </si>
  <si>
    <t>Instalační materiál</t>
  </si>
  <si>
    <t>M22_4</t>
  </si>
  <si>
    <t>Instalační materiál montáž</t>
  </si>
  <si>
    <t>M22_5</t>
  </si>
  <si>
    <t>Ostatní</t>
  </si>
  <si>
    <t>D96</t>
  </si>
  <si>
    <t>Přesuny suti a vybouraných hmot</t>
  </si>
  <si>
    <t>PSU</t>
  </si>
  <si>
    <t>VRN</t>
  </si>
  <si>
    <t>Vedlejší a ostatní rozpočtové náklady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</si>
  <si>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</si>
  <si>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</si>
  <si>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</si>
  <si>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</si>
  <si>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</si>
  <si>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</si>
  <si>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</si>
  <si>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</si>
  <si>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</si>
  <si>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</si>
  <si>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</si>
  <si>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</si>
  <si>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</si>
  <si>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</si>
  <si>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</si>
  <si>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</si>
  <si>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</si>
  <si>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</si>
  <si>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</si>
  <si>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</si>
  <si>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</si>
  <si>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</si>
  <si>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</si>
  <si>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</si>
  <si>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</si>
  <si>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</si>
  <si>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</si>
  <si>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</si>
  <si>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</si>
  <si>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</si>
  <si>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612451082R00</t>
  </si>
  <si>
    <t>Zatření spár vnitřního zdiva z cihel nebo kamene</t>
  </si>
  <si>
    <t>m2</t>
  </si>
  <si>
    <t>RTS 24/ II</t>
  </si>
  <si>
    <t>Práce</t>
  </si>
  <si>
    <t>Běžná</t>
  </si>
  <si>
    <t>POL1_</t>
  </si>
  <si>
    <t>1pp : (2,2455+2,79+0,835+1,49+1,52+1,335+2,1+1,3+2,1)*0,3*2</t>
  </si>
  <si>
    <t>VV</t>
  </si>
  <si>
    <t>612423531R00</t>
  </si>
  <si>
    <t>Omítka rýh stěn vápenný štuk šířky do 15 cm</t>
  </si>
  <si>
    <t>Odkaz na mn. položky pořadí 3 : 32,59200</t>
  </si>
  <si>
    <t>627452111R00</t>
  </si>
  <si>
    <t>Spárování maltou zapuštěné rovné, zdí z cihel</t>
  </si>
  <si>
    <t>1np : (0,695+6,255+0,61+2,28+0,595+2,105+4,285+0,15+1,415+0,82+1,85+1,455+1,63+0,98+1,64+7,2+2,585+2,24+1,57+2,24+0,3+0,4)*0,3*2</t>
  </si>
  <si>
    <t>(1,3+1,3+1,3)*0,3*2</t>
  </si>
  <si>
    <t>2np : (0,82+4,0)*0,3*2</t>
  </si>
  <si>
    <t>3np : 2,3*0,3*2</t>
  </si>
  <si>
    <t>953941312R00</t>
  </si>
  <si>
    <t>Osazení požárního hasicího přístroje na stěnu</t>
  </si>
  <si>
    <t>kus</t>
  </si>
  <si>
    <t>44984142R</t>
  </si>
  <si>
    <t>Přístroj hasicí sněhový S 5 H</t>
  </si>
  <si>
    <t>SPCM</t>
  </si>
  <si>
    <t>Specifikace</t>
  </si>
  <si>
    <t>POL3_</t>
  </si>
  <si>
    <t>953941395R00</t>
  </si>
  <si>
    <t xml:space="preserve">Vystavení revizní zprávy-požární hasicí přístroj </t>
  </si>
  <si>
    <t>974031264R00</t>
  </si>
  <si>
    <t>Vysekání rýh zeď cihelná u stropu 15 x 15 cm</t>
  </si>
  <si>
    <t>m</t>
  </si>
  <si>
    <t>Včetně pomocného lešení o výšce podlahy do 1900 mm a pro zatížení do 1,5 kPa  (150 kg/m2).</t>
  </si>
  <si>
    <t>POP</t>
  </si>
  <si>
    <t>1np : (0,695+6,255+0,61+2,28+0,595+2,105+4,285+0,15+1,415+0,82+1,85+1,455+1,63+0,98+1,64+7,2+2,585+2,24+1,57+2,24+0,3+0,4)*2</t>
  </si>
  <si>
    <t>(1,3+1,3+1,3)*2</t>
  </si>
  <si>
    <t>2np : (0,82+4,0)*2</t>
  </si>
  <si>
    <t>3np : 2,3*2</t>
  </si>
  <si>
    <t>972021391R00</t>
  </si>
  <si>
    <t>Vybourání otvorů kamenná klenba pl. do 0,25 m2</t>
  </si>
  <si>
    <t>971035181R00</t>
  </si>
  <si>
    <t>Vybourání otvorů zeď cihel., MC</t>
  </si>
  <si>
    <t>974041112R00</t>
  </si>
  <si>
    <t>Vysekání cementové zálivky ze spár průřezu 4x5 cm</t>
  </si>
  <si>
    <t>1pp : (2,2455+2,79+0,835+1,49+1,52+1,335+2,1+1,3+2,1)*2</t>
  </si>
  <si>
    <t>784191101R00</t>
  </si>
  <si>
    <t>Penetrace podkladu univerzální  1x</t>
  </si>
  <si>
    <t>Odkaz na mn. položky pořadí 2 : 32,59200</t>
  </si>
  <si>
    <t>784195212R00</t>
  </si>
  <si>
    <t>Malba bílá, bez penetrace, 2 x</t>
  </si>
  <si>
    <t>979011111R00</t>
  </si>
  <si>
    <t>Svislá doprava suti a vybour. hmot za 2.NP a 1.PP</t>
  </si>
  <si>
    <t>t</t>
  </si>
  <si>
    <t>Odkaz na dem. hmot. položky pořadí 7 : 4,34560</t>
  </si>
  <si>
    <t>Odkaz na dem. hmot. položky pořadí 10 : 0,12572</t>
  </si>
  <si>
    <t>Odkaz na dem. hmot. položky pořadí 9 : 0,01200</t>
  </si>
  <si>
    <t>979011121R00</t>
  </si>
  <si>
    <t>Příplatek za každé další podlaží</t>
  </si>
  <si>
    <t>Odkaz na mn. položky pořadí 13 : 4,48333*2</t>
  </si>
  <si>
    <t>979082111R00</t>
  </si>
  <si>
    <t>Vnitrostaveništní doprava suti do 10 m</t>
  </si>
  <si>
    <t>979082121R00</t>
  </si>
  <si>
    <t>Příplatek k vnitrost. dopravě suti za dalších 5 m</t>
  </si>
  <si>
    <t>Odkaz na mn. položky pořadí 15 : 4,48332*3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</si>
  <si>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</si>
  <si>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</si>
  <si>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</si>
  <si>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</si>
  <si>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</si>
  <si>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</si>
  <si>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Odkaz na mn. položky pořadí 18 : 4,48332*19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</si>
  <si>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</si>
  <si>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</si>
  <si>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</si>
  <si>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</si>
  <si>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</si>
  <si>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Indiv</t>
  </si>
  <si>
    <t>POL99_8</t>
  </si>
  <si>
    <t>Veškeré náklady spojené s vybudováním, provozem a odstraněním zařízení staveniště.</t>
  </si>
  <si>
    <t>900      RT1</t>
  </si>
  <si>
    <t>HZS - denní úklid staveniště</t>
  </si>
  <si>
    <t>h</t>
  </si>
  <si>
    <t>005R1</t>
  </si>
  <si>
    <t xml:space="preserve">Dílenská dokumentace </t>
  </si>
  <si>
    <t>Vlastní</t>
  </si>
  <si>
    <t>005R2</t>
  </si>
  <si>
    <t>Výrobní dokumentace</t>
  </si>
  <si>
    <t>005122 R</t>
  </si>
  <si>
    <t>Provozní vlivy</t>
  </si>
  <si>
    <t>SUM</t>
  </si>
  <si>
    <t>Poznámky uchazeče k zadání</t>
  </si>
  <si>
    <t>POPUZIV</t>
  </si>
  <si>
    <t>END</t>
  </si>
  <si>
    <t>220000001</t>
  </si>
  <si>
    <t>Ústředna EPS, 2 pozice na moduly</t>
  </si>
  <si>
    <t>ks</t>
  </si>
  <si>
    <t>220000002</t>
  </si>
  <si>
    <t>Ovládací panel 5,7" 1/4 VGA</t>
  </si>
  <si>
    <t>220000003</t>
  </si>
  <si>
    <t>Box na dokumentaci zdolávání požáru</t>
  </si>
  <si>
    <t>220000004</t>
  </si>
  <si>
    <t>Zobraz. panel pro hasiče, FAT 3000, CZ</t>
  </si>
  <si>
    <t>220000005</t>
  </si>
  <si>
    <t>OPPO, FBF2003-EDP, RS485, CZ</t>
  </si>
  <si>
    <t>220000006</t>
  </si>
  <si>
    <t>Zábleskový maják</t>
  </si>
  <si>
    <t>220000007</t>
  </si>
  <si>
    <t>KTPO - klíčový trezor požární ochrany - nerez; vč. Zámku pro příslušný region HZS</t>
  </si>
  <si>
    <t>220000008</t>
  </si>
  <si>
    <t>Adaptér ADP-N3S-EDP pro FAT 3000</t>
  </si>
  <si>
    <t>220000009</t>
  </si>
  <si>
    <t>Mikromodul esserbus/esserbus-Plus GT</t>
  </si>
  <si>
    <t>220000010</t>
  </si>
  <si>
    <t>Akumulátor 12 V/18 Ah, olověný, bezúdržbový</t>
  </si>
  <si>
    <t>220000011</t>
  </si>
  <si>
    <t>Kniha EPS - Provozní kniha EPS</t>
  </si>
  <si>
    <t>220000012</t>
  </si>
  <si>
    <t>Síťový zdroj 24VDC/3A, 17 Ah EN 54-4/A2</t>
  </si>
  <si>
    <t>220000013</t>
  </si>
  <si>
    <t>Periferní modul PZ, OPPO a 1 MM pozice</t>
  </si>
  <si>
    <t>220000014</t>
  </si>
  <si>
    <t>Bezdrátová patice pro hlásiče</t>
  </si>
  <si>
    <t>220000015</t>
  </si>
  <si>
    <t>Multisenzorový adresný požární hlásič</t>
  </si>
  <si>
    <t>220000016</t>
  </si>
  <si>
    <t>Patice hlásiče</t>
  </si>
  <si>
    <t>220000017</t>
  </si>
  <si>
    <t>Bezdrátový univerzální interface tlačítka</t>
  </si>
  <si>
    <t>220000018</t>
  </si>
  <si>
    <t>Tlačítkový požární hlásič malý, plast</t>
  </si>
  <si>
    <t>220000019</t>
  </si>
  <si>
    <t>EN54-3 siréna červená, 32 tónů, 2 úrovně hlasitosti</t>
  </si>
  <si>
    <t>220000020</t>
  </si>
  <si>
    <t>Bezdrátový koppler</t>
  </si>
  <si>
    <t>220000021</t>
  </si>
  <si>
    <t>Bezdrátová brána pro hlásiče - rezerva  (dle reálné potřeby pokrytí signálem)</t>
  </si>
  <si>
    <t>220000022</t>
  </si>
  <si>
    <t>Montáž ústředny EPS</t>
  </si>
  <si>
    <t>POL1_9</t>
  </si>
  <si>
    <t>220000023</t>
  </si>
  <si>
    <t>Montáž návatźných zařízení - OPPO, KTPO, FAT, …</t>
  </si>
  <si>
    <t>220000024</t>
  </si>
  <si>
    <t>Montáž kruhové karty, …</t>
  </si>
  <si>
    <t>220000025</t>
  </si>
  <si>
    <t>Montáž externího zdroje</t>
  </si>
  <si>
    <t>220000026</t>
  </si>
  <si>
    <t>Montáž záložního akumulátoru</t>
  </si>
  <si>
    <t>220000027</t>
  </si>
  <si>
    <t>Montáž bezdrátového prvku</t>
  </si>
  <si>
    <t>220000028</t>
  </si>
  <si>
    <t>Montáž bodového hlásiče EPS</t>
  </si>
  <si>
    <t>220000029</t>
  </si>
  <si>
    <t>Montáž patice bodového hlásiče EPS</t>
  </si>
  <si>
    <t>220000030</t>
  </si>
  <si>
    <t>Montáž tlačítkového hlásiče EPS s příslušenstvím</t>
  </si>
  <si>
    <t>220000031</t>
  </si>
  <si>
    <t>Montáž sirény, majáku EPS</t>
  </si>
  <si>
    <t>220000032</t>
  </si>
  <si>
    <t>Příprava výstupu EPS ovládacího</t>
  </si>
  <si>
    <t>220000033</t>
  </si>
  <si>
    <t>kompletace EPS - proměření a načtení linky</t>
  </si>
  <si>
    <t>kpl</t>
  </si>
  <si>
    <t>220000034</t>
  </si>
  <si>
    <t>Oranžový stíněný kabel 2x2x0,8, B2ca s1d1a1 - kabel hlásičové linky EPS</t>
  </si>
  <si>
    <t>220000035</t>
  </si>
  <si>
    <t>PRAFlaGuard 2x2x0,8 - kabel PH120-R B2cas1sa1</t>
  </si>
  <si>
    <t>220000036</t>
  </si>
  <si>
    <t>PRAFlaGuard 4x2x0,8 - kabel PH120-R B2cas1sa1</t>
  </si>
  <si>
    <t>220000037</t>
  </si>
  <si>
    <t>KOPOS PRICHYTKA 8mm pro požárně odolné trasy</t>
  </si>
  <si>
    <t>220000038</t>
  </si>
  <si>
    <t>Ocelový šroub do betonu pro pož. odolné trasy, prům. 6,3 x 35 mm</t>
  </si>
  <si>
    <t>220000039</t>
  </si>
  <si>
    <t>Podružný instalační materiál ( vruty, hmoždinky, lepidla, tmely ….)</t>
  </si>
  <si>
    <t>220000040</t>
  </si>
  <si>
    <t>Montáž kabelu linky EPS</t>
  </si>
  <si>
    <t>220000041</t>
  </si>
  <si>
    <t>Montáž rozvodnice EPS</t>
  </si>
  <si>
    <t>220000042</t>
  </si>
  <si>
    <t>Montáž kabelu ohniodolného</t>
  </si>
  <si>
    <t>220000043</t>
  </si>
  <si>
    <t>Montáž ohniodolné příchytky - kotvy/šroubu</t>
  </si>
  <si>
    <t>220000044</t>
  </si>
  <si>
    <t>Montáž svorkovnice vč. zapojení vodičů</t>
  </si>
  <si>
    <t>220000045</t>
  </si>
  <si>
    <t>Montáž podružného instalačního materiálu</t>
  </si>
  <si>
    <t>220000046</t>
  </si>
  <si>
    <t>Měření linky EPS</t>
  </si>
  <si>
    <t>220000047</t>
  </si>
  <si>
    <t>Měření bezdrát</t>
  </si>
  <si>
    <t>220000048</t>
  </si>
  <si>
    <t>Oživení systému</t>
  </si>
  <si>
    <t>hod</t>
  </si>
  <si>
    <t>220000049</t>
  </si>
  <si>
    <t>Programování systému</t>
  </si>
  <si>
    <t>220000050</t>
  </si>
  <si>
    <t>Zkušební provoz a zaškolení obsluhy</t>
  </si>
  <si>
    <t>220000051</t>
  </si>
  <si>
    <t>Výchozí kontrola provozuschopnosti VPBZ EPS</t>
  </si>
  <si>
    <t>220000052</t>
  </si>
  <si>
    <t>Koordinace s profesemi na stavbě</t>
  </si>
  <si>
    <t>220000053</t>
  </si>
  <si>
    <t>Vypracování dokumentace skutečného provedení - EPS - DSPS</t>
  </si>
  <si>
    <t>220000054</t>
  </si>
  <si>
    <t>220000055</t>
  </si>
  <si>
    <t>Inženýrská činnost</t>
  </si>
  <si>
    <t>220000056</t>
  </si>
  <si>
    <t>Mechanizace (Lešení, montážní plošina)  - pronájem,  přesun, odvoz dovoz</t>
  </si>
  <si>
    <t>220000057</t>
  </si>
  <si>
    <t>Doprava</t>
  </si>
  <si>
    <t>Náklady na ztížené podmínky historického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</si>
</sst>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3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SUMIF(F54:F64,A16,I54:I64)+SUMIF(F54:F64,"PSU",I54:I64)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SUMIF(F54:F64,A17,I54:I64)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SUMIF(F54:F64,A18,I54:I64)</f>
        <v>0</v>
      </c>
      <c r="J18" s="85"/>
    </row>
    <row r="19" spans="1:10" ht="23.25" customHeight="1" x14ac:dyDescent="0.25">
      <c r="A19" s="194" t="s">
        <v>86</v>
      </c>
      <c r="B19" s="38" t="s">
        <v>29</v>
      </c>
      <c r="C19" s="62"/>
      <c r="D19" s="63"/>
      <c r="E19" s="83"/>
      <c r="F19" s="84"/>
      <c r="G19" s="83"/>
      <c r="H19" s="84"/>
      <c r="I19" s="83">
        <f>SUMIF(F54:F64,A19,I54:I64)</f>
        <v>0</v>
      </c>
      <c r="J19" s="85"/>
    </row>
    <row r="20" spans="1:10" ht="23.25" customHeight="1" x14ac:dyDescent="0.25">
      <c r="A20" s="194" t="s">
        <v>87</v>
      </c>
      <c r="B20" s="38" t="s">
        <v>30</v>
      </c>
      <c r="C20" s="62"/>
      <c r="D20" s="63"/>
      <c r="E20" s="83"/>
      <c r="F20" s="84"/>
      <c r="G20" s="83"/>
      <c r="H20" s="84"/>
      <c r="I20" s="83">
        <f>SUMIF(F54:F64,A20,I54:I64)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'02 D1.1, D1.3 Pol'!AE62+'02 D4.1 Pol'!AE71</f>
        <v>0</v>
      </c>
      <c r="G39" s="147">
        <f>'02 D1.1, D1.3 Pol'!AF62+'02 D4.1 Pol'!AF71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'02 D1.1, D1.3 Pol'!AE62+'02 D4.1 Pol'!AE71</f>
        <v>0</v>
      </c>
      <c r="G40" s="153">
        <f>'02 D1.1, D1.3 Pol'!AF62+'02 D4.1 Pol'!AF71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'02 D1.1, D1.3 Pol'!AE62</f>
        <v>0</v>
      </c>
      <c r="G41" s="148">
        <f>'02 D1.1, D1.3 Pol'!AF62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'02 D4.1 Pol'!AE71</f>
        <v>0</v>
      </c>
      <c r="G42" s="148">
        <f>'02 D4.1 Pol'!AF71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/>
      <c r="B43" s="157" t="s">
        <v>52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5" spans="1:10" x14ac:dyDescent="0.25">
      <c r="A45" t="s">
        <v>54</v>
      </c>
      <c r="B45" t="s">
        <v>55</v>
      </c>
    </row>
    <row r="46" spans="1:10" x14ac:dyDescent="0.25">
      <c r="A46" t="s">
        <v>56</v>
      </c>
      <c r="B46" t="s">
        <v>57</v>
      </c>
    </row>
    <row r="47" spans="1:10" x14ac:dyDescent="0.25">
      <c r="A47" t="s">
        <v>58</v>
      </c>
      <c r="B47" t="s">
        <v>59</v>
      </c>
    </row>
    <row r="48" spans="1:10" x14ac:dyDescent="0.25">
      <c r="A48" t="s">
        <v>58</v>
      </c>
      <c r="B48" t="s">
        <v>60</v>
      </c>
    </row>
    <row r="51" spans="1:10" ht="15.6" x14ac:dyDescent="0.3">
      <c r="B51" s="173" t="s">
        <v>61</v>
      </c>
    </row>
    <row r="53" spans="1:10" ht="25.5" customHeight="1" x14ac:dyDescent="0.25">
      <c r="A53" s="175"/>
      <c r="B53" s="178" t="s">
        <v>18</v>
      </c>
      <c r="C53" s="178" t="s">
        <v>6</v>
      </c>
      <c r="D53" s="179"/>
      <c r="E53" s="179"/>
      <c r="F53" s="180" t="s">
        <v>62</v>
      </c>
      <c r="G53" s="180"/>
      <c r="H53" s="180"/>
      <c r="I53" s="180" t="s">
        <v>31</v>
      </c>
      <c r="J53" s="180" t="s">
        <v>0</v>
      </c>
    </row>
    <row r="54" spans="1:10" ht="36.75" customHeight="1" x14ac:dyDescent="0.25">
      <c r="A54" s="176"/>
      <c r="B54" s="181" t="s">
        <v>63</v>
      </c>
      <c r="C54" s="182" t="s">
        <v>64</v>
      </c>
      <c r="D54" s="183"/>
      <c r="E54" s="183"/>
      <c r="F54" s="192" t="s">
        <v>26</v>
      </c>
      <c r="G54" s="184"/>
      <c r="H54" s="184"/>
      <c r="I54" s="184">
        <f>'02 D1.1, D1.3 Pol'!G8</f>
        <v>0</v>
      </c>
      <c r="J54" s="189" t="str">
        <f>IF(I65=0,"",I54/I65*100)</f>
        <v/>
      </c>
    </row>
    <row r="55" spans="1:10" ht="36.75" customHeight="1" x14ac:dyDescent="0.25">
      <c r="A55" s="176"/>
      <c r="B55" s="181" t="s">
        <v>65</v>
      </c>
      <c r="C55" s="182" t="s">
        <v>66</v>
      </c>
      <c r="D55" s="183"/>
      <c r="E55" s="183"/>
      <c r="F55" s="192" t="s">
        <v>26</v>
      </c>
      <c r="G55" s="184"/>
      <c r="H55" s="184"/>
      <c r="I55" s="184">
        <f>'02 D1.1, D1.3 Pol'!G18</f>
        <v>0</v>
      </c>
      <c r="J55" s="189" t="str">
        <f>IF(I65=0,"",I55/I65*100)</f>
        <v/>
      </c>
    </row>
    <row r="56" spans="1:10" ht="36.75" customHeight="1" x14ac:dyDescent="0.25">
      <c r="A56" s="176"/>
      <c r="B56" s="181" t="s">
        <v>67</v>
      </c>
      <c r="C56" s="182" t="s">
        <v>68</v>
      </c>
      <c r="D56" s="183"/>
      <c r="E56" s="183"/>
      <c r="F56" s="192" t="s">
        <v>26</v>
      </c>
      <c r="G56" s="184"/>
      <c r="H56" s="184"/>
      <c r="I56" s="184">
        <f>'02 D1.1, D1.3 Pol'!G22</f>
        <v>0</v>
      </c>
      <c r="J56" s="189" t="str">
        <f>IF(I65=0,"",I56/I65*100)</f>
        <v/>
      </c>
    </row>
    <row r="57" spans="1:10" ht="36.75" customHeight="1" x14ac:dyDescent="0.25">
      <c r="A57" s="176"/>
      <c r="B57" s="181" t="s">
        <v>69</v>
      </c>
      <c r="C57" s="182" t="s">
        <v>70</v>
      </c>
      <c r="D57" s="183"/>
      <c r="E57" s="183"/>
      <c r="F57" s="192" t="s">
        <v>27</v>
      </c>
      <c r="G57" s="184"/>
      <c r="H57" s="184"/>
      <c r="I57" s="184">
        <f>'02 D1.1, D1.3 Pol'!G34</f>
        <v>0</v>
      </c>
      <c r="J57" s="189" t="str">
        <f>IF(I65=0,"",I57/I65*100)</f>
        <v/>
      </c>
    </row>
    <row r="58" spans="1:10" ht="36.75" customHeight="1" x14ac:dyDescent="0.25">
      <c r="A58" s="176"/>
      <c r="B58" s="181" t="s">
        <v>71</v>
      </c>
      <c r="C58" s="182" t="s">
        <v>72</v>
      </c>
      <c r="D58" s="183"/>
      <c r="E58" s="183"/>
      <c r="F58" s="192" t="s">
        <v>28</v>
      </c>
      <c r="G58" s="184"/>
      <c r="H58" s="184"/>
      <c r="I58" s="184">
        <f>'02 D4.1 Pol'!G8</f>
        <v>0</v>
      </c>
      <c r="J58" s="189" t="str">
        <f>IF(I65=0,"",I58/I65*100)</f>
        <v/>
      </c>
    </row>
    <row r="59" spans="1:10" ht="36.75" customHeight="1" x14ac:dyDescent="0.25">
      <c r="A59" s="176"/>
      <c r="B59" s="181" t="s">
        <v>73</v>
      </c>
      <c r="C59" s="182" t="s">
        <v>74</v>
      </c>
      <c r="D59" s="183"/>
      <c r="E59" s="183"/>
      <c r="F59" s="192" t="s">
        <v>28</v>
      </c>
      <c r="G59" s="184"/>
      <c r="H59" s="184"/>
      <c r="I59" s="184">
        <f>'02 D4.1 Pol'!G30</f>
        <v>0</v>
      </c>
      <c r="J59" s="189" t="str">
        <f>IF(I65=0,"",I59/I65*100)</f>
        <v/>
      </c>
    </row>
    <row r="60" spans="1:10" ht="36.75" customHeight="1" x14ac:dyDescent="0.25">
      <c r="A60" s="176"/>
      <c r="B60" s="181" t="s">
        <v>75</v>
      </c>
      <c r="C60" s="182" t="s">
        <v>76</v>
      </c>
      <c r="D60" s="183"/>
      <c r="E60" s="183"/>
      <c r="F60" s="192" t="s">
        <v>28</v>
      </c>
      <c r="G60" s="184"/>
      <c r="H60" s="184"/>
      <c r="I60" s="184">
        <f>'02 D4.1 Pol'!G43</f>
        <v>0</v>
      </c>
      <c r="J60" s="189" t="str">
        <f>IF(I65=0,"",I60/I65*100)</f>
        <v/>
      </c>
    </row>
    <row r="61" spans="1:10" ht="36.75" customHeight="1" x14ac:dyDescent="0.25">
      <c r="A61" s="176"/>
      <c r="B61" s="181" t="s">
        <v>77</v>
      </c>
      <c r="C61" s="182" t="s">
        <v>78</v>
      </c>
      <c r="D61" s="183"/>
      <c r="E61" s="183"/>
      <c r="F61" s="192" t="s">
        <v>28</v>
      </c>
      <c r="G61" s="184"/>
      <c r="H61" s="184"/>
      <c r="I61" s="184">
        <f>'02 D4.1 Pol'!G50</f>
        <v>0</v>
      </c>
      <c r="J61" s="189" t="str">
        <f>IF(I65=0,"",I61/I65*100)</f>
        <v/>
      </c>
    </row>
    <row r="62" spans="1:10" ht="36.75" customHeight="1" x14ac:dyDescent="0.25">
      <c r="A62" s="176"/>
      <c r="B62" s="181" t="s">
        <v>79</v>
      </c>
      <c r="C62" s="182" t="s">
        <v>80</v>
      </c>
      <c r="D62" s="183"/>
      <c r="E62" s="183"/>
      <c r="F62" s="192" t="s">
        <v>28</v>
      </c>
      <c r="G62" s="184"/>
      <c r="H62" s="184"/>
      <c r="I62" s="184">
        <f>'02 D4.1 Pol'!G57</f>
        <v>0</v>
      </c>
      <c r="J62" s="189" t="str">
        <f>IF(I65=0,"",I62/I65*100)</f>
        <v/>
      </c>
    </row>
    <row r="63" spans="1:10" ht="36.75" customHeight="1" x14ac:dyDescent="0.25">
      <c r="A63" s="176"/>
      <c r="B63" s="181" t="s">
        <v>81</v>
      </c>
      <c r="C63" s="182" t="s">
        <v>82</v>
      </c>
      <c r="D63" s="183"/>
      <c r="E63" s="183"/>
      <c r="F63" s="192" t="s">
        <v>83</v>
      </c>
      <c r="G63" s="184"/>
      <c r="H63" s="184"/>
      <c r="I63" s="184">
        <f>'02 D1.1, D1.3 Pol'!G38</f>
        <v>0</v>
      </c>
      <c r="J63" s="189" t="str">
        <f>IF(I65=0,"",I63/I65*100)</f>
        <v/>
      </c>
    </row>
    <row r="64" spans="1:10" ht="36.75" customHeight="1" x14ac:dyDescent="0.25">
      <c r="A64" s="176"/>
      <c r="B64" s="181" t="s">
        <v>84</v>
      </c>
      <c r="C64" s="182" t="s">
        <v>85</v>
      </c>
      <c r="D64" s="183"/>
      <c r="E64" s="183"/>
      <c r="F64" s="192" t="s">
        <v>86</v>
      </c>
      <c r="G64" s="184"/>
      <c r="H64" s="184"/>
      <c r="I64" s="184">
        <f>'02 D1.1, D1.3 Pol'!G53</f>
        <v>0</v>
      </c>
      <c r="J64" s="189" t="str">
        <f>IF(I65=0,"",I64/I65*100)</f>
        <v/>
      </c>
    </row>
    <row r="65" spans="1:10" ht="25.5" customHeight="1" x14ac:dyDescent="0.25">
      <c r="A65" s="177"/>
      <c r="B65" s="185" t="s">
        <v>1</v>
      </c>
      <c r="C65" s="186"/>
      <c r="D65" s="187"/>
      <c r="E65" s="187"/>
      <c r="F65" s="193"/>
      <c r="G65" s="188"/>
      <c r="H65" s="188"/>
      <c r="I65" s="188">
        <f>SUM(I54:I64)</f>
        <v>0</v>
      </c>
      <c r="J65" s="190">
        <f>SUM(J54:J64)</f>
        <v>0</v>
      </c>
    </row>
    <row r="66" spans="1:10" x14ac:dyDescent="0.25">
      <c r="F66" s="133"/>
      <c r="G66" s="133"/>
      <c r="H66" s="133"/>
      <c r="I66" s="133"/>
      <c r="J66" s="191"/>
    </row>
    <row r="67" spans="1:10" x14ac:dyDescent="0.25">
      <c r="F67" s="133"/>
      <c r="G67" s="133"/>
      <c r="H67" s="133"/>
      <c r="I67" s="133"/>
      <c r="J67" s="191"/>
    </row>
    <row r="68" spans="1:10" x14ac:dyDescent="0.25">
      <c r="F68" s="133"/>
      <c r="G68" s="133"/>
      <c r="H68" s="133"/>
      <c r="I68" s="133"/>
      <c r="J68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4:E6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8A06-932A-4BF5-AAB0-68364E32BFEF}">
  <sheetPr>
    <outlinePr summaryBelow="0"/>
  </sheetPr>
  <dimension ref="A1:BH4994"/>
  <sheetViews>
    <sheetView workbookViewId="0">
      <pane ySplit="7" topLeftCell="A8" activePane="bottomLeft" state="frozen"/>
      <selection pane="bottomLeft" activeCell="F13" sqref="F9:F13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89</v>
      </c>
      <c r="AG3" t="s">
        <v>90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91</v>
      </c>
    </row>
    <row r="5" spans="1:60" x14ac:dyDescent="0.25">
      <c r="D5" s="10"/>
    </row>
    <row r="6" spans="1:60" ht="39.6" x14ac:dyDescent="0.25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114</v>
      </c>
      <c r="B8" s="237" t="s">
        <v>63</v>
      </c>
      <c r="C8" s="257" t="s">
        <v>64</v>
      </c>
      <c r="D8" s="238"/>
      <c r="E8" s="239"/>
      <c r="F8" s="240"/>
      <c r="G8" s="241">
        <f>SUMIF(AG9:AG17,"&lt;&gt;NOR",G9:G17)</f>
        <v>0</v>
      </c>
      <c r="H8" s="235"/>
      <c r="I8" s="235">
        <f>SUM(I9:I17)</f>
        <v>7097.69</v>
      </c>
      <c r="J8" s="235"/>
      <c r="K8" s="235">
        <f>SUM(K9:K17)</f>
        <v>53103.229999999996</v>
      </c>
      <c r="L8" s="235"/>
      <c r="M8" s="235">
        <f>SUM(M9:M17)</f>
        <v>0</v>
      </c>
      <c r="N8" s="234"/>
      <c r="O8" s="234">
        <f>SUM(O9:O17)</f>
        <v>2.6</v>
      </c>
      <c r="P8" s="234"/>
      <c r="Q8" s="234">
        <f>SUM(Q9:Q17)</f>
        <v>0</v>
      </c>
      <c r="R8" s="235"/>
      <c r="S8" s="235"/>
      <c r="T8" s="235"/>
      <c r="U8" s="235"/>
      <c r="V8" s="235">
        <f>SUM(V9:V17)</f>
        <v>83.740000000000009</v>
      </c>
      <c r="W8" s="235"/>
      <c r="X8" s="235"/>
      <c r="Y8" s="235"/>
      <c r="AG8" t="s">
        <v>115</v>
      </c>
    </row>
    <row r="9" spans="1:60" outlineLevel="1" x14ac:dyDescent="0.25">
      <c r="A9" s="243">
        <v>1</v>
      </c>
      <c r="B9" s="244" t="s">
        <v>116</v>
      </c>
      <c r="C9" s="258" t="s">
        <v>117</v>
      </c>
      <c r="D9" s="245" t="s">
        <v>118</v>
      </c>
      <c r="E9" s="246">
        <v>9.4292999999999996</v>
      </c>
      <c r="F9" s="247"/>
      <c r="G9" s="248">
        <f>ROUND(E9*F9,2)</f>
        <v>0</v>
      </c>
      <c r="H9" s="231">
        <v>16.64</v>
      </c>
      <c r="I9" s="230">
        <f>ROUND(E9*H9,2)</f>
        <v>156.9</v>
      </c>
      <c r="J9" s="231">
        <v>132.36000000000001</v>
      </c>
      <c r="K9" s="230">
        <f>ROUND(E9*J9,2)</f>
        <v>1248.06</v>
      </c>
      <c r="L9" s="230">
        <v>21</v>
      </c>
      <c r="M9" s="230">
        <f>G9*(1+L9/100)</f>
        <v>0</v>
      </c>
      <c r="N9" s="229">
        <v>1.414E-2</v>
      </c>
      <c r="O9" s="229">
        <f>ROUND(E9*N9,2)</f>
        <v>0.13</v>
      </c>
      <c r="P9" s="229">
        <v>0</v>
      </c>
      <c r="Q9" s="229">
        <f>ROUND(E9*P9,2)</f>
        <v>0</v>
      </c>
      <c r="R9" s="230"/>
      <c r="S9" s="230" t="s">
        <v>119</v>
      </c>
      <c r="T9" s="230" t="s">
        <v>119</v>
      </c>
      <c r="U9" s="230">
        <v>0.24</v>
      </c>
      <c r="V9" s="230">
        <f>ROUND(E9*U9,2)</f>
        <v>2.2599999999999998</v>
      </c>
      <c r="W9" s="230"/>
      <c r="X9" s="230" t="s">
        <v>120</v>
      </c>
      <c r="Y9" s="230" t="s">
        <v>121</v>
      </c>
      <c r="Z9" s="210"/>
      <c r="AA9" s="210"/>
      <c r="AB9" s="210"/>
      <c r="AC9" s="210"/>
      <c r="AD9" s="210"/>
      <c r="AE9" s="210"/>
      <c r="AF9" s="210"/>
      <c r="AG9" s="210" t="s">
        <v>122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0.6" outlineLevel="2" x14ac:dyDescent="0.25">
      <c r="A10" s="227"/>
      <c r="B10" s="228"/>
      <c r="C10" s="259" t="s">
        <v>123</v>
      </c>
      <c r="D10" s="232"/>
      <c r="E10" s="233">
        <v>9.4292999999999996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3">
        <v>2</v>
      </c>
      <c r="B11" s="244" t="s">
        <v>125</v>
      </c>
      <c r="C11" s="258" t="s">
        <v>126</v>
      </c>
      <c r="D11" s="245" t="s">
        <v>118</v>
      </c>
      <c r="E11" s="246">
        <v>32.591999999999999</v>
      </c>
      <c r="F11" s="247"/>
      <c r="G11" s="248">
        <f>ROUND(E11*F11,2)</f>
        <v>0</v>
      </c>
      <c r="H11" s="231">
        <v>190.31</v>
      </c>
      <c r="I11" s="230">
        <f>ROUND(E11*H11,2)</f>
        <v>6202.58</v>
      </c>
      <c r="J11" s="231">
        <v>1172.69</v>
      </c>
      <c r="K11" s="230">
        <f>ROUND(E11*J11,2)</f>
        <v>38220.31</v>
      </c>
      <c r="L11" s="230">
        <v>21</v>
      </c>
      <c r="M11" s="230">
        <f>G11*(1+L11/100)</f>
        <v>0</v>
      </c>
      <c r="N11" s="229">
        <v>5.8500000000000003E-2</v>
      </c>
      <c r="O11" s="229">
        <f>ROUND(E11*N11,2)</f>
        <v>1.91</v>
      </c>
      <c r="P11" s="229">
        <v>0</v>
      </c>
      <c r="Q11" s="229">
        <f>ROUND(E11*P11,2)</f>
        <v>0</v>
      </c>
      <c r="R11" s="230"/>
      <c r="S11" s="230" t="s">
        <v>119</v>
      </c>
      <c r="T11" s="230" t="s">
        <v>119</v>
      </c>
      <c r="U11" s="230">
        <v>1.87</v>
      </c>
      <c r="V11" s="230">
        <f>ROUND(E11*U11,2)</f>
        <v>60.95</v>
      </c>
      <c r="W11" s="230"/>
      <c r="X11" s="230" t="s">
        <v>120</v>
      </c>
      <c r="Y11" s="230" t="s">
        <v>121</v>
      </c>
      <c r="Z11" s="210"/>
      <c r="AA11" s="210"/>
      <c r="AB11" s="210"/>
      <c r="AC11" s="210"/>
      <c r="AD11" s="210"/>
      <c r="AE11" s="210"/>
      <c r="AF11" s="210"/>
      <c r="AG11" s="210" t="s">
        <v>122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59" t="s">
        <v>127</v>
      </c>
      <c r="D12" s="232"/>
      <c r="E12" s="233">
        <v>32.591999999999999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124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3">
        <v>3</v>
      </c>
      <c r="B13" s="244" t="s">
        <v>128</v>
      </c>
      <c r="C13" s="258" t="s">
        <v>129</v>
      </c>
      <c r="D13" s="245" t="s">
        <v>118</v>
      </c>
      <c r="E13" s="246">
        <v>32.591999999999999</v>
      </c>
      <c r="F13" s="247"/>
      <c r="G13" s="248">
        <f>ROUND(E13*F13,2)</f>
        <v>0</v>
      </c>
      <c r="H13" s="231">
        <v>22.65</v>
      </c>
      <c r="I13" s="230">
        <f>ROUND(E13*H13,2)</f>
        <v>738.21</v>
      </c>
      <c r="J13" s="231">
        <v>418.35</v>
      </c>
      <c r="K13" s="230">
        <f>ROUND(E13*J13,2)</f>
        <v>13634.86</v>
      </c>
      <c r="L13" s="230">
        <v>21</v>
      </c>
      <c r="M13" s="230">
        <f>G13*(1+L13/100)</f>
        <v>0</v>
      </c>
      <c r="N13" s="229">
        <v>1.7219999999999999E-2</v>
      </c>
      <c r="O13" s="229">
        <f>ROUND(E13*N13,2)</f>
        <v>0.56000000000000005</v>
      </c>
      <c r="P13" s="229">
        <v>0</v>
      </c>
      <c r="Q13" s="229">
        <f>ROUND(E13*P13,2)</f>
        <v>0</v>
      </c>
      <c r="R13" s="230"/>
      <c r="S13" s="230" t="s">
        <v>119</v>
      </c>
      <c r="T13" s="230" t="s">
        <v>119</v>
      </c>
      <c r="U13" s="230">
        <v>0.63</v>
      </c>
      <c r="V13" s="230">
        <f>ROUND(E13*U13,2)</f>
        <v>20.53</v>
      </c>
      <c r="W13" s="230"/>
      <c r="X13" s="230" t="s">
        <v>120</v>
      </c>
      <c r="Y13" s="230" t="s">
        <v>121</v>
      </c>
      <c r="Z13" s="210"/>
      <c r="AA13" s="210"/>
      <c r="AB13" s="210"/>
      <c r="AC13" s="210"/>
      <c r="AD13" s="210"/>
      <c r="AE13" s="210"/>
      <c r="AF13" s="210"/>
      <c r="AG13" s="210" t="s">
        <v>122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40.799999999999997" outlineLevel="2" x14ac:dyDescent="0.25">
      <c r="A14" s="227"/>
      <c r="B14" s="228"/>
      <c r="C14" s="259" t="s">
        <v>130</v>
      </c>
      <c r="D14" s="232"/>
      <c r="E14" s="233">
        <v>25.98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59" t="s">
        <v>131</v>
      </c>
      <c r="D15" s="232"/>
      <c r="E15" s="233">
        <v>2.34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59" t="s">
        <v>132</v>
      </c>
      <c r="D16" s="232"/>
      <c r="E16" s="233">
        <v>2.8919999999999999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59" t="s">
        <v>133</v>
      </c>
      <c r="D17" s="232"/>
      <c r="E17" s="233">
        <v>1.38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124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6.4" x14ac:dyDescent="0.25">
      <c r="A18" s="236" t="s">
        <v>114</v>
      </c>
      <c r="B18" s="237" t="s">
        <v>65</v>
      </c>
      <c r="C18" s="257" t="s">
        <v>66</v>
      </c>
      <c r="D18" s="238"/>
      <c r="E18" s="239"/>
      <c r="F18" s="240"/>
      <c r="G18" s="241">
        <f>SUMIF(AG19:AG21,"&lt;&gt;NOR",G19:G21)</f>
        <v>0</v>
      </c>
      <c r="H18" s="235"/>
      <c r="I18" s="235">
        <f>SUM(I19:I21)</f>
        <v>2056.02</v>
      </c>
      <c r="J18" s="235"/>
      <c r="K18" s="235">
        <f>SUM(K19:K21)</f>
        <v>335.48</v>
      </c>
      <c r="L18" s="235"/>
      <c r="M18" s="235">
        <f>SUM(M19:M21)</f>
        <v>0</v>
      </c>
      <c r="N18" s="234"/>
      <c r="O18" s="234">
        <f>SUM(O19:O21)</f>
        <v>0.02</v>
      </c>
      <c r="P18" s="234"/>
      <c r="Q18" s="234">
        <f>SUM(Q19:Q21)</f>
        <v>0</v>
      </c>
      <c r="R18" s="235"/>
      <c r="S18" s="235"/>
      <c r="T18" s="235"/>
      <c r="U18" s="235"/>
      <c r="V18" s="235">
        <f>SUM(V19:V21)</f>
        <v>0.43000000000000005</v>
      </c>
      <c r="W18" s="235"/>
      <c r="X18" s="235"/>
      <c r="Y18" s="235"/>
      <c r="AG18" t="s">
        <v>115</v>
      </c>
    </row>
    <row r="19" spans="1:60" outlineLevel="1" x14ac:dyDescent="0.25">
      <c r="A19" s="249">
        <v>4</v>
      </c>
      <c r="B19" s="250" t="s">
        <v>134</v>
      </c>
      <c r="C19" s="260" t="s">
        <v>135</v>
      </c>
      <c r="D19" s="251" t="s">
        <v>136</v>
      </c>
      <c r="E19" s="252">
        <v>1</v>
      </c>
      <c r="F19" s="253"/>
      <c r="G19" s="254">
        <f>ROUND(E19*F19,2)</f>
        <v>0</v>
      </c>
      <c r="H19" s="231">
        <v>16.02</v>
      </c>
      <c r="I19" s="230">
        <f>ROUND(E19*H19,2)</f>
        <v>16.02</v>
      </c>
      <c r="J19" s="231">
        <v>86.98</v>
      </c>
      <c r="K19" s="230">
        <f>ROUND(E19*J19,2)</f>
        <v>86.98</v>
      </c>
      <c r="L19" s="230">
        <v>21</v>
      </c>
      <c r="M19" s="230">
        <f>G19*(1+L19/100)</f>
        <v>0</v>
      </c>
      <c r="N19" s="229">
        <v>1.0000000000000001E-5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119</v>
      </c>
      <c r="T19" s="230" t="s">
        <v>119</v>
      </c>
      <c r="U19" s="230">
        <v>0.17</v>
      </c>
      <c r="V19" s="230">
        <f>ROUND(E19*U19,2)</f>
        <v>0.17</v>
      </c>
      <c r="W19" s="230"/>
      <c r="X19" s="230" t="s">
        <v>120</v>
      </c>
      <c r="Y19" s="230" t="s">
        <v>121</v>
      </c>
      <c r="Z19" s="210"/>
      <c r="AA19" s="210"/>
      <c r="AB19" s="210"/>
      <c r="AC19" s="210"/>
      <c r="AD19" s="210"/>
      <c r="AE19" s="210"/>
      <c r="AF19" s="210"/>
      <c r="AG19" s="210" t="s">
        <v>122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5</v>
      </c>
      <c r="B20" s="250" t="s">
        <v>137</v>
      </c>
      <c r="C20" s="260" t="s">
        <v>138</v>
      </c>
      <c r="D20" s="251" t="s">
        <v>136</v>
      </c>
      <c r="E20" s="252">
        <v>1</v>
      </c>
      <c r="F20" s="253"/>
      <c r="G20" s="254">
        <f>ROUND(E20*F20,2)</f>
        <v>0</v>
      </c>
      <c r="H20" s="231">
        <v>2040</v>
      </c>
      <c r="I20" s="230">
        <f>ROUND(E20*H20,2)</f>
        <v>2040</v>
      </c>
      <c r="J20" s="231">
        <v>0</v>
      </c>
      <c r="K20" s="230">
        <f>ROUND(E20*J20,2)</f>
        <v>0</v>
      </c>
      <c r="L20" s="230">
        <v>21</v>
      </c>
      <c r="M20" s="230">
        <f>G20*(1+L20/100)</f>
        <v>0</v>
      </c>
      <c r="N20" s="229">
        <v>1.6E-2</v>
      </c>
      <c r="O20" s="229">
        <f>ROUND(E20*N20,2)</f>
        <v>0.02</v>
      </c>
      <c r="P20" s="229">
        <v>0</v>
      </c>
      <c r="Q20" s="229">
        <f>ROUND(E20*P20,2)</f>
        <v>0</v>
      </c>
      <c r="R20" s="230" t="s">
        <v>139</v>
      </c>
      <c r="S20" s="230" t="s">
        <v>119</v>
      </c>
      <c r="T20" s="230" t="s">
        <v>119</v>
      </c>
      <c r="U20" s="230">
        <v>0</v>
      </c>
      <c r="V20" s="230">
        <f>ROUND(E20*U20,2)</f>
        <v>0</v>
      </c>
      <c r="W20" s="230"/>
      <c r="X20" s="230" t="s">
        <v>140</v>
      </c>
      <c r="Y20" s="230" t="s">
        <v>121</v>
      </c>
      <c r="Z20" s="210"/>
      <c r="AA20" s="210"/>
      <c r="AB20" s="210"/>
      <c r="AC20" s="210"/>
      <c r="AD20" s="210"/>
      <c r="AE20" s="210"/>
      <c r="AF20" s="210"/>
      <c r="AG20" s="210" t="s">
        <v>141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6</v>
      </c>
      <c r="B21" s="250" t="s">
        <v>142</v>
      </c>
      <c r="C21" s="260" t="s">
        <v>143</v>
      </c>
      <c r="D21" s="251" t="s">
        <v>136</v>
      </c>
      <c r="E21" s="252">
        <v>1</v>
      </c>
      <c r="F21" s="253"/>
      <c r="G21" s="254">
        <f>ROUND(E21*F21,2)</f>
        <v>0</v>
      </c>
      <c r="H21" s="231">
        <v>0</v>
      </c>
      <c r="I21" s="230">
        <f>ROUND(E21*H21,2)</f>
        <v>0</v>
      </c>
      <c r="J21" s="231">
        <v>248.5</v>
      </c>
      <c r="K21" s="230">
        <f>ROUND(E21*J21,2)</f>
        <v>248.5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119</v>
      </c>
      <c r="T21" s="230" t="s">
        <v>119</v>
      </c>
      <c r="U21" s="230">
        <v>0.26419999999999999</v>
      </c>
      <c r="V21" s="230">
        <f>ROUND(E21*U21,2)</f>
        <v>0.26</v>
      </c>
      <c r="W21" s="230"/>
      <c r="X21" s="230" t="s">
        <v>120</v>
      </c>
      <c r="Y21" s="230" t="s">
        <v>121</v>
      </c>
      <c r="Z21" s="210"/>
      <c r="AA21" s="210"/>
      <c r="AB21" s="210"/>
      <c r="AC21" s="210"/>
      <c r="AD21" s="210"/>
      <c r="AE21" s="210"/>
      <c r="AF21" s="210"/>
      <c r="AG21" s="210" t="s">
        <v>122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6" t="s">
        <v>114</v>
      </c>
      <c r="B22" s="237" t="s">
        <v>67</v>
      </c>
      <c r="C22" s="257" t="s">
        <v>68</v>
      </c>
      <c r="D22" s="238"/>
      <c r="E22" s="239"/>
      <c r="F22" s="240"/>
      <c r="G22" s="241">
        <f>SUMIF(AG23:AG33,"&lt;&gt;NOR",G23:G33)</f>
        <v>0</v>
      </c>
      <c r="H22" s="235"/>
      <c r="I22" s="235">
        <f>SUM(I23:I33)</f>
        <v>1636.7</v>
      </c>
      <c r="J22" s="235"/>
      <c r="K22" s="235">
        <f>SUM(K23:K33)</f>
        <v>59868.179999999993</v>
      </c>
      <c r="L22" s="235"/>
      <c r="M22" s="235">
        <f>SUM(M23:M33)</f>
        <v>0</v>
      </c>
      <c r="N22" s="234"/>
      <c r="O22" s="234">
        <f>SUM(O23:O33)</f>
        <v>0.05</v>
      </c>
      <c r="P22" s="234"/>
      <c r="Q22" s="234">
        <f>SUM(Q23:Q33)</f>
        <v>5.2799999999999994</v>
      </c>
      <c r="R22" s="235"/>
      <c r="S22" s="235"/>
      <c r="T22" s="235"/>
      <c r="U22" s="235"/>
      <c r="V22" s="235">
        <f>SUM(V23:V33)</f>
        <v>129.34</v>
      </c>
      <c r="W22" s="235"/>
      <c r="X22" s="235"/>
      <c r="Y22" s="235"/>
      <c r="AG22" t="s">
        <v>115</v>
      </c>
    </row>
    <row r="23" spans="1:60" outlineLevel="1" x14ac:dyDescent="0.25">
      <c r="A23" s="243">
        <v>7</v>
      </c>
      <c r="B23" s="244" t="s">
        <v>144</v>
      </c>
      <c r="C23" s="258" t="s">
        <v>145</v>
      </c>
      <c r="D23" s="245" t="s">
        <v>146</v>
      </c>
      <c r="E23" s="246">
        <v>108.64</v>
      </c>
      <c r="F23" s="247"/>
      <c r="G23" s="248">
        <f>ROUND(E23*F23,2)</f>
        <v>0</v>
      </c>
      <c r="H23" s="231">
        <v>14.35</v>
      </c>
      <c r="I23" s="230">
        <f>ROUND(E23*H23,2)</f>
        <v>1558.98</v>
      </c>
      <c r="J23" s="231">
        <v>397.15</v>
      </c>
      <c r="K23" s="230">
        <f>ROUND(E23*J23,2)</f>
        <v>43146.38</v>
      </c>
      <c r="L23" s="230">
        <v>21</v>
      </c>
      <c r="M23" s="230">
        <f>G23*(1+L23/100)</f>
        <v>0</v>
      </c>
      <c r="N23" s="229">
        <v>4.8999999999999998E-4</v>
      </c>
      <c r="O23" s="229">
        <f>ROUND(E23*N23,2)</f>
        <v>0.05</v>
      </c>
      <c r="P23" s="229">
        <v>0.04</v>
      </c>
      <c r="Q23" s="229">
        <f>ROUND(E23*P23,2)</f>
        <v>4.3499999999999996</v>
      </c>
      <c r="R23" s="230"/>
      <c r="S23" s="230" t="s">
        <v>119</v>
      </c>
      <c r="T23" s="230" t="s">
        <v>119</v>
      </c>
      <c r="U23" s="230">
        <v>0.86</v>
      </c>
      <c r="V23" s="230">
        <f>ROUND(E23*U23,2)</f>
        <v>93.43</v>
      </c>
      <c r="W23" s="230"/>
      <c r="X23" s="230" t="s">
        <v>120</v>
      </c>
      <c r="Y23" s="230" t="s">
        <v>121</v>
      </c>
      <c r="Z23" s="210"/>
      <c r="AA23" s="210"/>
      <c r="AB23" s="210"/>
      <c r="AC23" s="210"/>
      <c r="AD23" s="210"/>
      <c r="AE23" s="210"/>
      <c r="AF23" s="210"/>
      <c r="AG23" s="210" t="s">
        <v>122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61" t="s">
        <v>147</v>
      </c>
      <c r="D24" s="255"/>
      <c r="E24" s="255"/>
      <c r="F24" s="255"/>
      <c r="G24" s="255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40.799999999999997" outlineLevel="2" x14ac:dyDescent="0.25">
      <c r="A25" s="227"/>
      <c r="B25" s="228"/>
      <c r="C25" s="259" t="s">
        <v>149</v>
      </c>
      <c r="D25" s="232"/>
      <c r="E25" s="233">
        <v>86.6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59" t="s">
        <v>150</v>
      </c>
      <c r="D26" s="232"/>
      <c r="E26" s="233">
        <v>7.8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59" t="s">
        <v>151</v>
      </c>
      <c r="D27" s="232"/>
      <c r="E27" s="233">
        <v>9.64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59" t="s">
        <v>152</v>
      </c>
      <c r="D28" s="232"/>
      <c r="E28" s="233">
        <v>4.5999999999999996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8</v>
      </c>
      <c r="B29" s="250" t="s">
        <v>153</v>
      </c>
      <c r="C29" s="260" t="s">
        <v>154</v>
      </c>
      <c r="D29" s="251" t="s">
        <v>136</v>
      </c>
      <c r="E29" s="252">
        <v>3</v>
      </c>
      <c r="F29" s="253"/>
      <c r="G29" s="254">
        <f>ROUND(E29*F29,2)</f>
        <v>0</v>
      </c>
      <c r="H29" s="231">
        <v>0</v>
      </c>
      <c r="I29" s="230">
        <f>ROUND(E29*H29,2)</f>
        <v>0</v>
      </c>
      <c r="J29" s="231">
        <v>738</v>
      </c>
      <c r="K29" s="230">
        <f>ROUND(E29*J29,2)</f>
        <v>2214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0.26200000000000001</v>
      </c>
      <c r="Q29" s="229">
        <f>ROUND(E29*P29,2)</f>
        <v>0.79</v>
      </c>
      <c r="R29" s="230"/>
      <c r="S29" s="230" t="s">
        <v>119</v>
      </c>
      <c r="T29" s="230" t="s">
        <v>119</v>
      </c>
      <c r="U29" s="230">
        <v>1.47</v>
      </c>
      <c r="V29" s="230">
        <f>ROUND(E29*U29,2)</f>
        <v>4.41</v>
      </c>
      <c r="W29" s="230"/>
      <c r="X29" s="230" t="s">
        <v>120</v>
      </c>
      <c r="Y29" s="230" t="s">
        <v>121</v>
      </c>
      <c r="Z29" s="210"/>
      <c r="AA29" s="210"/>
      <c r="AB29" s="210"/>
      <c r="AC29" s="210"/>
      <c r="AD29" s="210"/>
      <c r="AE29" s="210"/>
      <c r="AF29" s="210"/>
      <c r="AG29" s="210" t="s">
        <v>122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3">
        <v>9</v>
      </c>
      <c r="B30" s="244" t="s">
        <v>155</v>
      </c>
      <c r="C30" s="258" t="s">
        <v>156</v>
      </c>
      <c r="D30" s="245" t="s">
        <v>136</v>
      </c>
      <c r="E30" s="246">
        <v>4</v>
      </c>
      <c r="F30" s="247"/>
      <c r="G30" s="248">
        <f>ROUND(E30*F30,2)</f>
        <v>0</v>
      </c>
      <c r="H30" s="231">
        <v>19.43</v>
      </c>
      <c r="I30" s="230">
        <f>ROUND(E30*H30,2)</f>
        <v>77.72</v>
      </c>
      <c r="J30" s="231">
        <v>554.57000000000005</v>
      </c>
      <c r="K30" s="230">
        <f>ROUND(E30*J30,2)</f>
        <v>2218.2800000000002</v>
      </c>
      <c r="L30" s="230">
        <v>21</v>
      </c>
      <c r="M30" s="230">
        <f>G30*(1+L30/100)</f>
        <v>0</v>
      </c>
      <c r="N30" s="229">
        <v>6.7000000000000002E-4</v>
      </c>
      <c r="O30" s="229">
        <f>ROUND(E30*N30,2)</f>
        <v>0</v>
      </c>
      <c r="P30" s="229">
        <v>3.0000000000000001E-3</v>
      </c>
      <c r="Q30" s="229">
        <f>ROUND(E30*P30,2)</f>
        <v>0.01</v>
      </c>
      <c r="R30" s="230"/>
      <c r="S30" s="230" t="s">
        <v>119</v>
      </c>
      <c r="T30" s="230" t="s">
        <v>119</v>
      </c>
      <c r="U30" s="230">
        <v>1.1950000000000001</v>
      </c>
      <c r="V30" s="230">
        <f>ROUND(E30*U30,2)</f>
        <v>4.78</v>
      </c>
      <c r="W30" s="230"/>
      <c r="X30" s="230" t="s">
        <v>120</v>
      </c>
      <c r="Y30" s="230" t="s">
        <v>121</v>
      </c>
      <c r="Z30" s="210"/>
      <c r="AA30" s="210"/>
      <c r="AB30" s="210"/>
      <c r="AC30" s="210"/>
      <c r="AD30" s="210"/>
      <c r="AE30" s="210"/>
      <c r="AF30" s="210"/>
      <c r="AG30" s="210" t="s">
        <v>122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1" t="s">
        <v>147</v>
      </c>
      <c r="D31" s="255"/>
      <c r="E31" s="255"/>
      <c r="F31" s="255"/>
      <c r="G31" s="255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3">
        <v>10</v>
      </c>
      <c r="B32" s="244" t="s">
        <v>157</v>
      </c>
      <c r="C32" s="258" t="s">
        <v>158</v>
      </c>
      <c r="D32" s="245" t="s">
        <v>146</v>
      </c>
      <c r="E32" s="246">
        <v>31.431000000000001</v>
      </c>
      <c r="F32" s="247"/>
      <c r="G32" s="248">
        <f>ROUND(E32*F32,2)</f>
        <v>0</v>
      </c>
      <c r="H32" s="231">
        <v>0</v>
      </c>
      <c r="I32" s="230">
        <f>ROUND(E32*H32,2)</f>
        <v>0</v>
      </c>
      <c r="J32" s="231">
        <v>391</v>
      </c>
      <c r="K32" s="230">
        <f>ROUND(E32*J32,2)</f>
        <v>12289.52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4.0000000000000001E-3</v>
      </c>
      <c r="Q32" s="229">
        <f>ROUND(E32*P32,2)</f>
        <v>0.13</v>
      </c>
      <c r="R32" s="230"/>
      <c r="S32" s="230" t="s">
        <v>119</v>
      </c>
      <c r="T32" s="230" t="s">
        <v>119</v>
      </c>
      <c r="U32" s="230">
        <v>0.85</v>
      </c>
      <c r="V32" s="230">
        <f>ROUND(E32*U32,2)</f>
        <v>26.72</v>
      </c>
      <c r="W32" s="230"/>
      <c r="X32" s="230" t="s">
        <v>120</v>
      </c>
      <c r="Y32" s="230" t="s">
        <v>121</v>
      </c>
      <c r="Z32" s="210"/>
      <c r="AA32" s="210"/>
      <c r="AB32" s="210"/>
      <c r="AC32" s="210"/>
      <c r="AD32" s="210"/>
      <c r="AE32" s="210"/>
      <c r="AF32" s="210"/>
      <c r="AG32" s="210" t="s">
        <v>122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2" x14ac:dyDescent="0.25">
      <c r="A33" s="227"/>
      <c r="B33" s="228"/>
      <c r="C33" s="259" t="s">
        <v>159</v>
      </c>
      <c r="D33" s="232"/>
      <c r="E33" s="233">
        <v>31.431000000000001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6" t="s">
        <v>114</v>
      </c>
      <c r="B34" s="237" t="s">
        <v>69</v>
      </c>
      <c r="C34" s="257" t="s">
        <v>70</v>
      </c>
      <c r="D34" s="238"/>
      <c r="E34" s="239"/>
      <c r="F34" s="240"/>
      <c r="G34" s="241">
        <f>SUMIF(AG35:AG37,"&lt;&gt;NOR",G35:G37)</f>
        <v>0</v>
      </c>
      <c r="H34" s="235"/>
      <c r="I34" s="235">
        <f>SUM(I35:I37)</f>
        <v>386.22</v>
      </c>
      <c r="J34" s="235"/>
      <c r="K34" s="235">
        <f>SUM(K35:K37)</f>
        <v>2788.25</v>
      </c>
      <c r="L34" s="235"/>
      <c r="M34" s="235">
        <f>SUM(M35:M37)</f>
        <v>0</v>
      </c>
      <c r="N34" s="234"/>
      <c r="O34" s="234">
        <f>SUM(O35:O37)</f>
        <v>0</v>
      </c>
      <c r="P34" s="234"/>
      <c r="Q34" s="234">
        <f>SUM(Q35:Q37)</f>
        <v>0</v>
      </c>
      <c r="R34" s="235"/>
      <c r="S34" s="235"/>
      <c r="T34" s="235"/>
      <c r="U34" s="235"/>
      <c r="V34" s="235">
        <f>SUM(V35:V37)</f>
        <v>4.3</v>
      </c>
      <c r="W34" s="235"/>
      <c r="X34" s="235"/>
      <c r="Y34" s="235"/>
      <c r="AG34" t="s">
        <v>115</v>
      </c>
    </row>
    <row r="35" spans="1:60" outlineLevel="1" x14ac:dyDescent="0.25">
      <c r="A35" s="243">
        <v>11</v>
      </c>
      <c r="B35" s="244" t="s">
        <v>160</v>
      </c>
      <c r="C35" s="258" t="s">
        <v>161</v>
      </c>
      <c r="D35" s="245" t="s">
        <v>118</v>
      </c>
      <c r="E35" s="246">
        <v>32.591999999999999</v>
      </c>
      <c r="F35" s="247"/>
      <c r="G35" s="248">
        <f>ROUND(E35*F35,2)</f>
        <v>0</v>
      </c>
      <c r="H35" s="231">
        <v>5.81</v>
      </c>
      <c r="I35" s="230">
        <f>ROUND(E35*H35,2)</f>
        <v>189.36</v>
      </c>
      <c r="J35" s="231">
        <v>20.69</v>
      </c>
      <c r="K35" s="230">
        <f>ROUND(E35*J35,2)</f>
        <v>674.33</v>
      </c>
      <c r="L35" s="230">
        <v>21</v>
      </c>
      <c r="M35" s="230">
        <f>G35*(1+L35/100)</f>
        <v>0</v>
      </c>
      <c r="N35" s="229">
        <v>6.9999999999999994E-5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119</v>
      </c>
      <c r="T35" s="230" t="s">
        <v>119</v>
      </c>
      <c r="U35" s="230">
        <v>0.03</v>
      </c>
      <c r="V35" s="230">
        <f>ROUND(E35*U35,2)</f>
        <v>0.98</v>
      </c>
      <c r="W35" s="230"/>
      <c r="X35" s="230" t="s">
        <v>120</v>
      </c>
      <c r="Y35" s="230" t="s">
        <v>121</v>
      </c>
      <c r="Z35" s="210"/>
      <c r="AA35" s="210"/>
      <c r="AB35" s="210"/>
      <c r="AC35" s="210"/>
      <c r="AD35" s="210"/>
      <c r="AE35" s="210"/>
      <c r="AF35" s="210"/>
      <c r="AG35" s="210" t="s">
        <v>122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59" t="s">
        <v>162</v>
      </c>
      <c r="D36" s="232"/>
      <c r="E36" s="233">
        <v>32.591999999999999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124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12</v>
      </c>
      <c r="B37" s="250" t="s">
        <v>163</v>
      </c>
      <c r="C37" s="260" t="s">
        <v>164</v>
      </c>
      <c r="D37" s="251" t="s">
        <v>118</v>
      </c>
      <c r="E37" s="252">
        <v>32.591999999999999</v>
      </c>
      <c r="F37" s="253"/>
      <c r="G37" s="254">
        <f>ROUND(E37*F37,2)</f>
        <v>0</v>
      </c>
      <c r="H37" s="231">
        <v>6.04</v>
      </c>
      <c r="I37" s="230">
        <f>ROUND(E37*H37,2)</f>
        <v>196.86</v>
      </c>
      <c r="J37" s="231">
        <v>64.86</v>
      </c>
      <c r="K37" s="230">
        <f>ROUND(E37*J37,2)</f>
        <v>2113.92</v>
      </c>
      <c r="L37" s="230">
        <v>21</v>
      </c>
      <c r="M37" s="230">
        <f>G37*(1+L37/100)</f>
        <v>0</v>
      </c>
      <c r="N37" s="229">
        <v>1.4999999999999999E-4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119</v>
      </c>
      <c r="T37" s="230" t="s">
        <v>119</v>
      </c>
      <c r="U37" s="230">
        <v>0.10191</v>
      </c>
      <c r="V37" s="230">
        <f>ROUND(E37*U37,2)</f>
        <v>3.32</v>
      </c>
      <c r="W37" s="230"/>
      <c r="X37" s="230" t="s">
        <v>120</v>
      </c>
      <c r="Y37" s="230" t="s">
        <v>121</v>
      </c>
      <c r="Z37" s="210"/>
      <c r="AA37" s="210"/>
      <c r="AB37" s="210"/>
      <c r="AC37" s="210"/>
      <c r="AD37" s="210"/>
      <c r="AE37" s="210"/>
      <c r="AF37" s="210"/>
      <c r="AG37" s="210" t="s">
        <v>122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36" t="s">
        <v>114</v>
      </c>
      <c r="B38" s="237" t="s">
        <v>81</v>
      </c>
      <c r="C38" s="257" t="s">
        <v>82</v>
      </c>
      <c r="D38" s="238"/>
      <c r="E38" s="239"/>
      <c r="F38" s="240"/>
      <c r="G38" s="241">
        <f>SUMIF(AG39:AG52,"&lt;&gt;NOR",G39:G52)</f>
        <v>0</v>
      </c>
      <c r="H38" s="235"/>
      <c r="I38" s="235">
        <f>SUM(I39:I52)</f>
        <v>0</v>
      </c>
      <c r="J38" s="235"/>
      <c r="K38" s="235">
        <f>SUM(K39:K52)</f>
        <v>24896.78</v>
      </c>
      <c r="L38" s="235"/>
      <c r="M38" s="235">
        <f>SUM(M39:M52)</f>
        <v>0</v>
      </c>
      <c r="N38" s="234"/>
      <c r="O38" s="234">
        <f>SUM(O39:O52)</f>
        <v>0</v>
      </c>
      <c r="P38" s="234"/>
      <c r="Q38" s="234">
        <f>SUM(Q39:Q52)</f>
        <v>0</v>
      </c>
      <c r="R38" s="235"/>
      <c r="S38" s="235"/>
      <c r="T38" s="235"/>
      <c r="U38" s="235"/>
      <c r="V38" s="235">
        <f>SUM(V39:V52)</f>
        <v>19.180000000000003</v>
      </c>
      <c r="W38" s="235"/>
      <c r="X38" s="235"/>
      <c r="Y38" s="235"/>
      <c r="AG38" t="s">
        <v>115</v>
      </c>
    </row>
    <row r="39" spans="1:60" outlineLevel="1" x14ac:dyDescent="0.25">
      <c r="A39" s="243">
        <v>13</v>
      </c>
      <c r="B39" s="244" t="s">
        <v>165</v>
      </c>
      <c r="C39" s="258" t="s">
        <v>166</v>
      </c>
      <c r="D39" s="245" t="s">
        <v>167</v>
      </c>
      <c r="E39" s="246">
        <v>4.48332</v>
      </c>
      <c r="F39" s="247"/>
      <c r="G39" s="248">
        <f>ROUND(E39*F39,2)</f>
        <v>0</v>
      </c>
      <c r="H39" s="231">
        <v>0</v>
      </c>
      <c r="I39" s="230">
        <f>ROUND(E39*H39,2)</f>
        <v>0</v>
      </c>
      <c r="J39" s="231">
        <v>471</v>
      </c>
      <c r="K39" s="230">
        <f>ROUND(E39*J39,2)</f>
        <v>2111.64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119</v>
      </c>
      <c r="T39" s="230" t="s">
        <v>119</v>
      </c>
      <c r="U39" s="230">
        <v>0.93</v>
      </c>
      <c r="V39" s="230">
        <f>ROUND(E39*U39,2)</f>
        <v>4.17</v>
      </c>
      <c r="W39" s="230"/>
      <c r="X39" s="230" t="s">
        <v>120</v>
      </c>
      <c r="Y39" s="230" t="s">
        <v>121</v>
      </c>
      <c r="Z39" s="210"/>
      <c r="AA39" s="210"/>
      <c r="AB39" s="210"/>
      <c r="AC39" s="210"/>
      <c r="AD39" s="210"/>
      <c r="AE39" s="210"/>
      <c r="AF39" s="210"/>
      <c r="AG39" s="210" t="s">
        <v>122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59" t="s">
        <v>168</v>
      </c>
      <c r="D40" s="232"/>
      <c r="E40" s="233">
        <v>4.3456000000000001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124</v>
      </c>
      <c r="AH40" s="210">
        <v>7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59" t="s">
        <v>169</v>
      </c>
      <c r="D41" s="232"/>
      <c r="E41" s="233">
        <v>0.12572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124</v>
      </c>
      <c r="AH41" s="210">
        <v>7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59" t="s">
        <v>170</v>
      </c>
      <c r="D42" s="232"/>
      <c r="E42" s="233">
        <v>1.2E-2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124</v>
      </c>
      <c r="AH42" s="210">
        <v>7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3">
        <v>14</v>
      </c>
      <c r="B43" s="244" t="s">
        <v>171</v>
      </c>
      <c r="C43" s="258" t="s">
        <v>172</v>
      </c>
      <c r="D43" s="245" t="s">
        <v>167</v>
      </c>
      <c r="E43" s="246">
        <v>8.9666499999999996</v>
      </c>
      <c r="F43" s="247"/>
      <c r="G43" s="248">
        <f>ROUND(E43*F43,2)</f>
        <v>0</v>
      </c>
      <c r="H43" s="231">
        <v>0</v>
      </c>
      <c r="I43" s="230">
        <f>ROUND(E43*H43,2)</f>
        <v>0</v>
      </c>
      <c r="J43" s="231">
        <v>300</v>
      </c>
      <c r="K43" s="230">
        <f>ROUND(E43*J43,2)</f>
        <v>2690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119</v>
      </c>
      <c r="T43" s="230" t="s">
        <v>119</v>
      </c>
      <c r="U43" s="230">
        <v>0.65300000000000002</v>
      </c>
      <c r="V43" s="230">
        <f>ROUND(E43*U43,2)</f>
        <v>5.86</v>
      </c>
      <c r="W43" s="230"/>
      <c r="X43" s="230" t="s">
        <v>120</v>
      </c>
      <c r="Y43" s="230" t="s">
        <v>121</v>
      </c>
      <c r="Z43" s="210"/>
      <c r="AA43" s="210"/>
      <c r="AB43" s="210"/>
      <c r="AC43" s="210"/>
      <c r="AD43" s="210"/>
      <c r="AE43" s="210"/>
      <c r="AF43" s="210"/>
      <c r="AG43" s="210" t="s">
        <v>122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59" t="s">
        <v>173</v>
      </c>
      <c r="D44" s="232"/>
      <c r="E44" s="233">
        <v>8.9666499999999996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124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15</v>
      </c>
      <c r="B45" s="250" t="s">
        <v>174</v>
      </c>
      <c r="C45" s="260" t="s">
        <v>175</v>
      </c>
      <c r="D45" s="251" t="s">
        <v>167</v>
      </c>
      <c r="E45" s="252">
        <v>4.48332</v>
      </c>
      <c r="F45" s="253"/>
      <c r="G45" s="254">
        <f>ROUND(E45*F45,2)</f>
        <v>0</v>
      </c>
      <c r="H45" s="231">
        <v>0</v>
      </c>
      <c r="I45" s="230">
        <f>ROUND(E45*H45,2)</f>
        <v>0</v>
      </c>
      <c r="J45" s="231">
        <v>432.5</v>
      </c>
      <c r="K45" s="230">
        <f>ROUND(E45*J45,2)</f>
        <v>1939.04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119</v>
      </c>
      <c r="T45" s="230" t="s">
        <v>119</v>
      </c>
      <c r="U45" s="230">
        <v>0.94</v>
      </c>
      <c r="V45" s="230">
        <f>ROUND(E45*U45,2)</f>
        <v>4.21</v>
      </c>
      <c r="W45" s="230"/>
      <c r="X45" s="230" t="s">
        <v>120</v>
      </c>
      <c r="Y45" s="230" t="s">
        <v>121</v>
      </c>
      <c r="Z45" s="210"/>
      <c r="AA45" s="210"/>
      <c r="AB45" s="210"/>
      <c r="AC45" s="210"/>
      <c r="AD45" s="210"/>
      <c r="AE45" s="210"/>
      <c r="AF45" s="210"/>
      <c r="AG45" s="210" t="s">
        <v>122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3">
        <v>16</v>
      </c>
      <c r="B46" s="244" t="s">
        <v>176</v>
      </c>
      <c r="C46" s="258" t="s">
        <v>177</v>
      </c>
      <c r="D46" s="245" t="s">
        <v>167</v>
      </c>
      <c r="E46" s="246">
        <v>13.449960000000001</v>
      </c>
      <c r="F46" s="247"/>
      <c r="G46" s="248">
        <f>ROUND(E46*F46,2)</f>
        <v>0</v>
      </c>
      <c r="H46" s="231">
        <v>0</v>
      </c>
      <c r="I46" s="230">
        <f>ROUND(E46*H46,2)</f>
        <v>0</v>
      </c>
      <c r="J46" s="231">
        <v>48.2</v>
      </c>
      <c r="K46" s="230">
        <f>ROUND(E46*J46,2)</f>
        <v>648.29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119</v>
      </c>
      <c r="T46" s="230" t="s">
        <v>119</v>
      </c>
      <c r="U46" s="230">
        <v>0.11</v>
      </c>
      <c r="V46" s="230">
        <f>ROUND(E46*U46,2)</f>
        <v>1.48</v>
      </c>
      <c r="W46" s="230"/>
      <c r="X46" s="230" t="s">
        <v>120</v>
      </c>
      <c r="Y46" s="230" t="s">
        <v>121</v>
      </c>
      <c r="Z46" s="210"/>
      <c r="AA46" s="210"/>
      <c r="AB46" s="210"/>
      <c r="AC46" s="210"/>
      <c r="AD46" s="210"/>
      <c r="AE46" s="210"/>
      <c r="AF46" s="210"/>
      <c r="AG46" s="210" t="s">
        <v>122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59" t="s">
        <v>178</v>
      </c>
      <c r="D47" s="232"/>
      <c r="E47" s="233">
        <v>13.449960000000001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124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3">
        <v>17</v>
      </c>
      <c r="B48" s="244" t="s">
        <v>179</v>
      </c>
      <c r="C48" s="258" t="s">
        <v>180</v>
      </c>
      <c r="D48" s="245" t="s">
        <v>167</v>
      </c>
      <c r="E48" s="246">
        <v>4.48332</v>
      </c>
      <c r="F48" s="247"/>
      <c r="G48" s="248">
        <f>ROUND(E48*F48,2)</f>
        <v>0</v>
      </c>
      <c r="H48" s="231">
        <v>0</v>
      </c>
      <c r="I48" s="230">
        <f>ROUND(E48*H48,2)</f>
        <v>0</v>
      </c>
      <c r="J48" s="231">
        <v>222.5</v>
      </c>
      <c r="K48" s="230">
        <f>ROUND(E48*J48,2)</f>
        <v>997.54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119</v>
      </c>
      <c r="T48" s="230" t="s">
        <v>119</v>
      </c>
      <c r="U48" s="230">
        <v>0.28000000000000003</v>
      </c>
      <c r="V48" s="230">
        <f>ROUND(E48*U48,2)</f>
        <v>1.26</v>
      </c>
      <c r="W48" s="230"/>
      <c r="X48" s="230" t="s">
        <v>120</v>
      </c>
      <c r="Y48" s="230" t="s">
        <v>121</v>
      </c>
      <c r="Z48" s="210"/>
      <c r="AA48" s="210"/>
      <c r="AB48" s="210"/>
      <c r="AC48" s="210"/>
      <c r="AD48" s="210"/>
      <c r="AE48" s="210"/>
      <c r="AF48" s="210"/>
      <c r="AG48" s="210" t="s">
        <v>122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3">
        <v>18</v>
      </c>
      <c r="B49" s="244" t="s">
        <v>181</v>
      </c>
      <c r="C49" s="258" t="s">
        <v>182</v>
      </c>
      <c r="D49" s="245" t="s">
        <v>167</v>
      </c>
      <c r="E49" s="246">
        <v>4.48332</v>
      </c>
      <c r="F49" s="247"/>
      <c r="G49" s="248">
        <f>ROUND(E49*F49,2)</f>
        <v>0</v>
      </c>
      <c r="H49" s="231">
        <v>0</v>
      </c>
      <c r="I49" s="230">
        <f>ROUND(E49*H49,2)</f>
        <v>0</v>
      </c>
      <c r="J49" s="231">
        <v>301</v>
      </c>
      <c r="K49" s="230">
        <f>ROUND(E49*J49,2)</f>
        <v>1349.48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119</v>
      </c>
      <c r="T49" s="230" t="s">
        <v>119</v>
      </c>
      <c r="U49" s="230">
        <v>0.49</v>
      </c>
      <c r="V49" s="230">
        <f>ROUND(E49*U49,2)</f>
        <v>2.2000000000000002</v>
      </c>
      <c r="W49" s="230"/>
      <c r="X49" s="230" t="s">
        <v>120</v>
      </c>
      <c r="Y49" s="230" t="s">
        <v>121</v>
      </c>
      <c r="Z49" s="210"/>
      <c r="AA49" s="210"/>
      <c r="AB49" s="210"/>
      <c r="AC49" s="210"/>
      <c r="AD49" s="210"/>
      <c r="AE49" s="210"/>
      <c r="AF49" s="210"/>
      <c r="AG49" s="210" t="s">
        <v>122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3">
        <v>19</v>
      </c>
      <c r="B50" s="244" t="s">
        <v>183</v>
      </c>
      <c r="C50" s="258" t="s">
        <v>184</v>
      </c>
      <c r="D50" s="245" t="s">
        <v>167</v>
      </c>
      <c r="E50" s="246">
        <v>85.183080000000004</v>
      </c>
      <c r="F50" s="247"/>
      <c r="G50" s="248">
        <f>ROUND(E50*F50,2)</f>
        <v>0</v>
      </c>
      <c r="H50" s="231">
        <v>0</v>
      </c>
      <c r="I50" s="230">
        <f>ROUND(E50*H50,2)</f>
        <v>0</v>
      </c>
      <c r="J50" s="231">
        <v>26.4</v>
      </c>
      <c r="K50" s="230">
        <f>ROUND(E50*J50,2)</f>
        <v>2248.83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119</v>
      </c>
      <c r="T50" s="230" t="s">
        <v>119</v>
      </c>
      <c r="U50" s="230">
        <v>0</v>
      </c>
      <c r="V50" s="230">
        <f>ROUND(E50*U50,2)</f>
        <v>0</v>
      </c>
      <c r="W50" s="230"/>
      <c r="X50" s="230" t="s">
        <v>120</v>
      </c>
      <c r="Y50" s="230" t="s">
        <v>121</v>
      </c>
      <c r="Z50" s="210"/>
      <c r="AA50" s="210"/>
      <c r="AB50" s="210"/>
      <c r="AC50" s="210"/>
      <c r="AD50" s="210"/>
      <c r="AE50" s="210"/>
      <c r="AF50" s="210"/>
      <c r="AG50" s="210" t="s">
        <v>122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59" t="s">
        <v>185</v>
      </c>
      <c r="D51" s="232"/>
      <c r="E51" s="233">
        <v>85.183080000000004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124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9">
        <v>20</v>
      </c>
      <c r="B52" s="250" t="s">
        <v>186</v>
      </c>
      <c r="C52" s="260" t="s">
        <v>187</v>
      </c>
      <c r="D52" s="251" t="s">
        <v>167</v>
      </c>
      <c r="E52" s="252">
        <v>4.48332</v>
      </c>
      <c r="F52" s="253"/>
      <c r="G52" s="254">
        <f>ROUND(E52*F52,2)</f>
        <v>0</v>
      </c>
      <c r="H52" s="231">
        <v>0</v>
      </c>
      <c r="I52" s="230">
        <f>ROUND(E52*H52,2)</f>
        <v>0</v>
      </c>
      <c r="J52" s="231">
        <v>2880</v>
      </c>
      <c r="K52" s="230">
        <f>ROUND(E52*J52,2)</f>
        <v>12911.96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119</v>
      </c>
      <c r="T52" s="230" t="s">
        <v>119</v>
      </c>
      <c r="U52" s="230">
        <v>0</v>
      </c>
      <c r="V52" s="230">
        <f>ROUND(E52*U52,2)</f>
        <v>0</v>
      </c>
      <c r="W52" s="230"/>
      <c r="X52" s="230" t="s">
        <v>120</v>
      </c>
      <c r="Y52" s="230" t="s">
        <v>121</v>
      </c>
      <c r="Z52" s="210"/>
      <c r="AA52" s="210"/>
      <c r="AB52" s="210"/>
      <c r="AC52" s="210"/>
      <c r="AD52" s="210"/>
      <c r="AE52" s="210"/>
      <c r="AF52" s="210"/>
      <c r="AG52" s="210" t="s">
        <v>122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36" t="s">
        <v>114</v>
      </c>
      <c r="B53" s="237" t="s">
        <v>84</v>
      </c>
      <c r="C53" s="257" t="s">
        <v>85</v>
      </c>
      <c r="D53" s="238"/>
      <c r="E53" s="239"/>
      <c r="F53" s="240"/>
      <c r="G53" s="241">
        <f>SUMIF(AG54:AG60,"&lt;&gt;NOR",G54:G60)</f>
        <v>0</v>
      </c>
      <c r="H53" s="235"/>
      <c r="I53" s="235">
        <f>SUM(I54:I60)</f>
        <v>0</v>
      </c>
      <c r="J53" s="235"/>
      <c r="K53" s="235">
        <f>SUM(K54:K60)</f>
        <v>71355</v>
      </c>
      <c r="L53" s="235"/>
      <c r="M53" s="235">
        <f>SUM(M54:M60)</f>
        <v>0</v>
      </c>
      <c r="N53" s="234"/>
      <c r="O53" s="234">
        <f>SUM(O54:O60)</f>
        <v>0</v>
      </c>
      <c r="P53" s="234"/>
      <c r="Q53" s="234">
        <f>SUM(Q54:Q60)</f>
        <v>0</v>
      </c>
      <c r="R53" s="235"/>
      <c r="S53" s="235"/>
      <c r="T53" s="235"/>
      <c r="U53" s="235"/>
      <c r="V53" s="235">
        <f>SUM(V54:V60)</f>
        <v>30</v>
      </c>
      <c r="W53" s="235"/>
      <c r="X53" s="235"/>
      <c r="Y53" s="235"/>
      <c r="AG53" t="s">
        <v>115</v>
      </c>
    </row>
    <row r="54" spans="1:60" outlineLevel="1" x14ac:dyDescent="0.25">
      <c r="A54" s="243">
        <v>21</v>
      </c>
      <c r="B54" s="244" t="s">
        <v>188</v>
      </c>
      <c r="C54" s="258" t="s">
        <v>189</v>
      </c>
      <c r="D54" s="245" t="s">
        <v>190</v>
      </c>
      <c r="E54" s="246">
        <v>1</v>
      </c>
      <c r="F54" s="247"/>
      <c r="G54" s="248">
        <f>ROUND(E54*F54,2)</f>
        <v>0</v>
      </c>
      <c r="H54" s="231">
        <v>0</v>
      </c>
      <c r="I54" s="230">
        <f>ROUND(E54*H54,2)</f>
        <v>0</v>
      </c>
      <c r="J54" s="231">
        <v>15000</v>
      </c>
      <c r="K54" s="230">
        <f>ROUND(E54*J54,2)</f>
        <v>15000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119</v>
      </c>
      <c r="T54" s="230" t="s">
        <v>191</v>
      </c>
      <c r="U54" s="230">
        <v>0</v>
      </c>
      <c r="V54" s="230">
        <f>ROUND(E54*U54,2)</f>
        <v>0</v>
      </c>
      <c r="W54" s="230"/>
      <c r="X54" s="230" t="s">
        <v>84</v>
      </c>
      <c r="Y54" s="230" t="s">
        <v>121</v>
      </c>
      <c r="Z54" s="210"/>
      <c r="AA54" s="210"/>
      <c r="AB54" s="210"/>
      <c r="AC54" s="210"/>
      <c r="AD54" s="210"/>
      <c r="AE54" s="210"/>
      <c r="AF54" s="210"/>
      <c r="AG54" s="210" t="s">
        <v>192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1" t="s">
        <v>193</v>
      </c>
      <c r="D55" s="255"/>
      <c r="E55" s="255"/>
      <c r="F55" s="255"/>
      <c r="G55" s="255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148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22</v>
      </c>
      <c r="B56" s="250" t="s">
        <v>194</v>
      </c>
      <c r="C56" s="260" t="s">
        <v>195</v>
      </c>
      <c r="D56" s="251" t="s">
        <v>196</v>
      </c>
      <c r="E56" s="252">
        <v>30</v>
      </c>
      <c r="F56" s="253"/>
      <c r="G56" s="254">
        <f>ROUND(E56*F56,2)</f>
        <v>0</v>
      </c>
      <c r="H56" s="231">
        <v>0</v>
      </c>
      <c r="I56" s="230">
        <f>ROUND(E56*H56,2)</f>
        <v>0</v>
      </c>
      <c r="J56" s="231">
        <v>478.5</v>
      </c>
      <c r="K56" s="230">
        <f>ROUND(E56*J56,2)</f>
        <v>14355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119</v>
      </c>
      <c r="T56" s="230" t="s">
        <v>119</v>
      </c>
      <c r="U56" s="230">
        <v>1</v>
      </c>
      <c r="V56" s="230">
        <f>ROUND(E56*U56,2)</f>
        <v>30</v>
      </c>
      <c r="W56" s="230"/>
      <c r="X56" s="230" t="s">
        <v>120</v>
      </c>
      <c r="Y56" s="230" t="s">
        <v>121</v>
      </c>
      <c r="Z56" s="210"/>
      <c r="AA56" s="210"/>
      <c r="AB56" s="210"/>
      <c r="AC56" s="210"/>
      <c r="AD56" s="210"/>
      <c r="AE56" s="210"/>
      <c r="AF56" s="210"/>
      <c r="AG56" s="210" t="s">
        <v>122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3">
        <v>23</v>
      </c>
      <c r="B57" s="244" t="s">
        <v>197</v>
      </c>
      <c r="C57" s="258" t="s">
        <v>198</v>
      </c>
      <c r="D57" s="245" t="s">
        <v>190</v>
      </c>
      <c r="E57" s="246">
        <v>1</v>
      </c>
      <c r="F57" s="247"/>
      <c r="G57" s="248">
        <f>ROUND(E57*F57,2)</f>
        <v>0</v>
      </c>
      <c r="H57" s="231">
        <v>0</v>
      </c>
      <c r="I57" s="230">
        <f>ROUND(E57*H57,2)</f>
        <v>0</v>
      </c>
      <c r="J57" s="231">
        <v>10000</v>
      </c>
      <c r="K57" s="230">
        <f>ROUND(E57*J57,2)</f>
        <v>10000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199</v>
      </c>
      <c r="T57" s="230" t="s">
        <v>191</v>
      </c>
      <c r="U57" s="230">
        <v>0</v>
      </c>
      <c r="V57" s="230">
        <f>ROUND(E57*U57,2)</f>
        <v>0</v>
      </c>
      <c r="W57" s="230"/>
      <c r="X57" s="230" t="s">
        <v>84</v>
      </c>
      <c r="Y57" s="230" t="s">
        <v>121</v>
      </c>
      <c r="Z57" s="210"/>
      <c r="AA57" s="210"/>
      <c r="AB57" s="210"/>
      <c r="AC57" s="210"/>
      <c r="AD57" s="210"/>
      <c r="AE57" s="210"/>
      <c r="AF57" s="210"/>
      <c r="AG57" s="210" t="s">
        <v>192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24</v>
      </c>
      <c r="B58" s="250" t="s">
        <v>200</v>
      </c>
      <c r="C58" s="260" t="s">
        <v>201</v>
      </c>
      <c r="D58" s="251" t="s">
        <v>190</v>
      </c>
      <c r="E58" s="252">
        <v>1</v>
      </c>
      <c r="F58" s="253"/>
      <c r="G58" s="254">
        <f>ROUND(E58*F58,2)</f>
        <v>0</v>
      </c>
      <c r="H58" s="231">
        <v>0</v>
      </c>
      <c r="I58" s="230">
        <f>ROUND(E58*H58,2)</f>
        <v>0</v>
      </c>
      <c r="J58" s="231">
        <v>12000</v>
      </c>
      <c r="K58" s="230">
        <f>ROUND(E58*J58,2)</f>
        <v>12000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199</v>
      </c>
      <c r="T58" s="230" t="s">
        <v>191</v>
      </c>
      <c r="U58" s="230">
        <v>0</v>
      </c>
      <c r="V58" s="230">
        <f>ROUND(E58*U58,2)</f>
        <v>0</v>
      </c>
      <c r="W58" s="230"/>
      <c r="X58" s="230" t="s">
        <v>84</v>
      </c>
      <c r="Y58" s="230" t="s">
        <v>121</v>
      </c>
      <c r="Z58" s="210"/>
      <c r="AA58" s="210"/>
      <c r="AB58" s="210"/>
      <c r="AC58" s="210"/>
      <c r="AD58" s="210"/>
      <c r="AE58" s="210"/>
      <c r="AF58" s="210"/>
      <c r="AG58" s="210" t="s">
        <v>192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3">
        <v>25</v>
      </c>
      <c r="B59" s="244" t="s">
        <v>202</v>
      </c>
      <c r="C59" s="258" t="s">
        <v>203</v>
      </c>
      <c r="D59" s="245" t="s">
        <v>190</v>
      </c>
      <c r="E59" s="246">
        <v>1</v>
      </c>
      <c r="F59" s="247"/>
      <c r="G59" s="248">
        <f>ROUND(E59*F59,2)</f>
        <v>0</v>
      </c>
      <c r="H59" s="231">
        <v>0</v>
      </c>
      <c r="I59" s="230">
        <f>ROUND(E59*H59,2)</f>
        <v>0</v>
      </c>
      <c r="J59" s="231">
        <v>20000</v>
      </c>
      <c r="K59" s="230">
        <f>ROUND(E59*J59,2)</f>
        <v>20000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119</v>
      </c>
      <c r="T59" s="230" t="s">
        <v>191</v>
      </c>
      <c r="U59" s="230">
        <v>0</v>
      </c>
      <c r="V59" s="230">
        <f>ROUND(E59*U59,2)</f>
        <v>0</v>
      </c>
      <c r="W59" s="230"/>
      <c r="X59" s="230" t="s">
        <v>84</v>
      </c>
      <c r="Y59" s="230" t="s">
        <v>121</v>
      </c>
      <c r="Z59" s="210"/>
      <c r="AA59" s="210"/>
      <c r="AB59" s="210"/>
      <c r="AC59" s="210"/>
      <c r="AD59" s="210"/>
      <c r="AE59" s="210"/>
      <c r="AF59" s="210"/>
      <c r="AG59" s="210" t="s">
        <v>192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18" customHeight="1" outlineLevel="2" x14ac:dyDescent="0.25">
      <c r="A60" s="227"/>
      <c r="B60" s="228"/>
      <c r="C60" s="261" t="s">
        <v>325</v>
      </c>
      <c r="D60" s="255"/>
      <c r="E60" s="255"/>
      <c r="F60" s="255"/>
      <c r="G60" s="255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148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56" t="str">
        <f>C60</f>
        <v>Náklady na ztížené podmínky historického objektu</v>
      </c>
      <c r="BB60" s="210"/>
      <c r="BC60" s="210"/>
      <c r="BD60" s="210"/>
      <c r="BE60" s="210"/>
      <c r="BF60" s="210"/>
      <c r="BG60" s="210"/>
      <c r="BH60" s="210"/>
    </row>
    <row r="61" spans="1:60" x14ac:dyDescent="0.25">
      <c r="A61" s="3"/>
      <c r="B61" s="4"/>
      <c r="C61" s="26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100</v>
      </c>
    </row>
    <row r="62" spans="1:60" x14ac:dyDescent="0.25">
      <c r="A62" s="213"/>
      <c r="B62" s="214" t="s">
        <v>31</v>
      </c>
      <c r="C62" s="263"/>
      <c r="D62" s="215"/>
      <c r="E62" s="216"/>
      <c r="F62" s="216"/>
      <c r="G62" s="242">
        <f>G8+G18+G22+G34+G38+G53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204</v>
      </c>
    </row>
    <row r="63" spans="1:60" x14ac:dyDescent="0.25">
      <c r="A63" s="3"/>
      <c r="B63" s="4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3"/>
      <c r="B64" s="4"/>
      <c r="C64" s="26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17" t="s">
        <v>205</v>
      </c>
      <c r="B65" s="217"/>
      <c r="C65" s="26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18"/>
      <c r="B66" s="219"/>
      <c r="C66" s="265"/>
      <c r="D66" s="219"/>
      <c r="E66" s="219"/>
      <c r="F66" s="219"/>
      <c r="G66" s="22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G66" t="s">
        <v>206</v>
      </c>
    </row>
    <row r="67" spans="1:33" x14ac:dyDescent="0.25">
      <c r="A67" s="221"/>
      <c r="B67" s="222"/>
      <c r="C67" s="266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21"/>
      <c r="B68" s="222"/>
      <c r="C68" s="266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A69" s="221"/>
      <c r="B69" s="222"/>
      <c r="C69" s="266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A70" s="224"/>
      <c r="B70" s="225"/>
      <c r="C70" s="267"/>
      <c r="D70" s="225"/>
      <c r="E70" s="225"/>
      <c r="F70" s="225"/>
      <c r="G70" s="2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5">
      <c r="A71" s="3"/>
      <c r="B71" s="4"/>
      <c r="C71" s="26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5">
      <c r="C72" s="268"/>
      <c r="D72" s="10"/>
      <c r="AG72" t="s">
        <v>207</v>
      </c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</sheetData>
  <mergeCells count="10">
    <mergeCell ref="C55:G55"/>
    <mergeCell ref="C60:G60"/>
    <mergeCell ref="A1:G1"/>
    <mergeCell ref="C2:G2"/>
    <mergeCell ref="C3:G3"/>
    <mergeCell ref="C4:G4"/>
    <mergeCell ref="A65:C65"/>
    <mergeCell ref="A66:G70"/>
    <mergeCell ref="C24:G24"/>
    <mergeCell ref="C31:G3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2333-FE55-42BF-91C5-2D2DE4FAC53A}">
  <sheetPr>
    <outlinePr summaryBelow="0"/>
  </sheetPr>
  <dimension ref="A1:BH5000"/>
  <sheetViews>
    <sheetView workbookViewId="0">
      <pane ySplit="7" topLeftCell="A67" activePane="bottomLeft" state="frozen"/>
      <selection pane="bottomLeft" activeCell="F9" sqref="F9:F69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89</v>
      </c>
      <c r="AG3" t="s">
        <v>90</v>
      </c>
    </row>
    <row r="4" spans="1:60" ht="25.0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91</v>
      </c>
    </row>
    <row r="5" spans="1:60" x14ac:dyDescent="0.25">
      <c r="D5" s="10"/>
    </row>
    <row r="6" spans="1:60" ht="39.6" x14ac:dyDescent="0.25">
      <c r="A6" s="206" t="s">
        <v>92</v>
      </c>
      <c r="B6" s="208" t="s">
        <v>93</v>
      </c>
      <c r="C6" s="208" t="s">
        <v>94</v>
      </c>
      <c r="D6" s="207" t="s">
        <v>95</v>
      </c>
      <c r="E6" s="206" t="s">
        <v>96</v>
      </c>
      <c r="F6" s="205" t="s">
        <v>97</v>
      </c>
      <c r="G6" s="206" t="s">
        <v>31</v>
      </c>
      <c r="H6" s="209" t="s">
        <v>32</v>
      </c>
      <c r="I6" s="209" t="s">
        <v>98</v>
      </c>
      <c r="J6" s="209" t="s">
        <v>33</v>
      </c>
      <c r="K6" s="209" t="s">
        <v>99</v>
      </c>
      <c r="L6" s="209" t="s">
        <v>100</v>
      </c>
      <c r="M6" s="209" t="s">
        <v>101</v>
      </c>
      <c r="N6" s="209" t="s">
        <v>102</v>
      </c>
      <c r="O6" s="209" t="s">
        <v>103</v>
      </c>
      <c r="P6" s="209" t="s">
        <v>104</v>
      </c>
      <c r="Q6" s="209" t="s">
        <v>105</v>
      </c>
      <c r="R6" s="209" t="s">
        <v>106</v>
      </c>
      <c r="S6" s="209" t="s">
        <v>107</v>
      </c>
      <c r="T6" s="209" t="s">
        <v>108</v>
      </c>
      <c r="U6" s="209" t="s">
        <v>109</v>
      </c>
      <c r="V6" s="209" t="s">
        <v>110</v>
      </c>
      <c r="W6" s="209" t="s">
        <v>111</v>
      </c>
      <c r="X6" s="209" t="s">
        <v>112</v>
      </c>
      <c r="Y6" s="209" t="s">
        <v>113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114</v>
      </c>
      <c r="B8" s="237" t="s">
        <v>71</v>
      </c>
      <c r="C8" s="257" t="s">
        <v>72</v>
      </c>
      <c r="D8" s="238"/>
      <c r="E8" s="239"/>
      <c r="F8" s="240"/>
      <c r="G8" s="241">
        <f>SUMIF(AG9:AG29,"&lt;&gt;NOR",G9:G29)</f>
        <v>0</v>
      </c>
      <c r="H8" s="235"/>
      <c r="I8" s="235">
        <f>SUM(I9:I29)</f>
        <v>926078</v>
      </c>
      <c r="J8" s="235"/>
      <c r="K8" s="235">
        <f>SUM(K9:K29)</f>
        <v>0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5"/>
      <c r="U8" s="235"/>
      <c r="V8" s="235">
        <f>SUM(V9:V29)</f>
        <v>0</v>
      </c>
      <c r="W8" s="235"/>
      <c r="X8" s="235"/>
      <c r="Y8" s="235"/>
      <c r="AG8" t="s">
        <v>115</v>
      </c>
    </row>
    <row r="9" spans="1:60" outlineLevel="1" x14ac:dyDescent="0.25">
      <c r="A9" s="249">
        <v>1</v>
      </c>
      <c r="B9" s="250" t="s">
        <v>208</v>
      </c>
      <c r="C9" s="260" t="s">
        <v>209</v>
      </c>
      <c r="D9" s="251" t="s">
        <v>210</v>
      </c>
      <c r="E9" s="252">
        <v>1</v>
      </c>
      <c r="F9" s="253"/>
      <c r="G9" s="254">
        <f>ROUND(E9*F9,2)</f>
        <v>0</v>
      </c>
      <c r="H9" s="231">
        <v>60920</v>
      </c>
      <c r="I9" s="230">
        <f>ROUND(E9*H9,2)</f>
        <v>60920</v>
      </c>
      <c r="J9" s="231">
        <v>0</v>
      </c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199</v>
      </c>
      <c r="T9" s="230" t="s">
        <v>191</v>
      </c>
      <c r="U9" s="230">
        <v>0</v>
      </c>
      <c r="V9" s="230">
        <f>ROUND(E9*U9,2)</f>
        <v>0</v>
      </c>
      <c r="W9" s="230"/>
      <c r="X9" s="230" t="s">
        <v>140</v>
      </c>
      <c r="Y9" s="230" t="s">
        <v>121</v>
      </c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211</v>
      </c>
      <c r="C10" s="260" t="s">
        <v>212</v>
      </c>
      <c r="D10" s="251" t="s">
        <v>210</v>
      </c>
      <c r="E10" s="252">
        <v>1</v>
      </c>
      <c r="F10" s="253"/>
      <c r="G10" s="254">
        <f>ROUND(E10*F10,2)</f>
        <v>0</v>
      </c>
      <c r="H10" s="231">
        <v>25501</v>
      </c>
      <c r="I10" s="230">
        <f>ROUND(E10*H10,2)</f>
        <v>25501</v>
      </c>
      <c r="J10" s="231">
        <v>0</v>
      </c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199</v>
      </c>
      <c r="T10" s="230" t="s">
        <v>191</v>
      </c>
      <c r="U10" s="230">
        <v>0</v>
      </c>
      <c r="V10" s="230">
        <f>ROUND(E10*U10,2)</f>
        <v>0</v>
      </c>
      <c r="W10" s="230"/>
      <c r="X10" s="230" t="s">
        <v>140</v>
      </c>
      <c r="Y10" s="230" t="s">
        <v>121</v>
      </c>
      <c r="Z10" s="210"/>
      <c r="AA10" s="210"/>
      <c r="AB10" s="210"/>
      <c r="AC10" s="210"/>
      <c r="AD10" s="210"/>
      <c r="AE10" s="210"/>
      <c r="AF10" s="210"/>
      <c r="AG10" s="210" t="s">
        <v>141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213</v>
      </c>
      <c r="C11" s="260" t="s">
        <v>214</v>
      </c>
      <c r="D11" s="251" t="s">
        <v>210</v>
      </c>
      <c r="E11" s="252">
        <v>1</v>
      </c>
      <c r="F11" s="253"/>
      <c r="G11" s="254">
        <f>ROUND(E11*F11,2)</f>
        <v>0</v>
      </c>
      <c r="H11" s="231">
        <v>4100</v>
      </c>
      <c r="I11" s="230">
        <f>ROUND(E11*H11,2)</f>
        <v>4100</v>
      </c>
      <c r="J11" s="231">
        <v>0</v>
      </c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199</v>
      </c>
      <c r="T11" s="230" t="s">
        <v>191</v>
      </c>
      <c r="U11" s="230">
        <v>0</v>
      </c>
      <c r="V11" s="230">
        <f>ROUND(E11*U11,2)</f>
        <v>0</v>
      </c>
      <c r="W11" s="230"/>
      <c r="X11" s="230" t="s">
        <v>140</v>
      </c>
      <c r="Y11" s="230" t="s">
        <v>121</v>
      </c>
      <c r="Z11" s="210"/>
      <c r="AA11" s="210"/>
      <c r="AB11" s="210"/>
      <c r="AC11" s="210"/>
      <c r="AD11" s="210"/>
      <c r="AE11" s="210"/>
      <c r="AF11" s="210"/>
      <c r="AG11" s="210" t="s">
        <v>141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215</v>
      </c>
      <c r="C12" s="260" t="s">
        <v>216</v>
      </c>
      <c r="D12" s="251" t="s">
        <v>210</v>
      </c>
      <c r="E12" s="252">
        <v>1</v>
      </c>
      <c r="F12" s="253"/>
      <c r="G12" s="254">
        <f>ROUND(E12*F12,2)</f>
        <v>0</v>
      </c>
      <c r="H12" s="231">
        <v>32376</v>
      </c>
      <c r="I12" s="230">
        <f>ROUND(E12*H12,2)</f>
        <v>32376</v>
      </c>
      <c r="J12" s="231">
        <v>0</v>
      </c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199</v>
      </c>
      <c r="T12" s="230" t="s">
        <v>191</v>
      </c>
      <c r="U12" s="230">
        <v>0</v>
      </c>
      <c r="V12" s="230">
        <f>ROUND(E12*U12,2)</f>
        <v>0</v>
      </c>
      <c r="W12" s="230"/>
      <c r="X12" s="230" t="s">
        <v>140</v>
      </c>
      <c r="Y12" s="230" t="s">
        <v>121</v>
      </c>
      <c r="Z12" s="210"/>
      <c r="AA12" s="210"/>
      <c r="AB12" s="210"/>
      <c r="AC12" s="210"/>
      <c r="AD12" s="210"/>
      <c r="AE12" s="210"/>
      <c r="AF12" s="210"/>
      <c r="AG12" s="210" t="s">
        <v>141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217</v>
      </c>
      <c r="C13" s="260" t="s">
        <v>218</v>
      </c>
      <c r="D13" s="251" t="s">
        <v>210</v>
      </c>
      <c r="E13" s="252">
        <v>1</v>
      </c>
      <c r="F13" s="253"/>
      <c r="G13" s="254">
        <f>ROUND(E13*F13,2)</f>
        <v>0</v>
      </c>
      <c r="H13" s="231">
        <v>16188</v>
      </c>
      <c r="I13" s="230">
        <f>ROUND(E13*H13,2)</f>
        <v>16188</v>
      </c>
      <c r="J13" s="231">
        <v>0</v>
      </c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199</v>
      </c>
      <c r="T13" s="230" t="s">
        <v>191</v>
      </c>
      <c r="U13" s="230">
        <v>0</v>
      </c>
      <c r="V13" s="230">
        <f>ROUND(E13*U13,2)</f>
        <v>0</v>
      </c>
      <c r="W13" s="230"/>
      <c r="X13" s="230" t="s">
        <v>140</v>
      </c>
      <c r="Y13" s="230" t="s">
        <v>121</v>
      </c>
      <c r="Z13" s="210"/>
      <c r="AA13" s="210"/>
      <c r="AB13" s="210"/>
      <c r="AC13" s="210"/>
      <c r="AD13" s="210"/>
      <c r="AE13" s="210"/>
      <c r="AF13" s="210"/>
      <c r="AG13" s="210" t="s">
        <v>141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219</v>
      </c>
      <c r="C14" s="260" t="s">
        <v>220</v>
      </c>
      <c r="D14" s="251" t="s">
        <v>210</v>
      </c>
      <c r="E14" s="252">
        <v>1</v>
      </c>
      <c r="F14" s="253"/>
      <c r="G14" s="254">
        <f>ROUND(E14*F14,2)</f>
        <v>0</v>
      </c>
      <c r="H14" s="231">
        <v>2999</v>
      </c>
      <c r="I14" s="230">
        <f>ROUND(E14*H14,2)</f>
        <v>2999</v>
      </c>
      <c r="J14" s="231">
        <v>0</v>
      </c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199</v>
      </c>
      <c r="T14" s="230" t="s">
        <v>191</v>
      </c>
      <c r="U14" s="230">
        <v>0</v>
      </c>
      <c r="V14" s="230">
        <f>ROUND(E14*U14,2)</f>
        <v>0</v>
      </c>
      <c r="W14" s="230"/>
      <c r="X14" s="230" t="s">
        <v>140</v>
      </c>
      <c r="Y14" s="230" t="s">
        <v>121</v>
      </c>
      <c r="Z14" s="210"/>
      <c r="AA14" s="210"/>
      <c r="AB14" s="210"/>
      <c r="AC14" s="210"/>
      <c r="AD14" s="210"/>
      <c r="AE14" s="210"/>
      <c r="AF14" s="210"/>
      <c r="AG14" s="210" t="s">
        <v>141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9">
        <v>7</v>
      </c>
      <c r="B15" s="250" t="s">
        <v>221</v>
      </c>
      <c r="C15" s="260" t="s">
        <v>222</v>
      </c>
      <c r="D15" s="251" t="s">
        <v>210</v>
      </c>
      <c r="E15" s="252">
        <v>1</v>
      </c>
      <c r="F15" s="253"/>
      <c r="G15" s="254">
        <f>ROUND(E15*F15,2)</f>
        <v>0</v>
      </c>
      <c r="H15" s="231">
        <v>29900</v>
      </c>
      <c r="I15" s="230">
        <f>ROUND(E15*H15,2)</f>
        <v>29900</v>
      </c>
      <c r="J15" s="231">
        <v>0</v>
      </c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199</v>
      </c>
      <c r="T15" s="230" t="s">
        <v>191</v>
      </c>
      <c r="U15" s="230">
        <v>0</v>
      </c>
      <c r="V15" s="230">
        <f>ROUND(E15*U15,2)</f>
        <v>0</v>
      </c>
      <c r="W15" s="230"/>
      <c r="X15" s="230" t="s">
        <v>140</v>
      </c>
      <c r="Y15" s="230" t="s">
        <v>121</v>
      </c>
      <c r="Z15" s="210"/>
      <c r="AA15" s="210"/>
      <c r="AB15" s="210"/>
      <c r="AC15" s="210"/>
      <c r="AD15" s="210"/>
      <c r="AE15" s="210"/>
      <c r="AF15" s="210"/>
      <c r="AG15" s="210" t="s">
        <v>141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223</v>
      </c>
      <c r="C16" s="260" t="s">
        <v>224</v>
      </c>
      <c r="D16" s="251" t="s">
        <v>210</v>
      </c>
      <c r="E16" s="252">
        <v>1</v>
      </c>
      <c r="F16" s="253"/>
      <c r="G16" s="254">
        <f>ROUND(E16*F16,2)</f>
        <v>0</v>
      </c>
      <c r="H16" s="231">
        <v>29759</v>
      </c>
      <c r="I16" s="230">
        <f>ROUND(E16*H16,2)</f>
        <v>29759</v>
      </c>
      <c r="J16" s="231">
        <v>0</v>
      </c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199</v>
      </c>
      <c r="T16" s="230" t="s">
        <v>191</v>
      </c>
      <c r="U16" s="230">
        <v>0</v>
      </c>
      <c r="V16" s="230">
        <f>ROUND(E16*U16,2)</f>
        <v>0</v>
      </c>
      <c r="W16" s="230"/>
      <c r="X16" s="230" t="s">
        <v>140</v>
      </c>
      <c r="Y16" s="230" t="s">
        <v>121</v>
      </c>
      <c r="Z16" s="210"/>
      <c r="AA16" s="210"/>
      <c r="AB16" s="210"/>
      <c r="AC16" s="210"/>
      <c r="AD16" s="210"/>
      <c r="AE16" s="210"/>
      <c r="AF16" s="210"/>
      <c r="AG16" s="210" t="s">
        <v>141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225</v>
      </c>
      <c r="C17" s="260" t="s">
        <v>226</v>
      </c>
      <c r="D17" s="251" t="s">
        <v>210</v>
      </c>
      <c r="E17" s="252">
        <v>1</v>
      </c>
      <c r="F17" s="253"/>
      <c r="G17" s="254">
        <f>ROUND(E17*F17,2)</f>
        <v>0</v>
      </c>
      <c r="H17" s="231">
        <v>5457</v>
      </c>
      <c r="I17" s="230">
        <f>ROUND(E17*H17,2)</f>
        <v>5457</v>
      </c>
      <c r="J17" s="231">
        <v>0</v>
      </c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199</v>
      </c>
      <c r="T17" s="230" t="s">
        <v>191</v>
      </c>
      <c r="U17" s="230">
        <v>0</v>
      </c>
      <c r="V17" s="230">
        <f>ROUND(E17*U17,2)</f>
        <v>0</v>
      </c>
      <c r="W17" s="230"/>
      <c r="X17" s="230" t="s">
        <v>140</v>
      </c>
      <c r="Y17" s="230" t="s">
        <v>121</v>
      </c>
      <c r="Z17" s="210"/>
      <c r="AA17" s="210"/>
      <c r="AB17" s="210"/>
      <c r="AC17" s="210"/>
      <c r="AD17" s="210"/>
      <c r="AE17" s="210"/>
      <c r="AF17" s="210"/>
      <c r="AG17" s="210" t="s">
        <v>141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10</v>
      </c>
      <c r="B18" s="250" t="s">
        <v>227</v>
      </c>
      <c r="C18" s="260" t="s">
        <v>228</v>
      </c>
      <c r="D18" s="251" t="s">
        <v>210</v>
      </c>
      <c r="E18" s="252">
        <v>4</v>
      </c>
      <c r="F18" s="253"/>
      <c r="G18" s="254">
        <f>ROUND(E18*F18,2)</f>
        <v>0</v>
      </c>
      <c r="H18" s="231">
        <v>1812</v>
      </c>
      <c r="I18" s="230">
        <f>ROUND(E18*H18,2)</f>
        <v>7248</v>
      </c>
      <c r="J18" s="231">
        <v>0</v>
      </c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199</v>
      </c>
      <c r="T18" s="230" t="s">
        <v>191</v>
      </c>
      <c r="U18" s="230">
        <v>0</v>
      </c>
      <c r="V18" s="230">
        <f>ROUND(E18*U18,2)</f>
        <v>0</v>
      </c>
      <c r="W18" s="230"/>
      <c r="X18" s="230" t="s">
        <v>140</v>
      </c>
      <c r="Y18" s="230" t="s">
        <v>121</v>
      </c>
      <c r="Z18" s="210"/>
      <c r="AA18" s="210"/>
      <c r="AB18" s="210"/>
      <c r="AC18" s="210"/>
      <c r="AD18" s="210"/>
      <c r="AE18" s="210"/>
      <c r="AF18" s="210"/>
      <c r="AG18" s="210" t="s">
        <v>141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9">
        <v>11</v>
      </c>
      <c r="B19" s="250" t="s">
        <v>229</v>
      </c>
      <c r="C19" s="260" t="s">
        <v>230</v>
      </c>
      <c r="D19" s="251" t="s">
        <v>210</v>
      </c>
      <c r="E19" s="252">
        <v>1</v>
      </c>
      <c r="F19" s="253"/>
      <c r="G19" s="254">
        <f>ROUND(E19*F19,2)</f>
        <v>0</v>
      </c>
      <c r="H19" s="231">
        <v>350</v>
      </c>
      <c r="I19" s="230">
        <f>ROUND(E19*H19,2)</f>
        <v>350</v>
      </c>
      <c r="J19" s="231">
        <v>0</v>
      </c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199</v>
      </c>
      <c r="T19" s="230" t="s">
        <v>191</v>
      </c>
      <c r="U19" s="230">
        <v>0</v>
      </c>
      <c r="V19" s="230">
        <f>ROUND(E19*U19,2)</f>
        <v>0</v>
      </c>
      <c r="W19" s="230"/>
      <c r="X19" s="230" t="s">
        <v>140</v>
      </c>
      <c r="Y19" s="230" t="s">
        <v>121</v>
      </c>
      <c r="Z19" s="210"/>
      <c r="AA19" s="210"/>
      <c r="AB19" s="210"/>
      <c r="AC19" s="210"/>
      <c r="AD19" s="210"/>
      <c r="AE19" s="210"/>
      <c r="AF19" s="210"/>
      <c r="AG19" s="210" t="s">
        <v>141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12</v>
      </c>
      <c r="B20" s="250" t="s">
        <v>231</v>
      </c>
      <c r="C20" s="260" t="s">
        <v>232</v>
      </c>
      <c r="D20" s="251" t="s">
        <v>210</v>
      </c>
      <c r="E20" s="252">
        <v>1</v>
      </c>
      <c r="F20" s="253"/>
      <c r="G20" s="254">
        <f>ROUND(E20*F20,2)</f>
        <v>0</v>
      </c>
      <c r="H20" s="231">
        <v>15115</v>
      </c>
      <c r="I20" s="230">
        <f>ROUND(E20*H20,2)</f>
        <v>15115</v>
      </c>
      <c r="J20" s="231">
        <v>0</v>
      </c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199</v>
      </c>
      <c r="T20" s="230" t="s">
        <v>191</v>
      </c>
      <c r="U20" s="230">
        <v>0</v>
      </c>
      <c r="V20" s="230">
        <f>ROUND(E20*U20,2)</f>
        <v>0</v>
      </c>
      <c r="W20" s="230"/>
      <c r="X20" s="230" t="s">
        <v>140</v>
      </c>
      <c r="Y20" s="230" t="s">
        <v>121</v>
      </c>
      <c r="Z20" s="210"/>
      <c r="AA20" s="210"/>
      <c r="AB20" s="210"/>
      <c r="AC20" s="210"/>
      <c r="AD20" s="210"/>
      <c r="AE20" s="210"/>
      <c r="AF20" s="210"/>
      <c r="AG20" s="210" t="s">
        <v>141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233</v>
      </c>
      <c r="C21" s="260" t="s">
        <v>234</v>
      </c>
      <c r="D21" s="251" t="s">
        <v>210</v>
      </c>
      <c r="E21" s="252">
        <v>1</v>
      </c>
      <c r="F21" s="253"/>
      <c r="G21" s="254">
        <f>ROUND(E21*F21,2)</f>
        <v>0</v>
      </c>
      <c r="H21" s="231">
        <v>6075</v>
      </c>
      <c r="I21" s="230">
        <f>ROUND(E21*H21,2)</f>
        <v>6075</v>
      </c>
      <c r="J21" s="231">
        <v>0</v>
      </c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199</v>
      </c>
      <c r="T21" s="230" t="s">
        <v>191</v>
      </c>
      <c r="U21" s="230">
        <v>0</v>
      </c>
      <c r="V21" s="230">
        <f>ROUND(E21*U21,2)</f>
        <v>0</v>
      </c>
      <c r="W21" s="230"/>
      <c r="X21" s="230" t="s">
        <v>140</v>
      </c>
      <c r="Y21" s="230" t="s">
        <v>121</v>
      </c>
      <c r="Z21" s="210"/>
      <c r="AA21" s="210"/>
      <c r="AB21" s="210"/>
      <c r="AC21" s="210"/>
      <c r="AD21" s="210"/>
      <c r="AE21" s="210"/>
      <c r="AF21" s="210"/>
      <c r="AG21" s="210" t="s">
        <v>141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235</v>
      </c>
      <c r="C22" s="260" t="s">
        <v>236</v>
      </c>
      <c r="D22" s="251" t="s">
        <v>210</v>
      </c>
      <c r="E22" s="252">
        <v>48</v>
      </c>
      <c r="F22" s="253"/>
      <c r="G22" s="254">
        <f>ROUND(E22*F22,2)</f>
        <v>0</v>
      </c>
      <c r="H22" s="231">
        <v>6967</v>
      </c>
      <c r="I22" s="230">
        <f>ROUND(E22*H22,2)</f>
        <v>334416</v>
      </c>
      <c r="J22" s="231">
        <v>0</v>
      </c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199</v>
      </c>
      <c r="T22" s="230" t="s">
        <v>191</v>
      </c>
      <c r="U22" s="230">
        <v>0</v>
      </c>
      <c r="V22" s="230">
        <f>ROUND(E22*U22,2)</f>
        <v>0</v>
      </c>
      <c r="W22" s="230"/>
      <c r="X22" s="230" t="s">
        <v>140</v>
      </c>
      <c r="Y22" s="230" t="s">
        <v>121</v>
      </c>
      <c r="Z22" s="210"/>
      <c r="AA22" s="210"/>
      <c r="AB22" s="210"/>
      <c r="AC22" s="210"/>
      <c r="AD22" s="210"/>
      <c r="AE22" s="210"/>
      <c r="AF22" s="210"/>
      <c r="AG22" s="210" t="s">
        <v>141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15</v>
      </c>
      <c r="B23" s="250" t="s">
        <v>237</v>
      </c>
      <c r="C23" s="260" t="s">
        <v>238</v>
      </c>
      <c r="D23" s="251" t="s">
        <v>210</v>
      </c>
      <c r="E23" s="252">
        <v>50</v>
      </c>
      <c r="F23" s="253"/>
      <c r="G23" s="254">
        <f>ROUND(E23*F23,2)</f>
        <v>0</v>
      </c>
      <c r="H23" s="231">
        <v>2414</v>
      </c>
      <c r="I23" s="230">
        <f>ROUND(E23*H23,2)</f>
        <v>120700</v>
      </c>
      <c r="J23" s="231">
        <v>0</v>
      </c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199</v>
      </c>
      <c r="T23" s="230" t="s">
        <v>191</v>
      </c>
      <c r="U23" s="230">
        <v>0</v>
      </c>
      <c r="V23" s="230">
        <f>ROUND(E23*U23,2)</f>
        <v>0</v>
      </c>
      <c r="W23" s="230"/>
      <c r="X23" s="230" t="s">
        <v>140</v>
      </c>
      <c r="Y23" s="230" t="s">
        <v>121</v>
      </c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16</v>
      </c>
      <c r="B24" s="250" t="s">
        <v>239</v>
      </c>
      <c r="C24" s="260" t="s">
        <v>240</v>
      </c>
      <c r="D24" s="251" t="s">
        <v>210</v>
      </c>
      <c r="E24" s="252">
        <v>2</v>
      </c>
      <c r="F24" s="253"/>
      <c r="G24" s="254">
        <f>ROUND(E24*F24,2)</f>
        <v>0</v>
      </c>
      <c r="H24" s="231">
        <v>213</v>
      </c>
      <c r="I24" s="230">
        <f>ROUND(E24*H24,2)</f>
        <v>426</v>
      </c>
      <c r="J24" s="231">
        <v>0</v>
      </c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199</v>
      </c>
      <c r="T24" s="230" t="s">
        <v>191</v>
      </c>
      <c r="U24" s="230">
        <v>0</v>
      </c>
      <c r="V24" s="230">
        <f>ROUND(E24*U24,2)</f>
        <v>0</v>
      </c>
      <c r="W24" s="230"/>
      <c r="X24" s="230" t="s">
        <v>140</v>
      </c>
      <c r="Y24" s="230" t="s">
        <v>121</v>
      </c>
      <c r="Z24" s="210"/>
      <c r="AA24" s="210"/>
      <c r="AB24" s="210"/>
      <c r="AC24" s="210"/>
      <c r="AD24" s="210"/>
      <c r="AE24" s="210"/>
      <c r="AF24" s="210"/>
      <c r="AG24" s="210" t="s">
        <v>141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17</v>
      </c>
      <c r="B25" s="250" t="s">
        <v>241</v>
      </c>
      <c r="C25" s="260" t="s">
        <v>242</v>
      </c>
      <c r="D25" s="251" t="s">
        <v>210</v>
      </c>
      <c r="E25" s="252">
        <v>6</v>
      </c>
      <c r="F25" s="253"/>
      <c r="G25" s="254">
        <f>ROUND(E25*F25,2)</f>
        <v>0</v>
      </c>
      <c r="H25" s="231">
        <v>12068</v>
      </c>
      <c r="I25" s="230">
        <f>ROUND(E25*H25,2)</f>
        <v>72408</v>
      </c>
      <c r="J25" s="231">
        <v>0</v>
      </c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199</v>
      </c>
      <c r="T25" s="230" t="s">
        <v>191</v>
      </c>
      <c r="U25" s="230">
        <v>0</v>
      </c>
      <c r="V25" s="230">
        <f>ROUND(E25*U25,2)</f>
        <v>0</v>
      </c>
      <c r="W25" s="230"/>
      <c r="X25" s="230" t="s">
        <v>140</v>
      </c>
      <c r="Y25" s="230" t="s">
        <v>121</v>
      </c>
      <c r="Z25" s="210"/>
      <c r="AA25" s="210"/>
      <c r="AB25" s="210"/>
      <c r="AC25" s="210"/>
      <c r="AD25" s="210"/>
      <c r="AE25" s="210"/>
      <c r="AF25" s="210"/>
      <c r="AG25" s="210" t="s">
        <v>141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18</v>
      </c>
      <c r="B26" s="250" t="s">
        <v>243</v>
      </c>
      <c r="C26" s="260" t="s">
        <v>244</v>
      </c>
      <c r="D26" s="251" t="s">
        <v>210</v>
      </c>
      <c r="E26" s="252">
        <v>9</v>
      </c>
      <c r="F26" s="253"/>
      <c r="G26" s="254">
        <f>ROUND(E26*F26,2)</f>
        <v>0</v>
      </c>
      <c r="H26" s="231">
        <v>3085</v>
      </c>
      <c r="I26" s="230">
        <f>ROUND(E26*H26,2)</f>
        <v>27765</v>
      </c>
      <c r="J26" s="231">
        <v>0</v>
      </c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199</v>
      </c>
      <c r="T26" s="230" t="s">
        <v>191</v>
      </c>
      <c r="U26" s="230">
        <v>0</v>
      </c>
      <c r="V26" s="230">
        <f>ROUND(E26*U26,2)</f>
        <v>0</v>
      </c>
      <c r="W26" s="230"/>
      <c r="X26" s="230" t="s">
        <v>140</v>
      </c>
      <c r="Y26" s="230" t="s">
        <v>121</v>
      </c>
      <c r="Z26" s="210"/>
      <c r="AA26" s="210"/>
      <c r="AB26" s="210"/>
      <c r="AC26" s="210"/>
      <c r="AD26" s="210"/>
      <c r="AE26" s="210"/>
      <c r="AF26" s="210"/>
      <c r="AG26" s="210" t="s">
        <v>141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245</v>
      </c>
      <c r="C27" s="260" t="s">
        <v>246</v>
      </c>
      <c r="D27" s="251" t="s">
        <v>210</v>
      </c>
      <c r="E27" s="252">
        <v>6</v>
      </c>
      <c r="F27" s="253"/>
      <c r="G27" s="254">
        <f>ROUND(E27*F27,2)</f>
        <v>0</v>
      </c>
      <c r="H27" s="231">
        <v>1250</v>
      </c>
      <c r="I27" s="230">
        <f>ROUND(E27*H27,2)</f>
        <v>7500</v>
      </c>
      <c r="J27" s="231">
        <v>0</v>
      </c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199</v>
      </c>
      <c r="T27" s="230" t="s">
        <v>191</v>
      </c>
      <c r="U27" s="230">
        <v>0</v>
      </c>
      <c r="V27" s="230">
        <f>ROUND(E27*U27,2)</f>
        <v>0</v>
      </c>
      <c r="W27" s="230"/>
      <c r="X27" s="230" t="s">
        <v>140</v>
      </c>
      <c r="Y27" s="230" t="s">
        <v>121</v>
      </c>
      <c r="Z27" s="210"/>
      <c r="AA27" s="210"/>
      <c r="AB27" s="210"/>
      <c r="AC27" s="210"/>
      <c r="AD27" s="210"/>
      <c r="AE27" s="210"/>
      <c r="AF27" s="210"/>
      <c r="AG27" s="210" t="s">
        <v>141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20</v>
      </c>
      <c r="B28" s="250" t="s">
        <v>247</v>
      </c>
      <c r="C28" s="260" t="s">
        <v>248</v>
      </c>
      <c r="D28" s="251" t="s">
        <v>210</v>
      </c>
      <c r="E28" s="252">
        <v>7</v>
      </c>
      <c r="F28" s="253"/>
      <c r="G28" s="254">
        <f>ROUND(E28*F28,2)</f>
        <v>0</v>
      </c>
      <c r="H28" s="231">
        <v>12710</v>
      </c>
      <c r="I28" s="230">
        <f>ROUND(E28*H28,2)</f>
        <v>88970</v>
      </c>
      <c r="J28" s="231">
        <v>0</v>
      </c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199</v>
      </c>
      <c r="T28" s="230" t="s">
        <v>191</v>
      </c>
      <c r="U28" s="230">
        <v>0</v>
      </c>
      <c r="V28" s="230">
        <f>ROUND(E28*U28,2)</f>
        <v>0</v>
      </c>
      <c r="W28" s="230"/>
      <c r="X28" s="230" t="s">
        <v>140</v>
      </c>
      <c r="Y28" s="230" t="s">
        <v>121</v>
      </c>
      <c r="Z28" s="210"/>
      <c r="AA28" s="210"/>
      <c r="AB28" s="210"/>
      <c r="AC28" s="210"/>
      <c r="AD28" s="210"/>
      <c r="AE28" s="210"/>
      <c r="AF28" s="210"/>
      <c r="AG28" s="210" t="s">
        <v>141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9">
        <v>21</v>
      </c>
      <c r="B29" s="250" t="s">
        <v>249</v>
      </c>
      <c r="C29" s="260" t="s">
        <v>250</v>
      </c>
      <c r="D29" s="251" t="s">
        <v>210</v>
      </c>
      <c r="E29" s="252">
        <v>3</v>
      </c>
      <c r="F29" s="253"/>
      <c r="G29" s="254">
        <f>ROUND(E29*F29,2)</f>
        <v>0</v>
      </c>
      <c r="H29" s="231">
        <v>12635</v>
      </c>
      <c r="I29" s="230">
        <f>ROUND(E29*H29,2)</f>
        <v>37905</v>
      </c>
      <c r="J29" s="231">
        <v>0</v>
      </c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199</v>
      </c>
      <c r="T29" s="230" t="s">
        <v>191</v>
      </c>
      <c r="U29" s="230">
        <v>0</v>
      </c>
      <c r="V29" s="230">
        <f>ROUND(E29*U29,2)</f>
        <v>0</v>
      </c>
      <c r="W29" s="230"/>
      <c r="X29" s="230" t="s">
        <v>140</v>
      </c>
      <c r="Y29" s="230" t="s">
        <v>121</v>
      </c>
      <c r="Z29" s="210"/>
      <c r="AA29" s="210"/>
      <c r="AB29" s="210"/>
      <c r="AC29" s="210"/>
      <c r="AD29" s="210"/>
      <c r="AE29" s="210"/>
      <c r="AF29" s="210"/>
      <c r="AG29" s="210" t="s">
        <v>141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6" t="s">
        <v>114</v>
      </c>
      <c r="B30" s="237" t="s">
        <v>73</v>
      </c>
      <c r="C30" s="257" t="s">
        <v>74</v>
      </c>
      <c r="D30" s="238"/>
      <c r="E30" s="239"/>
      <c r="F30" s="240"/>
      <c r="G30" s="241">
        <f>SUMIF(AG31:AG42,"&lt;&gt;NOR",G31:G42)</f>
        <v>0</v>
      </c>
      <c r="H30" s="235"/>
      <c r="I30" s="235">
        <f>SUM(I31:I42)</f>
        <v>0</v>
      </c>
      <c r="J30" s="235"/>
      <c r="K30" s="235">
        <f>SUM(K31:K42)</f>
        <v>159140</v>
      </c>
      <c r="L30" s="235"/>
      <c r="M30" s="235">
        <f>SUM(M31:M42)</f>
        <v>0</v>
      </c>
      <c r="N30" s="234"/>
      <c r="O30" s="234">
        <f>SUM(O31:O42)</f>
        <v>0</v>
      </c>
      <c r="P30" s="234"/>
      <c r="Q30" s="234">
        <f>SUM(Q31:Q42)</f>
        <v>0</v>
      </c>
      <c r="R30" s="235"/>
      <c r="S30" s="235"/>
      <c r="T30" s="235"/>
      <c r="U30" s="235"/>
      <c r="V30" s="235">
        <f>SUM(V31:V42)</f>
        <v>0</v>
      </c>
      <c r="W30" s="235"/>
      <c r="X30" s="235"/>
      <c r="Y30" s="235"/>
      <c r="AG30" t="s">
        <v>115</v>
      </c>
    </row>
    <row r="31" spans="1:60" outlineLevel="1" x14ac:dyDescent="0.25">
      <c r="A31" s="249">
        <v>22</v>
      </c>
      <c r="B31" s="250" t="s">
        <v>251</v>
      </c>
      <c r="C31" s="260" t="s">
        <v>252</v>
      </c>
      <c r="D31" s="251" t="s">
        <v>210</v>
      </c>
      <c r="E31" s="252">
        <v>1</v>
      </c>
      <c r="F31" s="253"/>
      <c r="G31" s="254">
        <f>ROUND(E31*F31,2)</f>
        <v>0</v>
      </c>
      <c r="H31" s="231">
        <v>0</v>
      </c>
      <c r="I31" s="230">
        <f>ROUND(E31*H31,2)</f>
        <v>0</v>
      </c>
      <c r="J31" s="231">
        <v>5600</v>
      </c>
      <c r="K31" s="230">
        <f>ROUND(E31*J31,2)</f>
        <v>5600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199</v>
      </c>
      <c r="T31" s="230" t="s">
        <v>191</v>
      </c>
      <c r="U31" s="230">
        <v>0</v>
      </c>
      <c r="V31" s="230">
        <f>ROUND(E31*U31,2)</f>
        <v>0</v>
      </c>
      <c r="W31" s="230"/>
      <c r="X31" s="230" t="s">
        <v>120</v>
      </c>
      <c r="Y31" s="230" t="s">
        <v>121</v>
      </c>
      <c r="Z31" s="210"/>
      <c r="AA31" s="210"/>
      <c r="AB31" s="210"/>
      <c r="AC31" s="210"/>
      <c r="AD31" s="210"/>
      <c r="AE31" s="210"/>
      <c r="AF31" s="210"/>
      <c r="AG31" s="210" t="s">
        <v>253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23</v>
      </c>
      <c r="B32" s="250" t="s">
        <v>254</v>
      </c>
      <c r="C32" s="260" t="s">
        <v>255</v>
      </c>
      <c r="D32" s="251" t="s">
        <v>210</v>
      </c>
      <c r="E32" s="252">
        <v>3</v>
      </c>
      <c r="F32" s="253"/>
      <c r="G32" s="254">
        <f>ROUND(E32*F32,2)</f>
        <v>0</v>
      </c>
      <c r="H32" s="231">
        <v>0</v>
      </c>
      <c r="I32" s="230">
        <f>ROUND(E32*H32,2)</f>
        <v>0</v>
      </c>
      <c r="J32" s="231">
        <v>4600</v>
      </c>
      <c r="K32" s="230">
        <f>ROUND(E32*J32,2)</f>
        <v>13800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199</v>
      </c>
      <c r="T32" s="230" t="s">
        <v>191</v>
      </c>
      <c r="U32" s="230">
        <v>0</v>
      </c>
      <c r="V32" s="230">
        <f>ROUND(E32*U32,2)</f>
        <v>0</v>
      </c>
      <c r="W32" s="230"/>
      <c r="X32" s="230" t="s">
        <v>120</v>
      </c>
      <c r="Y32" s="230" t="s">
        <v>121</v>
      </c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24</v>
      </c>
      <c r="B33" s="250" t="s">
        <v>256</v>
      </c>
      <c r="C33" s="260" t="s">
        <v>257</v>
      </c>
      <c r="D33" s="251" t="s">
        <v>210</v>
      </c>
      <c r="E33" s="252">
        <v>1</v>
      </c>
      <c r="F33" s="253"/>
      <c r="G33" s="254">
        <f>ROUND(E33*F33,2)</f>
        <v>0</v>
      </c>
      <c r="H33" s="231">
        <v>0</v>
      </c>
      <c r="I33" s="230">
        <f>ROUND(E33*H33,2)</f>
        <v>0</v>
      </c>
      <c r="J33" s="231">
        <v>1250</v>
      </c>
      <c r="K33" s="230">
        <f>ROUND(E33*J33,2)</f>
        <v>1250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199</v>
      </c>
      <c r="T33" s="230" t="s">
        <v>191</v>
      </c>
      <c r="U33" s="230">
        <v>0</v>
      </c>
      <c r="V33" s="230">
        <f>ROUND(E33*U33,2)</f>
        <v>0</v>
      </c>
      <c r="W33" s="230"/>
      <c r="X33" s="230" t="s">
        <v>120</v>
      </c>
      <c r="Y33" s="230" t="s">
        <v>121</v>
      </c>
      <c r="Z33" s="210"/>
      <c r="AA33" s="210"/>
      <c r="AB33" s="210"/>
      <c r="AC33" s="210"/>
      <c r="AD33" s="210"/>
      <c r="AE33" s="210"/>
      <c r="AF33" s="210"/>
      <c r="AG33" s="210" t="s">
        <v>253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25</v>
      </c>
      <c r="B34" s="250" t="s">
        <v>258</v>
      </c>
      <c r="C34" s="260" t="s">
        <v>259</v>
      </c>
      <c r="D34" s="251" t="s">
        <v>210</v>
      </c>
      <c r="E34" s="252">
        <v>1</v>
      </c>
      <c r="F34" s="253"/>
      <c r="G34" s="254">
        <f>ROUND(E34*F34,2)</f>
        <v>0</v>
      </c>
      <c r="H34" s="231">
        <v>0</v>
      </c>
      <c r="I34" s="230">
        <f>ROUND(E34*H34,2)</f>
        <v>0</v>
      </c>
      <c r="J34" s="231">
        <v>900</v>
      </c>
      <c r="K34" s="230">
        <f>ROUND(E34*J34,2)</f>
        <v>900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199</v>
      </c>
      <c r="T34" s="230" t="s">
        <v>191</v>
      </c>
      <c r="U34" s="230">
        <v>0</v>
      </c>
      <c r="V34" s="230">
        <f>ROUND(E34*U34,2)</f>
        <v>0</v>
      </c>
      <c r="W34" s="230"/>
      <c r="X34" s="230" t="s">
        <v>120</v>
      </c>
      <c r="Y34" s="230" t="s">
        <v>121</v>
      </c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26</v>
      </c>
      <c r="B35" s="250" t="s">
        <v>260</v>
      </c>
      <c r="C35" s="260" t="s">
        <v>261</v>
      </c>
      <c r="D35" s="251" t="s">
        <v>210</v>
      </c>
      <c r="E35" s="252">
        <v>4</v>
      </c>
      <c r="F35" s="253"/>
      <c r="G35" s="254">
        <f>ROUND(E35*F35,2)</f>
        <v>0</v>
      </c>
      <c r="H35" s="231">
        <v>0</v>
      </c>
      <c r="I35" s="230">
        <f>ROUND(E35*H35,2)</f>
        <v>0</v>
      </c>
      <c r="J35" s="231">
        <v>160</v>
      </c>
      <c r="K35" s="230">
        <f>ROUND(E35*J35,2)</f>
        <v>640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199</v>
      </c>
      <c r="T35" s="230" t="s">
        <v>191</v>
      </c>
      <c r="U35" s="230">
        <v>0</v>
      </c>
      <c r="V35" s="230">
        <f>ROUND(E35*U35,2)</f>
        <v>0</v>
      </c>
      <c r="W35" s="230"/>
      <c r="X35" s="230" t="s">
        <v>120</v>
      </c>
      <c r="Y35" s="230" t="s">
        <v>121</v>
      </c>
      <c r="Z35" s="210"/>
      <c r="AA35" s="210"/>
      <c r="AB35" s="210"/>
      <c r="AC35" s="210"/>
      <c r="AD35" s="210"/>
      <c r="AE35" s="210"/>
      <c r="AF35" s="210"/>
      <c r="AG35" s="210" t="s">
        <v>253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27</v>
      </c>
      <c r="B36" s="250" t="s">
        <v>262</v>
      </c>
      <c r="C36" s="260" t="s">
        <v>263</v>
      </c>
      <c r="D36" s="251" t="s">
        <v>210</v>
      </c>
      <c r="E36" s="252">
        <v>54</v>
      </c>
      <c r="F36" s="253"/>
      <c r="G36" s="254">
        <f>ROUND(E36*F36,2)</f>
        <v>0</v>
      </c>
      <c r="H36" s="231">
        <v>0</v>
      </c>
      <c r="I36" s="230">
        <f>ROUND(E36*H36,2)</f>
        <v>0</v>
      </c>
      <c r="J36" s="231">
        <v>1150</v>
      </c>
      <c r="K36" s="230">
        <f>ROUND(E36*J36,2)</f>
        <v>62100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199</v>
      </c>
      <c r="T36" s="230" t="s">
        <v>191</v>
      </c>
      <c r="U36" s="230">
        <v>0</v>
      </c>
      <c r="V36" s="230">
        <f>ROUND(E36*U36,2)</f>
        <v>0</v>
      </c>
      <c r="W36" s="230"/>
      <c r="X36" s="230" t="s">
        <v>120</v>
      </c>
      <c r="Y36" s="230" t="s">
        <v>121</v>
      </c>
      <c r="Z36" s="210"/>
      <c r="AA36" s="210"/>
      <c r="AB36" s="210"/>
      <c r="AC36" s="210"/>
      <c r="AD36" s="210"/>
      <c r="AE36" s="210"/>
      <c r="AF36" s="210"/>
      <c r="AG36" s="210" t="s">
        <v>253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28</v>
      </c>
      <c r="B37" s="250" t="s">
        <v>264</v>
      </c>
      <c r="C37" s="260" t="s">
        <v>265</v>
      </c>
      <c r="D37" s="251" t="s">
        <v>210</v>
      </c>
      <c r="E37" s="252">
        <v>50</v>
      </c>
      <c r="F37" s="253"/>
      <c r="G37" s="254">
        <f>ROUND(E37*F37,2)</f>
        <v>0</v>
      </c>
      <c r="H37" s="231">
        <v>0</v>
      </c>
      <c r="I37" s="230">
        <f>ROUND(E37*H37,2)</f>
        <v>0</v>
      </c>
      <c r="J37" s="231">
        <v>950</v>
      </c>
      <c r="K37" s="230">
        <f>ROUND(E37*J37,2)</f>
        <v>47500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199</v>
      </c>
      <c r="T37" s="230" t="s">
        <v>191</v>
      </c>
      <c r="U37" s="230">
        <v>0</v>
      </c>
      <c r="V37" s="230">
        <f>ROUND(E37*U37,2)</f>
        <v>0</v>
      </c>
      <c r="W37" s="230"/>
      <c r="X37" s="230" t="s">
        <v>120</v>
      </c>
      <c r="Y37" s="230" t="s">
        <v>121</v>
      </c>
      <c r="Z37" s="210"/>
      <c r="AA37" s="210"/>
      <c r="AB37" s="210"/>
      <c r="AC37" s="210"/>
      <c r="AD37" s="210"/>
      <c r="AE37" s="210"/>
      <c r="AF37" s="210"/>
      <c r="AG37" s="210" t="s">
        <v>253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9">
        <v>29</v>
      </c>
      <c r="B38" s="250" t="s">
        <v>266</v>
      </c>
      <c r="C38" s="260" t="s">
        <v>267</v>
      </c>
      <c r="D38" s="251" t="s">
        <v>210</v>
      </c>
      <c r="E38" s="252">
        <v>2</v>
      </c>
      <c r="F38" s="253"/>
      <c r="G38" s="254">
        <f>ROUND(E38*F38,2)</f>
        <v>0</v>
      </c>
      <c r="H38" s="231">
        <v>0</v>
      </c>
      <c r="I38" s="230">
        <f>ROUND(E38*H38,2)</f>
        <v>0</v>
      </c>
      <c r="J38" s="231">
        <v>390</v>
      </c>
      <c r="K38" s="230">
        <f>ROUND(E38*J38,2)</f>
        <v>780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199</v>
      </c>
      <c r="T38" s="230" t="s">
        <v>191</v>
      </c>
      <c r="U38" s="230">
        <v>0</v>
      </c>
      <c r="V38" s="230">
        <f>ROUND(E38*U38,2)</f>
        <v>0</v>
      </c>
      <c r="W38" s="230"/>
      <c r="X38" s="230" t="s">
        <v>120</v>
      </c>
      <c r="Y38" s="230" t="s">
        <v>121</v>
      </c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30</v>
      </c>
      <c r="B39" s="250" t="s">
        <v>268</v>
      </c>
      <c r="C39" s="260" t="s">
        <v>269</v>
      </c>
      <c r="D39" s="251" t="s">
        <v>210</v>
      </c>
      <c r="E39" s="252">
        <v>9</v>
      </c>
      <c r="F39" s="253"/>
      <c r="G39" s="254">
        <f>ROUND(E39*F39,2)</f>
        <v>0</v>
      </c>
      <c r="H39" s="231">
        <v>0</v>
      </c>
      <c r="I39" s="230">
        <f>ROUND(E39*H39,2)</f>
        <v>0</v>
      </c>
      <c r="J39" s="231">
        <v>990</v>
      </c>
      <c r="K39" s="230">
        <f>ROUND(E39*J39,2)</f>
        <v>8910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199</v>
      </c>
      <c r="T39" s="230" t="s">
        <v>191</v>
      </c>
      <c r="U39" s="230">
        <v>0</v>
      </c>
      <c r="V39" s="230">
        <f>ROUND(E39*U39,2)</f>
        <v>0</v>
      </c>
      <c r="W39" s="230"/>
      <c r="X39" s="230" t="s">
        <v>120</v>
      </c>
      <c r="Y39" s="230" t="s">
        <v>121</v>
      </c>
      <c r="Z39" s="210"/>
      <c r="AA39" s="210"/>
      <c r="AB39" s="210"/>
      <c r="AC39" s="210"/>
      <c r="AD39" s="210"/>
      <c r="AE39" s="210"/>
      <c r="AF39" s="210"/>
      <c r="AG39" s="210" t="s">
        <v>253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31</v>
      </c>
      <c r="B40" s="250" t="s">
        <v>270</v>
      </c>
      <c r="C40" s="260" t="s">
        <v>271</v>
      </c>
      <c r="D40" s="251" t="s">
        <v>210</v>
      </c>
      <c r="E40" s="252">
        <v>7</v>
      </c>
      <c r="F40" s="253"/>
      <c r="G40" s="254">
        <f>ROUND(E40*F40,2)</f>
        <v>0</v>
      </c>
      <c r="H40" s="231">
        <v>0</v>
      </c>
      <c r="I40" s="230">
        <f>ROUND(E40*H40,2)</f>
        <v>0</v>
      </c>
      <c r="J40" s="231">
        <v>820</v>
      </c>
      <c r="K40" s="230">
        <f>ROUND(E40*J40,2)</f>
        <v>5740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199</v>
      </c>
      <c r="T40" s="230" t="s">
        <v>191</v>
      </c>
      <c r="U40" s="230">
        <v>0</v>
      </c>
      <c r="V40" s="230">
        <f>ROUND(E40*U40,2)</f>
        <v>0</v>
      </c>
      <c r="W40" s="230"/>
      <c r="X40" s="230" t="s">
        <v>120</v>
      </c>
      <c r="Y40" s="230" t="s">
        <v>121</v>
      </c>
      <c r="Z40" s="210"/>
      <c r="AA40" s="210"/>
      <c r="AB40" s="210"/>
      <c r="AC40" s="210"/>
      <c r="AD40" s="210"/>
      <c r="AE40" s="210"/>
      <c r="AF40" s="210"/>
      <c r="AG40" s="210" t="s">
        <v>253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9">
        <v>32</v>
      </c>
      <c r="B41" s="250" t="s">
        <v>272</v>
      </c>
      <c r="C41" s="260" t="s">
        <v>273</v>
      </c>
      <c r="D41" s="251" t="s">
        <v>210</v>
      </c>
      <c r="E41" s="252">
        <v>3</v>
      </c>
      <c r="F41" s="253"/>
      <c r="G41" s="254">
        <f>ROUND(E41*F41,2)</f>
        <v>0</v>
      </c>
      <c r="H41" s="231">
        <v>0</v>
      </c>
      <c r="I41" s="230">
        <f>ROUND(E41*H41,2)</f>
        <v>0</v>
      </c>
      <c r="J41" s="231">
        <v>1240</v>
      </c>
      <c r="K41" s="230">
        <f>ROUND(E41*J41,2)</f>
        <v>3720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199</v>
      </c>
      <c r="T41" s="230" t="s">
        <v>191</v>
      </c>
      <c r="U41" s="230">
        <v>0</v>
      </c>
      <c r="V41" s="230">
        <f>ROUND(E41*U41,2)</f>
        <v>0</v>
      </c>
      <c r="W41" s="230"/>
      <c r="X41" s="230" t="s">
        <v>120</v>
      </c>
      <c r="Y41" s="230" t="s">
        <v>121</v>
      </c>
      <c r="Z41" s="210"/>
      <c r="AA41" s="210"/>
      <c r="AB41" s="210"/>
      <c r="AC41" s="210"/>
      <c r="AD41" s="210"/>
      <c r="AE41" s="210"/>
      <c r="AF41" s="210"/>
      <c r="AG41" s="210" t="s">
        <v>253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9">
        <v>33</v>
      </c>
      <c r="B42" s="250" t="s">
        <v>274</v>
      </c>
      <c r="C42" s="260" t="s">
        <v>275</v>
      </c>
      <c r="D42" s="251" t="s">
        <v>276</v>
      </c>
      <c r="E42" s="252">
        <v>1</v>
      </c>
      <c r="F42" s="253"/>
      <c r="G42" s="254">
        <f>ROUND(E42*F42,2)</f>
        <v>0</v>
      </c>
      <c r="H42" s="231">
        <v>0</v>
      </c>
      <c r="I42" s="230">
        <f>ROUND(E42*H42,2)</f>
        <v>0</v>
      </c>
      <c r="J42" s="231">
        <v>8200</v>
      </c>
      <c r="K42" s="230">
        <f>ROUND(E42*J42,2)</f>
        <v>8200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199</v>
      </c>
      <c r="T42" s="230" t="s">
        <v>191</v>
      </c>
      <c r="U42" s="230">
        <v>0</v>
      </c>
      <c r="V42" s="230">
        <f>ROUND(E42*U42,2)</f>
        <v>0</v>
      </c>
      <c r="W42" s="230"/>
      <c r="X42" s="230" t="s">
        <v>120</v>
      </c>
      <c r="Y42" s="230" t="s">
        <v>121</v>
      </c>
      <c r="Z42" s="210"/>
      <c r="AA42" s="210"/>
      <c r="AB42" s="210"/>
      <c r="AC42" s="210"/>
      <c r="AD42" s="210"/>
      <c r="AE42" s="210"/>
      <c r="AF42" s="210"/>
      <c r="AG42" s="210" t="s">
        <v>253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36" t="s">
        <v>114</v>
      </c>
      <c r="B43" s="237" t="s">
        <v>75</v>
      </c>
      <c r="C43" s="257" t="s">
        <v>76</v>
      </c>
      <c r="D43" s="238"/>
      <c r="E43" s="239"/>
      <c r="F43" s="240"/>
      <c r="G43" s="241">
        <f>SUMIF(AG44:AG49,"&lt;&gt;NOR",G44:G49)</f>
        <v>0</v>
      </c>
      <c r="H43" s="235"/>
      <c r="I43" s="235">
        <f>SUM(I44:I49)</f>
        <v>130990</v>
      </c>
      <c r="J43" s="235"/>
      <c r="K43" s="235">
        <f>SUM(K44:K49)</f>
        <v>0</v>
      </c>
      <c r="L43" s="235"/>
      <c r="M43" s="235">
        <f>SUM(M44:M49)</f>
        <v>0</v>
      </c>
      <c r="N43" s="234"/>
      <c r="O43" s="234">
        <f>SUM(O44:O49)</f>
        <v>0</v>
      </c>
      <c r="P43" s="234"/>
      <c r="Q43" s="234">
        <f>SUM(Q44:Q49)</f>
        <v>0</v>
      </c>
      <c r="R43" s="235"/>
      <c r="S43" s="235"/>
      <c r="T43" s="235"/>
      <c r="U43" s="235"/>
      <c r="V43" s="235">
        <f>SUM(V44:V49)</f>
        <v>0</v>
      </c>
      <c r="W43" s="235"/>
      <c r="X43" s="235"/>
      <c r="Y43" s="235"/>
      <c r="AG43" t="s">
        <v>115</v>
      </c>
    </row>
    <row r="44" spans="1:60" ht="20.399999999999999" outlineLevel="1" x14ac:dyDescent="0.25">
      <c r="A44" s="249">
        <v>34</v>
      </c>
      <c r="B44" s="250" t="s">
        <v>277</v>
      </c>
      <c r="C44" s="260" t="s">
        <v>278</v>
      </c>
      <c r="D44" s="251" t="s">
        <v>146</v>
      </c>
      <c r="E44" s="252">
        <v>100</v>
      </c>
      <c r="F44" s="253"/>
      <c r="G44" s="254">
        <f>ROUND(E44*F44,2)</f>
        <v>0</v>
      </c>
      <c r="H44" s="231">
        <v>31</v>
      </c>
      <c r="I44" s="230">
        <f>ROUND(E44*H44,2)</f>
        <v>3100</v>
      </c>
      <c r="J44" s="231">
        <v>0</v>
      </c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199</v>
      </c>
      <c r="T44" s="230" t="s">
        <v>191</v>
      </c>
      <c r="U44" s="230">
        <v>0</v>
      </c>
      <c r="V44" s="230">
        <f>ROUND(E44*U44,2)</f>
        <v>0</v>
      </c>
      <c r="W44" s="230"/>
      <c r="X44" s="230" t="s">
        <v>140</v>
      </c>
      <c r="Y44" s="230" t="s">
        <v>121</v>
      </c>
      <c r="Z44" s="210"/>
      <c r="AA44" s="210"/>
      <c r="AB44" s="210"/>
      <c r="AC44" s="210"/>
      <c r="AD44" s="210"/>
      <c r="AE44" s="210"/>
      <c r="AF44" s="210"/>
      <c r="AG44" s="210" t="s">
        <v>141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35</v>
      </c>
      <c r="B45" s="250" t="s">
        <v>279</v>
      </c>
      <c r="C45" s="260" t="s">
        <v>280</v>
      </c>
      <c r="D45" s="251" t="s">
        <v>146</v>
      </c>
      <c r="E45" s="252">
        <v>800</v>
      </c>
      <c r="F45" s="253"/>
      <c r="G45" s="254">
        <f>ROUND(E45*F45,2)</f>
        <v>0</v>
      </c>
      <c r="H45" s="231">
        <v>36</v>
      </c>
      <c r="I45" s="230">
        <f>ROUND(E45*H45,2)</f>
        <v>28800</v>
      </c>
      <c r="J45" s="231">
        <v>0</v>
      </c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199</v>
      </c>
      <c r="T45" s="230" t="s">
        <v>191</v>
      </c>
      <c r="U45" s="230">
        <v>0</v>
      </c>
      <c r="V45" s="230">
        <f>ROUND(E45*U45,2)</f>
        <v>0</v>
      </c>
      <c r="W45" s="230"/>
      <c r="X45" s="230" t="s">
        <v>140</v>
      </c>
      <c r="Y45" s="230" t="s">
        <v>121</v>
      </c>
      <c r="Z45" s="210"/>
      <c r="AA45" s="210"/>
      <c r="AB45" s="210"/>
      <c r="AC45" s="210"/>
      <c r="AD45" s="210"/>
      <c r="AE45" s="210"/>
      <c r="AF45" s="210"/>
      <c r="AG45" s="210" t="s">
        <v>141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9">
        <v>36</v>
      </c>
      <c r="B46" s="250" t="s">
        <v>281</v>
      </c>
      <c r="C46" s="260" t="s">
        <v>282</v>
      </c>
      <c r="D46" s="251" t="s">
        <v>146</v>
      </c>
      <c r="E46" s="252">
        <v>300</v>
      </c>
      <c r="F46" s="253"/>
      <c r="G46" s="254">
        <f>ROUND(E46*F46,2)</f>
        <v>0</v>
      </c>
      <c r="H46" s="231">
        <v>99</v>
      </c>
      <c r="I46" s="230">
        <f>ROUND(E46*H46,2)</f>
        <v>29700</v>
      </c>
      <c r="J46" s="231">
        <v>0</v>
      </c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199</v>
      </c>
      <c r="T46" s="230" t="s">
        <v>191</v>
      </c>
      <c r="U46" s="230">
        <v>0</v>
      </c>
      <c r="V46" s="230">
        <f>ROUND(E46*U46,2)</f>
        <v>0</v>
      </c>
      <c r="W46" s="230"/>
      <c r="X46" s="230" t="s">
        <v>140</v>
      </c>
      <c r="Y46" s="230" t="s">
        <v>121</v>
      </c>
      <c r="Z46" s="210"/>
      <c r="AA46" s="210"/>
      <c r="AB46" s="210"/>
      <c r="AC46" s="210"/>
      <c r="AD46" s="210"/>
      <c r="AE46" s="210"/>
      <c r="AF46" s="210"/>
      <c r="AG46" s="210" t="s">
        <v>141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37</v>
      </c>
      <c r="B47" s="250" t="s">
        <v>283</v>
      </c>
      <c r="C47" s="260" t="s">
        <v>284</v>
      </c>
      <c r="D47" s="251" t="s">
        <v>210</v>
      </c>
      <c r="E47" s="252">
        <v>3300</v>
      </c>
      <c r="F47" s="253"/>
      <c r="G47" s="254">
        <f>ROUND(E47*F47,2)</f>
        <v>0</v>
      </c>
      <c r="H47" s="231">
        <v>7</v>
      </c>
      <c r="I47" s="230">
        <f>ROUND(E47*H47,2)</f>
        <v>23100</v>
      </c>
      <c r="J47" s="231">
        <v>0</v>
      </c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199</v>
      </c>
      <c r="T47" s="230" t="s">
        <v>191</v>
      </c>
      <c r="U47" s="230">
        <v>0</v>
      </c>
      <c r="V47" s="230">
        <f>ROUND(E47*U47,2)</f>
        <v>0</v>
      </c>
      <c r="W47" s="230"/>
      <c r="X47" s="230" t="s">
        <v>140</v>
      </c>
      <c r="Y47" s="230" t="s">
        <v>121</v>
      </c>
      <c r="Z47" s="210"/>
      <c r="AA47" s="210"/>
      <c r="AB47" s="210"/>
      <c r="AC47" s="210"/>
      <c r="AD47" s="210"/>
      <c r="AE47" s="210"/>
      <c r="AF47" s="210"/>
      <c r="AG47" s="210" t="s">
        <v>141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9">
        <v>38</v>
      </c>
      <c r="B48" s="250" t="s">
        <v>285</v>
      </c>
      <c r="C48" s="260" t="s">
        <v>286</v>
      </c>
      <c r="D48" s="251" t="s">
        <v>210</v>
      </c>
      <c r="E48" s="252">
        <v>3300</v>
      </c>
      <c r="F48" s="253"/>
      <c r="G48" s="254">
        <f>ROUND(E48*F48,2)</f>
        <v>0</v>
      </c>
      <c r="H48" s="231">
        <v>11</v>
      </c>
      <c r="I48" s="230">
        <f>ROUND(E48*H48,2)</f>
        <v>36300</v>
      </c>
      <c r="J48" s="231">
        <v>0</v>
      </c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199</v>
      </c>
      <c r="T48" s="230" t="s">
        <v>191</v>
      </c>
      <c r="U48" s="230">
        <v>0</v>
      </c>
      <c r="V48" s="230">
        <f>ROUND(E48*U48,2)</f>
        <v>0</v>
      </c>
      <c r="W48" s="230"/>
      <c r="X48" s="230" t="s">
        <v>140</v>
      </c>
      <c r="Y48" s="230" t="s">
        <v>121</v>
      </c>
      <c r="Z48" s="210"/>
      <c r="AA48" s="210"/>
      <c r="AB48" s="210"/>
      <c r="AC48" s="210"/>
      <c r="AD48" s="210"/>
      <c r="AE48" s="210"/>
      <c r="AF48" s="210"/>
      <c r="AG48" s="210" t="s">
        <v>141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39</v>
      </c>
      <c r="B49" s="250" t="s">
        <v>287</v>
      </c>
      <c r="C49" s="260" t="s">
        <v>288</v>
      </c>
      <c r="D49" s="251" t="s">
        <v>276</v>
      </c>
      <c r="E49" s="252">
        <v>1</v>
      </c>
      <c r="F49" s="253"/>
      <c r="G49" s="254">
        <f>ROUND(E49*F49,2)</f>
        <v>0</v>
      </c>
      <c r="H49" s="231">
        <v>9990</v>
      </c>
      <c r="I49" s="230">
        <f>ROUND(E49*H49,2)</f>
        <v>9990</v>
      </c>
      <c r="J49" s="231">
        <v>0</v>
      </c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199</v>
      </c>
      <c r="T49" s="230" t="s">
        <v>191</v>
      </c>
      <c r="U49" s="230">
        <v>0</v>
      </c>
      <c r="V49" s="230">
        <f>ROUND(E49*U49,2)</f>
        <v>0</v>
      </c>
      <c r="W49" s="230"/>
      <c r="X49" s="230" t="s">
        <v>140</v>
      </c>
      <c r="Y49" s="230" t="s">
        <v>121</v>
      </c>
      <c r="Z49" s="210"/>
      <c r="AA49" s="210"/>
      <c r="AB49" s="210"/>
      <c r="AC49" s="210"/>
      <c r="AD49" s="210"/>
      <c r="AE49" s="210"/>
      <c r="AF49" s="210"/>
      <c r="AG49" s="210" t="s">
        <v>141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6" t="s">
        <v>114</v>
      </c>
      <c r="B50" s="237" t="s">
        <v>77</v>
      </c>
      <c r="C50" s="257" t="s">
        <v>78</v>
      </c>
      <c r="D50" s="238"/>
      <c r="E50" s="239"/>
      <c r="F50" s="240"/>
      <c r="G50" s="241">
        <f>SUMIF(AG51:AG56,"&lt;&gt;NOR",G51:G56)</f>
        <v>0</v>
      </c>
      <c r="H50" s="235"/>
      <c r="I50" s="235">
        <f>SUM(I51:I56)</f>
        <v>0</v>
      </c>
      <c r="J50" s="235"/>
      <c r="K50" s="235">
        <f>SUM(K51:K56)</f>
        <v>242396</v>
      </c>
      <c r="L50" s="235"/>
      <c r="M50" s="235">
        <f>SUM(M51:M56)</f>
        <v>0</v>
      </c>
      <c r="N50" s="234"/>
      <c r="O50" s="234">
        <f>SUM(O51:O56)</f>
        <v>0</v>
      </c>
      <c r="P50" s="234"/>
      <c r="Q50" s="234">
        <f>SUM(Q51:Q56)</f>
        <v>0</v>
      </c>
      <c r="R50" s="235"/>
      <c r="S50" s="235"/>
      <c r="T50" s="235"/>
      <c r="U50" s="235"/>
      <c r="V50" s="235">
        <f>SUM(V51:V56)</f>
        <v>0</v>
      </c>
      <c r="W50" s="235"/>
      <c r="X50" s="235"/>
      <c r="Y50" s="235"/>
      <c r="AG50" t="s">
        <v>115</v>
      </c>
    </row>
    <row r="51" spans="1:60" outlineLevel="1" x14ac:dyDescent="0.25">
      <c r="A51" s="249">
        <v>40</v>
      </c>
      <c r="B51" s="250" t="s">
        <v>289</v>
      </c>
      <c r="C51" s="260" t="s">
        <v>290</v>
      </c>
      <c r="D51" s="251" t="s">
        <v>146</v>
      </c>
      <c r="E51" s="252">
        <v>100</v>
      </c>
      <c r="F51" s="253"/>
      <c r="G51" s="254">
        <f>ROUND(E51*F51,2)</f>
        <v>0</v>
      </c>
      <c r="H51" s="231">
        <v>0</v>
      </c>
      <c r="I51" s="230">
        <f>ROUND(E51*H51,2)</f>
        <v>0</v>
      </c>
      <c r="J51" s="231">
        <v>45</v>
      </c>
      <c r="K51" s="230">
        <f>ROUND(E51*J51,2)</f>
        <v>4500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199</v>
      </c>
      <c r="T51" s="230" t="s">
        <v>191</v>
      </c>
      <c r="U51" s="230">
        <v>0</v>
      </c>
      <c r="V51" s="230">
        <f>ROUND(E51*U51,2)</f>
        <v>0</v>
      </c>
      <c r="W51" s="230"/>
      <c r="X51" s="230" t="s">
        <v>120</v>
      </c>
      <c r="Y51" s="230" t="s">
        <v>121</v>
      </c>
      <c r="Z51" s="210"/>
      <c r="AA51" s="210"/>
      <c r="AB51" s="210"/>
      <c r="AC51" s="210"/>
      <c r="AD51" s="210"/>
      <c r="AE51" s="210"/>
      <c r="AF51" s="210"/>
      <c r="AG51" s="210" t="s">
        <v>253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9">
        <v>41</v>
      </c>
      <c r="B52" s="250" t="s">
        <v>291</v>
      </c>
      <c r="C52" s="260" t="s">
        <v>292</v>
      </c>
      <c r="D52" s="251" t="s">
        <v>210</v>
      </c>
      <c r="E52" s="252">
        <v>1</v>
      </c>
      <c r="F52" s="253"/>
      <c r="G52" s="254">
        <f>ROUND(E52*F52,2)</f>
        <v>0</v>
      </c>
      <c r="H52" s="231">
        <v>0</v>
      </c>
      <c r="I52" s="230">
        <f>ROUND(E52*H52,2)</f>
        <v>0</v>
      </c>
      <c r="J52" s="231">
        <v>750</v>
      </c>
      <c r="K52" s="230">
        <f>ROUND(E52*J52,2)</f>
        <v>750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199</v>
      </c>
      <c r="T52" s="230" t="s">
        <v>191</v>
      </c>
      <c r="U52" s="230">
        <v>0</v>
      </c>
      <c r="V52" s="230">
        <f>ROUND(E52*U52,2)</f>
        <v>0</v>
      </c>
      <c r="W52" s="230"/>
      <c r="X52" s="230" t="s">
        <v>120</v>
      </c>
      <c r="Y52" s="230" t="s">
        <v>121</v>
      </c>
      <c r="Z52" s="210"/>
      <c r="AA52" s="210"/>
      <c r="AB52" s="210"/>
      <c r="AC52" s="210"/>
      <c r="AD52" s="210"/>
      <c r="AE52" s="210"/>
      <c r="AF52" s="210"/>
      <c r="AG52" s="210" t="s">
        <v>253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42</v>
      </c>
      <c r="B53" s="250" t="s">
        <v>293</v>
      </c>
      <c r="C53" s="260" t="s">
        <v>294</v>
      </c>
      <c r="D53" s="251" t="s">
        <v>146</v>
      </c>
      <c r="E53" s="252">
        <v>1100</v>
      </c>
      <c r="F53" s="253"/>
      <c r="G53" s="254">
        <f>ROUND(E53*F53,2)</f>
        <v>0</v>
      </c>
      <c r="H53" s="231">
        <v>0</v>
      </c>
      <c r="I53" s="230">
        <f>ROUND(E53*H53,2)</f>
        <v>0</v>
      </c>
      <c r="J53" s="231">
        <v>55</v>
      </c>
      <c r="K53" s="230">
        <f>ROUND(E53*J53,2)</f>
        <v>60500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199</v>
      </c>
      <c r="T53" s="230" t="s">
        <v>191</v>
      </c>
      <c r="U53" s="230">
        <v>0</v>
      </c>
      <c r="V53" s="230">
        <f>ROUND(E53*U53,2)</f>
        <v>0</v>
      </c>
      <c r="W53" s="230"/>
      <c r="X53" s="230" t="s">
        <v>120</v>
      </c>
      <c r="Y53" s="230" t="s">
        <v>121</v>
      </c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43</v>
      </c>
      <c r="B54" s="250" t="s">
        <v>295</v>
      </c>
      <c r="C54" s="260" t="s">
        <v>296</v>
      </c>
      <c r="D54" s="251" t="s">
        <v>210</v>
      </c>
      <c r="E54" s="252">
        <v>3300</v>
      </c>
      <c r="F54" s="253"/>
      <c r="G54" s="254">
        <f>ROUND(E54*F54,2)</f>
        <v>0</v>
      </c>
      <c r="H54" s="231">
        <v>0</v>
      </c>
      <c r="I54" s="230">
        <f>ROUND(E54*H54,2)</f>
        <v>0</v>
      </c>
      <c r="J54" s="231">
        <v>50</v>
      </c>
      <c r="K54" s="230">
        <f>ROUND(E54*J54,2)</f>
        <v>165000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199</v>
      </c>
      <c r="T54" s="230" t="s">
        <v>191</v>
      </c>
      <c r="U54" s="230">
        <v>0</v>
      </c>
      <c r="V54" s="230">
        <f>ROUND(E54*U54,2)</f>
        <v>0</v>
      </c>
      <c r="W54" s="230"/>
      <c r="X54" s="230" t="s">
        <v>120</v>
      </c>
      <c r="Y54" s="230" t="s">
        <v>121</v>
      </c>
      <c r="Z54" s="210"/>
      <c r="AA54" s="210"/>
      <c r="AB54" s="210"/>
      <c r="AC54" s="210"/>
      <c r="AD54" s="210"/>
      <c r="AE54" s="210"/>
      <c r="AF54" s="210"/>
      <c r="AG54" s="210" t="s">
        <v>253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44</v>
      </c>
      <c r="B55" s="250" t="s">
        <v>297</v>
      </c>
      <c r="C55" s="260" t="s">
        <v>298</v>
      </c>
      <c r="D55" s="251" t="s">
        <v>210</v>
      </c>
      <c r="E55" s="252">
        <v>97</v>
      </c>
      <c r="F55" s="253"/>
      <c r="G55" s="254">
        <f>ROUND(E55*F55,2)</f>
        <v>0</v>
      </c>
      <c r="H55" s="231">
        <v>0</v>
      </c>
      <c r="I55" s="230">
        <f>ROUND(E55*H55,2)</f>
        <v>0</v>
      </c>
      <c r="J55" s="231">
        <v>18</v>
      </c>
      <c r="K55" s="230">
        <f>ROUND(E55*J55,2)</f>
        <v>1746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199</v>
      </c>
      <c r="T55" s="230" t="s">
        <v>191</v>
      </c>
      <c r="U55" s="230">
        <v>0</v>
      </c>
      <c r="V55" s="230">
        <f>ROUND(E55*U55,2)</f>
        <v>0</v>
      </c>
      <c r="W55" s="230"/>
      <c r="X55" s="230" t="s">
        <v>120</v>
      </c>
      <c r="Y55" s="230" t="s">
        <v>121</v>
      </c>
      <c r="Z55" s="210"/>
      <c r="AA55" s="210"/>
      <c r="AB55" s="210"/>
      <c r="AC55" s="210"/>
      <c r="AD55" s="210"/>
      <c r="AE55" s="210"/>
      <c r="AF55" s="210"/>
      <c r="AG55" s="210" t="s">
        <v>253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45</v>
      </c>
      <c r="B56" s="250" t="s">
        <v>299</v>
      </c>
      <c r="C56" s="260" t="s">
        <v>300</v>
      </c>
      <c r="D56" s="251" t="s">
        <v>276</v>
      </c>
      <c r="E56" s="252">
        <v>1</v>
      </c>
      <c r="F56" s="253"/>
      <c r="G56" s="254">
        <f>ROUND(E56*F56,2)</f>
        <v>0</v>
      </c>
      <c r="H56" s="231">
        <v>0</v>
      </c>
      <c r="I56" s="230">
        <f>ROUND(E56*H56,2)</f>
        <v>0</v>
      </c>
      <c r="J56" s="231">
        <v>9900</v>
      </c>
      <c r="K56" s="230">
        <f>ROUND(E56*J56,2)</f>
        <v>9900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199</v>
      </c>
      <c r="T56" s="230" t="s">
        <v>191</v>
      </c>
      <c r="U56" s="230">
        <v>0</v>
      </c>
      <c r="V56" s="230">
        <f>ROUND(E56*U56,2)</f>
        <v>0</v>
      </c>
      <c r="W56" s="230"/>
      <c r="X56" s="230" t="s">
        <v>120</v>
      </c>
      <c r="Y56" s="230" t="s">
        <v>121</v>
      </c>
      <c r="Z56" s="210"/>
      <c r="AA56" s="210"/>
      <c r="AB56" s="210"/>
      <c r="AC56" s="210"/>
      <c r="AD56" s="210"/>
      <c r="AE56" s="210"/>
      <c r="AF56" s="210"/>
      <c r="AG56" s="210" t="s">
        <v>253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6" t="s">
        <v>114</v>
      </c>
      <c r="B57" s="237" t="s">
        <v>79</v>
      </c>
      <c r="C57" s="257" t="s">
        <v>80</v>
      </c>
      <c r="D57" s="238"/>
      <c r="E57" s="239"/>
      <c r="F57" s="240"/>
      <c r="G57" s="241">
        <f>SUMIF(AG58:AG69,"&lt;&gt;NOR",G58:G69)</f>
        <v>0</v>
      </c>
      <c r="H57" s="235"/>
      <c r="I57" s="235">
        <f>SUM(I58:I69)</f>
        <v>0</v>
      </c>
      <c r="J57" s="235"/>
      <c r="K57" s="235">
        <f>SUM(K58:K69)</f>
        <v>319094</v>
      </c>
      <c r="L57" s="235"/>
      <c r="M57" s="235">
        <f>SUM(M58:M69)</f>
        <v>0</v>
      </c>
      <c r="N57" s="234"/>
      <c r="O57" s="234">
        <f>SUM(O58:O69)</f>
        <v>0</v>
      </c>
      <c r="P57" s="234"/>
      <c r="Q57" s="234">
        <f>SUM(Q58:Q69)</f>
        <v>0</v>
      </c>
      <c r="R57" s="235"/>
      <c r="S57" s="235"/>
      <c r="T57" s="235"/>
      <c r="U57" s="235"/>
      <c r="V57" s="235">
        <f>SUM(V58:V69)</f>
        <v>0</v>
      </c>
      <c r="W57" s="235"/>
      <c r="X57" s="235"/>
      <c r="Y57" s="235"/>
      <c r="AG57" t="s">
        <v>115</v>
      </c>
    </row>
    <row r="58" spans="1:60" outlineLevel="1" x14ac:dyDescent="0.25">
      <c r="A58" s="249">
        <v>46</v>
      </c>
      <c r="B58" s="250" t="s">
        <v>301</v>
      </c>
      <c r="C58" s="260" t="s">
        <v>302</v>
      </c>
      <c r="D58" s="251" t="s">
        <v>210</v>
      </c>
      <c r="E58" s="252">
        <v>1</v>
      </c>
      <c r="F58" s="253"/>
      <c r="G58" s="254">
        <f>ROUND(E58*F58,2)</f>
        <v>0</v>
      </c>
      <c r="H58" s="231">
        <v>0</v>
      </c>
      <c r="I58" s="230">
        <f>ROUND(E58*H58,2)</f>
        <v>0</v>
      </c>
      <c r="J58" s="231">
        <v>2600</v>
      </c>
      <c r="K58" s="230">
        <f>ROUND(E58*J58,2)</f>
        <v>2600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199</v>
      </c>
      <c r="T58" s="230" t="s">
        <v>191</v>
      </c>
      <c r="U58" s="230">
        <v>0</v>
      </c>
      <c r="V58" s="230">
        <f>ROUND(E58*U58,2)</f>
        <v>0</v>
      </c>
      <c r="W58" s="230"/>
      <c r="X58" s="230" t="s">
        <v>120</v>
      </c>
      <c r="Y58" s="230" t="s">
        <v>121</v>
      </c>
      <c r="Z58" s="210"/>
      <c r="AA58" s="210"/>
      <c r="AB58" s="210"/>
      <c r="AC58" s="210"/>
      <c r="AD58" s="210"/>
      <c r="AE58" s="210"/>
      <c r="AF58" s="210"/>
      <c r="AG58" s="210" t="s">
        <v>253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47</v>
      </c>
      <c r="B59" s="250" t="s">
        <v>303</v>
      </c>
      <c r="C59" s="260" t="s">
        <v>304</v>
      </c>
      <c r="D59" s="251" t="s">
        <v>276</v>
      </c>
      <c r="E59" s="252">
        <v>7</v>
      </c>
      <c r="F59" s="253"/>
      <c r="G59" s="254">
        <f>ROUND(E59*F59,2)</f>
        <v>0</v>
      </c>
      <c r="H59" s="231">
        <v>0</v>
      </c>
      <c r="I59" s="230">
        <f>ROUND(E59*H59,2)</f>
        <v>0</v>
      </c>
      <c r="J59" s="231">
        <v>4890</v>
      </c>
      <c r="K59" s="230">
        <f>ROUND(E59*J59,2)</f>
        <v>34230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199</v>
      </c>
      <c r="T59" s="230" t="s">
        <v>191</v>
      </c>
      <c r="U59" s="230">
        <v>0</v>
      </c>
      <c r="V59" s="230">
        <f>ROUND(E59*U59,2)</f>
        <v>0</v>
      </c>
      <c r="W59" s="230"/>
      <c r="X59" s="230" t="s">
        <v>120</v>
      </c>
      <c r="Y59" s="230" t="s">
        <v>121</v>
      </c>
      <c r="Z59" s="210"/>
      <c r="AA59" s="210"/>
      <c r="AB59" s="210"/>
      <c r="AC59" s="210"/>
      <c r="AD59" s="210"/>
      <c r="AE59" s="210"/>
      <c r="AF59" s="210"/>
      <c r="AG59" s="210" t="s">
        <v>253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48</v>
      </c>
      <c r="B60" s="250" t="s">
        <v>305</v>
      </c>
      <c r="C60" s="260" t="s">
        <v>306</v>
      </c>
      <c r="D60" s="251" t="s">
        <v>307</v>
      </c>
      <c r="E60" s="252">
        <v>48</v>
      </c>
      <c r="F60" s="253"/>
      <c r="G60" s="254">
        <f>ROUND(E60*F60,2)</f>
        <v>0</v>
      </c>
      <c r="H60" s="231">
        <v>0</v>
      </c>
      <c r="I60" s="230">
        <f>ROUND(E60*H60,2)</f>
        <v>0</v>
      </c>
      <c r="J60" s="231">
        <v>1045</v>
      </c>
      <c r="K60" s="230">
        <f>ROUND(E60*J60,2)</f>
        <v>50160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199</v>
      </c>
      <c r="T60" s="230" t="s">
        <v>191</v>
      </c>
      <c r="U60" s="230">
        <v>0</v>
      </c>
      <c r="V60" s="230">
        <f>ROUND(E60*U60,2)</f>
        <v>0</v>
      </c>
      <c r="W60" s="230"/>
      <c r="X60" s="230" t="s">
        <v>120</v>
      </c>
      <c r="Y60" s="230" t="s">
        <v>121</v>
      </c>
      <c r="Z60" s="210"/>
      <c r="AA60" s="210"/>
      <c r="AB60" s="210"/>
      <c r="AC60" s="210"/>
      <c r="AD60" s="210"/>
      <c r="AE60" s="210"/>
      <c r="AF60" s="210"/>
      <c r="AG60" s="210" t="s">
        <v>253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9">
        <v>49</v>
      </c>
      <c r="B61" s="250" t="s">
        <v>308</v>
      </c>
      <c r="C61" s="260" t="s">
        <v>309</v>
      </c>
      <c r="D61" s="251" t="s">
        <v>307</v>
      </c>
      <c r="E61" s="252">
        <v>24</v>
      </c>
      <c r="F61" s="253"/>
      <c r="G61" s="254">
        <f>ROUND(E61*F61,2)</f>
        <v>0</v>
      </c>
      <c r="H61" s="231">
        <v>0</v>
      </c>
      <c r="I61" s="230">
        <f>ROUND(E61*H61,2)</f>
        <v>0</v>
      </c>
      <c r="J61" s="231">
        <v>1420</v>
      </c>
      <c r="K61" s="230">
        <f>ROUND(E61*J61,2)</f>
        <v>34080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199</v>
      </c>
      <c r="T61" s="230" t="s">
        <v>191</v>
      </c>
      <c r="U61" s="230">
        <v>0</v>
      </c>
      <c r="V61" s="230">
        <f>ROUND(E61*U61,2)</f>
        <v>0</v>
      </c>
      <c r="W61" s="230"/>
      <c r="X61" s="230" t="s">
        <v>120</v>
      </c>
      <c r="Y61" s="230" t="s">
        <v>121</v>
      </c>
      <c r="Z61" s="210"/>
      <c r="AA61" s="210"/>
      <c r="AB61" s="210"/>
      <c r="AC61" s="210"/>
      <c r="AD61" s="210"/>
      <c r="AE61" s="210"/>
      <c r="AF61" s="210"/>
      <c r="AG61" s="210" t="s">
        <v>253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50</v>
      </c>
      <c r="B62" s="250" t="s">
        <v>310</v>
      </c>
      <c r="C62" s="260" t="s">
        <v>311</v>
      </c>
      <c r="D62" s="251" t="s">
        <v>307</v>
      </c>
      <c r="E62" s="252">
        <v>16</v>
      </c>
      <c r="F62" s="253"/>
      <c r="G62" s="254">
        <f>ROUND(E62*F62,2)</f>
        <v>0</v>
      </c>
      <c r="H62" s="231">
        <v>0</v>
      </c>
      <c r="I62" s="230">
        <f>ROUND(E62*H62,2)</f>
        <v>0</v>
      </c>
      <c r="J62" s="231">
        <v>1150</v>
      </c>
      <c r="K62" s="230">
        <f>ROUND(E62*J62,2)</f>
        <v>18400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199</v>
      </c>
      <c r="T62" s="230" t="s">
        <v>191</v>
      </c>
      <c r="U62" s="230">
        <v>0</v>
      </c>
      <c r="V62" s="230">
        <f>ROUND(E62*U62,2)</f>
        <v>0</v>
      </c>
      <c r="W62" s="230"/>
      <c r="X62" s="230" t="s">
        <v>120</v>
      </c>
      <c r="Y62" s="230" t="s">
        <v>121</v>
      </c>
      <c r="Z62" s="210"/>
      <c r="AA62" s="210"/>
      <c r="AB62" s="210"/>
      <c r="AC62" s="210"/>
      <c r="AD62" s="210"/>
      <c r="AE62" s="210"/>
      <c r="AF62" s="210"/>
      <c r="AG62" s="210" t="s">
        <v>253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9">
        <v>51</v>
      </c>
      <c r="B63" s="250" t="s">
        <v>312</v>
      </c>
      <c r="C63" s="260" t="s">
        <v>313</v>
      </c>
      <c r="D63" s="251" t="s">
        <v>276</v>
      </c>
      <c r="E63" s="252">
        <v>1</v>
      </c>
      <c r="F63" s="253"/>
      <c r="G63" s="254">
        <f>ROUND(E63*F63,2)</f>
        <v>0</v>
      </c>
      <c r="H63" s="231">
        <v>0</v>
      </c>
      <c r="I63" s="230">
        <f>ROUND(E63*H63,2)</f>
        <v>0</v>
      </c>
      <c r="J63" s="231">
        <v>26280</v>
      </c>
      <c r="K63" s="230">
        <f>ROUND(E63*J63,2)</f>
        <v>26280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199</v>
      </c>
      <c r="T63" s="230" t="s">
        <v>191</v>
      </c>
      <c r="U63" s="230">
        <v>0</v>
      </c>
      <c r="V63" s="230">
        <f>ROUND(E63*U63,2)</f>
        <v>0</v>
      </c>
      <c r="W63" s="230"/>
      <c r="X63" s="230" t="s">
        <v>120</v>
      </c>
      <c r="Y63" s="230" t="s">
        <v>121</v>
      </c>
      <c r="Z63" s="210"/>
      <c r="AA63" s="210"/>
      <c r="AB63" s="210"/>
      <c r="AC63" s="210"/>
      <c r="AD63" s="210"/>
      <c r="AE63" s="210"/>
      <c r="AF63" s="210"/>
      <c r="AG63" s="210" t="s">
        <v>253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52</v>
      </c>
      <c r="B64" s="250" t="s">
        <v>314</v>
      </c>
      <c r="C64" s="260" t="s">
        <v>315</v>
      </c>
      <c r="D64" s="251" t="s">
        <v>307</v>
      </c>
      <c r="E64" s="252">
        <v>60</v>
      </c>
      <c r="F64" s="253"/>
      <c r="G64" s="254">
        <f>ROUND(E64*F64,2)</f>
        <v>0</v>
      </c>
      <c r="H64" s="231">
        <v>0</v>
      </c>
      <c r="I64" s="230">
        <f>ROUND(E64*H64,2)</f>
        <v>0</v>
      </c>
      <c r="J64" s="231">
        <v>850</v>
      </c>
      <c r="K64" s="230">
        <f>ROUND(E64*J64,2)</f>
        <v>51000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199</v>
      </c>
      <c r="T64" s="230" t="s">
        <v>191</v>
      </c>
      <c r="U64" s="230">
        <v>0</v>
      </c>
      <c r="V64" s="230">
        <f>ROUND(E64*U64,2)</f>
        <v>0</v>
      </c>
      <c r="W64" s="230"/>
      <c r="X64" s="230" t="s">
        <v>120</v>
      </c>
      <c r="Y64" s="230" t="s">
        <v>121</v>
      </c>
      <c r="Z64" s="210"/>
      <c r="AA64" s="210"/>
      <c r="AB64" s="210"/>
      <c r="AC64" s="210"/>
      <c r="AD64" s="210"/>
      <c r="AE64" s="210"/>
      <c r="AF64" s="210"/>
      <c r="AG64" s="210" t="s">
        <v>253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53</v>
      </c>
      <c r="B65" s="250" t="s">
        <v>316</v>
      </c>
      <c r="C65" s="260" t="s">
        <v>317</v>
      </c>
      <c r="D65" s="251" t="s">
        <v>276</v>
      </c>
      <c r="E65" s="252">
        <v>1</v>
      </c>
      <c r="F65" s="253"/>
      <c r="G65" s="254">
        <f>ROUND(E65*F65,2)</f>
        <v>0</v>
      </c>
      <c r="H65" s="231">
        <v>0</v>
      </c>
      <c r="I65" s="230">
        <f>ROUND(E65*H65,2)</f>
        <v>0</v>
      </c>
      <c r="J65" s="231">
        <v>17800</v>
      </c>
      <c r="K65" s="230">
        <f>ROUND(E65*J65,2)</f>
        <v>17800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199</v>
      </c>
      <c r="T65" s="230" t="s">
        <v>191</v>
      </c>
      <c r="U65" s="230">
        <v>0</v>
      </c>
      <c r="V65" s="230">
        <f>ROUND(E65*U65,2)</f>
        <v>0</v>
      </c>
      <c r="W65" s="230"/>
      <c r="X65" s="230" t="s">
        <v>120</v>
      </c>
      <c r="Y65" s="230" t="s">
        <v>121</v>
      </c>
      <c r="Z65" s="210"/>
      <c r="AA65" s="210"/>
      <c r="AB65" s="210"/>
      <c r="AC65" s="210"/>
      <c r="AD65" s="210"/>
      <c r="AE65" s="210"/>
      <c r="AF65" s="210"/>
      <c r="AG65" s="210" t="s">
        <v>253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9">
        <v>54</v>
      </c>
      <c r="B66" s="250" t="s">
        <v>318</v>
      </c>
      <c r="C66" s="260" t="s">
        <v>203</v>
      </c>
      <c r="D66" s="251" t="s">
        <v>276</v>
      </c>
      <c r="E66" s="252">
        <v>1</v>
      </c>
      <c r="F66" s="253"/>
      <c r="G66" s="254">
        <f>ROUND(E66*F66,2)</f>
        <v>0</v>
      </c>
      <c r="H66" s="231">
        <v>0</v>
      </c>
      <c r="I66" s="230">
        <f>ROUND(E66*H66,2)</f>
        <v>0</v>
      </c>
      <c r="J66" s="231">
        <v>29172</v>
      </c>
      <c r="K66" s="230">
        <f>ROUND(E66*J66,2)</f>
        <v>29172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199</v>
      </c>
      <c r="T66" s="230" t="s">
        <v>191</v>
      </c>
      <c r="U66" s="230">
        <v>0</v>
      </c>
      <c r="V66" s="230">
        <f>ROUND(E66*U66,2)</f>
        <v>0</v>
      </c>
      <c r="W66" s="230"/>
      <c r="X66" s="230" t="s">
        <v>120</v>
      </c>
      <c r="Y66" s="230" t="s">
        <v>121</v>
      </c>
      <c r="Z66" s="210"/>
      <c r="AA66" s="210"/>
      <c r="AB66" s="210"/>
      <c r="AC66" s="210"/>
      <c r="AD66" s="210"/>
      <c r="AE66" s="210"/>
      <c r="AF66" s="210"/>
      <c r="AG66" s="210" t="s">
        <v>253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55</v>
      </c>
      <c r="B67" s="250" t="s">
        <v>319</v>
      </c>
      <c r="C67" s="260" t="s">
        <v>320</v>
      </c>
      <c r="D67" s="251" t="s">
        <v>276</v>
      </c>
      <c r="E67" s="252">
        <v>1</v>
      </c>
      <c r="F67" s="253"/>
      <c r="G67" s="254">
        <f>ROUND(E67*F67,2)</f>
        <v>0</v>
      </c>
      <c r="H67" s="231">
        <v>0</v>
      </c>
      <c r="I67" s="230">
        <f>ROUND(E67*H67,2)</f>
        <v>0</v>
      </c>
      <c r="J67" s="231">
        <v>29172</v>
      </c>
      <c r="K67" s="230">
        <f>ROUND(E67*J67,2)</f>
        <v>29172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199</v>
      </c>
      <c r="T67" s="230" t="s">
        <v>191</v>
      </c>
      <c r="U67" s="230">
        <v>0</v>
      </c>
      <c r="V67" s="230">
        <f>ROUND(E67*U67,2)</f>
        <v>0</v>
      </c>
      <c r="W67" s="230"/>
      <c r="X67" s="230" t="s">
        <v>120</v>
      </c>
      <c r="Y67" s="230" t="s">
        <v>121</v>
      </c>
      <c r="Z67" s="210"/>
      <c r="AA67" s="210"/>
      <c r="AB67" s="210"/>
      <c r="AC67" s="210"/>
      <c r="AD67" s="210"/>
      <c r="AE67" s="210"/>
      <c r="AF67" s="210"/>
      <c r="AG67" s="210" t="s">
        <v>253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9">
        <v>56</v>
      </c>
      <c r="B68" s="250" t="s">
        <v>321</v>
      </c>
      <c r="C68" s="260" t="s">
        <v>322</v>
      </c>
      <c r="D68" s="251" t="s">
        <v>276</v>
      </c>
      <c r="E68" s="252">
        <v>1</v>
      </c>
      <c r="F68" s="253"/>
      <c r="G68" s="254">
        <f>ROUND(E68*F68,2)</f>
        <v>0</v>
      </c>
      <c r="H68" s="231">
        <v>0</v>
      </c>
      <c r="I68" s="230">
        <f>ROUND(E68*H68,2)</f>
        <v>0</v>
      </c>
      <c r="J68" s="231">
        <v>14200</v>
      </c>
      <c r="K68" s="230">
        <f>ROUND(E68*J68,2)</f>
        <v>14200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199</v>
      </c>
      <c r="T68" s="230" t="s">
        <v>191</v>
      </c>
      <c r="U68" s="230">
        <v>0</v>
      </c>
      <c r="V68" s="230">
        <f>ROUND(E68*U68,2)</f>
        <v>0</v>
      </c>
      <c r="W68" s="230"/>
      <c r="X68" s="230" t="s">
        <v>120</v>
      </c>
      <c r="Y68" s="230" t="s">
        <v>121</v>
      </c>
      <c r="Z68" s="210"/>
      <c r="AA68" s="210"/>
      <c r="AB68" s="210"/>
      <c r="AC68" s="210"/>
      <c r="AD68" s="210"/>
      <c r="AE68" s="210"/>
      <c r="AF68" s="210"/>
      <c r="AG68" s="210" t="s">
        <v>253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3">
        <v>57</v>
      </c>
      <c r="B69" s="244" t="s">
        <v>323</v>
      </c>
      <c r="C69" s="258" t="s">
        <v>324</v>
      </c>
      <c r="D69" s="245" t="s">
        <v>276</v>
      </c>
      <c r="E69" s="246">
        <v>1</v>
      </c>
      <c r="F69" s="247"/>
      <c r="G69" s="248">
        <f>ROUND(E69*F69,2)</f>
        <v>0</v>
      </c>
      <c r="H69" s="231">
        <v>0</v>
      </c>
      <c r="I69" s="230">
        <f>ROUND(E69*H69,2)</f>
        <v>0</v>
      </c>
      <c r="J69" s="231">
        <v>12000</v>
      </c>
      <c r="K69" s="230">
        <f>ROUND(E69*J69,2)</f>
        <v>12000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199</v>
      </c>
      <c r="T69" s="230" t="s">
        <v>191</v>
      </c>
      <c r="U69" s="230">
        <v>0</v>
      </c>
      <c r="V69" s="230">
        <f>ROUND(E69*U69,2)</f>
        <v>0</v>
      </c>
      <c r="W69" s="230"/>
      <c r="X69" s="230" t="s">
        <v>120</v>
      </c>
      <c r="Y69" s="230" t="s">
        <v>121</v>
      </c>
      <c r="Z69" s="210"/>
      <c r="AA69" s="210"/>
      <c r="AB69" s="210"/>
      <c r="AC69" s="210"/>
      <c r="AD69" s="210"/>
      <c r="AE69" s="210"/>
      <c r="AF69" s="210"/>
      <c r="AG69" s="210" t="s">
        <v>253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100</v>
      </c>
    </row>
    <row r="71" spans="1:60" x14ac:dyDescent="0.25">
      <c r="A71" s="213"/>
      <c r="B71" s="214" t="s">
        <v>31</v>
      </c>
      <c r="C71" s="263"/>
      <c r="D71" s="215"/>
      <c r="E71" s="216"/>
      <c r="F71" s="216"/>
      <c r="G71" s="242">
        <f>G8+G30+G43+G50+G57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204</v>
      </c>
    </row>
    <row r="72" spans="1:60" x14ac:dyDescent="0.25">
      <c r="A72" s="3"/>
      <c r="B72" s="4"/>
      <c r="C72" s="26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3"/>
      <c r="B73" s="4"/>
      <c r="C73" s="26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17" t="s">
        <v>205</v>
      </c>
      <c r="B74" s="217"/>
      <c r="C74" s="26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18"/>
      <c r="B75" s="219"/>
      <c r="C75" s="265"/>
      <c r="D75" s="219"/>
      <c r="E75" s="219"/>
      <c r="F75" s="219"/>
      <c r="G75" s="2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206</v>
      </c>
    </row>
    <row r="76" spans="1:60" x14ac:dyDescent="0.25">
      <c r="A76" s="221"/>
      <c r="B76" s="222"/>
      <c r="C76" s="266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1"/>
      <c r="B77" s="222"/>
      <c r="C77" s="266"/>
      <c r="D77" s="222"/>
      <c r="E77" s="222"/>
      <c r="F77" s="222"/>
      <c r="G77" s="2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1"/>
      <c r="B78" s="222"/>
      <c r="C78" s="266"/>
      <c r="D78" s="222"/>
      <c r="E78" s="222"/>
      <c r="F78" s="222"/>
      <c r="G78" s="2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4"/>
      <c r="B79" s="225"/>
      <c r="C79" s="267"/>
      <c r="D79" s="225"/>
      <c r="E79" s="225"/>
      <c r="F79" s="225"/>
      <c r="G79" s="2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3"/>
      <c r="B80" s="4"/>
      <c r="C80" s="26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5">
      <c r="C81" s="268"/>
      <c r="D81" s="10"/>
      <c r="AG81" t="s">
        <v>207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4:C74"/>
    <mergeCell ref="A75:G7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02 D1.1, D1.3 Pol</vt:lpstr>
      <vt:lpstr>02 D4.1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D1.1, D1.3 Pol'!Názvy_tisku</vt:lpstr>
      <vt:lpstr>'02 D4.1 Pol'!Názvy_tisku</vt:lpstr>
      <vt:lpstr>oadresa</vt:lpstr>
      <vt:lpstr>Stavba!Objednatel</vt:lpstr>
      <vt:lpstr>Stavba!Objekt</vt:lpstr>
      <vt:lpstr>'02 D1.1, D1.3 Pol'!Oblast_tisku</vt:lpstr>
      <vt:lpstr>'02 D4.1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Tejmar</dc:creator>
  <cp:lastModifiedBy>Jan Tejmar</cp:lastModifiedBy>
  <cp:lastPrinted>2019-03-19T12:27:02Z</cp:lastPrinted>
  <dcterms:created xsi:type="dcterms:W3CDTF">2009-04-08T07:15:50Z</dcterms:created>
  <dcterms:modified xsi:type="dcterms:W3CDTF">2024-09-20T07:13:51Z</dcterms:modified>
</cp:coreProperties>
</file>