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neme\Desktop\Rozpočty\Falcník\DDM Slaný\"/>
    </mc:Choice>
  </mc:AlternateContent>
  <bookViews>
    <workbookView xWindow="0" yWindow="0" windowWidth="0" windowHeight="0"/>
  </bookViews>
  <sheets>
    <sheet name="Rekapitulace stavby" sheetId="1" r:id="rId1"/>
    <sheet name="10-24-a - Zpevněné plochy" sheetId="2" r:id="rId2"/>
    <sheet name="10-24-b - Přístřešek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'10-24-a - Zpevněné plochy'!$C$93:$K$183</definedName>
    <definedName name="_xlnm.Print_Area" localSheetId="1">'10-24-a - Zpevněné plochy'!$C$4:$J$39,'10-24-a - Zpevněné plochy'!$C$45:$J$75,'10-24-a - Zpevněné plochy'!$C$81:$K$183</definedName>
    <definedName name="_xlnm.Print_Titles" localSheetId="1">'10-24-a - Zpevněné plochy'!$93:$93</definedName>
    <definedName name="_xlnm._FilterDatabase" localSheetId="2" hidden="1">'10-24-b - Přístřešek'!$C$87:$K$164</definedName>
    <definedName name="_xlnm.Print_Area" localSheetId="2">'10-24-b - Přístřešek'!$C$4:$J$39,'10-24-b - Přístřešek'!$C$45:$J$69,'10-24-b - Přístřešek'!$C$75:$K$164</definedName>
    <definedName name="_xlnm.Print_Titles" localSheetId="2">'10-24-b - Přístřešek'!$87:$87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63"/>
  <c r="BH163"/>
  <c r="BG163"/>
  <c r="BF163"/>
  <c r="T163"/>
  <c r="T162"/>
  <c r="T161"/>
  <c r="R163"/>
  <c r="R162"/>
  <c r="R161"/>
  <c r="P163"/>
  <c r="P162"/>
  <c r="P161"/>
  <c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1"/>
  <c r="BH91"/>
  <c r="BG91"/>
  <c r="BF91"/>
  <c r="T91"/>
  <c r="T90"/>
  <c r="R91"/>
  <c r="R90"/>
  <c r="P91"/>
  <c r="P90"/>
  <c r="J85"/>
  <c r="F82"/>
  <c r="E80"/>
  <c r="J55"/>
  <c r="F52"/>
  <c r="E50"/>
  <c r="J21"/>
  <c r="E21"/>
  <c r="J54"/>
  <c r="J20"/>
  <c r="J18"/>
  <c r="E18"/>
  <c r="F85"/>
  <c r="J17"/>
  <c r="J15"/>
  <c r="E15"/>
  <c r="F54"/>
  <c r="J14"/>
  <c r="J12"/>
  <c r="J82"/>
  <c r="E7"/>
  <c r="E78"/>
  <c i="2" r="J37"/>
  <c r="J36"/>
  <c i="1" r="AY55"/>
  <c i="2" r="J35"/>
  <c i="1" r="AX55"/>
  <c i="2"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4"/>
  <c r="BH174"/>
  <c r="BG174"/>
  <c r="BF174"/>
  <c r="T174"/>
  <c r="T173"/>
  <c r="T172"/>
  <c r="R174"/>
  <c r="R173"/>
  <c r="R172"/>
  <c r="P174"/>
  <c r="P173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J91"/>
  <c r="F88"/>
  <c r="E86"/>
  <c r="J55"/>
  <c r="F52"/>
  <c r="E50"/>
  <c r="J21"/>
  <c r="E21"/>
  <c r="J90"/>
  <c r="J20"/>
  <c r="J18"/>
  <c r="E18"/>
  <c r="F55"/>
  <c r="J17"/>
  <c r="J15"/>
  <c r="E15"/>
  <c r="F54"/>
  <c r="J14"/>
  <c r="J12"/>
  <c r="J88"/>
  <c r="E7"/>
  <c r="E48"/>
  <c i="1" r="L50"/>
  <c r="AM50"/>
  <c r="AM49"/>
  <c r="L49"/>
  <c r="AM47"/>
  <c r="L47"/>
  <c r="L45"/>
  <c r="L44"/>
  <c i="2" r="J97"/>
  <c i="3" r="BK125"/>
  <c i="2" r="BK110"/>
  <c i="3" r="J144"/>
  <c i="2" r="J117"/>
  <c r="BK97"/>
  <c i="3" r="BK122"/>
  <c i="2" r="J119"/>
  <c i="3" r="J91"/>
  <c i="2" r="BK106"/>
  <c i="3" r="J137"/>
  <c i="2" r="BK161"/>
  <c r="BK138"/>
  <c i="3" r="J134"/>
  <c i="2" r="BK149"/>
  <c r="BK142"/>
  <c i="3" r="J96"/>
  <c i="2" r="J169"/>
  <c i="3" r="BK102"/>
  <c r="BK130"/>
  <c i="2" r="J161"/>
  <c i="3" r="BK107"/>
  <c i="2" r="J144"/>
  <c i="3" r="BK163"/>
  <c i="2" r="BK140"/>
  <c i="3" r="J117"/>
  <c i="2" r="J181"/>
  <c r="BK157"/>
  <c r="J167"/>
  <c r="J157"/>
  <c i="3" r="J128"/>
  <c i="2" r="BK163"/>
  <c r="BK113"/>
  <c r="BK183"/>
  <c r="BK103"/>
  <c i="3" r="J139"/>
  <c i="2" r="J130"/>
  <c r="J178"/>
  <c r="BK119"/>
  <c r="BK178"/>
  <c r="BK152"/>
  <c i="3" r="J125"/>
  <c i="2" r="BK100"/>
  <c i="3" r="J122"/>
  <c i="2" r="BK181"/>
  <c i="3" r="BK137"/>
  <c r="BK146"/>
  <c i="2" r="J170"/>
  <c r="BK122"/>
  <c i="3" r="J151"/>
  <c i="2" r="BK159"/>
  <c r="BK174"/>
  <c r="J126"/>
  <c i="3" r="BK91"/>
  <c i="2" r="J183"/>
  <c i="3" r="BK154"/>
  <c i="2" r="BK124"/>
  <c i="3" r="BK117"/>
  <c r="BK144"/>
  <c i="2" r="J133"/>
  <c i="3" r="BK99"/>
  <c i="2" r="J155"/>
  <c i="3" r="BK134"/>
  <c r="J102"/>
  <c i="2" r="BK170"/>
  <c r="BK155"/>
  <c i="3" r="J99"/>
  <c i="2" r="J142"/>
  <c r="J174"/>
  <c i="3" r="J141"/>
  <c i="2" r="J110"/>
  <c i="3" r="J112"/>
  <c i="2" r="J159"/>
  <c r="J103"/>
  <c i="3" r="BK112"/>
  <c r="J132"/>
  <c i="2" r="J138"/>
  <c i="3" r="BK139"/>
  <c i="2" r="BK130"/>
  <c i="3" r="BK149"/>
  <c i="2" r="J147"/>
  <c i="3" r="J107"/>
  <c i="2" r="J163"/>
  <c r="BK147"/>
  <c r="J140"/>
  <c i="3" r="BK151"/>
  <c i="2" r="BK169"/>
  <c r="BK117"/>
  <c i="3" r="J146"/>
  <c i="2" r="J149"/>
  <c i="1" r="AS54"/>
  <c i="2" r="J100"/>
  <c i="3" r="BK128"/>
  <c i="2" r="J124"/>
  <c i="3" r="BK132"/>
  <c i="2" r="J113"/>
  <c i="3" r="J154"/>
  <c i="2" r="BK126"/>
  <c i="3" r="J149"/>
  <c i="2" r="J106"/>
  <c i="3" r="BK96"/>
  <c i="2" r="BK144"/>
  <c i="3" r="BK141"/>
  <c i="2" r="J152"/>
  <c i="3" r="J130"/>
  <c i="2" r="BK167"/>
  <c r="BK133"/>
  <c r="J122"/>
  <c i="3" r="J163"/>
  <c i="2" l="1" r="BK96"/>
  <c r="T116"/>
  <c r="R137"/>
  <c r="T166"/>
  <c r="T165"/>
  <c r="BK180"/>
  <c r="J180"/>
  <c r="J74"/>
  <c r="BK116"/>
  <c r="J116"/>
  <c r="J63"/>
  <c r="P137"/>
  <c r="R154"/>
  <c r="BK166"/>
  <c r="J166"/>
  <c r="J69"/>
  <c r="R180"/>
  <c r="R176"/>
  <c i="3" r="P95"/>
  <c r="BK136"/>
  <c r="J136"/>
  <c r="J64"/>
  <c i="2" r="P116"/>
  <c r="BK137"/>
  <c r="J137"/>
  <c r="J65"/>
  <c r="P154"/>
  <c i="3" r="R95"/>
  <c r="P127"/>
  <c r="R136"/>
  <c r="P143"/>
  <c i="2" r="T96"/>
  <c r="R116"/>
  <c r="R125"/>
  <c r="T154"/>
  <c r="P166"/>
  <c r="P165"/>
  <c i="3" r="BK95"/>
  <c r="J95"/>
  <c r="J62"/>
  <c r="P136"/>
  <c r="R143"/>
  <c i="2" r="P96"/>
  <c r="P125"/>
  <c r="T137"/>
  <c r="R166"/>
  <c r="R165"/>
  <c r="T180"/>
  <c r="T176"/>
  <c i="3" r="T95"/>
  <c r="R127"/>
  <c r="T136"/>
  <c r="T143"/>
  <c i="2" r="R96"/>
  <c r="R95"/>
  <c r="BK125"/>
  <c r="J125"/>
  <c r="J64"/>
  <c r="T125"/>
  <c r="BK154"/>
  <c r="J154"/>
  <c r="J66"/>
  <c r="P180"/>
  <c r="P176"/>
  <c i="3" r="BK127"/>
  <c r="J127"/>
  <c r="J63"/>
  <c r="T127"/>
  <c r="BK143"/>
  <c r="J143"/>
  <c r="J65"/>
  <c i="2" r="BK162"/>
  <c r="J162"/>
  <c r="J67"/>
  <c r="BK112"/>
  <c r="J112"/>
  <c r="J62"/>
  <c r="BK173"/>
  <c r="J173"/>
  <c r="J71"/>
  <c i="3" r="BK162"/>
  <c r="J162"/>
  <c r="J68"/>
  <c i="2" r="BK177"/>
  <c r="J177"/>
  <c r="J73"/>
  <c i="3" r="BK90"/>
  <c r="J90"/>
  <c r="J61"/>
  <c r="BK153"/>
  <c r="J153"/>
  <c r="J66"/>
  <c i="2" r="J96"/>
  <c r="J61"/>
  <c r="BK165"/>
  <c r="J165"/>
  <c r="J68"/>
  <c i="3" r="E48"/>
  <c r="J52"/>
  <c r="BE96"/>
  <c r="BE125"/>
  <c r="BE139"/>
  <c r="J84"/>
  <c r="BE141"/>
  <c r="BE154"/>
  <c r="F84"/>
  <c r="BE91"/>
  <c r="BE117"/>
  <c r="BE151"/>
  <c r="BE163"/>
  <c r="F55"/>
  <c r="BE122"/>
  <c r="BE128"/>
  <c r="BE130"/>
  <c r="BE134"/>
  <c r="BE99"/>
  <c r="BE102"/>
  <c r="BE112"/>
  <c r="BE107"/>
  <c r="BE132"/>
  <c r="BE137"/>
  <c r="BE144"/>
  <c r="BE146"/>
  <c r="BE149"/>
  <c i="2" r="E84"/>
  <c r="BE97"/>
  <c r="BE117"/>
  <c r="BE140"/>
  <c r="BE142"/>
  <c r="BE149"/>
  <c r="BE157"/>
  <c r="J52"/>
  <c r="F90"/>
  <c r="F91"/>
  <c r="BE110"/>
  <c r="BE113"/>
  <c r="BE130"/>
  <c r="BE144"/>
  <c r="BE147"/>
  <c r="BE152"/>
  <c r="BE155"/>
  <c r="BE159"/>
  <c r="J54"/>
  <c r="BE119"/>
  <c r="BE122"/>
  <c r="BE124"/>
  <c r="BE100"/>
  <c r="BE103"/>
  <c r="BE106"/>
  <c r="BE126"/>
  <c r="BE133"/>
  <c r="BE138"/>
  <c r="BE161"/>
  <c r="BE169"/>
  <c r="BE170"/>
  <c r="BE174"/>
  <c r="BE178"/>
  <c r="BE181"/>
  <c r="BE163"/>
  <c r="BE167"/>
  <c r="BE183"/>
  <c i="3" r="F35"/>
  <c i="1" r="BB56"/>
  <c i="2" r="F37"/>
  <c i="1" r="BD55"/>
  <c i="3" r="F36"/>
  <c i="1" r="BC56"/>
  <c i="2" r="J34"/>
  <c i="1" r="AW55"/>
  <c i="3" r="F34"/>
  <c i="1" r="BA56"/>
  <c i="3" r="F37"/>
  <c i="1" r="BD56"/>
  <c i="2" r="F34"/>
  <c i="1" r="BA55"/>
  <c i="2" r="F36"/>
  <c i="1" r="BC55"/>
  <c i="3" r="J34"/>
  <c i="1" r="AW56"/>
  <c i="2" r="F35"/>
  <c i="1" r="BB55"/>
  <c i="3" l="1" r="T89"/>
  <c r="T88"/>
  <c i="2" r="P95"/>
  <c i="3" r="R89"/>
  <c r="R88"/>
  <c r="P89"/>
  <c r="P88"/>
  <c i="1" r="AU56"/>
  <c i="2" r="BK176"/>
  <c r="J176"/>
  <c r="J72"/>
  <c r="R94"/>
  <c r="T95"/>
  <c r="T94"/>
  <c r="P94"/>
  <c i="1" r="AU55"/>
  <c i="2" r="BK95"/>
  <c r="J95"/>
  <c r="J60"/>
  <c i="3" r="BK89"/>
  <c i="2" r="BK172"/>
  <c r="J172"/>
  <c r="J70"/>
  <c i="3" r="BK161"/>
  <c r="J161"/>
  <c r="J67"/>
  <c i="2" r="BK94"/>
  <c r="J94"/>
  <c i="1" r="AU54"/>
  <c r="BA54"/>
  <c r="AW54"/>
  <c r="AK30"/>
  <c r="BC54"/>
  <c r="W32"/>
  <c i="3" r="F33"/>
  <c i="1" r="AZ56"/>
  <c i="2" r="J30"/>
  <c i="1" r="AG55"/>
  <c i="3" r="J33"/>
  <c i="1" r="AV56"/>
  <c r="AT56"/>
  <c i="2" r="F33"/>
  <c i="1" r="AZ55"/>
  <c r="BD54"/>
  <c r="W33"/>
  <c r="BB54"/>
  <c r="W31"/>
  <c i="2" r="J33"/>
  <c i="1" r="AV55"/>
  <c r="AT55"/>
  <c i="3" l="1" r="BK88"/>
  <c r="J88"/>
  <c r="J59"/>
  <c r="J89"/>
  <c r="J60"/>
  <c i="1" r="AN55"/>
  <c i="2" r="J59"/>
  <c r="J39"/>
  <c i="3" r="J30"/>
  <c i="1" r="AG56"/>
  <c r="W30"/>
  <c r="AX54"/>
  <c r="AY54"/>
  <c r="AZ54"/>
  <c r="W29"/>
  <c i="3" l="1" r="J39"/>
  <c i="1" r="AN56"/>
  <c r="AG54"/>
  <c r="AV54"/>
  <c r="AK29"/>
  <c l="1"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<sst xmlns="http://schemas.openxmlformats.org/spreadsheetml/2006/main">
  <si>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</si>
  <si>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</si>
  <si>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</si>
  <si>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</si>
  <si>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</si>
  <si>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{36b46c8e-24b8-421b-b94a-ffad67c1f64f}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</si>
  <si>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</si>
  <si>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</si>
  <si>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</si>
  <si>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</si>
  <si>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</si>
  <si>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</si>
  <si>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</si>
  <si>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</si>
  <si>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10-24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</si>
  <si>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</si>
  <si>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</si>
  <si>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 Stavbení úpravy vnitrobloku, DDM OSTROV Slaný</t>
  </si>
  <si>
    <t>KSO:</t>
  </si>
  <si>
    <t/>
  </si>
  <si>
    <t>CC-CZ:</t>
  </si>
  <si>
    <t>Místo:</t>
  </si>
  <si>
    <t xml:space="preserve"> st. p. 305 a parc. č. 47/13 v k.ú. Slaný</t>
  </si>
  <si>
    <t>Datum:</t>
  </si>
  <si>
    <t>18. 9. 2024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</si>
  <si>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</si>
  <si>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</si>
  <si>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</si>
  <si>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</si>
  <si>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</si>
  <si>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</si>
  <si>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</si>
  <si>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</si>
  <si>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</si>
  <si>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09477985</t>
  </si>
  <si>
    <t>Markéta Němečková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</si>
  <si>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</si>
  <si>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</si>
  <si>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</si>
  <si>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</si>
  <si>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</si>
  <si>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</si>
  <si>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</si>
  <si>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</si>
  <si>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</si>
  <si>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</si>
  <si>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</si>
  <si>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</si>
  <si>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</si>
  <si>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</si>
  <si>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</si>
  <si>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</si>
  <si>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</si>
  <si>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</si>
  <si>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</si>
  <si>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</si>
  <si>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</si>
  <si>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</si>
  <si>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</si>
  <si>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</si>
  <si>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</si>
  <si>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</si>
  <si>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</si>
  <si>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</si>
  <si>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</si>
  <si>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</si>
  <si>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</si>
  <si>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</si>
  <si>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</si>
  <si>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</si>
  <si>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</si>
  <si>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</si>
  <si>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</si>
  <si>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</si>
  <si>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</si>
  <si>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</si>
  <si>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</si>
  <si>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10-24-a</t>
  </si>
  <si>
    <t>Zpevněné plochy</t>
  </si>
  <si>
    <t>STA</t>
  </si>
  <si>
    <t>1</t>
  </si>
  <si>
    <t>{e54115cc-8451-4728-aa58-8f217c5de574}</t>
  </si>
  <si>
    <t>2</t>
  </si>
  <si>
    <t>10-24-b</t>
  </si>
  <si>
    <t>Přístřešek</t>
  </si>
  <si>
    <t>{bf5cea25-d136-4bdb-8372-b18524036c63}</t>
  </si>
  <si>
    <t>KRYCÍ LIST SOUPISU PRACÍ</t>
  </si>
  <si>
    <t>Objekt:</t>
  </si>
  <si>
    <t>10-24-a -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</si>
  <si>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</si>
  <si>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</si>
  <si>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</si>
  <si>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</si>
  <si>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</si>
  <si>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</si>
  <si>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</si>
  <si>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</si>
  <si>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</si>
  <si>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</si>
  <si>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</si>
  <si>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</si>
  <si>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</si>
  <si>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</si>
  <si>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>M - Práce a dodávky M</t>
  </si>
  <si>
    <t xml:space="preserve">    46-M - Zemní práce při extr.mont.pracích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</si>
  <si>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</si>
  <si>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</si>
  <si>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</si>
  <si>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</si>
  <si>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</si>
  <si>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</si>
  <si>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</si>
  <si>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</si>
  <si>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</si>
  <si>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</si>
  <si>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</si>
  <si>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</si>
  <si>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</si>
  <si>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</si>
  <si>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</si>
  <si>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</si>
  <si>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</si>
  <si>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</si>
  <si>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</si>
  <si>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</si>
  <si>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</si>
  <si>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121112004</t>
  </si>
  <si>
    <t>Sejmutí ornice ručně při souvislé ploše, tl. vrstvy přes 200 do 250 mm</t>
  </si>
  <si>
    <t>m2</t>
  </si>
  <si>
    <t>CS ÚRS 2024 02</t>
  </si>
  <si>
    <t>4</t>
  </si>
  <si>
    <t>-1965672968</t>
  </si>
  <si>
    <t>Online PSC</t>
  </si>
  <si>
    <t>https://podminky.urs.cz/item/CS_URS_2024_02/121112004</t>
  </si>
  <si>
    <t>VV</t>
  </si>
  <si>
    <t>13,605*5,167+6,597*2,3</t>
  </si>
  <si>
    <t>131213701</t>
  </si>
  <si>
    <t>Hloubení nezapažených jam ručně s urovnáním dna do předepsaného profilu a spádu v hornině třídy těžitelnosti I skupiny 3 soudržných</t>
  </si>
  <si>
    <t>m3</t>
  </si>
  <si>
    <t>435548610</t>
  </si>
  <si>
    <t>https://podminky.urs.cz/item/CS_URS_2024_02/131213701</t>
  </si>
  <si>
    <t>9*(0,6*0,6*0,8)</t>
  </si>
  <si>
    <t>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</si>
  <si>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</si>
  <si>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</si>
  <si>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-1049326346</t>
  </si>
  <si>
    <t>https://podminky.urs.cz/item/CS_URS_2024_02/162211311</t>
  </si>
  <si>
    <t>(85,47*0,25)+2,592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</si>
  <si>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</si>
  <si>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</si>
  <si>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-1839435686</t>
  </si>
  <si>
    <t>https://podminky.urs.cz/item/CS_URS_2024_02/162211319</t>
  </si>
  <si>
    <t>23,96</t>
  </si>
  <si>
    <t>23,96*2 'Přepočtené koeficientem množství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</si>
  <si>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</si>
  <si>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</si>
  <si>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</si>
  <si>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-1597785989</t>
  </si>
  <si>
    <t>https://podminky.urs.cz/item/CS_URS_2024_02/162751117</t>
  </si>
  <si>
    <t>Zakládání</t>
  </si>
  <si>
    <t>6</t>
  </si>
  <si>
    <t>275313611</t>
  </si>
  <si>
    <t>Základy z betonu prostého patky a bloky z betonu kamenem neprokládaného tř. C 16/20</t>
  </si>
  <si>
    <t>-1098866500</t>
  </si>
  <si>
    <t>https://podminky.urs.cz/item/CS_URS_2024_02/275313611</t>
  </si>
  <si>
    <t>9*(0,6*0,6*0,7)</t>
  </si>
  <si>
    <t>Svislé a kompletní konstrukce</t>
  </si>
  <si>
    <t>7</t>
  </si>
  <si>
    <t>348172111</t>
  </si>
  <si>
    <t>Montáž vjezdových bran samonosných jednokřídlových plochy do 2 m2</t>
  </si>
  <si>
    <t>kus</t>
  </si>
  <si>
    <t>-1475633040</t>
  </si>
  <si>
    <t>https://podminky.urs.cz/item/CS_URS_2024_02/348172111</t>
  </si>
  <si>
    <t>8</t>
  </si>
  <si>
    <t>M</t>
  </si>
  <si>
    <t>15945001</t>
  </si>
  <si>
    <t>branka plotová jednokřídlá Al s tahokovem 800x2300mm</t>
  </si>
  <si>
    <t>-1235058625</t>
  </si>
  <si>
    <t>nová vstupní brána - samonosná</t>
  </si>
  <si>
    <t>9</t>
  </si>
  <si>
    <t>348172213</t>
  </si>
  <si>
    <t>Montáž vjezdových bran samonosných dvoukřídlových plochy přes 3 do 5 m2</t>
  </si>
  <si>
    <t>193418099</t>
  </si>
  <si>
    <t>https://podminky.urs.cz/item/CS_URS_2024_02/348172213</t>
  </si>
  <si>
    <t>10</t>
  </si>
  <si>
    <t>15945002</t>
  </si>
  <si>
    <t>brána plotová dvoukřídlá Al s tahokovem 1500x2300mm</t>
  </si>
  <si>
    <t>-1779300141</t>
  </si>
  <si>
    <t>Vodorovné konstrukce</t>
  </si>
  <si>
    <t>11</t>
  </si>
  <si>
    <t>430321313</t>
  </si>
  <si>
    <t>Schodišťové konstrukce a rampy z betonu železového (bez výztuže) stupně, schodnice, ramena, podesty s nosníky tř. C 16/20</t>
  </si>
  <si>
    <t>1401405367</t>
  </si>
  <si>
    <t>https://podminky.urs.cz/item/CS_URS_2024_02/430321313</t>
  </si>
  <si>
    <t>vyrovnání povrchů ulice/dvůr</t>
  </si>
  <si>
    <t>(0,7*0,3*0,5)*1,622</t>
  </si>
  <si>
    <t>430362021</t>
  </si>
  <si>
    <t>Výztuž schodišťových konstrukcí a ramp stupňů, schodnic, ramen, podest s nosníky ze svařovaných sítí z drátů typu KARI</t>
  </si>
  <si>
    <t>t</t>
  </si>
  <si>
    <t>1580563488</t>
  </si>
  <si>
    <t>https://podminky.urs.cz/item/CS_URS_2024_02/430362021</t>
  </si>
  <si>
    <t>(0,7*1,622)*3,033*1,1/1000</t>
  </si>
  <si>
    <t>13</t>
  </si>
  <si>
    <t>451577877</t>
  </si>
  <si>
    <t>Podklad nebo lože pod dlažbu (přídlažbu) v ploše vodorovné nebo ve sklonu do 1:5, tloušťky od 30 do 100 mm ze štěrkopísku</t>
  </si>
  <si>
    <t>-1093250310</t>
  </si>
  <si>
    <t>https://podminky.urs.cz/item/CS_URS_2024_02/451577877</t>
  </si>
  <si>
    <t>lože tl. 40 mm pod dlažbu - navíc k pol. č. 591211111</t>
  </si>
  <si>
    <t>45,588</t>
  </si>
  <si>
    <t>Komunikace pozemní</t>
  </si>
  <si>
    <t>14</t>
  </si>
  <si>
    <t>564750001</t>
  </si>
  <si>
    <t>Podklad nebo kryt z kameniva hrubého drceného vel. 8-16 mm s rozprostřením a zhutněním plochy jednotlivě do 100 m2, po zhutnění tl. 150 mm</t>
  </si>
  <si>
    <t>-677632151</t>
  </si>
  <si>
    <t>https://podminky.urs.cz/item/CS_URS_2024_02/564750001</t>
  </si>
  <si>
    <t>15</t>
  </si>
  <si>
    <t>564760001</t>
  </si>
  <si>
    <t>Podklad nebo kryt z kameniva hrubého drceného vel. 8-16 mm s rozprostřením a zhutněním plochy jednotlivě do 100 m2, po zhutnění tl. 200 mm</t>
  </si>
  <si>
    <t>1257518796</t>
  </si>
  <si>
    <t>https://podminky.urs.cz/item/CS_URS_2024_02/564760001</t>
  </si>
  <si>
    <t>16</t>
  </si>
  <si>
    <t>571908111</t>
  </si>
  <si>
    <t>Kryt vymývaným dekoračním kamenivem (kačírkem) tl. 200 mm</t>
  </si>
  <si>
    <t>965524838</t>
  </si>
  <si>
    <t>https://podminky.urs.cz/item/CS_URS_2024_02/571908111</t>
  </si>
  <si>
    <t>17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</si>
  <si>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</si>
  <si>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</si>
  <si>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543639167</t>
  </si>
  <si>
    <t>https://podminky.urs.cz/item/CS_URS_2024_02/591211111</t>
  </si>
  <si>
    <t>(16,415*1,5)+(1,7*0,5*0,5)+(2,95*2,0)+(6,8*1,7)+(5,2*0,8*0,5)</t>
  </si>
  <si>
    <t>18</t>
  </si>
  <si>
    <t>58381005</t>
  </si>
  <si>
    <t>kostka štípaná dlažební mozaika žula 4/6 šedá</t>
  </si>
  <si>
    <t>-2114276024</t>
  </si>
  <si>
    <t>44,588*1,02 'Přepočtené koeficientem množství</t>
  </si>
  <si>
    <t>19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</si>
  <si>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</si>
  <si>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</si>
  <si>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-182266532</t>
  </si>
  <si>
    <t>https://podminky.urs.cz/item/CS_URS_2024_02/596811220</t>
  </si>
  <si>
    <t>(12,708*2,808)+(2,7*0,9)</t>
  </si>
  <si>
    <t>20</t>
  </si>
  <si>
    <t>59245716</t>
  </si>
  <si>
    <t>dlažba plošná terasová betonová 400x400mm tl 40mm vymývaný povrch</t>
  </si>
  <si>
    <t>-1704314077</t>
  </si>
  <si>
    <t>38,024*1,03 'Přepočtené koeficientem množství</t>
  </si>
  <si>
    <t>Ostatní konstrukce a práce, bourání</t>
  </si>
  <si>
    <t>916231212</t>
  </si>
  <si>
    <t>Osazení chodníkového obrubníku betonového se zřízením lože, s vyplněním a zatřením spár cementovou maltou stojatého bez boční opěry, do lože z betonu prostého</t>
  </si>
  <si>
    <t>m</t>
  </si>
  <si>
    <t>-2103371167</t>
  </si>
  <si>
    <t>https://podminky.urs.cz/item/CS_URS_2024_02/916231212</t>
  </si>
  <si>
    <t>22</t>
  </si>
  <si>
    <t>59217017</t>
  </si>
  <si>
    <t>obrubník betonový chodníkový 1000x100x250mm</t>
  </si>
  <si>
    <t>49118606</t>
  </si>
  <si>
    <t>42*1,02 'Přepočtené koeficientem množství</t>
  </si>
  <si>
    <t>23</t>
  </si>
  <si>
    <t>953942425</t>
  </si>
  <si>
    <t>Osazování drobných kovových předmětů se zalitím maltou cementovou, do vysekaných kapes nebo připravených otvorů rámů litinových poklopů v podlahách nebo čisticích dvířek v kouřových kanálech</t>
  </si>
  <si>
    <t>-1138799781</t>
  </si>
  <si>
    <t>https://podminky.urs.cz/item/CS_URS_2024_02/953942425</t>
  </si>
  <si>
    <t>24</t>
  </si>
  <si>
    <t>28661700</t>
  </si>
  <si>
    <t>poklop šachtový litinový, třída A15, bez odvětrání d 430 mm</t>
  </si>
  <si>
    <t>-1865707519</t>
  </si>
  <si>
    <t>998</t>
  </si>
  <si>
    <t>Přesun hmot</t>
  </si>
  <si>
    <t>25</t>
  </si>
  <si>
    <t>998223011</t>
  </si>
  <si>
    <t>Přesun hmot pro pozemní komunikace s krytem dlážděným dopravní vzdálenost do 200 m jakékoliv délky objektu</t>
  </si>
  <si>
    <t>-1521101463</t>
  </si>
  <si>
    <t>https://podminky.urs.cz/item/CS_URS_2024_02/998223011</t>
  </si>
  <si>
    <t>PSV</t>
  </si>
  <si>
    <t>Práce a dodávky PSV</t>
  </si>
  <si>
    <t>762</t>
  </si>
  <si>
    <t>Konstrukce tesařské</t>
  </si>
  <si>
    <t>26</t>
  </si>
  <si>
    <t>762085103</t>
  </si>
  <si>
    <t>Montáž ocelových spojovacích prostředků (materiál ve specifikaci) kotevních želez příložek, patek, táhel</t>
  </si>
  <si>
    <t>2016395113</t>
  </si>
  <si>
    <t>https://podminky.urs.cz/item/CS_URS_2024_02/762085103</t>
  </si>
  <si>
    <t>27</t>
  </si>
  <si>
    <t>54825004</t>
  </si>
  <si>
    <t>kotevní patka tvaru U široká 140x140x4,0 20x400mm</t>
  </si>
  <si>
    <t>32</t>
  </si>
  <si>
    <t>1333058920</t>
  </si>
  <si>
    <t>28</t>
  </si>
  <si>
    <t>998762111</t>
  </si>
  <si>
    <t>Přesun hmot pro konstrukce tesařské stanovený z hmotnosti přesunovaného materiálu vodorovná dopravní vzdálenost do 50 m s omezením mechanizace v objektech výšky do 6 m</t>
  </si>
  <si>
    <t>-151539452</t>
  </si>
  <si>
    <t>https://podminky.urs.cz/item/CS_URS_2024_02/998762111</t>
  </si>
  <si>
    <t>Práce a dodávky M</t>
  </si>
  <si>
    <t>46-M</t>
  </si>
  <si>
    <t>Zemní práce při extr.mont.pracích</t>
  </si>
  <si>
    <t>29</t>
  </si>
  <si>
    <t>460010025</t>
  </si>
  <si>
    <t>Vytyčení trasy inženýrských sítí v zastavěném prostoru</t>
  </si>
  <si>
    <t>km</t>
  </si>
  <si>
    <t>64</t>
  </si>
  <si>
    <t>1218187496</t>
  </si>
  <si>
    <t>https://podminky.urs.cz/item/CS_URS_2024_02/460010025</t>
  </si>
  <si>
    <t>VRN</t>
  </si>
  <si>
    <t>Vedlejší rozpočtové náklady</t>
  </si>
  <si>
    <t>VRN3</t>
  </si>
  <si>
    <t>Zařízení staveniště</t>
  </si>
  <si>
    <t>30</t>
  </si>
  <si>
    <t>031002000</t>
  </si>
  <si>
    <t>Související (přípravné) práce pro zařízení staveniště</t>
  </si>
  <si>
    <t>Soubor</t>
  </si>
  <si>
    <t>1024</t>
  </si>
  <si>
    <t>-1014350402</t>
  </si>
  <si>
    <t>https://podminky.urs.cz/item/CS_URS_2024_02/031002000</t>
  </si>
  <si>
    <t>VRN9</t>
  </si>
  <si>
    <t>Ostatní náklady</t>
  </si>
  <si>
    <t>31</t>
  </si>
  <si>
    <t>091002000</t>
  </si>
  <si>
    <t>Osazení přístřešku na popelnice</t>
  </si>
  <si>
    <t>500130643</t>
  </si>
  <si>
    <t>https://podminky.urs.cz/item/CS_URS_2024_02/091002000</t>
  </si>
  <si>
    <t>1977822</t>
  </si>
  <si>
    <t>Kontejnerová skříň 201 x 80 x 116 cm, antracit</t>
  </si>
  <si>
    <t>734250130</t>
  </si>
  <si>
    <t>10-24-b - Přístřešek</t>
  </si>
  <si>
    <t xml:space="preserve">    725 - Zdravotechnika - zařizovací předměty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</si>
  <si>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</si>
  <si>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</si>
  <si>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</si>
  <si>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</si>
  <si>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>725</t>
  </si>
  <si>
    <t>Zdravotechnika - zařizovací předměty</t>
  </si>
  <si>
    <t>725311131</t>
  </si>
  <si>
    <t>Dřezy bez výtokových armatur dvojité se zápachovou uzávěrkou nerezové nástavné 800x600 mm</t>
  </si>
  <si>
    <t>soubor</t>
  </si>
  <si>
    <t>1268741612</t>
  </si>
  <si>
    <t>https://podminky.urs.cz/item/CS_URS_2024_02/725311131</t>
  </si>
  <si>
    <t>včetně napojení na vodovod a odpad</t>
  </si>
  <si>
    <t>762342214</t>
  </si>
  <si>
    <t>Montáž laťování střech jednoduchých sklonu do 60° při osové vzdálenosti latí přes 150 do 360 mm</t>
  </si>
  <si>
    <t>1724187489</t>
  </si>
  <si>
    <t>https://podminky.urs.cz/item/CS_URS_2024_02/762342214</t>
  </si>
  <si>
    <t>7,406*2,808</t>
  </si>
  <si>
    <t>60514114</t>
  </si>
  <si>
    <t>řezivo jehličnaté lať impregnovaná dl 4 m</t>
  </si>
  <si>
    <t>2035343531</t>
  </si>
  <si>
    <t>10*(7,0*0,06*0,04)</t>
  </si>
  <si>
    <t>0,168*1,02 'Přepočtené koeficientem množství</t>
  </si>
  <si>
    <t>762713211</t>
  </si>
  <si>
    <t>Montáž prostorových vázaných konstrukcí z řeziva hoblovaného pomocí tesařských spojů s vyztužením ocelovými spojkami (spojky ve specifikaci) průřezové plochy do 120 cm2</t>
  </si>
  <si>
    <t>-2115373933</t>
  </si>
  <si>
    <t>https://podminky.urs.cz/item/CS_URS_2024_02/762713211</t>
  </si>
  <si>
    <t>"krokve"9*4,7</t>
  </si>
  <si>
    <t>"pásky"16*1,0</t>
  </si>
  <si>
    <t>Součet</t>
  </si>
  <si>
    <t>60512125</t>
  </si>
  <si>
    <t>hranol stavební řezivo průřezu do 120cm2 do dl 6m</t>
  </si>
  <si>
    <t>-1076618530</t>
  </si>
  <si>
    <t>"krokve"9*(4,7*0,08*0,14)</t>
  </si>
  <si>
    <t>"pásky"16*(1,0*0,08*0,14)</t>
  </si>
  <si>
    <t>0,653*1,02 'Přepočtené koeficientem množství</t>
  </si>
  <si>
    <t>762713221</t>
  </si>
  <si>
    <t>Montáž prostorových vázaných konstrukcí z řeziva hoblovaného pomocí tesařských spojů s vyztužením ocelovými spojkami (spojky ve specifikaci) průřezové plochy přes 120 do 224 cm2</t>
  </si>
  <si>
    <t>409486360</t>
  </si>
  <si>
    <t>https://podminky.urs.cz/item/CS_URS_2024_02/762713221</t>
  </si>
  <si>
    <t>"sloup"9*2,25</t>
  </si>
  <si>
    <t>"průvlaky"(3*4,4+3*7,41)</t>
  </si>
  <si>
    <t>60512130</t>
  </si>
  <si>
    <t>hranol stavební řezivo průřezu do 224cm2 do dl 6m</t>
  </si>
  <si>
    <t>601003140</t>
  </si>
  <si>
    <t>"sloup"9*(2,25*0,14*0,14)</t>
  </si>
  <si>
    <t>"průvlaky"(3*4,4+3*7,41)*0,14*0,16</t>
  </si>
  <si>
    <t>1,191*1,02 'Přepočtené koeficientem množství</t>
  </si>
  <si>
    <t>762795000</t>
  </si>
  <si>
    <t>Spojovací prostředky prostorových vázaných konstrukcí hřebíky, svorníky, fixační prkna</t>
  </si>
  <si>
    <t>1111600458</t>
  </si>
  <si>
    <t>https://podminky.urs.cz/item/CS_URS_2024_02/762795000</t>
  </si>
  <si>
    <t>0,666+1,215</t>
  </si>
  <si>
    <t>-1904749689</t>
  </si>
  <si>
    <t>764</t>
  </si>
  <si>
    <t>Konstrukce klempířské</t>
  </si>
  <si>
    <t>764232434</t>
  </si>
  <si>
    <t>Oplechování střešních prvků z měděného plechu okapu okapovým plechem střechy rovné rš 330 mm</t>
  </si>
  <si>
    <t>313613251</t>
  </si>
  <si>
    <t>https://podminky.urs.cz/item/CS_URS_2024_02/764232434</t>
  </si>
  <si>
    <t>764533406</t>
  </si>
  <si>
    <t>Žlab nadokapní (nástřešní) z měděného plechu oblého tvaru, včetně háků, čel a hrdel rš 500 mm</t>
  </si>
  <si>
    <t>-1875260961</t>
  </si>
  <si>
    <t>https://podminky.urs.cz/item/CS_URS_2024_02/764533406</t>
  </si>
  <si>
    <t>764538422</t>
  </si>
  <si>
    <t>Svod z měděného plechu včetně objímek, kolen a odskoků kruhový, průměru 100 mm</t>
  </si>
  <si>
    <t>-317270738</t>
  </si>
  <si>
    <t>https://podminky.urs.cz/item/CS_URS_2024_02/764538422</t>
  </si>
  <si>
    <t>998764111</t>
  </si>
  <si>
    <t>Přesun hmot pro konstrukce klempířské stanovený z hmotnosti přesunovaného materiálu vodorovná dopravní vzdálenost do 50 m s omezením mechanizace v objektech výšky do 6 m</t>
  </si>
  <si>
    <t>1914814298</t>
  </si>
  <si>
    <t>https://podminky.urs.cz/item/CS_URS_2024_02/998764111</t>
  </si>
  <si>
    <t>765</t>
  </si>
  <si>
    <t>Krytina skládaná</t>
  </si>
  <si>
    <t>765142021</t>
  </si>
  <si>
    <t>Montáž krytiny z polykarbonátových desek rovných komůrkových na dřevěnou konstrukci</t>
  </si>
  <si>
    <t>-1957387750</t>
  </si>
  <si>
    <t>https://podminky.urs.cz/item/CS_URS_2024_02/765142021</t>
  </si>
  <si>
    <t>28318716</t>
  </si>
  <si>
    <t>deska komůrková PC čirá tl 8mm</t>
  </si>
  <si>
    <t>-1327951750</t>
  </si>
  <si>
    <t>21*1,05 'Přepočtené koeficientem množství</t>
  </si>
  <si>
    <t>998765111</t>
  </si>
  <si>
    <t>Přesun hmot pro krytiny skládané stanovený z hmotnosti přesunovaného materiálu vodorovná dopravní vzdálenost do 50 m s omezením mechanizace na objektech výšky do 6 m</t>
  </si>
  <si>
    <t>361639100</t>
  </si>
  <si>
    <t>https://podminky.urs.cz/item/CS_URS_2024_02/998765111</t>
  </si>
  <si>
    <t>766</t>
  </si>
  <si>
    <t>Konstrukce truhlářské</t>
  </si>
  <si>
    <t>766693412</t>
  </si>
  <si>
    <t>Montáž ostatních truhlářských konstrukcí umyvadlových desek bez výřezu, délky jednoho dílu přes 1000 do 2000 mm</t>
  </si>
  <si>
    <t>648905815</t>
  </si>
  <si>
    <t>https://podminky.urs.cz/item/CS_URS_2024_02/766693412</t>
  </si>
  <si>
    <t>60711509</t>
  </si>
  <si>
    <t>deska dřevovláknitá tvrdá MDF surová tl 32mm s povrchovou úpravou</t>
  </si>
  <si>
    <t>-2051736007</t>
  </si>
  <si>
    <t>pracovní pult do výklenku - nustnost zaměřit</t>
  </si>
  <si>
    <t>1,8*0,6</t>
  </si>
  <si>
    <t>766693421</t>
  </si>
  <si>
    <t>Montáž ostatních truhlářských konstrukcí umyvadlových desek Příplatek k ceně za vyřezání otvoru pro umyvadlo</t>
  </si>
  <si>
    <t>1584982961</t>
  </si>
  <si>
    <t>https://podminky.urs.cz/item/CS_URS_2024_02/766693421</t>
  </si>
  <si>
    <t>766693422</t>
  </si>
  <si>
    <t>Montáž ostatních truhlářských konstrukcí umyvadlových desek Příplatek k ceně za vyvrtání otvoru pro baterii</t>
  </si>
  <si>
    <t>22536280</t>
  </si>
  <si>
    <t>https://podminky.urs.cz/item/CS_URS_2024_02/766693422</t>
  </si>
  <si>
    <t>783</t>
  </si>
  <si>
    <t>Dokončovací práce - nátěry</t>
  </si>
  <si>
    <t>783218111</t>
  </si>
  <si>
    <t>Lazurovací nátěr tesařských konstrukcí dvojnásobný syntetický</t>
  </si>
  <si>
    <t>1752885212</t>
  </si>
  <si>
    <t>https://podminky.urs.cz/item/CS_URS_2024_02/783218111</t>
  </si>
  <si>
    <t>"krokve"9*4,7*(2*0,08+2*0,14)</t>
  </si>
  <si>
    <t>"sloup"9*2,25*(4*0,14)</t>
  </si>
  <si>
    <t>"průvlaky"(3*4,4+3*7,41)*(2*0,14+2*0,16)</t>
  </si>
  <si>
    <t>"pásky"16*1,0*(2*0,08+2*0,14)</t>
  </si>
  <si>
    <t>-734493359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</si>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</sst>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12004" TargetMode="External" /><Relationship Id="rId2" Type="http://schemas.openxmlformats.org/officeDocument/2006/relationships/hyperlink" Target="https://podminky.urs.cz/item/CS_URS_2024_02/131213701" TargetMode="External" /><Relationship Id="rId3" Type="http://schemas.openxmlformats.org/officeDocument/2006/relationships/hyperlink" Target="https://podminky.urs.cz/item/CS_URS_2024_02/162211311" TargetMode="External" /><Relationship Id="rId4" Type="http://schemas.openxmlformats.org/officeDocument/2006/relationships/hyperlink" Target="https://podminky.urs.cz/item/CS_URS_2024_02/162211319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275313611" TargetMode="External" /><Relationship Id="rId7" Type="http://schemas.openxmlformats.org/officeDocument/2006/relationships/hyperlink" Target="https://podminky.urs.cz/item/CS_URS_2024_02/348172111" TargetMode="External" /><Relationship Id="rId8" Type="http://schemas.openxmlformats.org/officeDocument/2006/relationships/hyperlink" Target="https://podminky.urs.cz/item/CS_URS_2024_02/348172213" TargetMode="External" /><Relationship Id="rId9" Type="http://schemas.openxmlformats.org/officeDocument/2006/relationships/hyperlink" Target="https://podminky.urs.cz/item/CS_URS_2024_02/430321313" TargetMode="External" /><Relationship Id="rId10" Type="http://schemas.openxmlformats.org/officeDocument/2006/relationships/hyperlink" Target="https://podminky.urs.cz/item/CS_URS_2024_02/430362021" TargetMode="External" /><Relationship Id="rId11" Type="http://schemas.openxmlformats.org/officeDocument/2006/relationships/hyperlink" Target="https://podminky.urs.cz/item/CS_URS_2024_02/451577877" TargetMode="External" /><Relationship Id="rId12" Type="http://schemas.openxmlformats.org/officeDocument/2006/relationships/hyperlink" Target="https://podminky.urs.cz/item/CS_URS_2024_02/564750001" TargetMode="External" /><Relationship Id="rId13" Type="http://schemas.openxmlformats.org/officeDocument/2006/relationships/hyperlink" Target="https://podminky.urs.cz/item/CS_URS_2024_02/564760001" TargetMode="External" /><Relationship Id="rId14" Type="http://schemas.openxmlformats.org/officeDocument/2006/relationships/hyperlink" Target="https://podminky.urs.cz/item/CS_URS_2024_02/571908111" TargetMode="External" /><Relationship Id="rId15" Type="http://schemas.openxmlformats.org/officeDocument/2006/relationships/hyperlink" Target="https://podminky.urs.cz/item/CS_URS_2024_02/591211111" TargetMode="External" /><Relationship Id="rId16" Type="http://schemas.openxmlformats.org/officeDocument/2006/relationships/hyperlink" Target="https://podminky.urs.cz/item/CS_URS_2024_02/596811220" TargetMode="External" /><Relationship Id="rId17" Type="http://schemas.openxmlformats.org/officeDocument/2006/relationships/hyperlink" Target="https://podminky.urs.cz/item/CS_URS_2024_02/916231212" TargetMode="External" /><Relationship Id="rId18" Type="http://schemas.openxmlformats.org/officeDocument/2006/relationships/hyperlink" Target="https://podminky.urs.cz/item/CS_URS_2024_02/953942425" TargetMode="External" /><Relationship Id="rId19" Type="http://schemas.openxmlformats.org/officeDocument/2006/relationships/hyperlink" Target="https://podminky.urs.cz/item/CS_URS_2024_02/998223011" TargetMode="External" /><Relationship Id="rId20" Type="http://schemas.openxmlformats.org/officeDocument/2006/relationships/hyperlink" Target="https://podminky.urs.cz/item/CS_URS_2024_02/762085103" TargetMode="External" /><Relationship Id="rId21" Type="http://schemas.openxmlformats.org/officeDocument/2006/relationships/hyperlink" Target="https://podminky.urs.cz/item/CS_URS_2024_02/998762111" TargetMode="External" /><Relationship Id="rId22" Type="http://schemas.openxmlformats.org/officeDocument/2006/relationships/hyperlink" Target="https://podminky.urs.cz/item/CS_URS_2024_02/460010025" TargetMode="External" /><Relationship Id="rId23" Type="http://schemas.openxmlformats.org/officeDocument/2006/relationships/hyperlink" Target="https://podminky.urs.cz/item/CS_URS_2024_02/031002000" TargetMode="External" /><Relationship Id="rId24" Type="http://schemas.openxmlformats.org/officeDocument/2006/relationships/hyperlink" Target="https://podminky.urs.cz/item/CS_URS_2024_02/091002000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311131" TargetMode="External" /><Relationship Id="rId2" Type="http://schemas.openxmlformats.org/officeDocument/2006/relationships/hyperlink" Target="https://podminky.urs.cz/item/CS_URS_2024_02/762342214" TargetMode="External" /><Relationship Id="rId3" Type="http://schemas.openxmlformats.org/officeDocument/2006/relationships/hyperlink" Target="https://podminky.urs.cz/item/CS_URS_2024_02/762713211" TargetMode="External" /><Relationship Id="rId4" Type="http://schemas.openxmlformats.org/officeDocument/2006/relationships/hyperlink" Target="https://podminky.urs.cz/item/CS_URS_2024_02/762713221" TargetMode="External" /><Relationship Id="rId5" Type="http://schemas.openxmlformats.org/officeDocument/2006/relationships/hyperlink" Target="https://podminky.urs.cz/item/CS_URS_2024_02/762795000" TargetMode="External" /><Relationship Id="rId6" Type="http://schemas.openxmlformats.org/officeDocument/2006/relationships/hyperlink" Target="https://podminky.urs.cz/item/CS_URS_2024_02/998762111" TargetMode="External" /><Relationship Id="rId7" Type="http://schemas.openxmlformats.org/officeDocument/2006/relationships/hyperlink" Target="https://podminky.urs.cz/item/CS_URS_2024_02/764232434" TargetMode="External" /><Relationship Id="rId8" Type="http://schemas.openxmlformats.org/officeDocument/2006/relationships/hyperlink" Target="https://podminky.urs.cz/item/CS_URS_2024_02/764533406" TargetMode="External" /><Relationship Id="rId9" Type="http://schemas.openxmlformats.org/officeDocument/2006/relationships/hyperlink" Target="https://podminky.urs.cz/item/CS_URS_2024_02/764538422" TargetMode="External" /><Relationship Id="rId10" Type="http://schemas.openxmlformats.org/officeDocument/2006/relationships/hyperlink" Target="https://podminky.urs.cz/item/CS_URS_2024_02/998764111" TargetMode="External" /><Relationship Id="rId11" Type="http://schemas.openxmlformats.org/officeDocument/2006/relationships/hyperlink" Target="https://podminky.urs.cz/item/CS_URS_2024_02/765142021" TargetMode="External" /><Relationship Id="rId12" Type="http://schemas.openxmlformats.org/officeDocument/2006/relationships/hyperlink" Target="https://podminky.urs.cz/item/CS_URS_2024_02/998765111" TargetMode="External" /><Relationship Id="rId13" Type="http://schemas.openxmlformats.org/officeDocument/2006/relationships/hyperlink" Target="https://podminky.urs.cz/item/CS_URS_2024_02/766693412" TargetMode="External" /><Relationship Id="rId14" Type="http://schemas.openxmlformats.org/officeDocument/2006/relationships/hyperlink" Target="https://podminky.urs.cz/item/CS_URS_2024_02/766693421" TargetMode="External" /><Relationship Id="rId15" Type="http://schemas.openxmlformats.org/officeDocument/2006/relationships/hyperlink" Target="https://podminky.urs.cz/item/CS_URS_2024_02/766693422" TargetMode="External" /><Relationship Id="rId16" Type="http://schemas.openxmlformats.org/officeDocument/2006/relationships/hyperlink" Target="https://podminky.urs.cz/item/CS_URS_2024_02/783218111" TargetMode="External" /><Relationship Id="rId17" Type="http://schemas.openxmlformats.org/officeDocument/2006/relationships/hyperlink" Target="https://podminky.urs.cz/item/CS_URS_2024_02/031002000" TargetMode="External" /><Relationship Id="rId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10-24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 xml:space="preserve"> Stavbení úpravy vnitrobloku, DDM OSTROV Slaný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st. p. 305 a parc. č. 47/13 v k.ú. Slaný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18. 9. 2024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>Markéta Němečková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'10-24-a - Zpevněné plochy'!J30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'10-24-a - Zpevněné plochy'!P94</f>
        <v>0</v>
      </c>
      <c r="AV55" s="122">
        <f>'10-24-a - Zpevněné plochy'!J33</f>
        <v>0</v>
      </c>
      <c r="AW55" s="122">
        <f>'10-24-a - Zpevněné plochy'!J34</f>
        <v>0</v>
      </c>
      <c r="AX55" s="122">
        <f>'10-24-a - Zpevněné plochy'!J35</f>
        <v>0</v>
      </c>
      <c r="AY55" s="122">
        <f>'10-24-a - Zpevněné plochy'!J36</f>
        <v>0</v>
      </c>
      <c r="AZ55" s="122">
        <f>'10-24-a - Zpevněné plochy'!F33</f>
        <v>0</v>
      </c>
      <c r="BA55" s="122">
        <f>'10-24-a - Zpevněné plochy'!F34</f>
        <v>0</v>
      </c>
      <c r="BB55" s="122">
        <f>'10-24-a - Zpevněné plochy'!F35</f>
        <v>0</v>
      </c>
      <c r="BC55" s="122">
        <f>'10-24-a - Zpevněné plochy'!F36</f>
        <v>0</v>
      </c>
      <c r="BD55" s="124">
        <f>'10-24-a - Zpevněné plochy'!F37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'10-24-b - Přístřešek'!J30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'10-24-b - Přístřešek'!P88</f>
        <v>0</v>
      </c>
      <c r="AV56" s="127">
        <f>'10-24-b - Přístřešek'!J33</f>
        <v>0</v>
      </c>
      <c r="AW56" s="127">
        <f>'10-24-b - Přístřešek'!J34</f>
        <v>0</v>
      </c>
      <c r="AX56" s="127">
        <f>'10-24-b - Přístřešek'!J35</f>
        <v>0</v>
      </c>
      <c r="AY56" s="127">
        <f>'10-24-b - Přístřešek'!J36</f>
        <v>0</v>
      </c>
      <c r="AZ56" s="127">
        <f>'10-24-b - Přístřešek'!F33</f>
        <v>0</v>
      </c>
      <c r="BA56" s="127">
        <f>'10-24-b - Přístřešek'!F34</f>
        <v>0</v>
      </c>
      <c r="BB56" s="127">
        <f>'10-24-b - Přístřešek'!F35</f>
        <v>0</v>
      </c>
      <c r="BC56" s="127">
        <f>'10-24-b - Přístřešek'!F36</f>
        <v>0</v>
      </c>
      <c r="BD56" s="129">
        <f>'10-24-b - Přístřešek'!F37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YL1d4XdU2xkN6dJs7YNZDt9KKt62C9Z9GyKknxOOcYm1lBBJK+c828urq8FuofPqTAPBdX/yN+6Cy3wcgBv8Jg==" hashValue="Z5d9Ur44+ZW4YA0vUFiCDiQbBP8tUDvbDCso6JUZlUWpkr5g5sKaSXI8o7U2Rrf2KAigjIpIJjZwazjUUX/oS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0-24-a - Zpevněné plochy'!C2" display="/"/>
    <hyperlink ref="A56" location="'10-24-b - Přístřešek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Stavbení úpravy vnitrobloku, DDM OSTROV Slaný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18. 9. 2024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ROUND((SUM(BE94:BE183)),  2)</f>
        <v>0</v>
      </c>
      <c r="G33" s="40"/>
      <c r="H33" s="40"/>
      <c r="I33" s="150">
        <v>0.20999999999999999</v>
      </c>
      <c r="J33" s="149">
        <f>ROUND(((SUM(BE94:BE183))*I33),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ROUND((SUM(BF94:BF183)),  2)</f>
        <v>0</v>
      </c>
      <c r="G34" s="40"/>
      <c r="H34" s="40"/>
      <c r="I34" s="150">
        <v>0.12</v>
      </c>
      <c r="J34" s="149">
        <f>ROUND(((SUM(BF94:BF183))*I34),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ROUND((SUM(BG94:BG183)),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ROUND((SUM(BH94:BH183)),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ROUND((SUM(BI94:BI183)),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Stavbení úpravy vnitrobloku, DDM OSTROV Slaný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10-24-a -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st. p. 305 a parc. č. 47/13 v k.ú. Slaný</v>
      </c>
      <c r="G52" s="42"/>
      <c r="H52" s="42"/>
      <c r="I52" s="34" t="s">
        <v>23</v>
      </c>
      <c r="J52" s="74" t="str">
        <f>IF(J12="","",J12)</f>
        <v>18. 9. 2024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Markéta Němečková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J112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J116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J125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J137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J154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J162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101</v>
      </c>
      <c r="E68" s="170"/>
      <c r="F68" s="170"/>
      <c r="G68" s="170"/>
      <c r="H68" s="170"/>
      <c r="I68" s="170"/>
      <c r="J68" s="171">
        <f>J165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102</v>
      </c>
      <c r="E69" s="176"/>
      <c r="F69" s="176"/>
      <c r="G69" s="176"/>
      <c r="H69" s="176"/>
      <c r="I69" s="176"/>
      <c r="J69" s="177">
        <f>J166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103</v>
      </c>
      <c r="E70" s="170"/>
      <c r="F70" s="170"/>
      <c r="G70" s="170"/>
      <c r="H70" s="170"/>
      <c r="I70" s="170"/>
      <c r="J70" s="171">
        <f>J172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104</v>
      </c>
      <c r="E71" s="176"/>
      <c r="F71" s="176"/>
      <c r="G71" s="176"/>
      <c r="H71" s="176"/>
      <c r="I71" s="176"/>
      <c r="J71" s="177">
        <f>J173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105</v>
      </c>
      <c r="E72" s="170"/>
      <c r="F72" s="170"/>
      <c r="G72" s="170"/>
      <c r="H72" s="170"/>
      <c r="I72" s="170"/>
      <c r="J72" s="171">
        <f>J176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3"/>
      <c r="C73" s="174"/>
      <c r="D73" s="175" t="s">
        <v>106</v>
      </c>
      <c r="E73" s="176"/>
      <c r="F73" s="176"/>
      <c r="G73" s="176"/>
      <c r="H73" s="176"/>
      <c r="I73" s="176"/>
      <c r="J73" s="177">
        <f>J177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107</v>
      </c>
      <c r="E74" s="176"/>
      <c r="F74" s="176"/>
      <c r="G74" s="176"/>
      <c r="H74" s="176"/>
      <c r="I74" s="176"/>
      <c r="J74" s="177">
        <f>J180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108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2" t="str">
        <f>E7</f>
        <v xml:space="preserve"> Stavbení úpravy vnitrobloku, DDM OSTROV Slaný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87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10-24-a - Zpevněné plochy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 xml:space="preserve"> st. p. 305 a parc. č. 47/13 v k.ú. Slaný</v>
      </c>
      <c r="G88" s="42"/>
      <c r="H88" s="42"/>
      <c r="I88" s="34" t="s">
        <v>23</v>
      </c>
      <c r="J88" s="74" t="str">
        <f>IF(J12="","",J12)</f>
        <v>18. 9. 2024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E15</f>
        <v xml:space="preserve"> </v>
      </c>
      <c r="G90" s="42"/>
      <c r="H90" s="42"/>
      <c r="I90" s="34" t="s">
        <v>31</v>
      </c>
      <c r="J90" s="38" t="str">
        <f>E21</f>
        <v xml:space="preserve"> 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IF(E18="","",E18)</f>
        <v>Vyplň údaj</v>
      </c>
      <c r="G91" s="42"/>
      <c r="H91" s="42"/>
      <c r="I91" s="34" t="s">
        <v>33</v>
      </c>
      <c r="J91" s="38" t="str">
        <f>E24</f>
        <v>Markéta Němečková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109</v>
      </c>
      <c r="D93" s="182" t="s">
        <v>57</v>
      </c>
      <c r="E93" s="182" t="s">
        <v>53</v>
      </c>
      <c r="F93" s="182" t="s">
        <v>54</v>
      </c>
      <c r="G93" s="182" t="s">
        <v>110</v>
      </c>
      <c r="H93" s="182" t="s">
        <v>111</v>
      </c>
      <c r="I93" s="182" t="s">
        <v>112</v>
      </c>
      <c r="J93" s="182" t="s">
        <v>91</v>
      </c>
      <c r="K93" s="183" t="s">
        <v>113</v>
      </c>
      <c r="L93" s="184"/>
      <c r="M93" s="94" t="s">
        <v>19</v>
      </c>
      <c r="N93" s="95" t="s">
        <v>42</v>
      </c>
      <c r="O93" s="95" t="s">
        <v>114</v>
      </c>
      <c r="P93" s="95" t="s">
        <v>115</v>
      </c>
      <c r="Q93" s="95" t="s">
        <v>116</v>
      </c>
      <c r="R93" s="95" t="s">
        <v>117</v>
      </c>
      <c r="S93" s="95" t="s">
        <v>118</v>
      </c>
      <c r="T93" s="96" t="s">
        <v>119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120</v>
      </c>
      <c r="D94" s="42"/>
      <c r="E94" s="42"/>
      <c r="F94" s="42"/>
      <c r="G94" s="42"/>
      <c r="H94" s="42"/>
      <c r="I94" s="42"/>
      <c r="J94" s="185">
        <f>BK94</f>
        <v>0</v>
      </c>
      <c r="K94" s="42"/>
      <c r="L94" s="46"/>
      <c r="M94" s="97"/>
      <c r="N94" s="186"/>
      <c r="O94" s="98"/>
      <c r="P94" s="187">
        <f>P95+P165+P172+P176</f>
        <v>0</v>
      </c>
      <c r="Q94" s="98"/>
      <c r="R94" s="187">
        <f>R95+R165+R172+R176</f>
        <v>35.50271584</v>
      </c>
      <c r="S94" s="98"/>
      <c r="T94" s="188">
        <f>T95+T165+T172+T176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92</v>
      </c>
      <c r="BK94" s="189">
        <f>BK95+BK165+BK172+BK176</f>
        <v>0</v>
      </c>
    </row>
    <row r="95" s="12" customFormat="1" ht="25.92" customHeight="1">
      <c r="A95" s="12"/>
      <c r="B95" s="190"/>
      <c r="C95" s="191"/>
      <c r="D95" s="192" t="s">
        <v>71</v>
      </c>
      <c r="E95" s="193" t="s">
        <v>121</v>
      </c>
      <c r="F95" s="193" t="s">
        <v>122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P96+P112+P116+P125+P137+P154+P162</f>
        <v>0</v>
      </c>
      <c r="Q95" s="198"/>
      <c r="R95" s="199">
        <f>R96+R112+R116+R125+R137+R154+R162</f>
        <v>35.426761839999998</v>
      </c>
      <c r="S95" s="198"/>
      <c r="T95" s="200">
        <f>T96+T112+T116+T125+T137+T154+T162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80</v>
      </c>
      <c r="AT95" s="202" t="s">
        <v>71</v>
      </c>
      <c r="AU95" s="202" t="s">
        <v>72</v>
      </c>
      <c r="AY95" s="201" t="s">
        <v>123</v>
      </c>
      <c r="BK95" s="203">
        <f>BK96+BK112+BK116+BK125+BK137+BK154+BK162</f>
        <v>0</v>
      </c>
    </row>
    <row r="96" s="12" customFormat="1" ht="22.8" customHeight="1">
      <c r="A96" s="12"/>
      <c r="B96" s="190"/>
      <c r="C96" s="191"/>
      <c r="D96" s="192" t="s">
        <v>71</v>
      </c>
      <c r="E96" s="204" t="s">
        <v>80</v>
      </c>
      <c r="F96" s="204" t="s">
        <v>124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SUM(P97:P111)</f>
        <v>0</v>
      </c>
      <c r="Q96" s="198"/>
      <c r="R96" s="199">
        <f>SUM(R97:R111)</f>
        <v>0</v>
      </c>
      <c r="S96" s="198"/>
      <c r="T96" s="200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123</v>
      </c>
      <c r="BK96" s="203">
        <f>SUM(BK97:BK111)</f>
        <v>0</v>
      </c>
    </row>
    <row r="97" s="2" customFormat="1" ht="24.15" customHeight="1">
      <c r="A97" s="40"/>
      <c r="B97" s="41"/>
      <c r="C97" s="206" t="s">
        <v>80</v>
      </c>
      <c r="D97" s="206" t="s">
        <v>125</v>
      </c>
      <c r="E97" s="207" t="s">
        <v>126</v>
      </c>
      <c r="F97" s="208" t="s">
        <v>127</v>
      </c>
      <c r="G97" s="209" t="s">
        <v>128</v>
      </c>
      <c r="H97" s="210">
        <v>85.469999999999999</v>
      </c>
      <c r="I97" s="211"/>
      <c r="J97" s="212">
        <f>ROUND(I97*H97,2)</f>
        <v>0</v>
      </c>
      <c r="K97" s="208" t="s">
        <v>129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130</v>
      </c>
      <c r="AT97" s="217" t="s">
        <v>125</v>
      </c>
      <c r="AU97" s="217" t="s">
        <v>82</v>
      </c>
      <c r="AY97" s="19" t="s">
        <v>123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130</v>
      </c>
      <c r="BM97" s="217" t="s">
        <v>131</v>
      </c>
    </row>
    <row r="98" s="2" customFormat="1">
      <c r="A98" s="40"/>
      <c r="B98" s="41"/>
      <c r="C98" s="42"/>
      <c r="D98" s="219" t="s">
        <v>132</v>
      </c>
      <c r="E98" s="42"/>
      <c r="F98" s="220" t="s">
        <v>133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132</v>
      </c>
      <c r="AU98" s="19" t="s">
        <v>82</v>
      </c>
    </row>
    <row r="99" s="13" customFormat="1">
      <c r="A99" s="13"/>
      <c r="B99" s="224"/>
      <c r="C99" s="225"/>
      <c r="D99" s="226" t="s">
        <v>134</v>
      </c>
      <c r="E99" s="227" t="s">
        <v>19</v>
      </c>
      <c r="F99" s="228" t="s">
        <v>135</v>
      </c>
      <c r="G99" s="225"/>
      <c r="H99" s="229">
        <v>85.469999999999999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134</v>
      </c>
      <c r="AU99" s="235" t="s">
        <v>82</v>
      </c>
      <c r="AV99" s="13" t="s">
        <v>82</v>
      </c>
      <c r="AW99" s="13" t="s">
        <v>32</v>
      </c>
      <c r="AX99" s="13" t="s">
        <v>80</v>
      </c>
      <c r="AY99" s="235" t="s">
        <v>123</v>
      </c>
    </row>
    <row r="100" s="2" customFormat="1" ht="37.8" customHeight="1">
      <c r="A100" s="40"/>
      <c r="B100" s="41"/>
      <c r="C100" s="206" t="s">
        <v>82</v>
      </c>
      <c r="D100" s="206" t="s">
        <v>125</v>
      </c>
      <c r="E100" s="207" t="s">
        <v>136</v>
      </c>
      <c r="F100" s="208" t="s">
        <v>137</v>
      </c>
      <c r="G100" s="209" t="s">
        <v>138</v>
      </c>
      <c r="H100" s="210">
        <v>2.5920000000000001</v>
      </c>
      <c r="I100" s="211"/>
      <c r="J100" s="212">
        <f>ROUND(I100*H100,2)</f>
        <v>0</v>
      </c>
      <c r="K100" s="208" t="s">
        <v>129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130</v>
      </c>
      <c r="AT100" s="217" t="s">
        <v>125</v>
      </c>
      <c r="AU100" s="217" t="s">
        <v>82</v>
      </c>
      <c r="AY100" s="19" t="s">
        <v>123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130</v>
      </c>
      <c r="BM100" s="217" t="s">
        <v>139</v>
      </c>
    </row>
    <row r="101" s="2" customFormat="1">
      <c r="A101" s="40"/>
      <c r="B101" s="41"/>
      <c r="C101" s="42"/>
      <c r="D101" s="219" t="s">
        <v>132</v>
      </c>
      <c r="E101" s="42"/>
      <c r="F101" s="220" t="s">
        <v>140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132</v>
      </c>
      <c r="AU101" s="19" t="s">
        <v>82</v>
      </c>
    </row>
    <row r="102" s="13" customFormat="1">
      <c r="A102" s="13"/>
      <c r="B102" s="224"/>
      <c r="C102" s="225"/>
      <c r="D102" s="226" t="s">
        <v>134</v>
      </c>
      <c r="E102" s="227" t="s">
        <v>19</v>
      </c>
      <c r="F102" s="228" t="s">
        <v>141</v>
      </c>
      <c r="G102" s="225"/>
      <c r="H102" s="229">
        <v>2.5920000000000001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134</v>
      </c>
      <c r="AU102" s="235" t="s">
        <v>82</v>
      </c>
      <c r="AV102" s="13" t="s">
        <v>82</v>
      </c>
      <c r="AW102" s="13" t="s">
        <v>32</v>
      </c>
      <c r="AX102" s="13" t="s">
        <v>80</v>
      </c>
      <c r="AY102" s="235" t="s">
        <v>123</v>
      </c>
    </row>
    <row r="103" s="2" customFormat="1" ht="55.5" customHeight="1">
      <c r="A103" s="40"/>
      <c r="B103" s="41"/>
      <c r="C103" s="206" t="s">
        <v>142</v>
      </c>
      <c r="D103" s="206" t="s">
        <v>125</v>
      </c>
      <c r="E103" s="207" t="s">
        <v>143</v>
      </c>
      <c r="F103" s="208" t="s">
        <v>144</v>
      </c>
      <c r="G103" s="209" t="s">
        <v>138</v>
      </c>
      <c r="H103" s="210">
        <v>23.960000000000001</v>
      </c>
      <c r="I103" s="211"/>
      <c r="J103" s="212">
        <f>ROUND(I103*H103,2)</f>
        <v>0</v>
      </c>
      <c r="K103" s="208" t="s">
        <v>129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130</v>
      </c>
      <c r="AT103" s="217" t="s">
        <v>125</v>
      </c>
      <c r="AU103" s="217" t="s">
        <v>82</v>
      </c>
      <c r="AY103" s="19" t="s">
        <v>123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130</v>
      </c>
      <c r="BM103" s="217" t="s">
        <v>145</v>
      </c>
    </row>
    <row r="104" s="2" customFormat="1">
      <c r="A104" s="40"/>
      <c r="B104" s="41"/>
      <c r="C104" s="42"/>
      <c r="D104" s="219" t="s">
        <v>132</v>
      </c>
      <c r="E104" s="42"/>
      <c r="F104" s="220" t="s">
        <v>146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132</v>
      </c>
      <c r="AU104" s="19" t="s">
        <v>82</v>
      </c>
    </row>
    <row r="105" s="13" customFormat="1">
      <c r="A105" s="13"/>
      <c r="B105" s="224"/>
      <c r="C105" s="225"/>
      <c r="D105" s="226" t="s">
        <v>134</v>
      </c>
      <c r="E105" s="227" t="s">
        <v>19</v>
      </c>
      <c r="F105" s="228" t="s">
        <v>147</v>
      </c>
      <c r="G105" s="225"/>
      <c r="H105" s="229">
        <v>23.960000000000001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134</v>
      </c>
      <c r="AU105" s="235" t="s">
        <v>82</v>
      </c>
      <c r="AV105" s="13" t="s">
        <v>82</v>
      </c>
      <c r="AW105" s="13" t="s">
        <v>32</v>
      </c>
      <c r="AX105" s="13" t="s">
        <v>80</v>
      </c>
      <c r="AY105" s="235" t="s">
        <v>123</v>
      </c>
    </row>
    <row r="106" s="2" customFormat="1" ht="62.7" customHeight="1">
      <c r="A106" s="40"/>
      <c r="B106" s="41"/>
      <c r="C106" s="206" t="s">
        <v>130</v>
      </c>
      <c r="D106" s="206" t="s">
        <v>125</v>
      </c>
      <c r="E106" s="207" t="s">
        <v>148</v>
      </c>
      <c r="F106" s="208" t="s">
        <v>149</v>
      </c>
      <c r="G106" s="209" t="s">
        <v>138</v>
      </c>
      <c r="H106" s="210">
        <v>47.920000000000002</v>
      </c>
      <c r="I106" s="211"/>
      <c r="J106" s="212">
        <f>ROUND(I106*H106,2)</f>
        <v>0</v>
      </c>
      <c r="K106" s="208" t="s">
        <v>129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130</v>
      </c>
      <c r="AT106" s="217" t="s">
        <v>125</v>
      </c>
      <c r="AU106" s="217" t="s">
        <v>82</v>
      </c>
      <c r="AY106" s="19" t="s">
        <v>123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130</v>
      </c>
      <c r="BM106" s="217" t="s">
        <v>150</v>
      </c>
    </row>
    <row r="107" s="2" customFormat="1">
      <c r="A107" s="40"/>
      <c r="B107" s="41"/>
      <c r="C107" s="42"/>
      <c r="D107" s="219" t="s">
        <v>132</v>
      </c>
      <c r="E107" s="42"/>
      <c r="F107" s="220" t="s">
        <v>151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132</v>
      </c>
      <c r="AU107" s="19" t="s">
        <v>82</v>
      </c>
    </row>
    <row r="108" s="13" customFormat="1">
      <c r="A108" s="13"/>
      <c r="B108" s="224"/>
      <c r="C108" s="225"/>
      <c r="D108" s="226" t="s">
        <v>134</v>
      </c>
      <c r="E108" s="227" t="s">
        <v>19</v>
      </c>
      <c r="F108" s="228" t="s">
        <v>152</v>
      </c>
      <c r="G108" s="225"/>
      <c r="H108" s="229">
        <v>23.960000000000001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134</v>
      </c>
      <c r="AU108" s="235" t="s">
        <v>82</v>
      </c>
      <c r="AV108" s="13" t="s">
        <v>82</v>
      </c>
      <c r="AW108" s="13" t="s">
        <v>32</v>
      </c>
      <c r="AX108" s="13" t="s">
        <v>80</v>
      </c>
      <c r="AY108" s="235" t="s">
        <v>123</v>
      </c>
    </row>
    <row r="109" s="13" customFormat="1">
      <c r="A109" s="13"/>
      <c r="B109" s="224"/>
      <c r="C109" s="225"/>
      <c r="D109" s="226" t="s">
        <v>134</v>
      </c>
      <c r="E109" s="225"/>
      <c r="F109" s="228" t="s">
        <v>153</v>
      </c>
      <c r="G109" s="225"/>
      <c r="H109" s="229">
        <v>47.920000000000002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134</v>
      </c>
      <c r="AU109" s="235" t="s">
        <v>82</v>
      </c>
      <c r="AV109" s="13" t="s">
        <v>82</v>
      </c>
      <c r="AW109" s="13" t="s">
        <v>4</v>
      </c>
      <c r="AX109" s="13" t="s">
        <v>80</v>
      </c>
      <c r="AY109" s="235" t="s">
        <v>123</v>
      </c>
    </row>
    <row r="110" s="2" customFormat="1" ht="62.7" customHeight="1">
      <c r="A110" s="40"/>
      <c r="B110" s="41"/>
      <c r="C110" s="206" t="s">
        <v>154</v>
      </c>
      <c r="D110" s="206" t="s">
        <v>125</v>
      </c>
      <c r="E110" s="207" t="s">
        <v>155</v>
      </c>
      <c r="F110" s="208" t="s">
        <v>156</v>
      </c>
      <c r="G110" s="209" t="s">
        <v>138</v>
      </c>
      <c r="H110" s="210">
        <v>23.960000000000001</v>
      </c>
      <c r="I110" s="211"/>
      <c r="J110" s="212">
        <f>ROUND(I110*H110,2)</f>
        <v>0</v>
      </c>
      <c r="K110" s="208" t="s">
        <v>129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130</v>
      </c>
      <c r="AT110" s="217" t="s">
        <v>125</v>
      </c>
      <c r="AU110" s="217" t="s">
        <v>82</v>
      </c>
      <c r="AY110" s="19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130</v>
      </c>
      <c r="BM110" s="217" t="s">
        <v>157</v>
      </c>
    </row>
    <row r="111" s="2" customFormat="1">
      <c r="A111" s="40"/>
      <c r="B111" s="41"/>
      <c r="C111" s="42"/>
      <c r="D111" s="219" t="s">
        <v>132</v>
      </c>
      <c r="E111" s="42"/>
      <c r="F111" s="220" t="s">
        <v>158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132</v>
      </c>
      <c r="AU111" s="19" t="s">
        <v>82</v>
      </c>
    </row>
    <row r="112" s="12" customFormat="1" ht="22.8" customHeight="1">
      <c r="A112" s="12"/>
      <c r="B112" s="190"/>
      <c r="C112" s="191"/>
      <c r="D112" s="192" t="s">
        <v>71</v>
      </c>
      <c r="E112" s="204" t="s">
        <v>82</v>
      </c>
      <c r="F112" s="204" t="s">
        <v>159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SUM(P113:P115)</f>
        <v>0</v>
      </c>
      <c r="Q112" s="198"/>
      <c r="R112" s="199">
        <f>SUM(R113:R115)</f>
        <v>5.2187133599999989</v>
      </c>
      <c r="S112" s="198"/>
      <c r="T112" s="200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80</v>
      </c>
      <c r="AT112" s="202" t="s">
        <v>71</v>
      </c>
      <c r="AU112" s="202" t="s">
        <v>80</v>
      </c>
      <c r="AY112" s="201" t="s">
        <v>123</v>
      </c>
      <c r="BK112" s="203">
        <f>SUM(BK113:BK115)</f>
        <v>0</v>
      </c>
    </row>
    <row r="113" s="2" customFormat="1" ht="24.15" customHeight="1">
      <c r="A113" s="40"/>
      <c r="B113" s="41"/>
      <c r="C113" s="206" t="s">
        <v>160</v>
      </c>
      <c r="D113" s="206" t="s">
        <v>125</v>
      </c>
      <c r="E113" s="207" t="s">
        <v>161</v>
      </c>
      <c r="F113" s="208" t="s">
        <v>162</v>
      </c>
      <c r="G113" s="209" t="s">
        <v>138</v>
      </c>
      <c r="H113" s="210">
        <v>2.2679999999999998</v>
      </c>
      <c r="I113" s="211"/>
      <c r="J113" s="212">
        <f>ROUND(I113*H113,2)</f>
        <v>0</v>
      </c>
      <c r="K113" s="208" t="s">
        <v>129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2.3010199999999998</v>
      </c>
      <c r="R113" s="215">
        <f>Q113*H113</f>
        <v>5.2187133599999989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130</v>
      </c>
      <c r="AT113" s="217" t="s">
        <v>125</v>
      </c>
      <c r="AU113" s="217" t="s">
        <v>82</v>
      </c>
      <c r="AY113" s="19" t="s">
        <v>123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130</v>
      </c>
      <c r="BM113" s="217" t="s">
        <v>163</v>
      </c>
    </row>
    <row r="114" s="2" customFormat="1">
      <c r="A114" s="40"/>
      <c r="B114" s="41"/>
      <c r="C114" s="42"/>
      <c r="D114" s="219" t="s">
        <v>132</v>
      </c>
      <c r="E114" s="42"/>
      <c r="F114" s="220" t="s">
        <v>164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132</v>
      </c>
      <c r="AU114" s="19" t="s">
        <v>82</v>
      </c>
    </row>
    <row r="115" s="13" customFormat="1">
      <c r="A115" s="13"/>
      <c r="B115" s="224"/>
      <c r="C115" s="225"/>
      <c r="D115" s="226" t="s">
        <v>134</v>
      </c>
      <c r="E115" s="227" t="s">
        <v>19</v>
      </c>
      <c r="F115" s="228" t="s">
        <v>165</v>
      </c>
      <c r="G115" s="225"/>
      <c r="H115" s="229">
        <v>2.2679999999999998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134</v>
      </c>
      <c r="AU115" s="235" t="s">
        <v>82</v>
      </c>
      <c r="AV115" s="13" t="s">
        <v>82</v>
      </c>
      <c r="AW115" s="13" t="s">
        <v>32</v>
      </c>
      <c r="AX115" s="13" t="s">
        <v>80</v>
      </c>
      <c r="AY115" s="235" t="s">
        <v>123</v>
      </c>
    </row>
    <row r="116" s="12" customFormat="1" ht="22.8" customHeight="1">
      <c r="A116" s="12"/>
      <c r="B116" s="190"/>
      <c r="C116" s="191"/>
      <c r="D116" s="192" t="s">
        <v>71</v>
      </c>
      <c r="E116" s="204" t="s">
        <v>142</v>
      </c>
      <c r="F116" s="204" t="s">
        <v>166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SUM(P117:P124)</f>
        <v>0</v>
      </c>
      <c r="Q116" s="198"/>
      <c r="R116" s="199">
        <f>SUM(R117:R124)</f>
        <v>0.055</v>
      </c>
      <c r="S116" s="198"/>
      <c r="T116" s="200">
        <f>SUM(T117:T124)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80</v>
      </c>
      <c r="AT116" s="202" t="s">
        <v>71</v>
      </c>
      <c r="AU116" s="202" t="s">
        <v>80</v>
      </c>
      <c r="AY116" s="201" t="s">
        <v>123</v>
      </c>
      <c r="BK116" s="203">
        <f>SUM(BK117:BK124)</f>
        <v>0</v>
      </c>
    </row>
    <row r="117" s="2" customFormat="1" ht="24.15" customHeight="1">
      <c r="A117" s="40"/>
      <c r="B117" s="41"/>
      <c r="C117" s="206" t="s">
        <v>167</v>
      </c>
      <c r="D117" s="206" t="s">
        <v>125</v>
      </c>
      <c r="E117" s="207" t="s">
        <v>168</v>
      </c>
      <c r="F117" s="208" t="s">
        <v>169</v>
      </c>
      <c r="G117" s="209" t="s">
        <v>170</v>
      </c>
      <c r="H117" s="210">
        <v>1</v>
      </c>
      <c r="I117" s="211"/>
      <c r="J117" s="212">
        <f>ROUND(I117*H117,2)</f>
        <v>0</v>
      </c>
      <c r="K117" s="208" t="s">
        <v>129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130</v>
      </c>
      <c r="AT117" s="217" t="s">
        <v>125</v>
      </c>
      <c r="AU117" s="217" t="s">
        <v>82</v>
      </c>
      <c r="AY117" s="19" t="s">
        <v>123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130</v>
      </c>
      <c r="BM117" s="217" t="s">
        <v>171</v>
      </c>
    </row>
    <row r="118" s="2" customFormat="1">
      <c r="A118" s="40"/>
      <c r="B118" s="41"/>
      <c r="C118" s="42"/>
      <c r="D118" s="219" t="s">
        <v>132</v>
      </c>
      <c r="E118" s="42"/>
      <c r="F118" s="220" t="s">
        <v>172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132</v>
      </c>
      <c r="AU118" s="19" t="s">
        <v>82</v>
      </c>
    </row>
    <row r="119" s="2" customFormat="1" ht="24.15" customHeight="1">
      <c r="A119" s="40"/>
      <c r="B119" s="41"/>
      <c r="C119" s="236" t="s">
        <v>173</v>
      </c>
      <c r="D119" s="236" t="s">
        <v>174</v>
      </c>
      <c r="E119" s="237" t="s">
        <v>175</v>
      </c>
      <c r="F119" s="238" t="s">
        <v>176</v>
      </c>
      <c r="G119" s="239" t="s">
        <v>170</v>
      </c>
      <c r="H119" s="240">
        <v>1</v>
      </c>
      <c r="I119" s="241"/>
      <c r="J119" s="242">
        <f>ROUND(I119*H119,2)</f>
        <v>0</v>
      </c>
      <c r="K119" s="238" t="s">
        <v>129</v>
      </c>
      <c r="L119" s="243"/>
      <c r="M119" s="244" t="s">
        <v>19</v>
      </c>
      <c r="N119" s="245" t="s">
        <v>43</v>
      </c>
      <c r="O119" s="86"/>
      <c r="P119" s="215">
        <f>O119*H119</f>
        <v>0</v>
      </c>
      <c r="Q119" s="215">
        <v>0.014999999999999999</v>
      </c>
      <c r="R119" s="215">
        <f>Q119*H119</f>
        <v>0.014999999999999999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173</v>
      </c>
      <c r="AT119" s="217" t="s">
        <v>174</v>
      </c>
      <c r="AU119" s="217" t="s">
        <v>82</v>
      </c>
      <c r="AY119" s="19" t="s">
        <v>123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130</v>
      </c>
      <c r="BM119" s="217" t="s">
        <v>177</v>
      </c>
    </row>
    <row r="120" s="14" customFormat="1">
      <c r="A120" s="14"/>
      <c r="B120" s="246"/>
      <c r="C120" s="247"/>
      <c r="D120" s="226" t="s">
        <v>134</v>
      </c>
      <c r="E120" s="248" t="s">
        <v>19</v>
      </c>
      <c r="F120" s="249" t="s">
        <v>178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134</v>
      </c>
      <c r="AU120" s="255" t="s">
        <v>82</v>
      </c>
      <c r="AV120" s="14" t="s">
        <v>80</v>
      </c>
      <c r="AW120" s="14" t="s">
        <v>32</v>
      </c>
      <c r="AX120" s="14" t="s">
        <v>72</v>
      </c>
      <c r="AY120" s="255" t="s">
        <v>123</v>
      </c>
    </row>
    <row r="121" s="13" customFormat="1">
      <c r="A121" s="13"/>
      <c r="B121" s="224"/>
      <c r="C121" s="225"/>
      <c r="D121" s="226" t="s">
        <v>134</v>
      </c>
      <c r="E121" s="227" t="s">
        <v>19</v>
      </c>
      <c r="F121" s="228" t="s">
        <v>80</v>
      </c>
      <c r="G121" s="225"/>
      <c r="H121" s="229">
        <v>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134</v>
      </c>
      <c r="AU121" s="235" t="s">
        <v>82</v>
      </c>
      <c r="AV121" s="13" t="s">
        <v>82</v>
      </c>
      <c r="AW121" s="13" t="s">
        <v>32</v>
      </c>
      <c r="AX121" s="13" t="s">
        <v>80</v>
      </c>
      <c r="AY121" s="235" t="s">
        <v>123</v>
      </c>
    </row>
    <row r="122" s="2" customFormat="1" ht="24.15" customHeight="1">
      <c r="A122" s="40"/>
      <c r="B122" s="41"/>
      <c r="C122" s="206" t="s">
        <v>179</v>
      </c>
      <c r="D122" s="206" t="s">
        <v>125</v>
      </c>
      <c r="E122" s="207" t="s">
        <v>180</v>
      </c>
      <c r="F122" s="208" t="s">
        <v>181</v>
      </c>
      <c r="G122" s="209" t="s">
        <v>170</v>
      </c>
      <c r="H122" s="210">
        <v>1</v>
      </c>
      <c r="I122" s="211"/>
      <c r="J122" s="212">
        <f>ROUND(I122*H122,2)</f>
        <v>0</v>
      </c>
      <c r="K122" s="208" t="s">
        <v>129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130</v>
      </c>
      <c r="AT122" s="217" t="s">
        <v>125</v>
      </c>
      <c r="AU122" s="217" t="s">
        <v>82</v>
      </c>
      <c r="AY122" s="19" t="s">
        <v>123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130</v>
      </c>
      <c r="BM122" s="217" t="s">
        <v>182</v>
      </c>
    </row>
    <row r="123" s="2" customFormat="1">
      <c r="A123" s="40"/>
      <c r="B123" s="41"/>
      <c r="C123" s="42"/>
      <c r="D123" s="219" t="s">
        <v>132</v>
      </c>
      <c r="E123" s="42"/>
      <c r="F123" s="220" t="s">
        <v>183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132</v>
      </c>
      <c r="AU123" s="19" t="s">
        <v>82</v>
      </c>
    </row>
    <row r="124" s="2" customFormat="1" ht="24.15" customHeight="1">
      <c r="A124" s="40"/>
      <c r="B124" s="41"/>
      <c r="C124" s="236" t="s">
        <v>184</v>
      </c>
      <c r="D124" s="236" t="s">
        <v>174</v>
      </c>
      <c r="E124" s="237" t="s">
        <v>185</v>
      </c>
      <c r="F124" s="238" t="s">
        <v>186</v>
      </c>
      <c r="G124" s="239" t="s">
        <v>170</v>
      </c>
      <c r="H124" s="240">
        <v>1</v>
      </c>
      <c r="I124" s="241"/>
      <c r="J124" s="242">
        <f>ROUND(I124*H124,2)</f>
        <v>0</v>
      </c>
      <c r="K124" s="238" t="s">
        <v>129</v>
      </c>
      <c r="L124" s="243"/>
      <c r="M124" s="244" t="s">
        <v>19</v>
      </c>
      <c r="N124" s="245" t="s">
        <v>43</v>
      </c>
      <c r="O124" s="86"/>
      <c r="P124" s="215">
        <f>O124*H124</f>
        <v>0</v>
      </c>
      <c r="Q124" s="215">
        <v>0.040000000000000001</v>
      </c>
      <c r="R124" s="215">
        <f>Q124*H124</f>
        <v>0.040000000000000001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173</v>
      </c>
      <c r="AT124" s="217" t="s">
        <v>174</v>
      </c>
      <c r="AU124" s="217" t="s">
        <v>82</v>
      </c>
      <c r="AY124" s="19" t="s">
        <v>123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130</v>
      </c>
      <c r="BM124" s="217" t="s">
        <v>187</v>
      </c>
    </row>
    <row r="125" s="12" customFormat="1" ht="22.8" customHeight="1">
      <c r="A125" s="12"/>
      <c r="B125" s="190"/>
      <c r="C125" s="191"/>
      <c r="D125" s="192" t="s">
        <v>71</v>
      </c>
      <c r="E125" s="204" t="s">
        <v>130</v>
      </c>
      <c r="F125" s="204" t="s">
        <v>188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SUM(P126:P136)</f>
        <v>0</v>
      </c>
      <c r="Q125" s="198"/>
      <c r="R125" s="199">
        <f>SUM(R126:R136)</f>
        <v>0.39543808000000003</v>
      </c>
      <c r="S125" s="198"/>
      <c r="T125" s="200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80</v>
      </c>
      <c r="AT125" s="202" t="s">
        <v>71</v>
      </c>
      <c r="AU125" s="202" t="s">
        <v>80</v>
      </c>
      <c r="AY125" s="201" t="s">
        <v>123</v>
      </c>
      <c r="BK125" s="203">
        <f>SUM(BK126:BK136)</f>
        <v>0</v>
      </c>
    </row>
    <row r="126" s="2" customFormat="1" ht="37.8" customHeight="1">
      <c r="A126" s="40"/>
      <c r="B126" s="41"/>
      <c r="C126" s="206" t="s">
        <v>189</v>
      </c>
      <c r="D126" s="206" t="s">
        <v>125</v>
      </c>
      <c r="E126" s="207" t="s">
        <v>190</v>
      </c>
      <c r="F126" s="208" t="s">
        <v>191</v>
      </c>
      <c r="G126" s="209" t="s">
        <v>138</v>
      </c>
      <c r="H126" s="210">
        <v>0.17000000000000001</v>
      </c>
      <c r="I126" s="211"/>
      <c r="J126" s="212">
        <f>ROUND(I126*H126,2)</f>
        <v>0</v>
      </c>
      <c r="K126" s="208" t="s">
        <v>129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2.3010999999999999</v>
      </c>
      <c r="R126" s="215">
        <f>Q126*H126</f>
        <v>0.39118700000000001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130</v>
      </c>
      <c r="AT126" s="217" t="s">
        <v>125</v>
      </c>
      <c r="AU126" s="217" t="s">
        <v>82</v>
      </c>
      <c r="AY126" s="19" t="s">
        <v>123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130</v>
      </c>
      <c r="BM126" s="217" t="s">
        <v>192</v>
      </c>
    </row>
    <row r="127" s="2" customFormat="1">
      <c r="A127" s="40"/>
      <c r="B127" s="41"/>
      <c r="C127" s="42"/>
      <c r="D127" s="219" t="s">
        <v>132</v>
      </c>
      <c r="E127" s="42"/>
      <c r="F127" s="220" t="s">
        <v>193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132</v>
      </c>
      <c r="AU127" s="19" t="s">
        <v>82</v>
      </c>
    </row>
    <row r="128" s="14" customFormat="1">
      <c r="A128" s="14"/>
      <c r="B128" s="246"/>
      <c r="C128" s="247"/>
      <c r="D128" s="226" t="s">
        <v>134</v>
      </c>
      <c r="E128" s="248" t="s">
        <v>19</v>
      </c>
      <c r="F128" s="249" t="s">
        <v>194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134</v>
      </c>
      <c r="AU128" s="255" t="s">
        <v>82</v>
      </c>
      <c r="AV128" s="14" t="s">
        <v>80</v>
      </c>
      <c r="AW128" s="14" t="s">
        <v>32</v>
      </c>
      <c r="AX128" s="14" t="s">
        <v>72</v>
      </c>
      <c r="AY128" s="255" t="s">
        <v>123</v>
      </c>
    </row>
    <row r="129" s="13" customFormat="1">
      <c r="A129" s="13"/>
      <c r="B129" s="224"/>
      <c r="C129" s="225"/>
      <c r="D129" s="226" t="s">
        <v>134</v>
      </c>
      <c r="E129" s="227" t="s">
        <v>19</v>
      </c>
      <c r="F129" s="228" t="s">
        <v>195</v>
      </c>
      <c r="G129" s="225"/>
      <c r="H129" s="229">
        <v>0.17000000000000001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134</v>
      </c>
      <c r="AU129" s="235" t="s">
        <v>82</v>
      </c>
      <c r="AV129" s="13" t="s">
        <v>82</v>
      </c>
      <c r="AW129" s="13" t="s">
        <v>32</v>
      </c>
      <c r="AX129" s="13" t="s">
        <v>80</v>
      </c>
      <c r="AY129" s="235" t="s">
        <v>123</v>
      </c>
    </row>
    <row r="130" s="2" customFormat="1" ht="37.8" customHeight="1">
      <c r="A130" s="40"/>
      <c r="B130" s="41"/>
      <c r="C130" s="206" t="s">
        <v>8</v>
      </c>
      <c r="D130" s="206" t="s">
        <v>125</v>
      </c>
      <c r="E130" s="207" t="s">
        <v>196</v>
      </c>
      <c r="F130" s="208" t="s">
        <v>197</v>
      </c>
      <c r="G130" s="209" t="s">
        <v>198</v>
      </c>
      <c r="H130" s="210">
        <v>0.0040000000000000001</v>
      </c>
      <c r="I130" s="211"/>
      <c r="J130" s="212">
        <f>ROUND(I130*H130,2)</f>
        <v>0</v>
      </c>
      <c r="K130" s="208" t="s">
        <v>129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1.06277</v>
      </c>
      <c r="R130" s="215">
        <f>Q130*H130</f>
        <v>0.00425108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130</v>
      </c>
      <c r="AT130" s="217" t="s">
        <v>125</v>
      </c>
      <c r="AU130" s="217" t="s">
        <v>82</v>
      </c>
      <c r="AY130" s="19" t="s">
        <v>123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130</v>
      </c>
      <c r="BM130" s="217" t="s">
        <v>199</v>
      </c>
    </row>
    <row r="131" s="2" customFormat="1">
      <c r="A131" s="40"/>
      <c r="B131" s="41"/>
      <c r="C131" s="42"/>
      <c r="D131" s="219" t="s">
        <v>132</v>
      </c>
      <c r="E131" s="42"/>
      <c r="F131" s="220" t="s">
        <v>200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132</v>
      </c>
      <c r="AU131" s="19" t="s">
        <v>82</v>
      </c>
    </row>
    <row r="132" s="13" customFormat="1">
      <c r="A132" s="13"/>
      <c r="B132" s="224"/>
      <c r="C132" s="225"/>
      <c r="D132" s="226" t="s">
        <v>134</v>
      </c>
      <c r="E132" s="227" t="s">
        <v>19</v>
      </c>
      <c r="F132" s="228" t="s">
        <v>201</v>
      </c>
      <c r="G132" s="225"/>
      <c r="H132" s="229">
        <v>0.0040000000000000001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134</v>
      </c>
      <c r="AU132" s="235" t="s">
        <v>82</v>
      </c>
      <c r="AV132" s="13" t="s">
        <v>82</v>
      </c>
      <c r="AW132" s="13" t="s">
        <v>32</v>
      </c>
      <c r="AX132" s="13" t="s">
        <v>80</v>
      </c>
      <c r="AY132" s="235" t="s">
        <v>123</v>
      </c>
    </row>
    <row r="133" s="2" customFormat="1" ht="37.8" customHeight="1">
      <c r="A133" s="40"/>
      <c r="B133" s="41"/>
      <c r="C133" s="206" t="s">
        <v>202</v>
      </c>
      <c r="D133" s="206" t="s">
        <v>125</v>
      </c>
      <c r="E133" s="207" t="s">
        <v>203</v>
      </c>
      <c r="F133" s="208" t="s">
        <v>204</v>
      </c>
      <c r="G133" s="209" t="s">
        <v>128</v>
      </c>
      <c r="H133" s="210">
        <v>45.588000000000001</v>
      </c>
      <c r="I133" s="211"/>
      <c r="J133" s="212">
        <f>ROUND(I133*H133,2)</f>
        <v>0</v>
      </c>
      <c r="K133" s="208" t="s">
        <v>129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130</v>
      </c>
      <c r="AT133" s="217" t="s">
        <v>125</v>
      </c>
      <c r="AU133" s="217" t="s">
        <v>82</v>
      </c>
      <c r="AY133" s="19" t="s">
        <v>123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130</v>
      </c>
      <c r="BM133" s="217" t="s">
        <v>205</v>
      </c>
    </row>
    <row r="134" s="2" customFormat="1">
      <c r="A134" s="40"/>
      <c r="B134" s="41"/>
      <c r="C134" s="42"/>
      <c r="D134" s="219" t="s">
        <v>132</v>
      </c>
      <c r="E134" s="42"/>
      <c r="F134" s="220" t="s">
        <v>206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132</v>
      </c>
      <c r="AU134" s="19" t="s">
        <v>82</v>
      </c>
    </row>
    <row r="135" s="14" customFormat="1">
      <c r="A135" s="14"/>
      <c r="B135" s="246"/>
      <c r="C135" s="247"/>
      <c r="D135" s="226" t="s">
        <v>134</v>
      </c>
      <c r="E135" s="248" t="s">
        <v>19</v>
      </c>
      <c r="F135" s="249" t="s">
        <v>207</v>
      </c>
      <c r="G135" s="247"/>
      <c r="H135" s="248" t="s">
        <v>19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134</v>
      </c>
      <c r="AU135" s="255" t="s">
        <v>82</v>
      </c>
      <c r="AV135" s="14" t="s">
        <v>80</v>
      </c>
      <c r="AW135" s="14" t="s">
        <v>32</v>
      </c>
      <c r="AX135" s="14" t="s">
        <v>72</v>
      </c>
      <c r="AY135" s="255" t="s">
        <v>123</v>
      </c>
    </row>
    <row r="136" s="13" customFormat="1">
      <c r="A136" s="13"/>
      <c r="B136" s="224"/>
      <c r="C136" s="225"/>
      <c r="D136" s="226" t="s">
        <v>134</v>
      </c>
      <c r="E136" s="227" t="s">
        <v>19</v>
      </c>
      <c r="F136" s="228" t="s">
        <v>208</v>
      </c>
      <c r="G136" s="225"/>
      <c r="H136" s="229">
        <v>45.588000000000001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134</v>
      </c>
      <c r="AU136" s="235" t="s">
        <v>82</v>
      </c>
      <c r="AV136" s="13" t="s">
        <v>82</v>
      </c>
      <c r="AW136" s="13" t="s">
        <v>32</v>
      </c>
      <c r="AX136" s="13" t="s">
        <v>80</v>
      </c>
      <c r="AY136" s="235" t="s">
        <v>123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154</v>
      </c>
      <c r="F137" s="204" t="s">
        <v>209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SUM(P138:P153)</f>
        <v>0</v>
      </c>
      <c r="Q137" s="198"/>
      <c r="R137" s="199">
        <f>SUM(R138:R153)</f>
        <v>23.3014896</v>
      </c>
      <c r="S137" s="198"/>
      <c r="T137" s="200">
        <f>SUM(T138:T153)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80</v>
      </c>
      <c r="AT137" s="202" t="s">
        <v>71</v>
      </c>
      <c r="AU137" s="202" t="s">
        <v>80</v>
      </c>
      <c r="AY137" s="201" t="s">
        <v>123</v>
      </c>
      <c r="BK137" s="203">
        <f>SUM(BK138:BK153)</f>
        <v>0</v>
      </c>
    </row>
    <row r="138" s="2" customFormat="1" ht="44.25" customHeight="1">
      <c r="A138" s="40"/>
      <c r="B138" s="41"/>
      <c r="C138" s="206" t="s">
        <v>210</v>
      </c>
      <c r="D138" s="206" t="s">
        <v>125</v>
      </c>
      <c r="E138" s="207" t="s">
        <v>211</v>
      </c>
      <c r="F138" s="208" t="s">
        <v>212</v>
      </c>
      <c r="G138" s="209" t="s">
        <v>128</v>
      </c>
      <c r="H138" s="210">
        <v>38.024000000000001</v>
      </c>
      <c r="I138" s="211"/>
      <c r="J138" s="212">
        <f>ROUND(I138*H138,2)</f>
        <v>0</v>
      </c>
      <c r="K138" s="208" t="s">
        <v>129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130</v>
      </c>
      <c r="AT138" s="217" t="s">
        <v>125</v>
      </c>
      <c r="AU138" s="217" t="s">
        <v>82</v>
      </c>
      <c r="AY138" s="19" t="s">
        <v>123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130</v>
      </c>
      <c r="BM138" s="217" t="s">
        <v>213</v>
      </c>
    </row>
    <row r="139" s="2" customFormat="1">
      <c r="A139" s="40"/>
      <c r="B139" s="41"/>
      <c r="C139" s="42"/>
      <c r="D139" s="219" t="s">
        <v>132</v>
      </c>
      <c r="E139" s="42"/>
      <c r="F139" s="220" t="s">
        <v>214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132</v>
      </c>
      <c r="AU139" s="19" t="s">
        <v>82</v>
      </c>
    </row>
    <row r="140" s="2" customFormat="1" ht="44.25" customHeight="1">
      <c r="A140" s="40"/>
      <c r="B140" s="41"/>
      <c r="C140" s="206" t="s">
        <v>215</v>
      </c>
      <c r="D140" s="206" t="s">
        <v>125</v>
      </c>
      <c r="E140" s="207" t="s">
        <v>216</v>
      </c>
      <c r="F140" s="208" t="s">
        <v>217</v>
      </c>
      <c r="G140" s="209" t="s">
        <v>128</v>
      </c>
      <c r="H140" s="210">
        <v>44.588000000000001</v>
      </c>
      <c r="I140" s="211"/>
      <c r="J140" s="212">
        <f>ROUND(I140*H140,2)</f>
        <v>0</v>
      </c>
      <c r="K140" s="208" t="s">
        <v>129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130</v>
      </c>
      <c r="AT140" s="217" t="s">
        <v>125</v>
      </c>
      <c r="AU140" s="217" t="s">
        <v>82</v>
      </c>
      <c r="AY140" s="19" t="s">
        <v>123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130</v>
      </c>
      <c r="BM140" s="217" t="s">
        <v>218</v>
      </c>
    </row>
    <row r="141" s="2" customFormat="1">
      <c r="A141" s="40"/>
      <c r="B141" s="41"/>
      <c r="C141" s="42"/>
      <c r="D141" s="219" t="s">
        <v>132</v>
      </c>
      <c r="E141" s="42"/>
      <c r="F141" s="220" t="s">
        <v>219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132</v>
      </c>
      <c r="AU141" s="19" t="s">
        <v>82</v>
      </c>
    </row>
    <row r="142" s="2" customFormat="1" ht="24.15" customHeight="1">
      <c r="A142" s="40"/>
      <c r="B142" s="41"/>
      <c r="C142" s="206" t="s">
        <v>220</v>
      </c>
      <c r="D142" s="206" t="s">
        <v>125</v>
      </c>
      <c r="E142" s="207" t="s">
        <v>221</v>
      </c>
      <c r="F142" s="208" t="s">
        <v>222</v>
      </c>
      <c r="G142" s="209" t="s">
        <v>128</v>
      </c>
      <c r="H142" s="210">
        <v>6</v>
      </c>
      <c r="I142" s="211"/>
      <c r="J142" s="212">
        <f>ROUND(I142*H142,2)</f>
        <v>0</v>
      </c>
      <c r="K142" s="208" t="s">
        <v>129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0.40799999999999997</v>
      </c>
      <c r="R142" s="215">
        <f>Q142*H142</f>
        <v>2.448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130</v>
      </c>
      <c r="AT142" s="217" t="s">
        <v>125</v>
      </c>
      <c r="AU142" s="217" t="s">
        <v>82</v>
      </c>
      <c r="AY142" s="19" t="s">
        <v>123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130</v>
      </c>
      <c r="BM142" s="217" t="s">
        <v>223</v>
      </c>
    </row>
    <row r="143" s="2" customFormat="1">
      <c r="A143" s="40"/>
      <c r="B143" s="41"/>
      <c r="C143" s="42"/>
      <c r="D143" s="219" t="s">
        <v>132</v>
      </c>
      <c r="E143" s="42"/>
      <c r="F143" s="220" t="s">
        <v>224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132</v>
      </c>
      <c r="AU143" s="19" t="s">
        <v>82</v>
      </c>
    </row>
    <row r="144" s="2" customFormat="1" ht="55.5" customHeight="1">
      <c r="A144" s="40"/>
      <c r="B144" s="41"/>
      <c r="C144" s="206" t="s">
        <v>225</v>
      </c>
      <c r="D144" s="206" t="s">
        <v>125</v>
      </c>
      <c r="E144" s="207" t="s">
        <v>226</v>
      </c>
      <c r="F144" s="208" t="s">
        <v>227</v>
      </c>
      <c r="G144" s="209" t="s">
        <v>128</v>
      </c>
      <c r="H144" s="210">
        <v>44.588000000000001</v>
      </c>
      <c r="I144" s="211"/>
      <c r="J144" s="212">
        <f>ROUND(I144*H144,2)</f>
        <v>0</v>
      </c>
      <c r="K144" s="208" t="s">
        <v>129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0.1837</v>
      </c>
      <c r="R144" s="215">
        <f>Q144*H144</f>
        <v>8.1908156000000005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130</v>
      </c>
      <c r="AT144" s="217" t="s">
        <v>125</v>
      </c>
      <c r="AU144" s="217" t="s">
        <v>82</v>
      </c>
      <c r="AY144" s="19" t="s">
        <v>123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130</v>
      </c>
      <c r="BM144" s="217" t="s">
        <v>228</v>
      </c>
    </row>
    <row r="145" s="2" customFormat="1">
      <c r="A145" s="40"/>
      <c r="B145" s="41"/>
      <c r="C145" s="42"/>
      <c r="D145" s="219" t="s">
        <v>132</v>
      </c>
      <c r="E145" s="42"/>
      <c r="F145" s="220" t="s">
        <v>229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132</v>
      </c>
      <c r="AU145" s="19" t="s">
        <v>82</v>
      </c>
    </row>
    <row r="146" s="13" customFormat="1">
      <c r="A146" s="13"/>
      <c r="B146" s="224"/>
      <c r="C146" s="225"/>
      <c r="D146" s="226" t="s">
        <v>134</v>
      </c>
      <c r="E146" s="227" t="s">
        <v>19</v>
      </c>
      <c r="F146" s="228" t="s">
        <v>230</v>
      </c>
      <c r="G146" s="225"/>
      <c r="H146" s="229">
        <v>44.588000000000001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134</v>
      </c>
      <c r="AU146" s="235" t="s">
        <v>82</v>
      </c>
      <c r="AV146" s="13" t="s">
        <v>82</v>
      </c>
      <c r="AW146" s="13" t="s">
        <v>32</v>
      </c>
      <c r="AX146" s="13" t="s">
        <v>80</v>
      </c>
      <c r="AY146" s="235" t="s">
        <v>123</v>
      </c>
    </row>
    <row r="147" s="2" customFormat="1" ht="16.5" customHeight="1">
      <c r="A147" s="40"/>
      <c r="B147" s="41"/>
      <c r="C147" s="236" t="s">
        <v>231</v>
      </c>
      <c r="D147" s="236" t="s">
        <v>174</v>
      </c>
      <c r="E147" s="237" t="s">
        <v>232</v>
      </c>
      <c r="F147" s="238" t="s">
        <v>233</v>
      </c>
      <c r="G147" s="239" t="s">
        <v>128</v>
      </c>
      <c r="H147" s="240">
        <v>45.479999999999997</v>
      </c>
      <c r="I147" s="241"/>
      <c r="J147" s="242">
        <f>ROUND(I147*H147,2)</f>
        <v>0</v>
      </c>
      <c r="K147" s="238" t="s">
        <v>129</v>
      </c>
      <c r="L147" s="243"/>
      <c r="M147" s="244" t="s">
        <v>19</v>
      </c>
      <c r="N147" s="245" t="s">
        <v>43</v>
      </c>
      <c r="O147" s="86"/>
      <c r="P147" s="215">
        <f>O147*H147</f>
        <v>0</v>
      </c>
      <c r="Q147" s="215">
        <v>0.11799999999999999</v>
      </c>
      <c r="R147" s="215">
        <f>Q147*H147</f>
        <v>5.3666399999999994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173</v>
      </c>
      <c r="AT147" s="217" t="s">
        <v>174</v>
      </c>
      <c r="AU147" s="217" t="s">
        <v>82</v>
      </c>
      <c r="AY147" s="19" t="s">
        <v>123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130</v>
      </c>
      <c r="BM147" s="217" t="s">
        <v>234</v>
      </c>
    </row>
    <row r="148" s="13" customFormat="1">
      <c r="A148" s="13"/>
      <c r="B148" s="224"/>
      <c r="C148" s="225"/>
      <c r="D148" s="226" t="s">
        <v>134</v>
      </c>
      <c r="E148" s="225"/>
      <c r="F148" s="228" t="s">
        <v>235</v>
      </c>
      <c r="G148" s="225"/>
      <c r="H148" s="229">
        <v>45.479999999999997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134</v>
      </c>
      <c r="AU148" s="235" t="s">
        <v>82</v>
      </c>
      <c r="AV148" s="13" t="s">
        <v>82</v>
      </c>
      <c r="AW148" s="13" t="s">
        <v>4</v>
      </c>
      <c r="AX148" s="13" t="s">
        <v>80</v>
      </c>
      <c r="AY148" s="235" t="s">
        <v>123</v>
      </c>
    </row>
    <row r="149" s="2" customFormat="1" ht="66.75" customHeight="1">
      <c r="A149" s="40"/>
      <c r="B149" s="41"/>
      <c r="C149" s="206" t="s">
        <v>236</v>
      </c>
      <c r="D149" s="206" t="s">
        <v>125</v>
      </c>
      <c r="E149" s="207" t="s">
        <v>237</v>
      </c>
      <c r="F149" s="208" t="s">
        <v>238</v>
      </c>
      <c r="G149" s="209" t="s">
        <v>128</v>
      </c>
      <c r="H149" s="210">
        <v>38.113999999999997</v>
      </c>
      <c r="I149" s="211"/>
      <c r="J149" s="212">
        <f>ROUND(I149*H149,2)</f>
        <v>0</v>
      </c>
      <c r="K149" s="208" t="s">
        <v>129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0.10100000000000001</v>
      </c>
      <c r="R149" s="215">
        <f>Q149*H149</f>
        <v>3.8495140000000001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130</v>
      </c>
      <c r="AT149" s="217" t="s">
        <v>125</v>
      </c>
      <c r="AU149" s="217" t="s">
        <v>82</v>
      </c>
      <c r="AY149" s="19" t="s">
        <v>123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130</v>
      </c>
      <c r="BM149" s="217" t="s">
        <v>239</v>
      </c>
    </row>
    <row r="150" s="2" customFormat="1">
      <c r="A150" s="40"/>
      <c r="B150" s="41"/>
      <c r="C150" s="42"/>
      <c r="D150" s="219" t="s">
        <v>132</v>
      </c>
      <c r="E150" s="42"/>
      <c r="F150" s="220" t="s">
        <v>240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132</v>
      </c>
      <c r="AU150" s="19" t="s">
        <v>82</v>
      </c>
    </row>
    <row r="151" s="13" customFormat="1">
      <c r="A151" s="13"/>
      <c r="B151" s="224"/>
      <c r="C151" s="225"/>
      <c r="D151" s="226" t="s">
        <v>134</v>
      </c>
      <c r="E151" s="227" t="s">
        <v>19</v>
      </c>
      <c r="F151" s="228" t="s">
        <v>241</v>
      </c>
      <c r="G151" s="225"/>
      <c r="H151" s="229">
        <v>38.113999999999997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134</v>
      </c>
      <c r="AU151" s="235" t="s">
        <v>82</v>
      </c>
      <c r="AV151" s="13" t="s">
        <v>82</v>
      </c>
      <c r="AW151" s="13" t="s">
        <v>32</v>
      </c>
      <c r="AX151" s="13" t="s">
        <v>80</v>
      </c>
      <c r="AY151" s="235" t="s">
        <v>123</v>
      </c>
    </row>
    <row r="152" s="2" customFormat="1" ht="24.15" customHeight="1">
      <c r="A152" s="40"/>
      <c r="B152" s="41"/>
      <c r="C152" s="236" t="s">
        <v>242</v>
      </c>
      <c r="D152" s="236" t="s">
        <v>174</v>
      </c>
      <c r="E152" s="237" t="s">
        <v>243</v>
      </c>
      <c r="F152" s="238" t="s">
        <v>244</v>
      </c>
      <c r="G152" s="239" t="s">
        <v>128</v>
      </c>
      <c r="H152" s="240">
        <v>39.164999999999999</v>
      </c>
      <c r="I152" s="241"/>
      <c r="J152" s="242">
        <f>ROUND(I152*H152,2)</f>
        <v>0</v>
      </c>
      <c r="K152" s="238" t="s">
        <v>129</v>
      </c>
      <c r="L152" s="243"/>
      <c r="M152" s="244" t="s">
        <v>19</v>
      </c>
      <c r="N152" s="245" t="s">
        <v>43</v>
      </c>
      <c r="O152" s="86"/>
      <c r="P152" s="215">
        <f>O152*H152</f>
        <v>0</v>
      </c>
      <c r="Q152" s="215">
        <v>0.087999999999999995</v>
      </c>
      <c r="R152" s="215">
        <f>Q152*H152</f>
        <v>3.4465199999999996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173</v>
      </c>
      <c r="AT152" s="217" t="s">
        <v>174</v>
      </c>
      <c r="AU152" s="217" t="s">
        <v>82</v>
      </c>
      <c r="AY152" s="19" t="s">
        <v>123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130</v>
      </c>
      <c r="BM152" s="217" t="s">
        <v>245</v>
      </c>
    </row>
    <row r="153" s="13" customFormat="1">
      <c r="A153" s="13"/>
      <c r="B153" s="224"/>
      <c r="C153" s="225"/>
      <c r="D153" s="226" t="s">
        <v>134</v>
      </c>
      <c r="E153" s="225"/>
      <c r="F153" s="228" t="s">
        <v>246</v>
      </c>
      <c r="G153" s="225"/>
      <c r="H153" s="229">
        <v>39.164999999999999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134</v>
      </c>
      <c r="AU153" s="235" t="s">
        <v>82</v>
      </c>
      <c r="AV153" s="13" t="s">
        <v>82</v>
      </c>
      <c r="AW153" s="13" t="s">
        <v>4</v>
      </c>
      <c r="AX153" s="13" t="s">
        <v>80</v>
      </c>
      <c r="AY153" s="235" t="s">
        <v>123</v>
      </c>
    </row>
    <row r="154" s="12" customFormat="1" ht="22.8" customHeight="1">
      <c r="A154" s="12"/>
      <c r="B154" s="190"/>
      <c r="C154" s="191"/>
      <c r="D154" s="192" t="s">
        <v>71</v>
      </c>
      <c r="E154" s="204" t="s">
        <v>179</v>
      </c>
      <c r="F154" s="204" t="s">
        <v>247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SUM(P155:P161)</f>
        <v>0</v>
      </c>
      <c r="Q154" s="198"/>
      <c r="R154" s="199">
        <f>SUM(R155:R161)</f>
        <v>6.4561208000000008</v>
      </c>
      <c r="S154" s="198"/>
      <c r="T154" s="200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80</v>
      </c>
      <c r="AT154" s="202" t="s">
        <v>71</v>
      </c>
      <c r="AU154" s="202" t="s">
        <v>80</v>
      </c>
      <c r="AY154" s="201" t="s">
        <v>123</v>
      </c>
      <c r="BK154" s="203">
        <f>SUM(BK155:BK161)</f>
        <v>0</v>
      </c>
    </row>
    <row r="155" s="2" customFormat="1" ht="49.05" customHeight="1">
      <c r="A155" s="40"/>
      <c r="B155" s="41"/>
      <c r="C155" s="206" t="s">
        <v>7</v>
      </c>
      <c r="D155" s="206" t="s">
        <v>125</v>
      </c>
      <c r="E155" s="207" t="s">
        <v>248</v>
      </c>
      <c r="F155" s="208" t="s">
        <v>249</v>
      </c>
      <c r="G155" s="209" t="s">
        <v>250</v>
      </c>
      <c r="H155" s="210">
        <v>42</v>
      </c>
      <c r="I155" s="211"/>
      <c r="J155" s="212">
        <f>ROUND(I155*H155,2)</f>
        <v>0</v>
      </c>
      <c r="K155" s="208" t="s">
        <v>129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0.095990000000000006</v>
      </c>
      <c r="R155" s="215">
        <f>Q155*H155</f>
        <v>4.0315799999999999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130</v>
      </c>
      <c r="AT155" s="217" t="s">
        <v>125</v>
      </c>
      <c r="AU155" s="217" t="s">
        <v>82</v>
      </c>
      <c r="AY155" s="19" t="s">
        <v>123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130</v>
      </c>
      <c r="BM155" s="217" t="s">
        <v>251</v>
      </c>
    </row>
    <row r="156" s="2" customFormat="1">
      <c r="A156" s="40"/>
      <c r="B156" s="41"/>
      <c r="C156" s="42"/>
      <c r="D156" s="219" t="s">
        <v>132</v>
      </c>
      <c r="E156" s="42"/>
      <c r="F156" s="220" t="s">
        <v>252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132</v>
      </c>
      <c r="AU156" s="19" t="s">
        <v>82</v>
      </c>
    </row>
    <row r="157" s="2" customFormat="1" ht="16.5" customHeight="1">
      <c r="A157" s="40"/>
      <c r="B157" s="41"/>
      <c r="C157" s="236" t="s">
        <v>253</v>
      </c>
      <c r="D157" s="236" t="s">
        <v>174</v>
      </c>
      <c r="E157" s="237" t="s">
        <v>254</v>
      </c>
      <c r="F157" s="238" t="s">
        <v>255</v>
      </c>
      <c r="G157" s="239" t="s">
        <v>250</v>
      </c>
      <c r="H157" s="240">
        <v>42.840000000000003</v>
      </c>
      <c r="I157" s="241"/>
      <c r="J157" s="242">
        <f>ROUND(I157*H157,2)</f>
        <v>0</v>
      </c>
      <c r="K157" s="238" t="s">
        <v>129</v>
      </c>
      <c r="L157" s="243"/>
      <c r="M157" s="244" t="s">
        <v>19</v>
      </c>
      <c r="N157" s="245" t="s">
        <v>43</v>
      </c>
      <c r="O157" s="86"/>
      <c r="P157" s="215">
        <f>O157*H157</f>
        <v>0</v>
      </c>
      <c r="Q157" s="215">
        <v>0.056120000000000003</v>
      </c>
      <c r="R157" s="215">
        <f>Q157*H157</f>
        <v>2.4041808000000002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173</v>
      </c>
      <c r="AT157" s="217" t="s">
        <v>174</v>
      </c>
      <c r="AU157" s="217" t="s">
        <v>82</v>
      </c>
      <c r="AY157" s="19" t="s">
        <v>123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130</v>
      </c>
      <c r="BM157" s="217" t="s">
        <v>256</v>
      </c>
    </row>
    <row r="158" s="13" customFormat="1">
      <c r="A158" s="13"/>
      <c r="B158" s="224"/>
      <c r="C158" s="225"/>
      <c r="D158" s="226" t="s">
        <v>134</v>
      </c>
      <c r="E158" s="225"/>
      <c r="F158" s="228" t="s">
        <v>257</v>
      </c>
      <c r="G158" s="225"/>
      <c r="H158" s="229">
        <v>42.840000000000003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134</v>
      </c>
      <c r="AU158" s="235" t="s">
        <v>82</v>
      </c>
      <c r="AV158" s="13" t="s">
        <v>82</v>
      </c>
      <c r="AW158" s="13" t="s">
        <v>4</v>
      </c>
      <c r="AX158" s="13" t="s">
        <v>80</v>
      </c>
      <c r="AY158" s="235" t="s">
        <v>123</v>
      </c>
    </row>
    <row r="159" s="2" customFormat="1" ht="55.5" customHeight="1">
      <c r="A159" s="40"/>
      <c r="B159" s="41"/>
      <c r="C159" s="206" t="s">
        <v>258</v>
      </c>
      <c r="D159" s="206" t="s">
        <v>125</v>
      </c>
      <c r="E159" s="207" t="s">
        <v>259</v>
      </c>
      <c r="F159" s="208" t="s">
        <v>260</v>
      </c>
      <c r="G159" s="209" t="s">
        <v>170</v>
      </c>
      <c r="H159" s="210">
        <v>1</v>
      </c>
      <c r="I159" s="211"/>
      <c r="J159" s="212">
        <f>ROUND(I159*H159,2)</f>
        <v>0</v>
      </c>
      <c r="K159" s="208" t="s">
        <v>129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0.0093600000000000003</v>
      </c>
      <c r="R159" s="215">
        <f>Q159*H159</f>
        <v>0.0093600000000000003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130</v>
      </c>
      <c r="AT159" s="217" t="s">
        <v>125</v>
      </c>
      <c r="AU159" s="217" t="s">
        <v>82</v>
      </c>
      <c r="AY159" s="19" t="s">
        <v>123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130</v>
      </c>
      <c r="BM159" s="217" t="s">
        <v>261</v>
      </c>
    </row>
    <row r="160" s="2" customFormat="1">
      <c r="A160" s="40"/>
      <c r="B160" s="41"/>
      <c r="C160" s="42"/>
      <c r="D160" s="219" t="s">
        <v>132</v>
      </c>
      <c r="E160" s="42"/>
      <c r="F160" s="220" t="s">
        <v>262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132</v>
      </c>
      <c r="AU160" s="19" t="s">
        <v>82</v>
      </c>
    </row>
    <row r="161" s="2" customFormat="1" ht="24.15" customHeight="1">
      <c r="A161" s="40"/>
      <c r="B161" s="41"/>
      <c r="C161" s="236" t="s">
        <v>263</v>
      </c>
      <c r="D161" s="236" t="s">
        <v>174</v>
      </c>
      <c r="E161" s="237" t="s">
        <v>264</v>
      </c>
      <c r="F161" s="238" t="s">
        <v>265</v>
      </c>
      <c r="G161" s="239" t="s">
        <v>170</v>
      </c>
      <c r="H161" s="240">
        <v>1</v>
      </c>
      <c r="I161" s="241"/>
      <c r="J161" s="242">
        <f>ROUND(I161*H161,2)</f>
        <v>0</v>
      </c>
      <c r="K161" s="238" t="s">
        <v>129</v>
      </c>
      <c r="L161" s="243"/>
      <c r="M161" s="244" t="s">
        <v>19</v>
      </c>
      <c r="N161" s="245" t="s">
        <v>43</v>
      </c>
      <c r="O161" s="86"/>
      <c r="P161" s="215">
        <f>O161*H161</f>
        <v>0</v>
      </c>
      <c r="Q161" s="215">
        <v>0.010999999999999999</v>
      </c>
      <c r="R161" s="215">
        <f>Q161*H161</f>
        <v>0.010999999999999999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173</v>
      </c>
      <c r="AT161" s="217" t="s">
        <v>174</v>
      </c>
      <c r="AU161" s="217" t="s">
        <v>82</v>
      </c>
      <c r="AY161" s="19" t="s">
        <v>123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130</v>
      </c>
      <c r="BM161" s="217" t="s">
        <v>266</v>
      </c>
    </row>
    <row r="162" s="12" customFormat="1" ht="22.8" customHeight="1">
      <c r="A162" s="12"/>
      <c r="B162" s="190"/>
      <c r="C162" s="191"/>
      <c r="D162" s="192" t="s">
        <v>71</v>
      </c>
      <c r="E162" s="204" t="s">
        <v>267</v>
      </c>
      <c r="F162" s="204" t="s">
        <v>268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SUM(P163:P164)</f>
        <v>0</v>
      </c>
      <c r="Q162" s="198"/>
      <c r="R162" s="199">
        <f>SUM(R163:R164)</f>
        <v>0</v>
      </c>
      <c r="S162" s="198"/>
      <c r="T162" s="200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80</v>
      </c>
      <c r="AT162" s="202" t="s">
        <v>71</v>
      </c>
      <c r="AU162" s="202" t="s">
        <v>80</v>
      </c>
      <c r="AY162" s="201" t="s">
        <v>123</v>
      </c>
      <c r="BK162" s="203">
        <f>SUM(BK163:BK164)</f>
        <v>0</v>
      </c>
    </row>
    <row r="163" s="2" customFormat="1" ht="37.8" customHeight="1">
      <c r="A163" s="40"/>
      <c r="B163" s="41"/>
      <c r="C163" s="206" t="s">
        <v>269</v>
      </c>
      <c r="D163" s="206" t="s">
        <v>125</v>
      </c>
      <c r="E163" s="207" t="s">
        <v>270</v>
      </c>
      <c r="F163" s="208" t="s">
        <v>271</v>
      </c>
      <c r="G163" s="209" t="s">
        <v>198</v>
      </c>
      <c r="H163" s="210">
        <v>35.427</v>
      </c>
      <c r="I163" s="211"/>
      <c r="J163" s="212">
        <f>ROUND(I163*H163,2)</f>
        <v>0</v>
      </c>
      <c r="K163" s="208" t="s">
        <v>129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130</v>
      </c>
      <c r="AT163" s="217" t="s">
        <v>125</v>
      </c>
      <c r="AU163" s="217" t="s">
        <v>82</v>
      </c>
      <c r="AY163" s="19" t="s">
        <v>123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130</v>
      </c>
      <c r="BM163" s="217" t="s">
        <v>272</v>
      </c>
    </row>
    <row r="164" s="2" customFormat="1">
      <c r="A164" s="40"/>
      <c r="B164" s="41"/>
      <c r="C164" s="42"/>
      <c r="D164" s="219" t="s">
        <v>132</v>
      </c>
      <c r="E164" s="42"/>
      <c r="F164" s="220" t="s">
        <v>273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132</v>
      </c>
      <c r="AU164" s="19" t="s">
        <v>82</v>
      </c>
    </row>
    <row r="165" s="12" customFormat="1" ht="25.92" customHeight="1">
      <c r="A165" s="12"/>
      <c r="B165" s="190"/>
      <c r="C165" s="191"/>
      <c r="D165" s="192" t="s">
        <v>71</v>
      </c>
      <c r="E165" s="193" t="s">
        <v>274</v>
      </c>
      <c r="F165" s="193" t="s">
        <v>275</v>
      </c>
      <c r="G165" s="191"/>
      <c r="H165" s="191"/>
      <c r="I165" s="194"/>
      <c r="J165" s="195">
        <f>BK165</f>
        <v>0</v>
      </c>
      <c r="K165" s="191"/>
      <c r="L165" s="196"/>
      <c r="M165" s="197"/>
      <c r="N165" s="198"/>
      <c r="O165" s="198"/>
      <c r="P165" s="199">
        <f>P166</f>
        <v>0</v>
      </c>
      <c r="Q165" s="198"/>
      <c r="R165" s="199">
        <f>R166</f>
        <v>0.045359999999999998</v>
      </c>
      <c r="S165" s="198"/>
      <c r="T165" s="200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82</v>
      </c>
      <c r="AT165" s="202" t="s">
        <v>71</v>
      </c>
      <c r="AU165" s="202" t="s">
        <v>72</v>
      </c>
      <c r="AY165" s="201" t="s">
        <v>123</v>
      </c>
      <c r="BK165" s="203">
        <f>BK166</f>
        <v>0</v>
      </c>
    </row>
    <row r="166" s="12" customFormat="1" ht="22.8" customHeight="1">
      <c r="A166" s="12"/>
      <c r="B166" s="190"/>
      <c r="C166" s="191"/>
      <c r="D166" s="192" t="s">
        <v>71</v>
      </c>
      <c r="E166" s="204" t="s">
        <v>276</v>
      </c>
      <c r="F166" s="204" t="s">
        <v>277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SUM(P167:P171)</f>
        <v>0</v>
      </c>
      <c r="Q166" s="198"/>
      <c r="R166" s="199">
        <f>SUM(R167:R171)</f>
        <v>0.045359999999999998</v>
      </c>
      <c r="S166" s="198"/>
      <c r="T166" s="200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82</v>
      </c>
      <c r="AT166" s="202" t="s">
        <v>71</v>
      </c>
      <c r="AU166" s="202" t="s">
        <v>80</v>
      </c>
      <c r="AY166" s="201" t="s">
        <v>123</v>
      </c>
      <c r="BK166" s="203">
        <f>SUM(BK167:BK171)</f>
        <v>0</v>
      </c>
    </row>
    <row r="167" s="2" customFormat="1" ht="33" customHeight="1">
      <c r="A167" s="40"/>
      <c r="B167" s="41"/>
      <c r="C167" s="206" t="s">
        <v>278</v>
      </c>
      <c r="D167" s="206" t="s">
        <v>125</v>
      </c>
      <c r="E167" s="207" t="s">
        <v>279</v>
      </c>
      <c r="F167" s="208" t="s">
        <v>280</v>
      </c>
      <c r="G167" s="209" t="s">
        <v>170</v>
      </c>
      <c r="H167" s="210">
        <v>9</v>
      </c>
      <c r="I167" s="211"/>
      <c r="J167" s="212">
        <f>ROUND(I167*H167,2)</f>
        <v>0</v>
      </c>
      <c r="K167" s="208" t="s">
        <v>129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0.0026700000000000001</v>
      </c>
      <c r="R167" s="215">
        <f>Q167*H167</f>
        <v>0.024029999999999999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220</v>
      </c>
      <c r="AT167" s="217" t="s">
        <v>125</v>
      </c>
      <c r="AU167" s="217" t="s">
        <v>82</v>
      </c>
      <c r="AY167" s="19" t="s">
        <v>123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220</v>
      </c>
      <c r="BM167" s="217" t="s">
        <v>281</v>
      </c>
    </row>
    <row r="168" s="2" customFormat="1">
      <c r="A168" s="40"/>
      <c r="B168" s="41"/>
      <c r="C168" s="42"/>
      <c r="D168" s="219" t="s">
        <v>132</v>
      </c>
      <c r="E168" s="42"/>
      <c r="F168" s="220" t="s">
        <v>282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132</v>
      </c>
      <c r="AU168" s="19" t="s">
        <v>82</v>
      </c>
    </row>
    <row r="169" s="2" customFormat="1" ht="21.75" customHeight="1">
      <c r="A169" s="40"/>
      <c r="B169" s="41"/>
      <c r="C169" s="236" t="s">
        <v>283</v>
      </c>
      <c r="D169" s="236" t="s">
        <v>174</v>
      </c>
      <c r="E169" s="237" t="s">
        <v>284</v>
      </c>
      <c r="F169" s="238" t="s">
        <v>285</v>
      </c>
      <c r="G169" s="239" t="s">
        <v>170</v>
      </c>
      <c r="H169" s="240">
        <v>9</v>
      </c>
      <c r="I169" s="241"/>
      <c r="J169" s="242">
        <f>ROUND(I169*H169,2)</f>
        <v>0</v>
      </c>
      <c r="K169" s="238" t="s">
        <v>129</v>
      </c>
      <c r="L169" s="243"/>
      <c r="M169" s="244" t="s">
        <v>19</v>
      </c>
      <c r="N169" s="245" t="s">
        <v>43</v>
      </c>
      <c r="O169" s="86"/>
      <c r="P169" s="215">
        <f>O169*H169</f>
        <v>0</v>
      </c>
      <c r="Q169" s="215">
        <v>0.0023700000000000001</v>
      </c>
      <c r="R169" s="215">
        <f>Q169*H169</f>
        <v>0.021330000000000002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286</v>
      </c>
      <c r="AT169" s="217" t="s">
        <v>174</v>
      </c>
      <c r="AU169" s="217" t="s">
        <v>82</v>
      </c>
      <c r="AY169" s="19" t="s">
        <v>123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220</v>
      </c>
      <c r="BM169" s="217" t="s">
        <v>287</v>
      </c>
    </row>
    <row r="170" s="2" customFormat="1" ht="49.05" customHeight="1">
      <c r="A170" s="40"/>
      <c r="B170" s="41"/>
      <c r="C170" s="206" t="s">
        <v>288</v>
      </c>
      <c r="D170" s="206" t="s">
        <v>125</v>
      </c>
      <c r="E170" s="207" t="s">
        <v>289</v>
      </c>
      <c r="F170" s="208" t="s">
        <v>290</v>
      </c>
      <c r="G170" s="209" t="s">
        <v>198</v>
      </c>
      <c r="H170" s="210">
        <v>0.044999999999999998</v>
      </c>
      <c r="I170" s="211"/>
      <c r="J170" s="212">
        <f>ROUND(I170*H170,2)</f>
        <v>0</v>
      </c>
      <c r="K170" s="208" t="s">
        <v>129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220</v>
      </c>
      <c r="AT170" s="217" t="s">
        <v>125</v>
      </c>
      <c r="AU170" s="217" t="s">
        <v>82</v>
      </c>
      <c r="AY170" s="19" t="s">
        <v>123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220</v>
      </c>
      <c r="BM170" s="217" t="s">
        <v>291</v>
      </c>
    </row>
    <row r="171" s="2" customFormat="1">
      <c r="A171" s="40"/>
      <c r="B171" s="41"/>
      <c r="C171" s="42"/>
      <c r="D171" s="219" t="s">
        <v>132</v>
      </c>
      <c r="E171" s="42"/>
      <c r="F171" s="220" t="s">
        <v>292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132</v>
      </c>
      <c r="AU171" s="19" t="s">
        <v>82</v>
      </c>
    </row>
    <row r="172" s="12" customFormat="1" ht="25.92" customHeight="1">
      <c r="A172" s="12"/>
      <c r="B172" s="190"/>
      <c r="C172" s="191"/>
      <c r="D172" s="192" t="s">
        <v>71</v>
      </c>
      <c r="E172" s="193" t="s">
        <v>174</v>
      </c>
      <c r="F172" s="193" t="s">
        <v>293</v>
      </c>
      <c r="G172" s="191"/>
      <c r="H172" s="191"/>
      <c r="I172" s="194"/>
      <c r="J172" s="195">
        <f>BK172</f>
        <v>0</v>
      </c>
      <c r="K172" s="191"/>
      <c r="L172" s="196"/>
      <c r="M172" s="197"/>
      <c r="N172" s="198"/>
      <c r="O172" s="198"/>
      <c r="P172" s="199">
        <f>P173</f>
        <v>0</v>
      </c>
      <c r="Q172" s="198"/>
      <c r="R172" s="199">
        <f>R173</f>
        <v>0.00059400000000000002</v>
      </c>
      <c r="S172" s="198"/>
      <c r="T172" s="200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142</v>
      </c>
      <c r="AT172" s="202" t="s">
        <v>71</v>
      </c>
      <c r="AU172" s="202" t="s">
        <v>72</v>
      </c>
      <c r="AY172" s="201" t="s">
        <v>123</v>
      </c>
      <c r="BK172" s="203">
        <f>BK173</f>
        <v>0</v>
      </c>
    </row>
    <row r="173" s="12" customFormat="1" ht="22.8" customHeight="1">
      <c r="A173" s="12"/>
      <c r="B173" s="190"/>
      <c r="C173" s="191"/>
      <c r="D173" s="192" t="s">
        <v>71</v>
      </c>
      <c r="E173" s="204" t="s">
        <v>294</v>
      </c>
      <c r="F173" s="204" t="s">
        <v>295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SUM(P174:P175)</f>
        <v>0</v>
      </c>
      <c r="Q173" s="198"/>
      <c r="R173" s="199">
        <f>SUM(R174:R175)</f>
        <v>0.00059400000000000002</v>
      </c>
      <c r="S173" s="198"/>
      <c r="T173" s="200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142</v>
      </c>
      <c r="AT173" s="202" t="s">
        <v>71</v>
      </c>
      <c r="AU173" s="202" t="s">
        <v>80</v>
      </c>
      <c r="AY173" s="201" t="s">
        <v>123</v>
      </c>
      <c r="BK173" s="203">
        <f>SUM(BK174:BK175)</f>
        <v>0</v>
      </c>
    </row>
    <row r="174" s="2" customFormat="1" ht="21.75" customHeight="1">
      <c r="A174" s="40"/>
      <c r="B174" s="41"/>
      <c r="C174" s="206" t="s">
        <v>296</v>
      </c>
      <c r="D174" s="206" t="s">
        <v>125</v>
      </c>
      <c r="E174" s="207" t="s">
        <v>297</v>
      </c>
      <c r="F174" s="208" t="s">
        <v>298</v>
      </c>
      <c r="G174" s="209" t="s">
        <v>299</v>
      </c>
      <c r="H174" s="210">
        <v>0.059999999999999998</v>
      </c>
      <c r="I174" s="211"/>
      <c r="J174" s="212">
        <f>ROUND(I174*H174,2)</f>
        <v>0</v>
      </c>
      <c r="K174" s="208" t="s">
        <v>129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0.0099000000000000008</v>
      </c>
      <c r="R174" s="215">
        <f>Q174*H174</f>
        <v>0.00059400000000000002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300</v>
      </c>
      <c r="AT174" s="217" t="s">
        <v>125</v>
      </c>
      <c r="AU174" s="217" t="s">
        <v>82</v>
      </c>
      <c r="AY174" s="19" t="s">
        <v>123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300</v>
      </c>
      <c r="BM174" s="217" t="s">
        <v>301</v>
      </c>
    </row>
    <row r="175" s="2" customFormat="1">
      <c r="A175" s="40"/>
      <c r="B175" s="41"/>
      <c r="C175" s="42"/>
      <c r="D175" s="219" t="s">
        <v>132</v>
      </c>
      <c r="E175" s="42"/>
      <c r="F175" s="220" t="s">
        <v>302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132</v>
      </c>
      <c r="AU175" s="19" t="s">
        <v>82</v>
      </c>
    </row>
    <row r="176" s="12" customFormat="1" ht="25.92" customHeight="1">
      <c r="A176" s="12"/>
      <c r="B176" s="190"/>
      <c r="C176" s="191"/>
      <c r="D176" s="192" t="s">
        <v>71</v>
      </c>
      <c r="E176" s="193" t="s">
        <v>303</v>
      </c>
      <c r="F176" s="193" t="s">
        <v>304</v>
      </c>
      <c r="G176" s="191"/>
      <c r="H176" s="191"/>
      <c r="I176" s="194"/>
      <c r="J176" s="195">
        <f>BK176</f>
        <v>0</v>
      </c>
      <c r="K176" s="191"/>
      <c r="L176" s="196"/>
      <c r="M176" s="197"/>
      <c r="N176" s="198"/>
      <c r="O176" s="198"/>
      <c r="P176" s="199">
        <f>P177+P180</f>
        <v>0</v>
      </c>
      <c r="Q176" s="198"/>
      <c r="R176" s="199">
        <f>R177+R180</f>
        <v>0.029999999999999999</v>
      </c>
      <c r="S176" s="198"/>
      <c r="T176" s="200">
        <f>T177+T180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154</v>
      </c>
      <c r="AT176" s="202" t="s">
        <v>71</v>
      </c>
      <c r="AU176" s="202" t="s">
        <v>72</v>
      </c>
      <c r="AY176" s="201" t="s">
        <v>123</v>
      </c>
      <c r="BK176" s="203">
        <f>BK177+BK180</f>
        <v>0</v>
      </c>
    </row>
    <row r="177" s="12" customFormat="1" ht="22.8" customHeight="1">
      <c r="A177" s="12"/>
      <c r="B177" s="190"/>
      <c r="C177" s="191"/>
      <c r="D177" s="192" t="s">
        <v>71</v>
      </c>
      <c r="E177" s="204" t="s">
        <v>305</v>
      </c>
      <c r="F177" s="204" t="s">
        <v>306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SUM(P178:P179)</f>
        <v>0</v>
      </c>
      <c r="Q177" s="198"/>
      <c r="R177" s="199">
        <f>SUM(R178:R179)</f>
        <v>0</v>
      </c>
      <c r="S177" s="198"/>
      <c r="T177" s="200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154</v>
      </c>
      <c r="AT177" s="202" t="s">
        <v>71</v>
      </c>
      <c r="AU177" s="202" t="s">
        <v>80</v>
      </c>
      <c r="AY177" s="201" t="s">
        <v>123</v>
      </c>
      <c r="BK177" s="203">
        <f>SUM(BK178:BK179)</f>
        <v>0</v>
      </c>
    </row>
    <row r="178" s="2" customFormat="1">
      <c r="A178" s="40"/>
      <c r="B178" s="41"/>
      <c r="C178" s="206" t="s">
        <v>307</v>
      </c>
      <c r="D178" s="206" t="s">
        <v>125</v>
      </c>
      <c r="E178" s="207" t="s">
        <v>308</v>
      </c>
      <c r="F178" s="208" t="s">
        <v>309</v>
      </c>
      <c r="G178" s="209" t="s">
        <v>310</v>
      </c>
      <c r="H178" s="210">
        <v>1</v>
      </c>
      <c r="I178" s="211"/>
      <c r="J178" s="212">
        <f>ROUND(I178*H178,2)</f>
        <v>0</v>
      </c>
      <c r="K178" s="208" t="s">
        <v>129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311</v>
      </c>
      <c r="AT178" s="217" t="s">
        <v>125</v>
      </c>
      <c r="AU178" s="217" t="s">
        <v>82</v>
      </c>
      <c r="AY178" s="19" t="s">
        <v>123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311</v>
      </c>
      <c r="BM178" s="217" t="s">
        <v>312</v>
      </c>
    </row>
    <row r="179" s="2" customFormat="1">
      <c r="A179" s="40"/>
      <c r="B179" s="41"/>
      <c r="C179" s="42"/>
      <c r="D179" s="219" t="s">
        <v>132</v>
      </c>
      <c r="E179" s="42"/>
      <c r="F179" s="220" t="s">
        <v>313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132</v>
      </c>
      <c r="AU179" s="19" t="s">
        <v>82</v>
      </c>
    </row>
    <row r="180" s="12" customFormat="1" ht="22.8" customHeight="1">
      <c r="A180" s="12"/>
      <c r="B180" s="190"/>
      <c r="C180" s="191"/>
      <c r="D180" s="192" t="s">
        <v>71</v>
      </c>
      <c r="E180" s="204" t="s">
        <v>314</v>
      </c>
      <c r="F180" s="204" t="s">
        <v>315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SUM(P181:P183)</f>
        <v>0</v>
      </c>
      <c r="Q180" s="198"/>
      <c r="R180" s="199">
        <f>SUM(R181:R183)</f>
        <v>0.029999999999999999</v>
      </c>
      <c r="S180" s="198"/>
      <c r="T180" s="20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154</v>
      </c>
      <c r="AT180" s="202" t="s">
        <v>71</v>
      </c>
      <c r="AU180" s="202" t="s">
        <v>80</v>
      </c>
      <c r="AY180" s="201" t="s">
        <v>123</v>
      </c>
      <c r="BK180" s="203">
        <f>SUM(BK181:BK183)</f>
        <v>0</v>
      </c>
    </row>
    <row r="181" s="2" customFormat="1" ht="16.5" customHeight="1">
      <c r="A181" s="40"/>
      <c r="B181" s="41"/>
      <c r="C181" s="206" t="s">
        <v>316</v>
      </c>
      <c r="D181" s="206" t="s">
        <v>125</v>
      </c>
      <c r="E181" s="207" t="s">
        <v>317</v>
      </c>
      <c r="F181" s="208" t="s">
        <v>318</v>
      </c>
      <c r="G181" s="209" t="s">
        <v>170</v>
      </c>
      <c r="H181" s="210">
        <v>1</v>
      </c>
      <c r="I181" s="211"/>
      <c r="J181" s="212">
        <f>ROUND(I181*H181,2)</f>
        <v>0</v>
      </c>
      <c r="K181" s="208" t="s">
        <v>129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311</v>
      </c>
      <c r="AT181" s="217" t="s">
        <v>125</v>
      </c>
      <c r="AU181" s="217" t="s">
        <v>82</v>
      </c>
      <c r="AY181" s="19" t="s">
        <v>123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311</v>
      </c>
      <c r="BM181" s="217" t="s">
        <v>319</v>
      </c>
    </row>
    <row r="182" s="2" customFormat="1">
      <c r="A182" s="40"/>
      <c r="B182" s="41"/>
      <c r="C182" s="42"/>
      <c r="D182" s="219" t="s">
        <v>132</v>
      </c>
      <c r="E182" s="42"/>
      <c r="F182" s="220" t="s">
        <v>320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132</v>
      </c>
      <c r="AU182" s="19" t="s">
        <v>82</v>
      </c>
    </row>
    <row r="183" s="2" customFormat="1" ht="16.5" customHeight="1">
      <c r="A183" s="40"/>
      <c r="B183" s="41"/>
      <c r="C183" s="236" t="s">
        <v>286</v>
      </c>
      <c r="D183" s="236" t="s">
        <v>174</v>
      </c>
      <c r="E183" s="237" t="s">
        <v>321</v>
      </c>
      <c r="F183" s="238" t="s">
        <v>322</v>
      </c>
      <c r="G183" s="239" t="s">
        <v>170</v>
      </c>
      <c r="H183" s="240">
        <v>1</v>
      </c>
      <c r="I183" s="241"/>
      <c r="J183" s="242">
        <f>ROUND(I183*H183,2)</f>
        <v>0</v>
      </c>
      <c r="K183" s="238" t="s">
        <v>19</v>
      </c>
      <c r="L183" s="243"/>
      <c r="M183" s="256" t="s">
        <v>19</v>
      </c>
      <c r="N183" s="257" t="s">
        <v>43</v>
      </c>
      <c r="O183" s="258"/>
      <c r="P183" s="259">
        <f>O183*H183</f>
        <v>0</v>
      </c>
      <c r="Q183" s="259">
        <v>0.029999999999999999</v>
      </c>
      <c r="R183" s="259">
        <f>Q183*H183</f>
        <v>0.029999999999999999</v>
      </c>
      <c r="S183" s="259">
        <v>0</v>
      </c>
      <c r="T183" s="26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311</v>
      </c>
      <c r="AT183" s="217" t="s">
        <v>174</v>
      </c>
      <c r="AU183" s="217" t="s">
        <v>82</v>
      </c>
      <c r="AY183" s="19" t="s">
        <v>123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311</v>
      </c>
      <c r="BM183" s="217" t="s">
        <v>323</v>
      </c>
    </row>
    <row r="184" s="2" customFormat="1" ht="6.96" customHeight="1">
      <c r="A184" s="40"/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46"/>
      <c r="M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</sheetData>
  <sheetProtection sheet="1" autoFilter="0" formatColumns="0" formatRows="0" objects="1" scenarios="1" spinCount="100000" saltValue="gevFtfV7wlHX9S98TJXGtTllGktn5/9d0MSFiol7FxMNQXHPrsTgejQwlG+vjbr8CVW15d3hIUC07LkKpQhdgw==" hashValue="B2OgXhBmTl45HdDt+s+xG8TfK+JRQVrDvrcSE2WE9HutzD6HuVt+B2UmjzQYVsH4IKjBx9wTjWVn4QCAYnLzqw==" algorithmName="SHA-512" password="CC35"/>
  <autoFilter ref="C93:K183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4_02/121112004"/>
    <hyperlink ref="F101" r:id="rId2" display="https://podminky.urs.cz/item/CS_URS_2024_02/131213701"/>
    <hyperlink ref="F104" r:id="rId3" display="https://podminky.urs.cz/item/CS_URS_2024_02/162211311"/>
    <hyperlink ref="F107" r:id="rId4" display="https://podminky.urs.cz/item/CS_URS_2024_02/162211319"/>
    <hyperlink ref="F111" r:id="rId5" display="https://podminky.urs.cz/item/CS_URS_2024_02/162751117"/>
    <hyperlink ref="F114" r:id="rId6" display="https://podminky.urs.cz/item/CS_URS_2024_02/275313611"/>
    <hyperlink ref="F118" r:id="rId7" display="https://podminky.urs.cz/item/CS_URS_2024_02/348172111"/>
    <hyperlink ref="F123" r:id="rId8" display="https://podminky.urs.cz/item/CS_URS_2024_02/348172213"/>
    <hyperlink ref="F127" r:id="rId9" display="https://podminky.urs.cz/item/CS_URS_2024_02/430321313"/>
    <hyperlink ref="F131" r:id="rId10" display="https://podminky.urs.cz/item/CS_URS_2024_02/430362021"/>
    <hyperlink ref="F134" r:id="rId11" display="https://podminky.urs.cz/item/CS_URS_2024_02/451577877"/>
    <hyperlink ref="F139" r:id="rId12" display="https://podminky.urs.cz/item/CS_URS_2024_02/564750001"/>
    <hyperlink ref="F141" r:id="rId13" display="https://podminky.urs.cz/item/CS_URS_2024_02/564760001"/>
    <hyperlink ref="F143" r:id="rId14" display="https://podminky.urs.cz/item/CS_URS_2024_02/571908111"/>
    <hyperlink ref="F145" r:id="rId15" display="https://podminky.urs.cz/item/CS_URS_2024_02/591211111"/>
    <hyperlink ref="F150" r:id="rId16" display="https://podminky.urs.cz/item/CS_URS_2024_02/596811220"/>
    <hyperlink ref="F156" r:id="rId17" display="https://podminky.urs.cz/item/CS_URS_2024_02/916231212"/>
    <hyperlink ref="F160" r:id="rId18" display="https://podminky.urs.cz/item/CS_URS_2024_02/953942425"/>
    <hyperlink ref="F164" r:id="rId19" display="https://podminky.urs.cz/item/CS_URS_2024_02/998223011"/>
    <hyperlink ref="F168" r:id="rId20" display="https://podminky.urs.cz/item/CS_URS_2024_02/762085103"/>
    <hyperlink ref="F171" r:id="rId21" display="https://podminky.urs.cz/item/CS_URS_2024_02/998762111"/>
    <hyperlink ref="F175" r:id="rId22" display="https://podminky.urs.cz/item/CS_URS_2024_02/460010025"/>
    <hyperlink ref="F179" r:id="rId23" display="https://podminky.urs.cz/item/CS_URS_2024_02/031002000"/>
    <hyperlink ref="F182" r:id="rId24" display="https://podminky.urs.cz/item/CS_URS_2024_02/09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Stavbení úpravy vnitrobloku, DDM OSTROV Slaný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324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18. 9. 2024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ROUND((SUM(BE88:BE164)),  2)</f>
        <v>0</v>
      </c>
      <c r="G33" s="40"/>
      <c r="H33" s="40"/>
      <c r="I33" s="150">
        <v>0.20999999999999999</v>
      </c>
      <c r="J33" s="149">
        <f>ROUND(((SUM(BE88:BE164))*I33),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ROUND((SUM(BF88:BF164)),  2)</f>
        <v>0</v>
      </c>
      <c r="G34" s="40"/>
      <c r="H34" s="40"/>
      <c r="I34" s="150">
        <v>0.12</v>
      </c>
      <c r="J34" s="149">
        <f>ROUND(((SUM(BF88:BF164))*I34),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ROUND((SUM(BG88:BG164)),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ROUND((SUM(BH88:BH164)),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ROUND((SUM(BI88:BI164)),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Stavbení úpravy vnitrobloku, DDM OSTROV Slaný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10-24-b - Přístřešek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st. p. 305 a parc. č. 47/13 v k.ú. Slaný</v>
      </c>
      <c r="G52" s="42"/>
      <c r="H52" s="42"/>
      <c r="I52" s="34" t="s">
        <v>23</v>
      </c>
      <c r="J52" s="74" t="str">
        <f>IF(J12="","",J12)</f>
        <v>18. 9. 2024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Markéta Němečková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325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102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326</v>
      </c>
      <c r="E63" s="176"/>
      <c r="F63" s="176"/>
      <c r="G63" s="176"/>
      <c r="H63" s="176"/>
      <c r="I63" s="176"/>
      <c r="J63" s="177">
        <f>J127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327</v>
      </c>
      <c r="E64" s="176"/>
      <c r="F64" s="176"/>
      <c r="G64" s="176"/>
      <c r="H64" s="176"/>
      <c r="I64" s="176"/>
      <c r="J64" s="177">
        <f>J136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328</v>
      </c>
      <c r="E65" s="176"/>
      <c r="F65" s="176"/>
      <c r="G65" s="176"/>
      <c r="H65" s="176"/>
      <c r="I65" s="176"/>
      <c r="J65" s="177">
        <f>J143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329</v>
      </c>
      <c r="E66" s="176"/>
      <c r="F66" s="176"/>
      <c r="G66" s="176"/>
      <c r="H66" s="176"/>
      <c r="I66" s="176"/>
      <c r="J66" s="177">
        <f>J153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105</v>
      </c>
      <c r="E67" s="170"/>
      <c r="F67" s="170"/>
      <c r="G67" s="170"/>
      <c r="H67" s="170"/>
      <c r="I67" s="170"/>
      <c r="J67" s="171">
        <f>J161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106</v>
      </c>
      <c r="E68" s="176"/>
      <c r="F68" s="176"/>
      <c r="G68" s="176"/>
      <c r="H68" s="176"/>
      <c r="I68" s="176"/>
      <c r="J68" s="177">
        <f>J162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108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 xml:space="preserve"> Stavbení úpravy vnitrobloku, DDM OSTROV Slaný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87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10-24-b - Přístřešek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st. p. 305 a parc. č. 47/13 v k.ú. Slaný</v>
      </c>
      <c r="G82" s="42"/>
      <c r="H82" s="42"/>
      <c r="I82" s="34" t="s">
        <v>23</v>
      </c>
      <c r="J82" s="74" t="str">
        <f>IF(J12="","",J12)</f>
        <v>18. 9. 2024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 xml:space="preserve"> </v>
      </c>
      <c r="G84" s="42"/>
      <c r="H84" s="42"/>
      <c r="I84" s="34" t="s">
        <v>31</v>
      </c>
      <c r="J84" s="38" t="str">
        <f>E21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33</v>
      </c>
      <c r="J85" s="38" t="str">
        <f>E24</f>
        <v>Markéta Němečková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109</v>
      </c>
      <c r="D87" s="182" t="s">
        <v>57</v>
      </c>
      <c r="E87" s="182" t="s">
        <v>53</v>
      </c>
      <c r="F87" s="182" t="s">
        <v>54</v>
      </c>
      <c r="G87" s="182" t="s">
        <v>110</v>
      </c>
      <c r="H87" s="182" t="s">
        <v>111</v>
      </c>
      <c r="I87" s="182" t="s">
        <v>112</v>
      </c>
      <c r="J87" s="182" t="s">
        <v>91</v>
      </c>
      <c r="K87" s="183" t="s">
        <v>113</v>
      </c>
      <c r="L87" s="184"/>
      <c r="M87" s="94" t="s">
        <v>19</v>
      </c>
      <c r="N87" s="95" t="s">
        <v>42</v>
      </c>
      <c r="O87" s="95" t="s">
        <v>114</v>
      </c>
      <c r="P87" s="95" t="s">
        <v>115</v>
      </c>
      <c r="Q87" s="95" t="s">
        <v>116</v>
      </c>
      <c r="R87" s="95" t="s">
        <v>117</v>
      </c>
      <c r="S87" s="95" t="s">
        <v>118</v>
      </c>
      <c r="T87" s="96" t="s">
        <v>119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120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P89+P161</f>
        <v>0</v>
      </c>
      <c r="Q88" s="98"/>
      <c r="R88" s="187">
        <f>R89+R161</f>
        <v>1.33895538</v>
      </c>
      <c r="S88" s="98"/>
      <c r="T88" s="188">
        <f>T89+T161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92</v>
      </c>
      <c r="BK88" s="189">
        <f>BK89+BK161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274</v>
      </c>
      <c r="F89" s="193" t="s">
        <v>275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P90+P95+P127+P136+P143+P153</f>
        <v>0</v>
      </c>
      <c r="Q89" s="198"/>
      <c r="R89" s="199">
        <f>R90+R95+R127+R136+R143+R153</f>
        <v>1.33895538</v>
      </c>
      <c r="S89" s="198"/>
      <c r="T89" s="200">
        <f>T90+T95+T127+T136+T143+T153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71</v>
      </c>
      <c r="AU89" s="202" t="s">
        <v>72</v>
      </c>
      <c r="AY89" s="201" t="s">
        <v>123</v>
      </c>
      <c r="BK89" s="203">
        <f>BK90+BK95+BK127+BK136+BK143+BK153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330</v>
      </c>
      <c r="F90" s="204" t="s">
        <v>331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SUM(P91:P94)</f>
        <v>0</v>
      </c>
      <c r="Q90" s="198"/>
      <c r="R90" s="199">
        <f>SUM(R91:R94)</f>
        <v>0.0099600000000000001</v>
      </c>
      <c r="S90" s="198"/>
      <c r="T90" s="200">
        <f>SUM(T91:T94)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71</v>
      </c>
      <c r="AU90" s="202" t="s">
        <v>80</v>
      </c>
      <c r="AY90" s="201" t="s">
        <v>123</v>
      </c>
      <c r="BK90" s="203">
        <f>SUM(BK91:BK94)</f>
        <v>0</v>
      </c>
    </row>
    <row r="91" s="2" customFormat="1" ht="33" customHeight="1">
      <c r="A91" s="40"/>
      <c r="B91" s="41"/>
      <c r="C91" s="206" t="s">
        <v>80</v>
      </c>
      <c r="D91" s="206" t="s">
        <v>125</v>
      </c>
      <c r="E91" s="207" t="s">
        <v>332</v>
      </c>
      <c r="F91" s="208" t="s">
        <v>333</v>
      </c>
      <c r="G91" s="209" t="s">
        <v>334</v>
      </c>
      <c r="H91" s="210">
        <v>1</v>
      </c>
      <c r="I91" s="211"/>
      <c r="J91" s="212">
        <f>ROUND(I91*H91,2)</f>
        <v>0</v>
      </c>
      <c r="K91" s="208" t="s">
        <v>129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0.0099600000000000001</v>
      </c>
      <c r="R91" s="215">
        <f>Q91*H91</f>
        <v>0.0099600000000000001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125</v>
      </c>
      <c r="AU91" s="217" t="s">
        <v>82</v>
      </c>
      <c r="AY91" s="19" t="s">
        <v>123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335</v>
      </c>
    </row>
    <row r="92" s="2" customFormat="1">
      <c r="A92" s="40"/>
      <c r="B92" s="41"/>
      <c r="C92" s="42"/>
      <c r="D92" s="219" t="s">
        <v>132</v>
      </c>
      <c r="E92" s="42"/>
      <c r="F92" s="220" t="s">
        <v>336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132</v>
      </c>
      <c r="AU92" s="19" t="s">
        <v>82</v>
      </c>
    </row>
    <row r="93" s="14" customFormat="1">
      <c r="A93" s="14"/>
      <c r="B93" s="246"/>
      <c r="C93" s="247"/>
      <c r="D93" s="226" t="s">
        <v>134</v>
      </c>
      <c r="E93" s="248" t="s">
        <v>19</v>
      </c>
      <c r="F93" s="249" t="s">
        <v>337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134</v>
      </c>
      <c r="AU93" s="255" t="s">
        <v>82</v>
      </c>
      <c r="AV93" s="14" t="s">
        <v>80</v>
      </c>
      <c r="AW93" s="14" t="s">
        <v>32</v>
      </c>
      <c r="AX93" s="14" t="s">
        <v>72</v>
      </c>
      <c r="AY93" s="255" t="s">
        <v>123</v>
      </c>
    </row>
    <row r="94" s="13" customFormat="1">
      <c r="A94" s="13"/>
      <c r="B94" s="224"/>
      <c r="C94" s="225"/>
      <c r="D94" s="226" t="s">
        <v>134</v>
      </c>
      <c r="E94" s="227" t="s">
        <v>19</v>
      </c>
      <c r="F94" s="228" t="s">
        <v>80</v>
      </c>
      <c r="G94" s="225"/>
      <c r="H94" s="229">
        <v>1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134</v>
      </c>
      <c r="AU94" s="235" t="s">
        <v>82</v>
      </c>
      <c r="AV94" s="13" t="s">
        <v>82</v>
      </c>
      <c r="AW94" s="13" t="s">
        <v>32</v>
      </c>
      <c r="AX94" s="13" t="s">
        <v>80</v>
      </c>
      <c r="AY94" s="235" t="s">
        <v>123</v>
      </c>
    </row>
    <row r="95" s="12" customFormat="1" ht="22.8" customHeight="1">
      <c r="A95" s="12"/>
      <c r="B95" s="190"/>
      <c r="C95" s="191"/>
      <c r="D95" s="192" t="s">
        <v>71</v>
      </c>
      <c r="E95" s="204" t="s">
        <v>276</v>
      </c>
      <c r="F95" s="204" t="s">
        <v>277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SUM(P96:P126)</f>
        <v>0</v>
      </c>
      <c r="Q95" s="198"/>
      <c r="R95" s="199">
        <f>SUM(R96:R126)</f>
        <v>1.1708848800000002</v>
      </c>
      <c r="S95" s="198"/>
      <c r="T95" s="200">
        <f>SUM(T96:T126)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82</v>
      </c>
      <c r="AT95" s="202" t="s">
        <v>71</v>
      </c>
      <c r="AU95" s="202" t="s">
        <v>80</v>
      </c>
      <c r="AY95" s="201" t="s">
        <v>123</v>
      </c>
      <c r="BK95" s="203">
        <f>SUM(BK96:BK126)</f>
        <v>0</v>
      </c>
    </row>
    <row r="96" s="2" customFormat="1" ht="33" customHeight="1">
      <c r="A96" s="40"/>
      <c r="B96" s="41"/>
      <c r="C96" s="206" t="s">
        <v>82</v>
      </c>
      <c r="D96" s="206" t="s">
        <v>125</v>
      </c>
      <c r="E96" s="207" t="s">
        <v>338</v>
      </c>
      <c r="F96" s="208" t="s">
        <v>339</v>
      </c>
      <c r="G96" s="209" t="s">
        <v>128</v>
      </c>
      <c r="H96" s="210">
        <v>20.795999999999999</v>
      </c>
      <c r="I96" s="211"/>
      <c r="J96" s="212">
        <f>ROUND(I96*H96,2)</f>
        <v>0</v>
      </c>
      <c r="K96" s="208" t="s">
        <v>129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220</v>
      </c>
      <c r="AT96" s="217" t="s">
        <v>125</v>
      </c>
      <c r="AU96" s="217" t="s">
        <v>82</v>
      </c>
      <c r="AY96" s="19" t="s">
        <v>123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220</v>
      </c>
      <c r="BM96" s="217" t="s">
        <v>340</v>
      </c>
    </row>
    <row r="97" s="2" customFormat="1">
      <c r="A97" s="40"/>
      <c r="B97" s="41"/>
      <c r="C97" s="42"/>
      <c r="D97" s="219" t="s">
        <v>132</v>
      </c>
      <c r="E97" s="42"/>
      <c r="F97" s="220" t="s">
        <v>341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132</v>
      </c>
      <c r="AU97" s="19" t="s">
        <v>82</v>
      </c>
    </row>
    <row r="98" s="13" customFormat="1">
      <c r="A98" s="13"/>
      <c r="B98" s="224"/>
      <c r="C98" s="225"/>
      <c r="D98" s="226" t="s">
        <v>134</v>
      </c>
      <c r="E98" s="227" t="s">
        <v>19</v>
      </c>
      <c r="F98" s="228" t="s">
        <v>342</v>
      </c>
      <c r="G98" s="225"/>
      <c r="H98" s="229">
        <v>20.795999999999999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134</v>
      </c>
      <c r="AU98" s="235" t="s">
        <v>82</v>
      </c>
      <c r="AV98" s="13" t="s">
        <v>82</v>
      </c>
      <c r="AW98" s="13" t="s">
        <v>32</v>
      </c>
      <c r="AX98" s="13" t="s">
        <v>80</v>
      </c>
      <c r="AY98" s="235" t="s">
        <v>123</v>
      </c>
    </row>
    <row r="99" s="2" customFormat="1" ht="16.5" customHeight="1">
      <c r="A99" s="40"/>
      <c r="B99" s="41"/>
      <c r="C99" s="236" t="s">
        <v>142</v>
      </c>
      <c r="D99" s="236" t="s">
        <v>174</v>
      </c>
      <c r="E99" s="237" t="s">
        <v>343</v>
      </c>
      <c r="F99" s="238" t="s">
        <v>344</v>
      </c>
      <c r="G99" s="239" t="s">
        <v>138</v>
      </c>
      <c r="H99" s="240">
        <v>0.17100000000000001</v>
      </c>
      <c r="I99" s="241"/>
      <c r="J99" s="242">
        <f>ROUND(I99*H99,2)</f>
        <v>0</v>
      </c>
      <c r="K99" s="238" t="s">
        <v>129</v>
      </c>
      <c r="L99" s="243"/>
      <c r="M99" s="244" t="s">
        <v>19</v>
      </c>
      <c r="N99" s="245" t="s">
        <v>43</v>
      </c>
      <c r="O99" s="86"/>
      <c r="P99" s="215">
        <f>O99*H99</f>
        <v>0</v>
      </c>
      <c r="Q99" s="215">
        <v>0.55000000000000004</v>
      </c>
      <c r="R99" s="215">
        <f>Q99*H99</f>
        <v>0.094050000000000009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286</v>
      </c>
      <c r="AT99" s="217" t="s">
        <v>174</v>
      </c>
      <c r="AU99" s="217" t="s">
        <v>82</v>
      </c>
      <c r="AY99" s="19" t="s">
        <v>123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345</v>
      </c>
    </row>
    <row r="100" s="13" customFormat="1">
      <c r="A100" s="13"/>
      <c r="B100" s="224"/>
      <c r="C100" s="225"/>
      <c r="D100" s="226" t="s">
        <v>134</v>
      </c>
      <c r="E100" s="227" t="s">
        <v>19</v>
      </c>
      <c r="F100" s="228" t="s">
        <v>346</v>
      </c>
      <c r="G100" s="225"/>
      <c r="H100" s="229">
        <v>0.16800000000000001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134</v>
      </c>
      <c r="AU100" s="235" t="s">
        <v>82</v>
      </c>
      <c r="AV100" s="13" t="s">
        <v>82</v>
      </c>
      <c r="AW100" s="13" t="s">
        <v>32</v>
      </c>
      <c r="AX100" s="13" t="s">
        <v>80</v>
      </c>
      <c r="AY100" s="235" t="s">
        <v>123</v>
      </c>
    </row>
    <row r="101" s="13" customFormat="1">
      <c r="A101" s="13"/>
      <c r="B101" s="224"/>
      <c r="C101" s="225"/>
      <c r="D101" s="226" t="s">
        <v>134</v>
      </c>
      <c r="E101" s="225"/>
      <c r="F101" s="228" t="s">
        <v>347</v>
      </c>
      <c r="G101" s="225"/>
      <c r="H101" s="229">
        <v>0.17100000000000001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134</v>
      </c>
      <c r="AU101" s="235" t="s">
        <v>82</v>
      </c>
      <c r="AV101" s="13" t="s">
        <v>82</v>
      </c>
      <c r="AW101" s="13" t="s">
        <v>4</v>
      </c>
      <c r="AX101" s="13" t="s">
        <v>80</v>
      </c>
      <c r="AY101" s="235" t="s">
        <v>123</v>
      </c>
    </row>
    <row r="102" s="2" customFormat="1" ht="49.05" customHeight="1">
      <c r="A102" s="40"/>
      <c r="B102" s="41"/>
      <c r="C102" s="206" t="s">
        <v>130</v>
      </c>
      <c r="D102" s="206" t="s">
        <v>125</v>
      </c>
      <c r="E102" s="207" t="s">
        <v>348</v>
      </c>
      <c r="F102" s="208" t="s">
        <v>349</v>
      </c>
      <c r="G102" s="209" t="s">
        <v>250</v>
      </c>
      <c r="H102" s="210">
        <v>58.299999999999997</v>
      </c>
      <c r="I102" s="211"/>
      <c r="J102" s="212">
        <f>ROUND(I102*H102,2)</f>
        <v>0</v>
      </c>
      <c r="K102" s="208" t="s">
        <v>129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125</v>
      </c>
      <c r="AU102" s="217" t="s">
        <v>82</v>
      </c>
      <c r="AY102" s="19" t="s">
        <v>123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350</v>
      </c>
    </row>
    <row r="103" s="2" customFormat="1">
      <c r="A103" s="40"/>
      <c r="B103" s="41"/>
      <c r="C103" s="42"/>
      <c r="D103" s="219" t="s">
        <v>132</v>
      </c>
      <c r="E103" s="42"/>
      <c r="F103" s="220" t="s">
        <v>351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132</v>
      </c>
      <c r="AU103" s="19" t="s">
        <v>82</v>
      </c>
    </row>
    <row r="104" s="13" customFormat="1">
      <c r="A104" s="13"/>
      <c r="B104" s="224"/>
      <c r="C104" s="225"/>
      <c r="D104" s="226" t="s">
        <v>134</v>
      </c>
      <c r="E104" s="227" t="s">
        <v>19</v>
      </c>
      <c r="F104" s="228" t="s">
        <v>352</v>
      </c>
      <c r="G104" s="225"/>
      <c r="H104" s="229">
        <v>42.299999999999997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134</v>
      </c>
      <c r="AU104" s="235" t="s">
        <v>82</v>
      </c>
      <c r="AV104" s="13" t="s">
        <v>82</v>
      </c>
      <c r="AW104" s="13" t="s">
        <v>32</v>
      </c>
      <c r="AX104" s="13" t="s">
        <v>72</v>
      </c>
      <c r="AY104" s="235" t="s">
        <v>123</v>
      </c>
    </row>
    <row r="105" s="13" customFormat="1">
      <c r="A105" s="13"/>
      <c r="B105" s="224"/>
      <c r="C105" s="225"/>
      <c r="D105" s="226" t="s">
        <v>134</v>
      </c>
      <c r="E105" s="227" t="s">
        <v>19</v>
      </c>
      <c r="F105" s="228" t="s">
        <v>353</v>
      </c>
      <c r="G105" s="225"/>
      <c r="H105" s="229">
        <v>16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134</v>
      </c>
      <c r="AU105" s="235" t="s">
        <v>82</v>
      </c>
      <c r="AV105" s="13" t="s">
        <v>82</v>
      </c>
      <c r="AW105" s="13" t="s">
        <v>32</v>
      </c>
      <c r="AX105" s="13" t="s">
        <v>72</v>
      </c>
      <c r="AY105" s="235" t="s">
        <v>123</v>
      </c>
    </row>
    <row r="106" s="15" customFormat="1">
      <c r="A106" s="15"/>
      <c r="B106" s="261"/>
      <c r="C106" s="262"/>
      <c r="D106" s="226" t="s">
        <v>134</v>
      </c>
      <c r="E106" s="263" t="s">
        <v>19</v>
      </c>
      <c r="F106" s="264" t="s">
        <v>354</v>
      </c>
      <c r="G106" s="262"/>
      <c r="H106" s="265">
        <v>58.299999999999997</v>
      </c>
      <c r="I106" s="266"/>
      <c r="J106" s="262"/>
      <c r="K106" s="262"/>
      <c r="L106" s="267"/>
      <c r="M106" s="268"/>
      <c r="N106" s="269"/>
      <c r="O106" s="269"/>
      <c r="P106" s="269"/>
      <c r="Q106" s="269"/>
      <c r="R106" s="269"/>
      <c r="S106" s="269"/>
      <c r="T106" s="270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1" t="s">
        <v>134</v>
      </c>
      <c r="AU106" s="271" t="s">
        <v>82</v>
      </c>
      <c r="AV106" s="15" t="s">
        <v>130</v>
      </c>
      <c r="AW106" s="15" t="s">
        <v>32</v>
      </c>
      <c r="AX106" s="15" t="s">
        <v>80</v>
      </c>
      <c r="AY106" s="271" t="s">
        <v>123</v>
      </c>
    </row>
    <row r="107" s="2" customFormat="1" ht="21.75" customHeight="1">
      <c r="A107" s="40"/>
      <c r="B107" s="41"/>
      <c r="C107" s="236" t="s">
        <v>154</v>
      </c>
      <c r="D107" s="236" t="s">
        <v>174</v>
      </c>
      <c r="E107" s="237" t="s">
        <v>355</v>
      </c>
      <c r="F107" s="238" t="s">
        <v>356</v>
      </c>
      <c r="G107" s="239" t="s">
        <v>138</v>
      </c>
      <c r="H107" s="240">
        <v>0.66600000000000004</v>
      </c>
      <c r="I107" s="241"/>
      <c r="J107" s="242">
        <f>ROUND(I107*H107,2)</f>
        <v>0</v>
      </c>
      <c r="K107" s="238" t="s">
        <v>129</v>
      </c>
      <c r="L107" s="243"/>
      <c r="M107" s="244" t="s">
        <v>19</v>
      </c>
      <c r="N107" s="245" t="s">
        <v>43</v>
      </c>
      <c r="O107" s="86"/>
      <c r="P107" s="215">
        <f>O107*H107</f>
        <v>0</v>
      </c>
      <c r="Q107" s="215">
        <v>0.55000000000000004</v>
      </c>
      <c r="R107" s="215">
        <f>Q107*H107</f>
        <v>0.36630000000000007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286</v>
      </c>
      <c r="AT107" s="217" t="s">
        <v>174</v>
      </c>
      <c r="AU107" s="217" t="s">
        <v>82</v>
      </c>
      <c r="AY107" s="19" t="s">
        <v>123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220</v>
      </c>
      <c r="BM107" s="217" t="s">
        <v>357</v>
      </c>
    </row>
    <row r="108" s="13" customFormat="1">
      <c r="A108" s="13"/>
      <c r="B108" s="224"/>
      <c r="C108" s="225"/>
      <c r="D108" s="226" t="s">
        <v>134</v>
      </c>
      <c r="E108" s="227" t="s">
        <v>19</v>
      </c>
      <c r="F108" s="228" t="s">
        <v>358</v>
      </c>
      <c r="G108" s="225"/>
      <c r="H108" s="229">
        <v>0.47399999999999998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134</v>
      </c>
      <c r="AU108" s="235" t="s">
        <v>82</v>
      </c>
      <c r="AV108" s="13" t="s">
        <v>82</v>
      </c>
      <c r="AW108" s="13" t="s">
        <v>32</v>
      </c>
      <c r="AX108" s="13" t="s">
        <v>72</v>
      </c>
      <c r="AY108" s="235" t="s">
        <v>123</v>
      </c>
    </row>
    <row r="109" s="13" customFormat="1">
      <c r="A109" s="13"/>
      <c r="B109" s="224"/>
      <c r="C109" s="225"/>
      <c r="D109" s="226" t="s">
        <v>134</v>
      </c>
      <c r="E109" s="227" t="s">
        <v>19</v>
      </c>
      <c r="F109" s="228" t="s">
        <v>359</v>
      </c>
      <c r="G109" s="225"/>
      <c r="H109" s="229">
        <v>0.17899999999999999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134</v>
      </c>
      <c r="AU109" s="235" t="s">
        <v>82</v>
      </c>
      <c r="AV109" s="13" t="s">
        <v>82</v>
      </c>
      <c r="AW109" s="13" t="s">
        <v>32</v>
      </c>
      <c r="AX109" s="13" t="s">
        <v>72</v>
      </c>
      <c r="AY109" s="235" t="s">
        <v>123</v>
      </c>
    </row>
    <row r="110" s="15" customFormat="1">
      <c r="A110" s="15"/>
      <c r="B110" s="261"/>
      <c r="C110" s="262"/>
      <c r="D110" s="226" t="s">
        <v>134</v>
      </c>
      <c r="E110" s="263" t="s">
        <v>19</v>
      </c>
      <c r="F110" s="264" t="s">
        <v>354</v>
      </c>
      <c r="G110" s="262"/>
      <c r="H110" s="265">
        <v>0.65300000000000002</v>
      </c>
      <c r="I110" s="266"/>
      <c r="J110" s="262"/>
      <c r="K110" s="262"/>
      <c r="L110" s="267"/>
      <c r="M110" s="268"/>
      <c r="N110" s="269"/>
      <c r="O110" s="269"/>
      <c r="P110" s="269"/>
      <c r="Q110" s="269"/>
      <c r="R110" s="269"/>
      <c r="S110" s="269"/>
      <c r="T110" s="27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1" t="s">
        <v>134</v>
      </c>
      <c r="AU110" s="271" t="s">
        <v>82</v>
      </c>
      <c r="AV110" s="15" t="s">
        <v>130</v>
      </c>
      <c r="AW110" s="15" t="s">
        <v>32</v>
      </c>
      <c r="AX110" s="15" t="s">
        <v>80</v>
      </c>
      <c r="AY110" s="271" t="s">
        <v>123</v>
      </c>
    </row>
    <row r="111" s="13" customFormat="1">
      <c r="A111" s="13"/>
      <c r="B111" s="224"/>
      <c r="C111" s="225"/>
      <c r="D111" s="226" t="s">
        <v>134</v>
      </c>
      <c r="E111" s="225"/>
      <c r="F111" s="228" t="s">
        <v>360</v>
      </c>
      <c r="G111" s="225"/>
      <c r="H111" s="229">
        <v>0.66600000000000004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134</v>
      </c>
      <c r="AU111" s="235" t="s">
        <v>82</v>
      </c>
      <c r="AV111" s="13" t="s">
        <v>82</v>
      </c>
      <c r="AW111" s="13" t="s">
        <v>4</v>
      </c>
      <c r="AX111" s="13" t="s">
        <v>80</v>
      </c>
      <c r="AY111" s="235" t="s">
        <v>123</v>
      </c>
    </row>
    <row r="112" s="2" customFormat="1" ht="55.5" customHeight="1">
      <c r="A112" s="40"/>
      <c r="B112" s="41"/>
      <c r="C112" s="206" t="s">
        <v>160</v>
      </c>
      <c r="D112" s="206" t="s">
        <v>125</v>
      </c>
      <c r="E112" s="207" t="s">
        <v>361</v>
      </c>
      <c r="F112" s="208" t="s">
        <v>362</v>
      </c>
      <c r="G112" s="209" t="s">
        <v>250</v>
      </c>
      <c r="H112" s="210">
        <v>55.68</v>
      </c>
      <c r="I112" s="211"/>
      <c r="J112" s="212">
        <f>ROUND(I112*H112,2)</f>
        <v>0</v>
      </c>
      <c r="K112" s="208" t="s">
        <v>129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220</v>
      </c>
      <c r="AT112" s="217" t="s">
        <v>125</v>
      </c>
      <c r="AU112" s="217" t="s">
        <v>82</v>
      </c>
      <c r="AY112" s="19" t="s">
        <v>123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220</v>
      </c>
      <c r="BM112" s="217" t="s">
        <v>363</v>
      </c>
    </row>
    <row r="113" s="2" customFormat="1">
      <c r="A113" s="40"/>
      <c r="B113" s="41"/>
      <c r="C113" s="42"/>
      <c r="D113" s="219" t="s">
        <v>132</v>
      </c>
      <c r="E113" s="42"/>
      <c r="F113" s="220" t="s">
        <v>364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132</v>
      </c>
      <c r="AU113" s="19" t="s">
        <v>82</v>
      </c>
    </row>
    <row r="114" s="13" customFormat="1">
      <c r="A114" s="13"/>
      <c r="B114" s="224"/>
      <c r="C114" s="225"/>
      <c r="D114" s="226" t="s">
        <v>134</v>
      </c>
      <c r="E114" s="227" t="s">
        <v>19</v>
      </c>
      <c r="F114" s="228" t="s">
        <v>365</v>
      </c>
      <c r="G114" s="225"/>
      <c r="H114" s="229">
        <v>20.25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134</v>
      </c>
      <c r="AU114" s="235" t="s">
        <v>82</v>
      </c>
      <c r="AV114" s="13" t="s">
        <v>82</v>
      </c>
      <c r="AW114" s="13" t="s">
        <v>32</v>
      </c>
      <c r="AX114" s="13" t="s">
        <v>72</v>
      </c>
      <c r="AY114" s="235" t="s">
        <v>123</v>
      </c>
    </row>
    <row r="115" s="13" customFormat="1">
      <c r="A115" s="13"/>
      <c r="B115" s="224"/>
      <c r="C115" s="225"/>
      <c r="D115" s="226" t="s">
        <v>134</v>
      </c>
      <c r="E115" s="227" t="s">
        <v>19</v>
      </c>
      <c r="F115" s="228" t="s">
        <v>366</v>
      </c>
      <c r="G115" s="225"/>
      <c r="H115" s="229">
        <v>35.43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134</v>
      </c>
      <c r="AU115" s="235" t="s">
        <v>82</v>
      </c>
      <c r="AV115" s="13" t="s">
        <v>82</v>
      </c>
      <c r="AW115" s="13" t="s">
        <v>32</v>
      </c>
      <c r="AX115" s="13" t="s">
        <v>72</v>
      </c>
      <c r="AY115" s="235" t="s">
        <v>123</v>
      </c>
    </row>
    <row r="116" s="15" customFormat="1">
      <c r="A116" s="15"/>
      <c r="B116" s="261"/>
      <c r="C116" s="262"/>
      <c r="D116" s="226" t="s">
        <v>134</v>
      </c>
      <c r="E116" s="263" t="s">
        <v>19</v>
      </c>
      <c r="F116" s="264" t="s">
        <v>354</v>
      </c>
      <c r="G116" s="262"/>
      <c r="H116" s="265">
        <v>55.68</v>
      </c>
      <c r="I116" s="266"/>
      <c r="J116" s="262"/>
      <c r="K116" s="262"/>
      <c r="L116" s="267"/>
      <c r="M116" s="268"/>
      <c r="N116" s="269"/>
      <c r="O116" s="269"/>
      <c r="P116" s="269"/>
      <c r="Q116" s="269"/>
      <c r="R116" s="269"/>
      <c r="S116" s="269"/>
      <c r="T116" s="270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1" t="s">
        <v>134</v>
      </c>
      <c r="AU116" s="271" t="s">
        <v>82</v>
      </c>
      <c r="AV116" s="15" t="s">
        <v>130</v>
      </c>
      <c r="AW116" s="15" t="s">
        <v>32</v>
      </c>
      <c r="AX116" s="15" t="s">
        <v>80</v>
      </c>
      <c r="AY116" s="271" t="s">
        <v>123</v>
      </c>
    </row>
    <row r="117" s="2" customFormat="1" ht="21.75" customHeight="1">
      <c r="A117" s="40"/>
      <c r="B117" s="41"/>
      <c r="C117" s="236" t="s">
        <v>167</v>
      </c>
      <c r="D117" s="236" t="s">
        <v>174</v>
      </c>
      <c r="E117" s="237" t="s">
        <v>367</v>
      </c>
      <c r="F117" s="238" t="s">
        <v>368</v>
      </c>
      <c r="G117" s="239" t="s">
        <v>138</v>
      </c>
      <c r="H117" s="240">
        <v>1.2150000000000001</v>
      </c>
      <c r="I117" s="241"/>
      <c r="J117" s="242">
        <f>ROUND(I117*H117,2)</f>
        <v>0</v>
      </c>
      <c r="K117" s="238" t="s">
        <v>129</v>
      </c>
      <c r="L117" s="243"/>
      <c r="M117" s="244" t="s">
        <v>19</v>
      </c>
      <c r="N117" s="245" t="s">
        <v>43</v>
      </c>
      <c r="O117" s="86"/>
      <c r="P117" s="215">
        <f>O117*H117</f>
        <v>0</v>
      </c>
      <c r="Q117" s="215">
        <v>0.55000000000000004</v>
      </c>
      <c r="R117" s="215">
        <f>Q117*H117</f>
        <v>0.66825000000000012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286</v>
      </c>
      <c r="AT117" s="217" t="s">
        <v>174</v>
      </c>
      <c r="AU117" s="217" t="s">
        <v>82</v>
      </c>
      <c r="AY117" s="19" t="s">
        <v>123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220</v>
      </c>
      <c r="BM117" s="217" t="s">
        <v>369</v>
      </c>
    </row>
    <row r="118" s="13" customFormat="1">
      <c r="A118" s="13"/>
      <c r="B118" s="224"/>
      <c r="C118" s="225"/>
      <c r="D118" s="226" t="s">
        <v>134</v>
      </c>
      <c r="E118" s="227" t="s">
        <v>19</v>
      </c>
      <c r="F118" s="228" t="s">
        <v>370</v>
      </c>
      <c r="G118" s="225"/>
      <c r="H118" s="229">
        <v>0.39700000000000002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134</v>
      </c>
      <c r="AU118" s="235" t="s">
        <v>82</v>
      </c>
      <c r="AV118" s="13" t="s">
        <v>82</v>
      </c>
      <c r="AW118" s="13" t="s">
        <v>32</v>
      </c>
      <c r="AX118" s="13" t="s">
        <v>72</v>
      </c>
      <c r="AY118" s="235" t="s">
        <v>123</v>
      </c>
    </row>
    <row r="119" s="13" customFormat="1">
      <c r="A119" s="13"/>
      <c r="B119" s="224"/>
      <c r="C119" s="225"/>
      <c r="D119" s="226" t="s">
        <v>134</v>
      </c>
      <c r="E119" s="227" t="s">
        <v>19</v>
      </c>
      <c r="F119" s="228" t="s">
        <v>371</v>
      </c>
      <c r="G119" s="225"/>
      <c r="H119" s="229">
        <v>0.79400000000000004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134</v>
      </c>
      <c r="AU119" s="235" t="s">
        <v>82</v>
      </c>
      <c r="AV119" s="13" t="s">
        <v>82</v>
      </c>
      <c r="AW119" s="13" t="s">
        <v>32</v>
      </c>
      <c r="AX119" s="13" t="s">
        <v>72</v>
      </c>
      <c r="AY119" s="235" t="s">
        <v>123</v>
      </c>
    </row>
    <row r="120" s="15" customFormat="1">
      <c r="A120" s="15"/>
      <c r="B120" s="261"/>
      <c r="C120" s="262"/>
      <c r="D120" s="226" t="s">
        <v>134</v>
      </c>
      <c r="E120" s="263" t="s">
        <v>19</v>
      </c>
      <c r="F120" s="264" t="s">
        <v>354</v>
      </c>
      <c r="G120" s="262"/>
      <c r="H120" s="265">
        <v>1.1910000000000001</v>
      </c>
      <c r="I120" s="266"/>
      <c r="J120" s="262"/>
      <c r="K120" s="262"/>
      <c r="L120" s="267"/>
      <c r="M120" s="268"/>
      <c r="N120" s="269"/>
      <c r="O120" s="269"/>
      <c r="P120" s="269"/>
      <c r="Q120" s="269"/>
      <c r="R120" s="269"/>
      <c r="S120" s="269"/>
      <c r="T120" s="27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1" t="s">
        <v>134</v>
      </c>
      <c r="AU120" s="271" t="s">
        <v>82</v>
      </c>
      <c r="AV120" s="15" t="s">
        <v>130</v>
      </c>
      <c r="AW120" s="15" t="s">
        <v>32</v>
      </c>
      <c r="AX120" s="15" t="s">
        <v>80</v>
      </c>
      <c r="AY120" s="271" t="s">
        <v>123</v>
      </c>
    </row>
    <row r="121" s="13" customFormat="1">
      <c r="A121" s="13"/>
      <c r="B121" s="224"/>
      <c r="C121" s="225"/>
      <c r="D121" s="226" t="s">
        <v>134</v>
      </c>
      <c r="E121" s="225"/>
      <c r="F121" s="228" t="s">
        <v>372</v>
      </c>
      <c r="G121" s="225"/>
      <c r="H121" s="229">
        <v>1.2150000000000001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134</v>
      </c>
      <c r="AU121" s="235" t="s">
        <v>82</v>
      </c>
      <c r="AV121" s="13" t="s">
        <v>82</v>
      </c>
      <c r="AW121" s="13" t="s">
        <v>4</v>
      </c>
      <c r="AX121" s="13" t="s">
        <v>80</v>
      </c>
      <c r="AY121" s="235" t="s">
        <v>123</v>
      </c>
    </row>
    <row r="122" s="2" customFormat="1" ht="24.15" customHeight="1">
      <c r="A122" s="40"/>
      <c r="B122" s="41"/>
      <c r="C122" s="206" t="s">
        <v>173</v>
      </c>
      <c r="D122" s="206" t="s">
        <v>125</v>
      </c>
      <c r="E122" s="207" t="s">
        <v>373</v>
      </c>
      <c r="F122" s="208" t="s">
        <v>374</v>
      </c>
      <c r="G122" s="209" t="s">
        <v>138</v>
      </c>
      <c r="H122" s="210">
        <v>1.881</v>
      </c>
      <c r="I122" s="211"/>
      <c r="J122" s="212">
        <f>ROUND(I122*H122,2)</f>
        <v>0</v>
      </c>
      <c r="K122" s="208" t="s">
        <v>129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0.02248</v>
      </c>
      <c r="R122" s="215">
        <f>Q122*H122</f>
        <v>0.042284879999999997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220</v>
      </c>
      <c r="AT122" s="217" t="s">
        <v>125</v>
      </c>
      <c r="AU122" s="217" t="s">
        <v>82</v>
      </c>
      <c r="AY122" s="19" t="s">
        <v>123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220</v>
      </c>
      <c r="BM122" s="217" t="s">
        <v>375</v>
      </c>
    </row>
    <row r="123" s="2" customFormat="1">
      <c r="A123" s="40"/>
      <c r="B123" s="41"/>
      <c r="C123" s="42"/>
      <c r="D123" s="219" t="s">
        <v>132</v>
      </c>
      <c r="E123" s="42"/>
      <c r="F123" s="220" t="s">
        <v>376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132</v>
      </c>
      <c r="AU123" s="19" t="s">
        <v>82</v>
      </c>
    </row>
    <row r="124" s="13" customFormat="1">
      <c r="A124" s="13"/>
      <c r="B124" s="224"/>
      <c r="C124" s="225"/>
      <c r="D124" s="226" t="s">
        <v>134</v>
      </c>
      <c r="E124" s="227" t="s">
        <v>19</v>
      </c>
      <c r="F124" s="228" t="s">
        <v>377</v>
      </c>
      <c r="G124" s="225"/>
      <c r="H124" s="229">
        <v>1.881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134</v>
      </c>
      <c r="AU124" s="235" t="s">
        <v>82</v>
      </c>
      <c r="AV124" s="13" t="s">
        <v>82</v>
      </c>
      <c r="AW124" s="13" t="s">
        <v>32</v>
      </c>
      <c r="AX124" s="13" t="s">
        <v>80</v>
      </c>
      <c r="AY124" s="235" t="s">
        <v>123</v>
      </c>
    </row>
    <row r="125" s="2" customFormat="1" ht="49.05" customHeight="1">
      <c r="A125" s="40"/>
      <c r="B125" s="41"/>
      <c r="C125" s="206" t="s">
        <v>179</v>
      </c>
      <c r="D125" s="206" t="s">
        <v>125</v>
      </c>
      <c r="E125" s="207" t="s">
        <v>289</v>
      </c>
      <c r="F125" s="208" t="s">
        <v>290</v>
      </c>
      <c r="G125" s="209" t="s">
        <v>198</v>
      </c>
      <c r="H125" s="210">
        <v>1.171</v>
      </c>
      <c r="I125" s="211"/>
      <c r="J125" s="212">
        <f>ROUND(I125*H125,2)</f>
        <v>0</v>
      </c>
      <c r="K125" s="208" t="s">
        <v>129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220</v>
      </c>
      <c r="AT125" s="217" t="s">
        <v>125</v>
      </c>
      <c r="AU125" s="217" t="s">
        <v>82</v>
      </c>
      <c r="AY125" s="19" t="s">
        <v>123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220</v>
      </c>
      <c r="BM125" s="217" t="s">
        <v>378</v>
      </c>
    </row>
    <row r="126" s="2" customFormat="1">
      <c r="A126" s="40"/>
      <c r="B126" s="41"/>
      <c r="C126" s="42"/>
      <c r="D126" s="219" t="s">
        <v>132</v>
      </c>
      <c r="E126" s="42"/>
      <c r="F126" s="220" t="s">
        <v>292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132</v>
      </c>
      <c r="AU126" s="19" t="s">
        <v>82</v>
      </c>
    </row>
    <row r="127" s="12" customFormat="1" ht="22.8" customHeight="1">
      <c r="A127" s="12"/>
      <c r="B127" s="190"/>
      <c r="C127" s="191"/>
      <c r="D127" s="192" t="s">
        <v>71</v>
      </c>
      <c r="E127" s="204" t="s">
        <v>379</v>
      </c>
      <c r="F127" s="204" t="s">
        <v>380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SUM(P128:P135)</f>
        <v>0</v>
      </c>
      <c r="Q127" s="198"/>
      <c r="R127" s="199">
        <f>SUM(R128:R135)</f>
        <v>0.068124999999999991</v>
      </c>
      <c r="S127" s="198"/>
      <c r="T127" s="200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82</v>
      </c>
      <c r="AT127" s="202" t="s">
        <v>71</v>
      </c>
      <c r="AU127" s="202" t="s">
        <v>80</v>
      </c>
      <c r="AY127" s="201" t="s">
        <v>123</v>
      </c>
      <c r="BK127" s="203">
        <f>SUM(BK128:BK135)</f>
        <v>0</v>
      </c>
    </row>
    <row r="128" s="2" customFormat="1" ht="33" customHeight="1">
      <c r="A128" s="40"/>
      <c r="B128" s="41"/>
      <c r="C128" s="206" t="s">
        <v>184</v>
      </c>
      <c r="D128" s="206" t="s">
        <v>125</v>
      </c>
      <c r="E128" s="207" t="s">
        <v>381</v>
      </c>
      <c r="F128" s="208" t="s">
        <v>382</v>
      </c>
      <c r="G128" s="209" t="s">
        <v>250</v>
      </c>
      <c r="H128" s="210">
        <v>7.5</v>
      </c>
      <c r="I128" s="211"/>
      <c r="J128" s="212">
        <f>ROUND(I128*H128,2)</f>
        <v>0</v>
      </c>
      <c r="K128" s="208" t="s">
        <v>129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0.0019400000000000001</v>
      </c>
      <c r="R128" s="215">
        <f>Q128*H128</f>
        <v>0.01455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220</v>
      </c>
      <c r="AT128" s="217" t="s">
        <v>125</v>
      </c>
      <c r="AU128" s="217" t="s">
        <v>82</v>
      </c>
      <c r="AY128" s="19" t="s">
        <v>123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383</v>
      </c>
    </row>
    <row r="129" s="2" customFormat="1">
      <c r="A129" s="40"/>
      <c r="B129" s="41"/>
      <c r="C129" s="42"/>
      <c r="D129" s="219" t="s">
        <v>132</v>
      </c>
      <c r="E129" s="42"/>
      <c r="F129" s="220" t="s">
        <v>384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132</v>
      </c>
      <c r="AU129" s="19" t="s">
        <v>82</v>
      </c>
    </row>
    <row r="130" s="2" customFormat="1" ht="33" customHeight="1">
      <c r="A130" s="40"/>
      <c r="B130" s="41"/>
      <c r="C130" s="206" t="s">
        <v>189</v>
      </c>
      <c r="D130" s="206" t="s">
        <v>125</v>
      </c>
      <c r="E130" s="207" t="s">
        <v>385</v>
      </c>
      <c r="F130" s="208" t="s">
        <v>386</v>
      </c>
      <c r="G130" s="209" t="s">
        <v>250</v>
      </c>
      <c r="H130" s="210">
        <v>7.5</v>
      </c>
      <c r="I130" s="211"/>
      <c r="J130" s="212">
        <f>ROUND(I130*H130,2)</f>
        <v>0</v>
      </c>
      <c r="K130" s="208" t="s">
        <v>129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0.0061199999999999996</v>
      </c>
      <c r="R130" s="215">
        <f>Q130*H130</f>
        <v>0.045899999999999996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220</v>
      </c>
      <c r="AT130" s="217" t="s">
        <v>125</v>
      </c>
      <c r="AU130" s="217" t="s">
        <v>82</v>
      </c>
      <c r="AY130" s="19" t="s">
        <v>123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220</v>
      </c>
      <c r="BM130" s="217" t="s">
        <v>387</v>
      </c>
    </row>
    <row r="131" s="2" customFormat="1">
      <c r="A131" s="40"/>
      <c r="B131" s="41"/>
      <c r="C131" s="42"/>
      <c r="D131" s="219" t="s">
        <v>132</v>
      </c>
      <c r="E131" s="42"/>
      <c r="F131" s="220" t="s">
        <v>388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132</v>
      </c>
      <c r="AU131" s="19" t="s">
        <v>82</v>
      </c>
    </row>
    <row r="132" s="2" customFormat="1" ht="24.15" customHeight="1">
      <c r="A132" s="40"/>
      <c r="B132" s="41"/>
      <c r="C132" s="206" t="s">
        <v>8</v>
      </c>
      <c r="D132" s="206" t="s">
        <v>125</v>
      </c>
      <c r="E132" s="207" t="s">
        <v>389</v>
      </c>
      <c r="F132" s="208" t="s">
        <v>390</v>
      </c>
      <c r="G132" s="209" t="s">
        <v>250</v>
      </c>
      <c r="H132" s="210">
        <v>2.5</v>
      </c>
      <c r="I132" s="211"/>
      <c r="J132" s="212">
        <f>ROUND(I132*H132,2)</f>
        <v>0</v>
      </c>
      <c r="K132" s="208" t="s">
        <v>129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0.0030699999999999998</v>
      </c>
      <c r="R132" s="215">
        <f>Q132*H132</f>
        <v>0.0076749999999999995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220</v>
      </c>
      <c r="AT132" s="217" t="s">
        <v>125</v>
      </c>
      <c r="AU132" s="217" t="s">
        <v>82</v>
      </c>
      <c r="AY132" s="19" t="s">
        <v>123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220</v>
      </c>
      <c r="BM132" s="217" t="s">
        <v>391</v>
      </c>
    </row>
    <row r="133" s="2" customFormat="1">
      <c r="A133" s="40"/>
      <c r="B133" s="41"/>
      <c r="C133" s="42"/>
      <c r="D133" s="219" t="s">
        <v>132</v>
      </c>
      <c r="E133" s="42"/>
      <c r="F133" s="220" t="s">
        <v>392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132</v>
      </c>
      <c r="AU133" s="19" t="s">
        <v>82</v>
      </c>
    </row>
    <row r="134" s="2" customFormat="1" ht="55.5" customHeight="1">
      <c r="A134" s="40"/>
      <c r="B134" s="41"/>
      <c r="C134" s="206" t="s">
        <v>202</v>
      </c>
      <c r="D134" s="206" t="s">
        <v>125</v>
      </c>
      <c r="E134" s="207" t="s">
        <v>393</v>
      </c>
      <c r="F134" s="208" t="s">
        <v>394</v>
      </c>
      <c r="G134" s="209" t="s">
        <v>198</v>
      </c>
      <c r="H134" s="210">
        <v>0.068000000000000005</v>
      </c>
      <c r="I134" s="211"/>
      <c r="J134" s="212">
        <f>ROUND(I134*H134,2)</f>
        <v>0</v>
      </c>
      <c r="K134" s="208" t="s">
        <v>129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220</v>
      </c>
      <c r="AT134" s="217" t="s">
        <v>125</v>
      </c>
      <c r="AU134" s="217" t="s">
        <v>82</v>
      </c>
      <c r="AY134" s="19" t="s">
        <v>123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220</v>
      </c>
      <c r="BM134" s="217" t="s">
        <v>395</v>
      </c>
    </row>
    <row r="135" s="2" customFormat="1">
      <c r="A135" s="40"/>
      <c r="B135" s="41"/>
      <c r="C135" s="42"/>
      <c r="D135" s="219" t="s">
        <v>132</v>
      </c>
      <c r="E135" s="42"/>
      <c r="F135" s="220" t="s">
        <v>396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132</v>
      </c>
      <c r="AU135" s="19" t="s">
        <v>82</v>
      </c>
    </row>
    <row r="136" s="12" customFormat="1" ht="22.8" customHeight="1">
      <c r="A136" s="12"/>
      <c r="B136" s="190"/>
      <c r="C136" s="191"/>
      <c r="D136" s="192" t="s">
        <v>71</v>
      </c>
      <c r="E136" s="204" t="s">
        <v>397</v>
      </c>
      <c r="F136" s="204" t="s">
        <v>398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SUM(P137:P142)</f>
        <v>0</v>
      </c>
      <c r="Q136" s="198"/>
      <c r="R136" s="199">
        <f>SUM(R137:R142)</f>
        <v>0.047774999999999998</v>
      </c>
      <c r="S136" s="198"/>
      <c r="T136" s="200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82</v>
      </c>
      <c r="AT136" s="202" t="s">
        <v>71</v>
      </c>
      <c r="AU136" s="202" t="s">
        <v>80</v>
      </c>
      <c r="AY136" s="201" t="s">
        <v>123</v>
      </c>
      <c r="BK136" s="203">
        <f>SUM(BK137:BK142)</f>
        <v>0</v>
      </c>
    </row>
    <row r="137" s="2" customFormat="1" ht="24.15" customHeight="1">
      <c r="A137" s="40"/>
      <c r="B137" s="41"/>
      <c r="C137" s="206" t="s">
        <v>210</v>
      </c>
      <c r="D137" s="206" t="s">
        <v>125</v>
      </c>
      <c r="E137" s="207" t="s">
        <v>399</v>
      </c>
      <c r="F137" s="208" t="s">
        <v>400</v>
      </c>
      <c r="G137" s="209" t="s">
        <v>128</v>
      </c>
      <c r="H137" s="210">
        <v>21</v>
      </c>
      <c r="I137" s="211"/>
      <c r="J137" s="212">
        <f>ROUND(I137*H137,2)</f>
        <v>0</v>
      </c>
      <c r="K137" s="208" t="s">
        <v>129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0.00069999999999999999</v>
      </c>
      <c r="R137" s="215">
        <f>Q137*H137</f>
        <v>0.0147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220</v>
      </c>
      <c r="AT137" s="217" t="s">
        <v>125</v>
      </c>
      <c r="AU137" s="217" t="s">
        <v>82</v>
      </c>
      <c r="AY137" s="19" t="s">
        <v>123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220</v>
      </c>
      <c r="BM137" s="217" t="s">
        <v>401</v>
      </c>
    </row>
    <row r="138" s="2" customFormat="1">
      <c r="A138" s="40"/>
      <c r="B138" s="41"/>
      <c r="C138" s="42"/>
      <c r="D138" s="219" t="s">
        <v>132</v>
      </c>
      <c r="E138" s="42"/>
      <c r="F138" s="220" t="s">
        <v>402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132</v>
      </c>
      <c r="AU138" s="19" t="s">
        <v>82</v>
      </c>
    </row>
    <row r="139" s="2" customFormat="1" ht="16.5" customHeight="1">
      <c r="A139" s="40"/>
      <c r="B139" s="41"/>
      <c r="C139" s="236" t="s">
        <v>215</v>
      </c>
      <c r="D139" s="236" t="s">
        <v>174</v>
      </c>
      <c r="E139" s="237" t="s">
        <v>403</v>
      </c>
      <c r="F139" s="238" t="s">
        <v>404</v>
      </c>
      <c r="G139" s="239" t="s">
        <v>128</v>
      </c>
      <c r="H139" s="240">
        <v>22.050000000000001</v>
      </c>
      <c r="I139" s="241"/>
      <c r="J139" s="242">
        <f>ROUND(I139*H139,2)</f>
        <v>0</v>
      </c>
      <c r="K139" s="238" t="s">
        <v>129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0.0015</v>
      </c>
      <c r="R139" s="215">
        <f>Q139*H139</f>
        <v>0.033075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286</v>
      </c>
      <c r="AT139" s="217" t="s">
        <v>174</v>
      </c>
      <c r="AU139" s="217" t="s">
        <v>82</v>
      </c>
      <c r="AY139" s="19" t="s">
        <v>123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220</v>
      </c>
      <c r="BM139" s="217" t="s">
        <v>405</v>
      </c>
    </row>
    <row r="140" s="13" customFormat="1">
      <c r="A140" s="13"/>
      <c r="B140" s="224"/>
      <c r="C140" s="225"/>
      <c r="D140" s="226" t="s">
        <v>134</v>
      </c>
      <c r="E140" s="225"/>
      <c r="F140" s="228" t="s">
        <v>406</v>
      </c>
      <c r="G140" s="225"/>
      <c r="H140" s="229">
        <v>22.050000000000001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134</v>
      </c>
      <c r="AU140" s="235" t="s">
        <v>82</v>
      </c>
      <c r="AV140" s="13" t="s">
        <v>82</v>
      </c>
      <c r="AW140" s="13" t="s">
        <v>4</v>
      </c>
      <c r="AX140" s="13" t="s">
        <v>80</v>
      </c>
      <c r="AY140" s="235" t="s">
        <v>123</v>
      </c>
    </row>
    <row r="141" s="2" customFormat="1" ht="49.05" customHeight="1">
      <c r="A141" s="40"/>
      <c r="B141" s="41"/>
      <c r="C141" s="206" t="s">
        <v>220</v>
      </c>
      <c r="D141" s="206" t="s">
        <v>125</v>
      </c>
      <c r="E141" s="207" t="s">
        <v>407</v>
      </c>
      <c r="F141" s="208" t="s">
        <v>408</v>
      </c>
      <c r="G141" s="209" t="s">
        <v>198</v>
      </c>
      <c r="H141" s="210">
        <v>0.048000000000000001</v>
      </c>
      <c r="I141" s="211"/>
      <c r="J141" s="212">
        <f>ROUND(I141*H141,2)</f>
        <v>0</v>
      </c>
      <c r="K141" s="208" t="s">
        <v>129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220</v>
      </c>
      <c r="AT141" s="217" t="s">
        <v>125</v>
      </c>
      <c r="AU141" s="217" t="s">
        <v>82</v>
      </c>
      <c r="AY141" s="19" t="s">
        <v>123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220</v>
      </c>
      <c r="BM141" s="217" t="s">
        <v>409</v>
      </c>
    </row>
    <row r="142" s="2" customFormat="1">
      <c r="A142" s="40"/>
      <c r="B142" s="41"/>
      <c r="C142" s="42"/>
      <c r="D142" s="219" t="s">
        <v>132</v>
      </c>
      <c r="E142" s="42"/>
      <c r="F142" s="220" t="s">
        <v>410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132</v>
      </c>
      <c r="AU142" s="19" t="s">
        <v>82</v>
      </c>
    </row>
    <row r="143" s="12" customFormat="1" ht="22.8" customHeight="1">
      <c r="A143" s="12"/>
      <c r="B143" s="190"/>
      <c r="C143" s="191"/>
      <c r="D143" s="192" t="s">
        <v>71</v>
      </c>
      <c r="E143" s="204" t="s">
        <v>411</v>
      </c>
      <c r="F143" s="204" t="s">
        <v>412</v>
      </c>
      <c r="G143" s="191"/>
      <c r="H143" s="191"/>
      <c r="I143" s="194"/>
      <c r="J143" s="205">
        <f>BK143</f>
        <v>0</v>
      </c>
      <c r="K143" s="191"/>
      <c r="L143" s="196"/>
      <c r="M143" s="197"/>
      <c r="N143" s="198"/>
      <c r="O143" s="198"/>
      <c r="P143" s="199">
        <f>SUM(P144:P152)</f>
        <v>0</v>
      </c>
      <c r="Q143" s="198"/>
      <c r="R143" s="199">
        <f>SUM(R144:R152)</f>
        <v>0.027648000000000002</v>
      </c>
      <c r="S143" s="198"/>
      <c r="T143" s="200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82</v>
      </c>
      <c r="AT143" s="202" t="s">
        <v>71</v>
      </c>
      <c r="AU143" s="202" t="s">
        <v>80</v>
      </c>
      <c r="AY143" s="201" t="s">
        <v>123</v>
      </c>
      <c r="BK143" s="203">
        <f>SUM(BK144:BK152)</f>
        <v>0</v>
      </c>
    </row>
    <row r="144" s="2" customFormat="1" ht="37.8" customHeight="1">
      <c r="A144" s="40"/>
      <c r="B144" s="41"/>
      <c r="C144" s="206" t="s">
        <v>225</v>
      </c>
      <c r="D144" s="206" t="s">
        <v>125</v>
      </c>
      <c r="E144" s="207" t="s">
        <v>413</v>
      </c>
      <c r="F144" s="208" t="s">
        <v>414</v>
      </c>
      <c r="G144" s="209" t="s">
        <v>170</v>
      </c>
      <c r="H144" s="210">
        <v>1</v>
      </c>
      <c r="I144" s="211"/>
      <c r="J144" s="212">
        <f>ROUND(I144*H144,2)</f>
        <v>0</v>
      </c>
      <c r="K144" s="208" t="s">
        <v>129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220</v>
      </c>
      <c r="AT144" s="217" t="s">
        <v>125</v>
      </c>
      <c r="AU144" s="217" t="s">
        <v>82</v>
      </c>
      <c r="AY144" s="19" t="s">
        <v>123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220</v>
      </c>
      <c r="BM144" s="217" t="s">
        <v>415</v>
      </c>
    </row>
    <row r="145" s="2" customFormat="1">
      <c r="A145" s="40"/>
      <c r="B145" s="41"/>
      <c r="C145" s="42"/>
      <c r="D145" s="219" t="s">
        <v>132</v>
      </c>
      <c r="E145" s="42"/>
      <c r="F145" s="220" t="s">
        <v>416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132</v>
      </c>
      <c r="AU145" s="19" t="s">
        <v>82</v>
      </c>
    </row>
    <row r="146" s="2" customFormat="1" ht="24.15" customHeight="1">
      <c r="A146" s="40"/>
      <c r="B146" s="41"/>
      <c r="C146" s="236" t="s">
        <v>231</v>
      </c>
      <c r="D146" s="236" t="s">
        <v>174</v>
      </c>
      <c r="E146" s="237" t="s">
        <v>417</v>
      </c>
      <c r="F146" s="238" t="s">
        <v>418</v>
      </c>
      <c r="G146" s="239" t="s">
        <v>128</v>
      </c>
      <c r="H146" s="240">
        <v>1.0800000000000001</v>
      </c>
      <c r="I146" s="241"/>
      <c r="J146" s="242">
        <f>ROUND(I146*H146,2)</f>
        <v>0</v>
      </c>
      <c r="K146" s="238" t="s">
        <v>129</v>
      </c>
      <c r="L146" s="243"/>
      <c r="M146" s="244" t="s">
        <v>19</v>
      </c>
      <c r="N146" s="245" t="s">
        <v>43</v>
      </c>
      <c r="O146" s="86"/>
      <c r="P146" s="215">
        <f>O146*H146</f>
        <v>0</v>
      </c>
      <c r="Q146" s="215">
        <v>0.025600000000000001</v>
      </c>
      <c r="R146" s="215">
        <f>Q146*H146</f>
        <v>0.027648000000000002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286</v>
      </c>
      <c r="AT146" s="217" t="s">
        <v>174</v>
      </c>
      <c r="AU146" s="217" t="s">
        <v>82</v>
      </c>
      <c r="AY146" s="19" t="s">
        <v>123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220</v>
      </c>
      <c r="BM146" s="217" t="s">
        <v>419</v>
      </c>
    </row>
    <row r="147" s="14" customFormat="1">
      <c r="A147" s="14"/>
      <c r="B147" s="246"/>
      <c r="C147" s="247"/>
      <c r="D147" s="226" t="s">
        <v>134</v>
      </c>
      <c r="E147" s="248" t="s">
        <v>19</v>
      </c>
      <c r="F147" s="249" t="s">
        <v>420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134</v>
      </c>
      <c r="AU147" s="255" t="s">
        <v>82</v>
      </c>
      <c r="AV147" s="14" t="s">
        <v>80</v>
      </c>
      <c r="AW147" s="14" t="s">
        <v>32</v>
      </c>
      <c r="AX147" s="14" t="s">
        <v>72</v>
      </c>
      <c r="AY147" s="255" t="s">
        <v>123</v>
      </c>
    </row>
    <row r="148" s="13" customFormat="1">
      <c r="A148" s="13"/>
      <c r="B148" s="224"/>
      <c r="C148" s="225"/>
      <c r="D148" s="226" t="s">
        <v>134</v>
      </c>
      <c r="E148" s="227" t="s">
        <v>19</v>
      </c>
      <c r="F148" s="228" t="s">
        <v>421</v>
      </c>
      <c r="G148" s="225"/>
      <c r="H148" s="229">
        <v>1.0800000000000001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134</v>
      </c>
      <c r="AU148" s="235" t="s">
        <v>82</v>
      </c>
      <c r="AV148" s="13" t="s">
        <v>82</v>
      </c>
      <c r="AW148" s="13" t="s">
        <v>32</v>
      </c>
      <c r="AX148" s="13" t="s">
        <v>80</v>
      </c>
      <c r="AY148" s="235" t="s">
        <v>123</v>
      </c>
    </row>
    <row r="149" s="2" customFormat="1" ht="33" customHeight="1">
      <c r="A149" s="40"/>
      <c r="B149" s="41"/>
      <c r="C149" s="206" t="s">
        <v>236</v>
      </c>
      <c r="D149" s="206" t="s">
        <v>125</v>
      </c>
      <c r="E149" s="207" t="s">
        <v>422</v>
      </c>
      <c r="F149" s="208" t="s">
        <v>423</v>
      </c>
      <c r="G149" s="209" t="s">
        <v>170</v>
      </c>
      <c r="H149" s="210">
        <v>2</v>
      </c>
      <c r="I149" s="211"/>
      <c r="J149" s="212">
        <f>ROUND(I149*H149,2)</f>
        <v>0</v>
      </c>
      <c r="K149" s="208" t="s">
        <v>129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220</v>
      </c>
      <c r="AT149" s="217" t="s">
        <v>125</v>
      </c>
      <c r="AU149" s="217" t="s">
        <v>82</v>
      </c>
      <c r="AY149" s="19" t="s">
        <v>123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220</v>
      </c>
      <c r="BM149" s="217" t="s">
        <v>424</v>
      </c>
    </row>
    <row r="150" s="2" customFormat="1">
      <c r="A150" s="40"/>
      <c r="B150" s="41"/>
      <c r="C150" s="42"/>
      <c r="D150" s="219" t="s">
        <v>132</v>
      </c>
      <c r="E150" s="42"/>
      <c r="F150" s="220" t="s">
        <v>425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132</v>
      </c>
      <c r="AU150" s="19" t="s">
        <v>82</v>
      </c>
    </row>
    <row r="151" s="2" customFormat="1" ht="33" customHeight="1">
      <c r="A151" s="40"/>
      <c r="B151" s="41"/>
      <c r="C151" s="206" t="s">
        <v>242</v>
      </c>
      <c r="D151" s="206" t="s">
        <v>125</v>
      </c>
      <c r="E151" s="207" t="s">
        <v>426</v>
      </c>
      <c r="F151" s="208" t="s">
        <v>427</v>
      </c>
      <c r="G151" s="209" t="s">
        <v>170</v>
      </c>
      <c r="H151" s="210">
        <v>2</v>
      </c>
      <c r="I151" s="211"/>
      <c r="J151" s="212">
        <f>ROUND(I151*H151,2)</f>
        <v>0</v>
      </c>
      <c r="K151" s="208" t="s">
        <v>129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220</v>
      </c>
      <c r="AT151" s="217" t="s">
        <v>125</v>
      </c>
      <c r="AU151" s="217" t="s">
        <v>82</v>
      </c>
      <c r="AY151" s="19" t="s">
        <v>123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220</v>
      </c>
      <c r="BM151" s="217" t="s">
        <v>428</v>
      </c>
    </row>
    <row r="152" s="2" customFormat="1">
      <c r="A152" s="40"/>
      <c r="B152" s="41"/>
      <c r="C152" s="42"/>
      <c r="D152" s="219" t="s">
        <v>132</v>
      </c>
      <c r="E152" s="42"/>
      <c r="F152" s="220" t="s">
        <v>429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132</v>
      </c>
      <c r="AU152" s="19" t="s">
        <v>82</v>
      </c>
    </row>
    <row r="153" s="12" customFormat="1" ht="22.8" customHeight="1">
      <c r="A153" s="12"/>
      <c r="B153" s="190"/>
      <c r="C153" s="191"/>
      <c r="D153" s="192" t="s">
        <v>71</v>
      </c>
      <c r="E153" s="204" t="s">
        <v>430</v>
      </c>
      <c r="F153" s="204" t="s">
        <v>431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SUM(P154:P160)</f>
        <v>0</v>
      </c>
      <c r="Q153" s="198"/>
      <c r="R153" s="199">
        <f>SUM(R154:R160)</f>
        <v>0.014562500000000001</v>
      </c>
      <c r="S153" s="198"/>
      <c r="T153" s="200">
        <f>SUM(T154:T160)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82</v>
      </c>
      <c r="AT153" s="202" t="s">
        <v>71</v>
      </c>
      <c r="AU153" s="202" t="s">
        <v>80</v>
      </c>
      <c r="AY153" s="201" t="s">
        <v>123</v>
      </c>
      <c r="BK153" s="203">
        <f>SUM(BK154:BK160)</f>
        <v>0</v>
      </c>
    </row>
    <row r="154" s="2" customFormat="1" ht="24.15" customHeight="1">
      <c r="A154" s="40"/>
      <c r="B154" s="41"/>
      <c r="C154" s="206" t="s">
        <v>7</v>
      </c>
      <c r="D154" s="206" t="s">
        <v>125</v>
      </c>
      <c r="E154" s="207" t="s">
        <v>432</v>
      </c>
      <c r="F154" s="208" t="s">
        <v>433</v>
      </c>
      <c r="G154" s="209" t="s">
        <v>128</v>
      </c>
      <c r="H154" s="210">
        <v>58.25</v>
      </c>
      <c r="I154" s="211"/>
      <c r="J154" s="212">
        <f>ROUND(I154*H154,2)</f>
        <v>0</v>
      </c>
      <c r="K154" s="208" t="s">
        <v>129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0.00025000000000000001</v>
      </c>
      <c r="R154" s="215">
        <f>Q154*H154</f>
        <v>0.014562500000000001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220</v>
      </c>
      <c r="AT154" s="217" t="s">
        <v>125</v>
      </c>
      <c r="AU154" s="217" t="s">
        <v>82</v>
      </c>
      <c r="AY154" s="19" t="s">
        <v>123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220</v>
      </c>
      <c r="BM154" s="217" t="s">
        <v>434</v>
      </c>
    </row>
    <row r="155" s="2" customFormat="1">
      <c r="A155" s="40"/>
      <c r="B155" s="41"/>
      <c r="C155" s="42"/>
      <c r="D155" s="219" t="s">
        <v>132</v>
      </c>
      <c r="E155" s="42"/>
      <c r="F155" s="220" t="s">
        <v>435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132</v>
      </c>
      <c r="AU155" s="19" t="s">
        <v>82</v>
      </c>
    </row>
    <row r="156" s="13" customFormat="1">
      <c r="A156" s="13"/>
      <c r="B156" s="224"/>
      <c r="C156" s="225"/>
      <c r="D156" s="226" t="s">
        <v>134</v>
      </c>
      <c r="E156" s="227" t="s">
        <v>19</v>
      </c>
      <c r="F156" s="228" t="s">
        <v>436</v>
      </c>
      <c r="G156" s="225"/>
      <c r="H156" s="229">
        <v>18.611999999999998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134</v>
      </c>
      <c r="AU156" s="235" t="s">
        <v>82</v>
      </c>
      <c r="AV156" s="13" t="s">
        <v>82</v>
      </c>
      <c r="AW156" s="13" t="s">
        <v>32</v>
      </c>
      <c r="AX156" s="13" t="s">
        <v>72</v>
      </c>
      <c r="AY156" s="235" t="s">
        <v>123</v>
      </c>
    </row>
    <row r="157" s="13" customFormat="1">
      <c r="A157" s="13"/>
      <c r="B157" s="224"/>
      <c r="C157" s="225"/>
      <c r="D157" s="226" t="s">
        <v>134</v>
      </c>
      <c r="E157" s="227" t="s">
        <v>19</v>
      </c>
      <c r="F157" s="228" t="s">
        <v>437</v>
      </c>
      <c r="G157" s="225"/>
      <c r="H157" s="229">
        <v>11.34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134</v>
      </c>
      <c r="AU157" s="235" t="s">
        <v>82</v>
      </c>
      <c r="AV157" s="13" t="s">
        <v>82</v>
      </c>
      <c r="AW157" s="13" t="s">
        <v>32</v>
      </c>
      <c r="AX157" s="13" t="s">
        <v>72</v>
      </c>
      <c r="AY157" s="235" t="s">
        <v>123</v>
      </c>
    </row>
    <row r="158" s="13" customFormat="1">
      <c r="A158" s="13"/>
      <c r="B158" s="224"/>
      <c r="C158" s="225"/>
      <c r="D158" s="226" t="s">
        <v>134</v>
      </c>
      <c r="E158" s="227" t="s">
        <v>19</v>
      </c>
      <c r="F158" s="228" t="s">
        <v>438</v>
      </c>
      <c r="G158" s="225"/>
      <c r="H158" s="229">
        <v>21.257999999999999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134</v>
      </c>
      <c r="AU158" s="235" t="s">
        <v>82</v>
      </c>
      <c r="AV158" s="13" t="s">
        <v>82</v>
      </c>
      <c r="AW158" s="13" t="s">
        <v>32</v>
      </c>
      <c r="AX158" s="13" t="s">
        <v>72</v>
      </c>
      <c r="AY158" s="235" t="s">
        <v>123</v>
      </c>
    </row>
    <row r="159" s="13" customFormat="1">
      <c r="A159" s="13"/>
      <c r="B159" s="224"/>
      <c r="C159" s="225"/>
      <c r="D159" s="226" t="s">
        <v>134</v>
      </c>
      <c r="E159" s="227" t="s">
        <v>19</v>
      </c>
      <c r="F159" s="228" t="s">
        <v>439</v>
      </c>
      <c r="G159" s="225"/>
      <c r="H159" s="229">
        <v>7.04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134</v>
      </c>
      <c r="AU159" s="235" t="s">
        <v>82</v>
      </c>
      <c r="AV159" s="13" t="s">
        <v>82</v>
      </c>
      <c r="AW159" s="13" t="s">
        <v>32</v>
      </c>
      <c r="AX159" s="13" t="s">
        <v>72</v>
      </c>
      <c r="AY159" s="235" t="s">
        <v>123</v>
      </c>
    </row>
    <row r="160" s="15" customFormat="1">
      <c r="A160" s="15"/>
      <c r="B160" s="261"/>
      <c r="C160" s="262"/>
      <c r="D160" s="226" t="s">
        <v>134</v>
      </c>
      <c r="E160" s="263" t="s">
        <v>19</v>
      </c>
      <c r="F160" s="264" t="s">
        <v>354</v>
      </c>
      <c r="G160" s="262"/>
      <c r="H160" s="265">
        <v>58.25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1" t="s">
        <v>134</v>
      </c>
      <c r="AU160" s="271" t="s">
        <v>82</v>
      </c>
      <c r="AV160" s="15" t="s">
        <v>130</v>
      </c>
      <c r="AW160" s="15" t="s">
        <v>32</v>
      </c>
      <c r="AX160" s="15" t="s">
        <v>80</v>
      </c>
      <c r="AY160" s="271" t="s">
        <v>123</v>
      </c>
    </row>
    <row r="161" s="12" customFormat="1" ht="25.92" customHeight="1">
      <c r="A161" s="12"/>
      <c r="B161" s="190"/>
      <c r="C161" s="191"/>
      <c r="D161" s="192" t="s">
        <v>71</v>
      </c>
      <c r="E161" s="193" t="s">
        <v>303</v>
      </c>
      <c r="F161" s="193" t="s">
        <v>304</v>
      </c>
      <c r="G161" s="191"/>
      <c r="H161" s="191"/>
      <c r="I161" s="194"/>
      <c r="J161" s="195">
        <f>BK161</f>
        <v>0</v>
      </c>
      <c r="K161" s="191"/>
      <c r="L161" s="196"/>
      <c r="M161" s="197"/>
      <c r="N161" s="198"/>
      <c r="O161" s="198"/>
      <c r="P161" s="199">
        <f>P162</f>
        <v>0</v>
      </c>
      <c r="Q161" s="198"/>
      <c r="R161" s="199">
        <f>R162</f>
        <v>0</v>
      </c>
      <c r="S161" s="198"/>
      <c r="T161" s="20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154</v>
      </c>
      <c r="AT161" s="202" t="s">
        <v>71</v>
      </c>
      <c r="AU161" s="202" t="s">
        <v>72</v>
      </c>
      <c r="AY161" s="201" t="s">
        <v>123</v>
      </c>
      <c r="BK161" s="203">
        <f>BK162</f>
        <v>0</v>
      </c>
    </row>
    <row r="162" s="12" customFormat="1" ht="22.8" customHeight="1">
      <c r="A162" s="12"/>
      <c r="B162" s="190"/>
      <c r="C162" s="191"/>
      <c r="D162" s="192" t="s">
        <v>71</v>
      </c>
      <c r="E162" s="204" t="s">
        <v>305</v>
      </c>
      <c r="F162" s="204" t="s">
        <v>306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SUM(P163:P164)</f>
        <v>0</v>
      </c>
      <c r="Q162" s="198"/>
      <c r="R162" s="199">
        <f>SUM(R163:R164)</f>
        <v>0</v>
      </c>
      <c r="S162" s="198"/>
      <c r="T162" s="200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154</v>
      </c>
      <c r="AT162" s="202" t="s">
        <v>71</v>
      </c>
      <c r="AU162" s="202" t="s">
        <v>80</v>
      </c>
      <c r="AY162" s="201" t="s">
        <v>123</v>
      </c>
      <c r="BK162" s="203">
        <f>SUM(BK163:BK164)</f>
        <v>0</v>
      </c>
    </row>
    <row r="163" s="2" customFormat="1">
      <c r="A163" s="40"/>
      <c r="B163" s="41"/>
      <c r="C163" s="206" t="s">
        <v>253</v>
      </c>
      <c r="D163" s="206" t="s">
        <v>125</v>
      </c>
      <c r="E163" s="207" t="s">
        <v>308</v>
      </c>
      <c r="F163" s="208" t="s">
        <v>309</v>
      </c>
      <c r="G163" s="209" t="s">
        <v>310</v>
      </c>
      <c r="H163" s="210">
        <v>1</v>
      </c>
      <c r="I163" s="211"/>
      <c r="J163" s="212">
        <f>ROUND(I163*H163,2)</f>
        <v>0</v>
      </c>
      <c r="K163" s="208" t="s">
        <v>129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311</v>
      </c>
      <c r="AT163" s="217" t="s">
        <v>125</v>
      </c>
      <c r="AU163" s="217" t="s">
        <v>82</v>
      </c>
      <c r="AY163" s="19" t="s">
        <v>123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311</v>
      </c>
      <c r="BM163" s="217" t="s">
        <v>440</v>
      </c>
    </row>
    <row r="164" s="2" customFormat="1">
      <c r="A164" s="40"/>
      <c r="B164" s="41"/>
      <c r="C164" s="42"/>
      <c r="D164" s="219" t="s">
        <v>132</v>
      </c>
      <c r="E164" s="42"/>
      <c r="F164" s="220" t="s">
        <v>313</v>
      </c>
      <c r="G164" s="42"/>
      <c r="H164" s="42"/>
      <c r="I164" s="221"/>
      <c r="J164" s="42"/>
      <c r="K164" s="42"/>
      <c r="L164" s="46"/>
      <c r="M164" s="272"/>
      <c r="N164" s="273"/>
      <c r="O164" s="258"/>
      <c r="P164" s="258"/>
      <c r="Q164" s="258"/>
      <c r="R164" s="258"/>
      <c r="S164" s="258"/>
      <c r="T164" s="27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132</v>
      </c>
      <c r="AU164" s="19" t="s">
        <v>82</v>
      </c>
    </row>
    <row r="165" s="2" customFormat="1" ht="6.96" customHeight="1">
      <c r="A165" s="40"/>
      <c r="B165" s="61"/>
      <c r="C165" s="62"/>
      <c r="D165" s="62"/>
      <c r="E165" s="62"/>
      <c r="F165" s="62"/>
      <c r="G165" s="62"/>
      <c r="H165" s="62"/>
      <c r="I165" s="62"/>
      <c r="J165" s="62"/>
      <c r="K165" s="62"/>
      <c r="L165" s="46"/>
      <c r="M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</sheetData>
  <sheetProtection sheet="1" autoFilter="0" formatColumns="0" formatRows="0" objects="1" scenarios="1" spinCount="100000" saltValue="Xk3smE3lfO18kag+0Gsy56scbvEmJbMuvAi43WJoXfLTYoxUZry5RgrL5uEphGVozFj3oo0/sF2tqcQ3cg/Ueg==" hashValue="EK6EP8MXRx8Kp9ZpEVqdLLRRVAqOwg2JZSG/8AzZGx3pH3A5eMcAzi9F7i43qOJnETU0hfFFQ5YCwtqFZChTpg==" algorithmName="SHA-512" password="CC35"/>
  <autoFilter ref="C87:K16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725311131"/>
    <hyperlink ref="F97" r:id="rId2" display="https://podminky.urs.cz/item/CS_URS_2024_02/762342214"/>
    <hyperlink ref="F103" r:id="rId3" display="https://podminky.urs.cz/item/CS_URS_2024_02/762713211"/>
    <hyperlink ref="F113" r:id="rId4" display="https://podminky.urs.cz/item/CS_URS_2024_02/762713221"/>
    <hyperlink ref="F123" r:id="rId5" display="https://podminky.urs.cz/item/CS_URS_2024_02/762795000"/>
    <hyperlink ref="F126" r:id="rId6" display="https://podminky.urs.cz/item/CS_URS_2024_02/998762111"/>
    <hyperlink ref="F129" r:id="rId7" display="https://podminky.urs.cz/item/CS_URS_2024_02/764232434"/>
    <hyperlink ref="F131" r:id="rId8" display="https://podminky.urs.cz/item/CS_URS_2024_02/764533406"/>
    <hyperlink ref="F133" r:id="rId9" display="https://podminky.urs.cz/item/CS_URS_2024_02/764538422"/>
    <hyperlink ref="F135" r:id="rId10" display="https://podminky.urs.cz/item/CS_URS_2024_02/998764111"/>
    <hyperlink ref="F138" r:id="rId11" display="https://podminky.urs.cz/item/CS_URS_2024_02/765142021"/>
    <hyperlink ref="F142" r:id="rId12" display="https://podminky.urs.cz/item/CS_URS_2024_02/998765111"/>
    <hyperlink ref="F145" r:id="rId13" display="https://podminky.urs.cz/item/CS_URS_2024_02/766693412"/>
    <hyperlink ref="F150" r:id="rId14" display="https://podminky.urs.cz/item/CS_URS_2024_02/766693421"/>
    <hyperlink ref="F152" r:id="rId15" display="https://podminky.urs.cz/item/CS_URS_2024_02/766693422"/>
    <hyperlink ref="F155" r:id="rId16" display="https://podminky.urs.cz/item/CS_URS_2024_02/783218111"/>
    <hyperlink ref="F164" r:id="rId17" display="https://podminky.urs.cz/item/CS_URS_2024_02/03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441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442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443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444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445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446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447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448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449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450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451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79</v>
      </c>
      <c r="F18" s="286" t="s">
        <v>452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453</v>
      </c>
      <c r="F19" s="286" t="s">
        <v>454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455</v>
      </c>
      <c r="F20" s="286" t="s">
        <v>456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457</v>
      </c>
      <c r="F21" s="286" t="s">
        <v>458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459</v>
      </c>
      <c r="F22" s="286" t="s">
        <v>460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461</v>
      </c>
      <c r="F23" s="286" t="s">
        <v>462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463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464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465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466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467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468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469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470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471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109</v>
      </c>
      <c r="F36" s="286"/>
      <c r="G36" s="286" t="s">
        <v>472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473</v>
      </c>
      <c r="F37" s="286"/>
      <c r="G37" s="286" t="s">
        <v>474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53</v>
      </c>
      <c r="F38" s="286"/>
      <c r="G38" s="286" t="s">
        <v>475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54</v>
      </c>
      <c r="F39" s="286"/>
      <c r="G39" s="286" t="s">
        <v>476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110</v>
      </c>
      <c r="F40" s="286"/>
      <c r="G40" s="286" t="s">
        <v>477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111</v>
      </c>
      <c r="F41" s="286"/>
      <c r="G41" s="286" t="s">
        <v>478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479</v>
      </c>
      <c r="F42" s="286"/>
      <c r="G42" s="286" t="s">
        <v>480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481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482</v>
      </c>
      <c r="F44" s="286"/>
      <c r="G44" s="286" t="s">
        <v>483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113</v>
      </c>
      <c r="F45" s="286"/>
      <c r="G45" s="286" t="s">
        <v>484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485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486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487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488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489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490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491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492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493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494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495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496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497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498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499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500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501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502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503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504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505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506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507</v>
      </c>
      <c r="D76" s="304"/>
      <c r="E76" s="304"/>
      <c r="F76" s="304" t="s">
        <v>508</v>
      </c>
      <c r="G76" s="305"/>
      <c r="H76" s="304" t="s">
        <v>54</v>
      </c>
      <c r="I76" s="304" t="s">
        <v>57</v>
      </c>
      <c r="J76" s="304" t="s">
        <v>509</v>
      </c>
      <c r="K76" s="303"/>
    </row>
    <row r="77" s="1" customFormat="1" ht="17.25" customHeight="1">
      <c r="B77" s="301"/>
      <c r="C77" s="306" t="s">
        <v>510</v>
      </c>
      <c r="D77" s="306"/>
      <c r="E77" s="306"/>
      <c r="F77" s="307" t="s">
        <v>511</v>
      </c>
      <c r="G77" s="308"/>
      <c r="H77" s="306"/>
      <c r="I77" s="306"/>
      <c r="J77" s="306" t="s">
        <v>512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53</v>
      </c>
      <c r="D79" s="311"/>
      <c r="E79" s="311"/>
      <c r="F79" s="312" t="s">
        <v>513</v>
      </c>
      <c r="G79" s="313"/>
      <c r="H79" s="289" t="s">
        <v>514</v>
      </c>
      <c r="I79" s="289" t="s">
        <v>515</v>
      </c>
      <c r="J79" s="289">
        <v>20</v>
      </c>
      <c r="K79" s="303"/>
    </row>
    <row r="80" s="1" customFormat="1" ht="15" customHeight="1">
      <c r="B80" s="301"/>
      <c r="C80" s="289" t="s">
        <v>516</v>
      </c>
      <c r="D80" s="289"/>
      <c r="E80" s="289"/>
      <c r="F80" s="312" t="s">
        <v>513</v>
      </c>
      <c r="G80" s="313"/>
      <c r="H80" s="289" t="s">
        <v>517</v>
      </c>
      <c r="I80" s="289" t="s">
        <v>515</v>
      </c>
      <c r="J80" s="289">
        <v>120</v>
      </c>
      <c r="K80" s="303"/>
    </row>
    <row r="81" s="1" customFormat="1" ht="15" customHeight="1">
      <c r="B81" s="314"/>
      <c r="C81" s="289" t="s">
        <v>518</v>
      </c>
      <c r="D81" s="289"/>
      <c r="E81" s="289"/>
      <c r="F81" s="312" t="s">
        <v>519</v>
      </c>
      <c r="G81" s="313"/>
      <c r="H81" s="289" t="s">
        <v>520</v>
      </c>
      <c r="I81" s="289" t="s">
        <v>515</v>
      </c>
      <c r="J81" s="289">
        <v>50</v>
      </c>
      <c r="K81" s="303"/>
    </row>
    <row r="82" s="1" customFormat="1" ht="15" customHeight="1">
      <c r="B82" s="314"/>
      <c r="C82" s="289" t="s">
        <v>521</v>
      </c>
      <c r="D82" s="289"/>
      <c r="E82" s="289"/>
      <c r="F82" s="312" t="s">
        <v>513</v>
      </c>
      <c r="G82" s="313"/>
      <c r="H82" s="289" t="s">
        <v>522</v>
      </c>
      <c r="I82" s="289" t="s">
        <v>523</v>
      </c>
      <c r="J82" s="289"/>
      <c r="K82" s="303"/>
    </row>
    <row r="83" s="1" customFormat="1" ht="15" customHeight="1">
      <c r="B83" s="314"/>
      <c r="C83" s="315" t="s">
        <v>524</v>
      </c>
      <c r="D83" s="315"/>
      <c r="E83" s="315"/>
      <c r="F83" s="316" t="s">
        <v>519</v>
      </c>
      <c r="G83" s="315"/>
      <c r="H83" s="315" t="s">
        <v>525</v>
      </c>
      <c r="I83" s="315" t="s">
        <v>515</v>
      </c>
      <c r="J83" s="315">
        <v>15</v>
      </c>
      <c r="K83" s="303"/>
    </row>
    <row r="84" s="1" customFormat="1" ht="15" customHeight="1">
      <c r="B84" s="314"/>
      <c r="C84" s="315" t="s">
        <v>526</v>
      </c>
      <c r="D84" s="315"/>
      <c r="E84" s="315"/>
      <c r="F84" s="316" t="s">
        <v>519</v>
      </c>
      <c r="G84" s="315"/>
      <c r="H84" s="315" t="s">
        <v>527</v>
      </c>
      <c r="I84" s="315" t="s">
        <v>515</v>
      </c>
      <c r="J84" s="315">
        <v>15</v>
      </c>
      <c r="K84" s="303"/>
    </row>
    <row r="85" s="1" customFormat="1" ht="15" customHeight="1">
      <c r="B85" s="314"/>
      <c r="C85" s="315" t="s">
        <v>528</v>
      </c>
      <c r="D85" s="315"/>
      <c r="E85" s="315"/>
      <c r="F85" s="316" t="s">
        <v>519</v>
      </c>
      <c r="G85" s="315"/>
      <c r="H85" s="315" t="s">
        <v>529</v>
      </c>
      <c r="I85" s="315" t="s">
        <v>515</v>
      </c>
      <c r="J85" s="315">
        <v>20</v>
      </c>
      <c r="K85" s="303"/>
    </row>
    <row r="86" s="1" customFormat="1" ht="15" customHeight="1">
      <c r="B86" s="314"/>
      <c r="C86" s="315" t="s">
        <v>530</v>
      </c>
      <c r="D86" s="315"/>
      <c r="E86" s="315"/>
      <c r="F86" s="316" t="s">
        <v>519</v>
      </c>
      <c r="G86" s="315"/>
      <c r="H86" s="315" t="s">
        <v>531</v>
      </c>
      <c r="I86" s="315" t="s">
        <v>515</v>
      </c>
      <c r="J86" s="315">
        <v>20</v>
      </c>
      <c r="K86" s="303"/>
    </row>
    <row r="87" s="1" customFormat="1" ht="15" customHeight="1">
      <c r="B87" s="314"/>
      <c r="C87" s="289" t="s">
        <v>532</v>
      </c>
      <c r="D87" s="289"/>
      <c r="E87" s="289"/>
      <c r="F87" s="312" t="s">
        <v>519</v>
      </c>
      <c r="G87" s="313"/>
      <c r="H87" s="289" t="s">
        <v>533</v>
      </c>
      <c r="I87" s="289" t="s">
        <v>515</v>
      </c>
      <c r="J87" s="289">
        <v>50</v>
      </c>
      <c r="K87" s="303"/>
    </row>
    <row r="88" s="1" customFormat="1" ht="15" customHeight="1">
      <c r="B88" s="314"/>
      <c r="C88" s="289" t="s">
        <v>534</v>
      </c>
      <c r="D88" s="289"/>
      <c r="E88" s="289"/>
      <c r="F88" s="312" t="s">
        <v>519</v>
      </c>
      <c r="G88" s="313"/>
      <c r="H88" s="289" t="s">
        <v>535</v>
      </c>
      <c r="I88" s="289" t="s">
        <v>515</v>
      </c>
      <c r="J88" s="289">
        <v>20</v>
      </c>
      <c r="K88" s="303"/>
    </row>
    <row r="89" s="1" customFormat="1" ht="15" customHeight="1">
      <c r="B89" s="314"/>
      <c r="C89" s="289" t="s">
        <v>536</v>
      </c>
      <c r="D89" s="289"/>
      <c r="E89" s="289"/>
      <c r="F89" s="312" t="s">
        <v>519</v>
      </c>
      <c r="G89" s="313"/>
      <c r="H89" s="289" t="s">
        <v>537</v>
      </c>
      <c r="I89" s="289" t="s">
        <v>515</v>
      </c>
      <c r="J89" s="289">
        <v>20</v>
      </c>
      <c r="K89" s="303"/>
    </row>
    <row r="90" s="1" customFormat="1" ht="15" customHeight="1">
      <c r="B90" s="314"/>
      <c r="C90" s="289" t="s">
        <v>538</v>
      </c>
      <c r="D90" s="289"/>
      <c r="E90" s="289"/>
      <c r="F90" s="312" t="s">
        <v>519</v>
      </c>
      <c r="G90" s="313"/>
      <c r="H90" s="289" t="s">
        <v>539</v>
      </c>
      <c r="I90" s="289" t="s">
        <v>515</v>
      </c>
      <c r="J90" s="289">
        <v>50</v>
      </c>
      <c r="K90" s="303"/>
    </row>
    <row r="91" s="1" customFormat="1" ht="15" customHeight="1">
      <c r="B91" s="314"/>
      <c r="C91" s="289" t="s">
        <v>540</v>
      </c>
      <c r="D91" s="289"/>
      <c r="E91" s="289"/>
      <c r="F91" s="312" t="s">
        <v>519</v>
      </c>
      <c r="G91" s="313"/>
      <c r="H91" s="289" t="s">
        <v>540</v>
      </c>
      <c r="I91" s="289" t="s">
        <v>515</v>
      </c>
      <c r="J91" s="289">
        <v>50</v>
      </c>
      <c r="K91" s="303"/>
    </row>
    <row r="92" s="1" customFormat="1" ht="15" customHeight="1">
      <c r="B92" s="314"/>
      <c r="C92" s="289" t="s">
        <v>541</v>
      </c>
      <c r="D92" s="289"/>
      <c r="E92" s="289"/>
      <c r="F92" s="312" t="s">
        <v>519</v>
      </c>
      <c r="G92" s="313"/>
      <c r="H92" s="289" t="s">
        <v>542</v>
      </c>
      <c r="I92" s="289" t="s">
        <v>515</v>
      </c>
      <c r="J92" s="289">
        <v>255</v>
      </c>
      <c r="K92" s="303"/>
    </row>
    <row r="93" s="1" customFormat="1" ht="15" customHeight="1">
      <c r="B93" s="314"/>
      <c r="C93" s="289" t="s">
        <v>543</v>
      </c>
      <c r="D93" s="289"/>
      <c r="E93" s="289"/>
      <c r="F93" s="312" t="s">
        <v>513</v>
      </c>
      <c r="G93" s="313"/>
      <c r="H93" s="289" t="s">
        <v>544</v>
      </c>
      <c r="I93" s="289" t="s">
        <v>545</v>
      </c>
      <c r="J93" s="289"/>
      <c r="K93" s="303"/>
    </row>
    <row r="94" s="1" customFormat="1" ht="15" customHeight="1">
      <c r="B94" s="314"/>
      <c r="C94" s="289" t="s">
        <v>546</v>
      </c>
      <c r="D94" s="289"/>
      <c r="E94" s="289"/>
      <c r="F94" s="312" t="s">
        <v>513</v>
      </c>
      <c r="G94" s="313"/>
      <c r="H94" s="289" t="s">
        <v>547</v>
      </c>
      <c r="I94" s="289" t="s">
        <v>548</v>
      </c>
      <c r="J94" s="289"/>
      <c r="K94" s="303"/>
    </row>
    <row r="95" s="1" customFormat="1" ht="15" customHeight="1">
      <c r="B95" s="314"/>
      <c r="C95" s="289" t="s">
        <v>549</v>
      </c>
      <c r="D95" s="289"/>
      <c r="E95" s="289"/>
      <c r="F95" s="312" t="s">
        <v>513</v>
      </c>
      <c r="G95" s="313"/>
      <c r="H95" s="289" t="s">
        <v>549</v>
      </c>
      <c r="I95" s="289" t="s">
        <v>548</v>
      </c>
      <c r="J95" s="289"/>
      <c r="K95" s="303"/>
    </row>
    <row r="96" s="1" customFormat="1" ht="15" customHeight="1">
      <c r="B96" s="314"/>
      <c r="C96" s="289" t="s">
        <v>38</v>
      </c>
      <c r="D96" s="289"/>
      <c r="E96" s="289"/>
      <c r="F96" s="312" t="s">
        <v>513</v>
      </c>
      <c r="G96" s="313"/>
      <c r="H96" s="289" t="s">
        <v>550</v>
      </c>
      <c r="I96" s="289" t="s">
        <v>548</v>
      </c>
      <c r="J96" s="289"/>
      <c r="K96" s="303"/>
    </row>
    <row r="97" s="1" customFormat="1" ht="15" customHeight="1">
      <c r="B97" s="314"/>
      <c r="C97" s="289" t="s">
        <v>48</v>
      </c>
      <c r="D97" s="289"/>
      <c r="E97" s="289"/>
      <c r="F97" s="312" t="s">
        <v>513</v>
      </c>
      <c r="G97" s="313"/>
      <c r="H97" s="289" t="s">
        <v>551</v>
      </c>
      <c r="I97" s="289" t="s">
        <v>548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552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507</v>
      </c>
      <c r="D103" s="304"/>
      <c r="E103" s="304"/>
      <c r="F103" s="304" t="s">
        <v>508</v>
      </c>
      <c r="G103" s="305"/>
      <c r="H103" s="304" t="s">
        <v>54</v>
      </c>
      <c r="I103" s="304" t="s">
        <v>57</v>
      </c>
      <c r="J103" s="304" t="s">
        <v>509</v>
      </c>
      <c r="K103" s="303"/>
    </row>
    <row r="104" s="1" customFormat="1" ht="17.25" customHeight="1">
      <c r="B104" s="301"/>
      <c r="C104" s="306" t="s">
        <v>510</v>
      </c>
      <c r="D104" s="306"/>
      <c r="E104" s="306"/>
      <c r="F104" s="307" t="s">
        <v>511</v>
      </c>
      <c r="G104" s="308"/>
      <c r="H104" s="306"/>
      <c r="I104" s="306"/>
      <c r="J104" s="306" t="s">
        <v>512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53</v>
      </c>
      <c r="D106" s="311"/>
      <c r="E106" s="311"/>
      <c r="F106" s="312" t="s">
        <v>513</v>
      </c>
      <c r="G106" s="289"/>
      <c r="H106" s="289" t="s">
        <v>553</v>
      </c>
      <c r="I106" s="289" t="s">
        <v>515</v>
      </c>
      <c r="J106" s="289">
        <v>20</v>
      </c>
      <c r="K106" s="303"/>
    </row>
    <row r="107" s="1" customFormat="1" ht="15" customHeight="1">
      <c r="B107" s="301"/>
      <c r="C107" s="289" t="s">
        <v>516</v>
      </c>
      <c r="D107" s="289"/>
      <c r="E107" s="289"/>
      <c r="F107" s="312" t="s">
        <v>513</v>
      </c>
      <c r="G107" s="289"/>
      <c r="H107" s="289" t="s">
        <v>553</v>
      </c>
      <c r="I107" s="289" t="s">
        <v>515</v>
      </c>
      <c r="J107" s="289">
        <v>120</v>
      </c>
      <c r="K107" s="303"/>
    </row>
    <row r="108" s="1" customFormat="1" ht="15" customHeight="1">
      <c r="B108" s="314"/>
      <c r="C108" s="289" t="s">
        <v>518</v>
      </c>
      <c r="D108" s="289"/>
      <c r="E108" s="289"/>
      <c r="F108" s="312" t="s">
        <v>519</v>
      </c>
      <c r="G108" s="289"/>
      <c r="H108" s="289" t="s">
        <v>553</v>
      </c>
      <c r="I108" s="289" t="s">
        <v>515</v>
      </c>
      <c r="J108" s="289">
        <v>50</v>
      </c>
      <c r="K108" s="303"/>
    </row>
    <row r="109" s="1" customFormat="1" ht="15" customHeight="1">
      <c r="B109" s="314"/>
      <c r="C109" s="289" t="s">
        <v>521</v>
      </c>
      <c r="D109" s="289"/>
      <c r="E109" s="289"/>
      <c r="F109" s="312" t="s">
        <v>513</v>
      </c>
      <c r="G109" s="289"/>
      <c r="H109" s="289" t="s">
        <v>553</v>
      </c>
      <c r="I109" s="289" t="s">
        <v>523</v>
      </c>
      <c r="J109" s="289"/>
      <c r="K109" s="303"/>
    </row>
    <row r="110" s="1" customFormat="1" ht="15" customHeight="1">
      <c r="B110" s="314"/>
      <c r="C110" s="289" t="s">
        <v>532</v>
      </c>
      <c r="D110" s="289"/>
      <c r="E110" s="289"/>
      <c r="F110" s="312" t="s">
        <v>519</v>
      </c>
      <c r="G110" s="289"/>
      <c r="H110" s="289" t="s">
        <v>553</v>
      </c>
      <c r="I110" s="289" t="s">
        <v>515</v>
      </c>
      <c r="J110" s="289">
        <v>50</v>
      </c>
      <c r="K110" s="303"/>
    </row>
    <row r="111" s="1" customFormat="1" ht="15" customHeight="1">
      <c r="B111" s="314"/>
      <c r="C111" s="289" t="s">
        <v>540</v>
      </c>
      <c r="D111" s="289"/>
      <c r="E111" s="289"/>
      <c r="F111" s="312" t="s">
        <v>519</v>
      </c>
      <c r="G111" s="289"/>
      <c r="H111" s="289" t="s">
        <v>553</v>
      </c>
      <c r="I111" s="289" t="s">
        <v>515</v>
      </c>
      <c r="J111" s="289">
        <v>50</v>
      </c>
      <c r="K111" s="303"/>
    </row>
    <row r="112" s="1" customFormat="1" ht="15" customHeight="1">
      <c r="B112" s="314"/>
      <c r="C112" s="289" t="s">
        <v>538</v>
      </c>
      <c r="D112" s="289"/>
      <c r="E112" s="289"/>
      <c r="F112" s="312" t="s">
        <v>519</v>
      </c>
      <c r="G112" s="289"/>
      <c r="H112" s="289" t="s">
        <v>553</v>
      </c>
      <c r="I112" s="289" t="s">
        <v>515</v>
      </c>
      <c r="J112" s="289">
        <v>50</v>
      </c>
      <c r="K112" s="303"/>
    </row>
    <row r="113" s="1" customFormat="1" ht="15" customHeight="1">
      <c r="B113" s="314"/>
      <c r="C113" s="289" t="s">
        <v>53</v>
      </c>
      <c r="D113" s="289"/>
      <c r="E113" s="289"/>
      <c r="F113" s="312" t="s">
        <v>513</v>
      </c>
      <c r="G113" s="289"/>
      <c r="H113" s="289" t="s">
        <v>554</v>
      </c>
      <c r="I113" s="289" t="s">
        <v>515</v>
      </c>
      <c r="J113" s="289">
        <v>20</v>
      </c>
      <c r="K113" s="303"/>
    </row>
    <row r="114" s="1" customFormat="1" ht="15" customHeight="1">
      <c r="B114" s="314"/>
      <c r="C114" s="289" t="s">
        <v>555</v>
      </c>
      <c r="D114" s="289"/>
      <c r="E114" s="289"/>
      <c r="F114" s="312" t="s">
        <v>513</v>
      </c>
      <c r="G114" s="289"/>
      <c r="H114" s="289" t="s">
        <v>556</v>
      </c>
      <c r="I114" s="289" t="s">
        <v>515</v>
      </c>
      <c r="J114" s="289">
        <v>120</v>
      </c>
      <c r="K114" s="303"/>
    </row>
    <row r="115" s="1" customFormat="1" ht="15" customHeight="1">
      <c r="B115" s="314"/>
      <c r="C115" s="289" t="s">
        <v>38</v>
      </c>
      <c r="D115" s="289"/>
      <c r="E115" s="289"/>
      <c r="F115" s="312" t="s">
        <v>513</v>
      </c>
      <c r="G115" s="289"/>
      <c r="H115" s="289" t="s">
        <v>557</v>
      </c>
      <c r="I115" s="289" t="s">
        <v>548</v>
      </c>
      <c r="J115" s="289"/>
      <c r="K115" s="303"/>
    </row>
    <row r="116" s="1" customFormat="1" ht="15" customHeight="1">
      <c r="B116" s="314"/>
      <c r="C116" s="289" t="s">
        <v>48</v>
      </c>
      <c r="D116" s="289"/>
      <c r="E116" s="289"/>
      <c r="F116" s="312" t="s">
        <v>513</v>
      </c>
      <c r="G116" s="289"/>
      <c r="H116" s="289" t="s">
        <v>558</v>
      </c>
      <c r="I116" s="289" t="s">
        <v>548</v>
      </c>
      <c r="J116" s="289"/>
      <c r="K116" s="303"/>
    </row>
    <row r="117" s="1" customFormat="1" ht="15" customHeight="1">
      <c r="B117" s="314"/>
      <c r="C117" s="289" t="s">
        <v>57</v>
      </c>
      <c r="D117" s="289"/>
      <c r="E117" s="289"/>
      <c r="F117" s="312" t="s">
        <v>513</v>
      </c>
      <c r="G117" s="289"/>
      <c r="H117" s="289" t="s">
        <v>559</v>
      </c>
      <c r="I117" s="289" t="s">
        <v>560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561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507</v>
      </c>
      <c r="D123" s="304"/>
      <c r="E123" s="304"/>
      <c r="F123" s="304" t="s">
        <v>508</v>
      </c>
      <c r="G123" s="305"/>
      <c r="H123" s="304" t="s">
        <v>54</v>
      </c>
      <c r="I123" s="304" t="s">
        <v>57</v>
      </c>
      <c r="J123" s="304" t="s">
        <v>509</v>
      </c>
      <c r="K123" s="333"/>
    </row>
    <row r="124" s="1" customFormat="1" ht="17.25" customHeight="1">
      <c r="B124" s="332"/>
      <c r="C124" s="306" t="s">
        <v>510</v>
      </c>
      <c r="D124" s="306"/>
      <c r="E124" s="306"/>
      <c r="F124" s="307" t="s">
        <v>511</v>
      </c>
      <c r="G124" s="308"/>
      <c r="H124" s="306"/>
      <c r="I124" s="306"/>
      <c r="J124" s="306" t="s">
        <v>512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516</v>
      </c>
      <c r="D126" s="311"/>
      <c r="E126" s="311"/>
      <c r="F126" s="312" t="s">
        <v>513</v>
      </c>
      <c r="G126" s="289"/>
      <c r="H126" s="289" t="s">
        <v>553</v>
      </c>
      <c r="I126" s="289" t="s">
        <v>515</v>
      </c>
      <c r="J126" s="289">
        <v>120</v>
      </c>
      <c r="K126" s="337"/>
    </row>
    <row r="127" s="1" customFormat="1" ht="15" customHeight="1">
      <c r="B127" s="334"/>
      <c r="C127" s="289" t="s">
        <v>562</v>
      </c>
      <c r="D127" s="289"/>
      <c r="E127" s="289"/>
      <c r="F127" s="312" t="s">
        <v>513</v>
      </c>
      <c r="G127" s="289"/>
      <c r="H127" s="289" t="s">
        <v>563</v>
      </c>
      <c r="I127" s="289" t="s">
        <v>515</v>
      </c>
      <c r="J127" s="289" t="s">
        <v>564</v>
      </c>
      <c r="K127" s="337"/>
    </row>
    <row r="128" s="1" customFormat="1" ht="15" customHeight="1">
      <c r="B128" s="334"/>
      <c r="C128" s="289" t="s">
        <v>461</v>
      </c>
      <c r="D128" s="289"/>
      <c r="E128" s="289"/>
      <c r="F128" s="312" t="s">
        <v>513</v>
      </c>
      <c r="G128" s="289"/>
      <c r="H128" s="289" t="s">
        <v>565</v>
      </c>
      <c r="I128" s="289" t="s">
        <v>515</v>
      </c>
      <c r="J128" s="289" t="s">
        <v>564</v>
      </c>
      <c r="K128" s="337"/>
    </row>
    <row r="129" s="1" customFormat="1" ht="15" customHeight="1">
      <c r="B129" s="334"/>
      <c r="C129" s="289" t="s">
        <v>524</v>
      </c>
      <c r="D129" s="289"/>
      <c r="E129" s="289"/>
      <c r="F129" s="312" t="s">
        <v>519</v>
      </c>
      <c r="G129" s="289"/>
      <c r="H129" s="289" t="s">
        <v>525</v>
      </c>
      <c r="I129" s="289" t="s">
        <v>515</v>
      </c>
      <c r="J129" s="289">
        <v>15</v>
      </c>
      <c r="K129" s="337"/>
    </row>
    <row r="130" s="1" customFormat="1" ht="15" customHeight="1">
      <c r="B130" s="334"/>
      <c r="C130" s="315" t="s">
        <v>526</v>
      </c>
      <c r="D130" s="315"/>
      <c r="E130" s="315"/>
      <c r="F130" s="316" t="s">
        <v>519</v>
      </c>
      <c r="G130" s="315"/>
      <c r="H130" s="315" t="s">
        <v>527</v>
      </c>
      <c r="I130" s="315" t="s">
        <v>515</v>
      </c>
      <c r="J130" s="315">
        <v>15</v>
      </c>
      <c r="K130" s="337"/>
    </row>
    <row r="131" s="1" customFormat="1" ht="15" customHeight="1">
      <c r="B131" s="334"/>
      <c r="C131" s="315" t="s">
        <v>528</v>
      </c>
      <c r="D131" s="315"/>
      <c r="E131" s="315"/>
      <c r="F131" s="316" t="s">
        <v>519</v>
      </c>
      <c r="G131" s="315"/>
      <c r="H131" s="315" t="s">
        <v>529</v>
      </c>
      <c r="I131" s="315" t="s">
        <v>515</v>
      </c>
      <c r="J131" s="315">
        <v>20</v>
      </c>
      <c r="K131" s="337"/>
    </row>
    <row r="132" s="1" customFormat="1" ht="15" customHeight="1">
      <c r="B132" s="334"/>
      <c r="C132" s="315" t="s">
        <v>530</v>
      </c>
      <c r="D132" s="315"/>
      <c r="E132" s="315"/>
      <c r="F132" s="316" t="s">
        <v>519</v>
      </c>
      <c r="G132" s="315"/>
      <c r="H132" s="315" t="s">
        <v>531</v>
      </c>
      <c r="I132" s="315" t="s">
        <v>515</v>
      </c>
      <c r="J132" s="315">
        <v>20</v>
      </c>
      <c r="K132" s="337"/>
    </row>
    <row r="133" s="1" customFormat="1" ht="15" customHeight="1">
      <c r="B133" s="334"/>
      <c r="C133" s="289" t="s">
        <v>518</v>
      </c>
      <c r="D133" s="289"/>
      <c r="E133" s="289"/>
      <c r="F133" s="312" t="s">
        <v>519</v>
      </c>
      <c r="G133" s="289"/>
      <c r="H133" s="289" t="s">
        <v>553</v>
      </c>
      <c r="I133" s="289" t="s">
        <v>515</v>
      </c>
      <c r="J133" s="289">
        <v>50</v>
      </c>
      <c r="K133" s="337"/>
    </row>
    <row r="134" s="1" customFormat="1" ht="15" customHeight="1">
      <c r="B134" s="334"/>
      <c r="C134" s="289" t="s">
        <v>532</v>
      </c>
      <c r="D134" s="289"/>
      <c r="E134" s="289"/>
      <c r="F134" s="312" t="s">
        <v>519</v>
      </c>
      <c r="G134" s="289"/>
      <c r="H134" s="289" t="s">
        <v>553</v>
      </c>
      <c r="I134" s="289" t="s">
        <v>515</v>
      </c>
      <c r="J134" s="289">
        <v>50</v>
      </c>
      <c r="K134" s="337"/>
    </row>
    <row r="135" s="1" customFormat="1" ht="15" customHeight="1">
      <c r="B135" s="334"/>
      <c r="C135" s="289" t="s">
        <v>538</v>
      </c>
      <c r="D135" s="289"/>
      <c r="E135" s="289"/>
      <c r="F135" s="312" t="s">
        <v>519</v>
      </c>
      <c r="G135" s="289"/>
      <c r="H135" s="289" t="s">
        <v>553</v>
      </c>
      <c r="I135" s="289" t="s">
        <v>515</v>
      </c>
      <c r="J135" s="289">
        <v>50</v>
      </c>
      <c r="K135" s="337"/>
    </row>
    <row r="136" s="1" customFormat="1" ht="15" customHeight="1">
      <c r="B136" s="334"/>
      <c r="C136" s="289" t="s">
        <v>540</v>
      </c>
      <c r="D136" s="289"/>
      <c r="E136" s="289"/>
      <c r="F136" s="312" t="s">
        <v>519</v>
      </c>
      <c r="G136" s="289"/>
      <c r="H136" s="289" t="s">
        <v>553</v>
      </c>
      <c r="I136" s="289" t="s">
        <v>515</v>
      </c>
      <c r="J136" s="289">
        <v>50</v>
      </c>
      <c r="K136" s="337"/>
    </row>
    <row r="137" s="1" customFormat="1" ht="15" customHeight="1">
      <c r="B137" s="334"/>
      <c r="C137" s="289" t="s">
        <v>541</v>
      </c>
      <c r="D137" s="289"/>
      <c r="E137" s="289"/>
      <c r="F137" s="312" t="s">
        <v>519</v>
      </c>
      <c r="G137" s="289"/>
      <c r="H137" s="289" t="s">
        <v>566</v>
      </c>
      <c r="I137" s="289" t="s">
        <v>515</v>
      </c>
      <c r="J137" s="289">
        <v>255</v>
      </c>
      <c r="K137" s="337"/>
    </row>
    <row r="138" s="1" customFormat="1" ht="15" customHeight="1">
      <c r="B138" s="334"/>
      <c r="C138" s="289" t="s">
        <v>543</v>
      </c>
      <c r="D138" s="289"/>
      <c r="E138" s="289"/>
      <c r="F138" s="312" t="s">
        <v>513</v>
      </c>
      <c r="G138" s="289"/>
      <c r="H138" s="289" t="s">
        <v>567</v>
      </c>
      <c r="I138" s="289" t="s">
        <v>545</v>
      </c>
      <c r="J138" s="289"/>
      <c r="K138" s="337"/>
    </row>
    <row r="139" s="1" customFormat="1" ht="15" customHeight="1">
      <c r="B139" s="334"/>
      <c r="C139" s="289" t="s">
        <v>546</v>
      </c>
      <c r="D139" s="289"/>
      <c r="E139" s="289"/>
      <c r="F139" s="312" t="s">
        <v>513</v>
      </c>
      <c r="G139" s="289"/>
      <c r="H139" s="289" t="s">
        <v>568</v>
      </c>
      <c r="I139" s="289" t="s">
        <v>548</v>
      </c>
      <c r="J139" s="289"/>
      <c r="K139" s="337"/>
    </row>
    <row r="140" s="1" customFormat="1" ht="15" customHeight="1">
      <c r="B140" s="334"/>
      <c r="C140" s="289" t="s">
        <v>549</v>
      </c>
      <c r="D140" s="289"/>
      <c r="E140" s="289"/>
      <c r="F140" s="312" t="s">
        <v>513</v>
      </c>
      <c r="G140" s="289"/>
      <c r="H140" s="289" t="s">
        <v>549</v>
      </c>
      <c r="I140" s="289" t="s">
        <v>548</v>
      </c>
      <c r="J140" s="289"/>
      <c r="K140" s="337"/>
    </row>
    <row r="141" s="1" customFormat="1" ht="15" customHeight="1">
      <c r="B141" s="334"/>
      <c r="C141" s="289" t="s">
        <v>38</v>
      </c>
      <c r="D141" s="289"/>
      <c r="E141" s="289"/>
      <c r="F141" s="312" t="s">
        <v>513</v>
      </c>
      <c r="G141" s="289"/>
      <c r="H141" s="289" t="s">
        <v>569</v>
      </c>
      <c r="I141" s="289" t="s">
        <v>548</v>
      </c>
      <c r="J141" s="289"/>
      <c r="K141" s="337"/>
    </row>
    <row r="142" s="1" customFormat="1" ht="15" customHeight="1">
      <c r="B142" s="334"/>
      <c r="C142" s="289" t="s">
        <v>570</v>
      </c>
      <c r="D142" s="289"/>
      <c r="E142" s="289"/>
      <c r="F142" s="312" t="s">
        <v>513</v>
      </c>
      <c r="G142" s="289"/>
      <c r="H142" s="289" t="s">
        <v>571</v>
      </c>
      <c r="I142" s="289" t="s">
        <v>548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572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507</v>
      </c>
      <c r="D148" s="304"/>
      <c r="E148" s="304"/>
      <c r="F148" s="304" t="s">
        <v>508</v>
      </c>
      <c r="G148" s="305"/>
      <c r="H148" s="304" t="s">
        <v>54</v>
      </c>
      <c r="I148" s="304" t="s">
        <v>57</v>
      </c>
      <c r="J148" s="304" t="s">
        <v>509</v>
      </c>
      <c r="K148" s="303"/>
    </row>
    <row r="149" s="1" customFormat="1" ht="17.25" customHeight="1">
      <c r="B149" s="301"/>
      <c r="C149" s="306" t="s">
        <v>510</v>
      </c>
      <c r="D149" s="306"/>
      <c r="E149" s="306"/>
      <c r="F149" s="307" t="s">
        <v>511</v>
      </c>
      <c r="G149" s="308"/>
      <c r="H149" s="306"/>
      <c r="I149" s="306"/>
      <c r="J149" s="306" t="s">
        <v>512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516</v>
      </c>
      <c r="D151" s="289"/>
      <c r="E151" s="289"/>
      <c r="F151" s="342" t="s">
        <v>513</v>
      </c>
      <c r="G151" s="289"/>
      <c r="H151" s="341" t="s">
        <v>553</v>
      </c>
      <c r="I151" s="341" t="s">
        <v>515</v>
      </c>
      <c r="J151" s="341">
        <v>120</v>
      </c>
      <c r="K151" s="337"/>
    </row>
    <row r="152" s="1" customFormat="1" ht="15" customHeight="1">
      <c r="B152" s="314"/>
      <c r="C152" s="341" t="s">
        <v>562</v>
      </c>
      <c r="D152" s="289"/>
      <c r="E152" s="289"/>
      <c r="F152" s="342" t="s">
        <v>513</v>
      </c>
      <c r="G152" s="289"/>
      <c r="H152" s="341" t="s">
        <v>573</v>
      </c>
      <c r="I152" s="341" t="s">
        <v>515</v>
      </c>
      <c r="J152" s="341" t="s">
        <v>564</v>
      </c>
      <c r="K152" s="337"/>
    </row>
    <row r="153" s="1" customFormat="1" ht="15" customHeight="1">
      <c r="B153" s="314"/>
      <c r="C153" s="341" t="s">
        <v>461</v>
      </c>
      <c r="D153" s="289"/>
      <c r="E153" s="289"/>
      <c r="F153" s="342" t="s">
        <v>513</v>
      </c>
      <c r="G153" s="289"/>
      <c r="H153" s="341" t="s">
        <v>574</v>
      </c>
      <c r="I153" s="341" t="s">
        <v>515</v>
      </c>
      <c r="J153" s="341" t="s">
        <v>564</v>
      </c>
      <c r="K153" s="337"/>
    </row>
    <row r="154" s="1" customFormat="1" ht="15" customHeight="1">
      <c r="B154" s="314"/>
      <c r="C154" s="341" t="s">
        <v>518</v>
      </c>
      <c r="D154" s="289"/>
      <c r="E154" s="289"/>
      <c r="F154" s="342" t="s">
        <v>519</v>
      </c>
      <c r="G154" s="289"/>
      <c r="H154" s="341" t="s">
        <v>553</v>
      </c>
      <c r="I154" s="341" t="s">
        <v>515</v>
      </c>
      <c r="J154" s="341">
        <v>50</v>
      </c>
      <c r="K154" s="337"/>
    </row>
    <row r="155" s="1" customFormat="1" ht="15" customHeight="1">
      <c r="B155" s="314"/>
      <c r="C155" s="341" t="s">
        <v>521</v>
      </c>
      <c r="D155" s="289"/>
      <c r="E155" s="289"/>
      <c r="F155" s="342" t="s">
        <v>513</v>
      </c>
      <c r="G155" s="289"/>
      <c r="H155" s="341" t="s">
        <v>553</v>
      </c>
      <c r="I155" s="341" t="s">
        <v>523</v>
      </c>
      <c r="J155" s="341"/>
      <c r="K155" s="337"/>
    </row>
    <row r="156" s="1" customFormat="1" ht="15" customHeight="1">
      <c r="B156" s="314"/>
      <c r="C156" s="341" t="s">
        <v>532</v>
      </c>
      <c r="D156" s="289"/>
      <c r="E156" s="289"/>
      <c r="F156" s="342" t="s">
        <v>519</v>
      </c>
      <c r="G156" s="289"/>
      <c r="H156" s="341" t="s">
        <v>553</v>
      </c>
      <c r="I156" s="341" t="s">
        <v>515</v>
      </c>
      <c r="J156" s="341">
        <v>50</v>
      </c>
      <c r="K156" s="337"/>
    </row>
    <row r="157" s="1" customFormat="1" ht="15" customHeight="1">
      <c r="B157" s="314"/>
      <c r="C157" s="341" t="s">
        <v>540</v>
      </c>
      <c r="D157" s="289"/>
      <c r="E157" s="289"/>
      <c r="F157" s="342" t="s">
        <v>519</v>
      </c>
      <c r="G157" s="289"/>
      <c r="H157" s="341" t="s">
        <v>553</v>
      </c>
      <c r="I157" s="341" t="s">
        <v>515</v>
      </c>
      <c r="J157" s="341">
        <v>50</v>
      </c>
      <c r="K157" s="337"/>
    </row>
    <row r="158" s="1" customFormat="1" ht="15" customHeight="1">
      <c r="B158" s="314"/>
      <c r="C158" s="341" t="s">
        <v>538</v>
      </c>
      <c r="D158" s="289"/>
      <c r="E158" s="289"/>
      <c r="F158" s="342" t="s">
        <v>519</v>
      </c>
      <c r="G158" s="289"/>
      <c r="H158" s="341" t="s">
        <v>553</v>
      </c>
      <c r="I158" s="341" t="s">
        <v>515</v>
      </c>
      <c r="J158" s="341">
        <v>50</v>
      </c>
      <c r="K158" s="337"/>
    </row>
    <row r="159" s="1" customFormat="1" ht="15" customHeight="1">
      <c r="B159" s="314"/>
      <c r="C159" s="341" t="s">
        <v>90</v>
      </c>
      <c r="D159" s="289"/>
      <c r="E159" s="289"/>
      <c r="F159" s="342" t="s">
        <v>513</v>
      </c>
      <c r="G159" s="289"/>
      <c r="H159" s="341" t="s">
        <v>575</v>
      </c>
      <c r="I159" s="341" t="s">
        <v>515</v>
      </c>
      <c r="J159" s="341" t="s">
        <v>576</v>
      </c>
      <c r="K159" s="337"/>
    </row>
    <row r="160" s="1" customFormat="1" ht="15" customHeight="1">
      <c r="B160" s="314"/>
      <c r="C160" s="341" t="s">
        <v>577</v>
      </c>
      <c r="D160" s="289"/>
      <c r="E160" s="289"/>
      <c r="F160" s="342" t="s">
        <v>513</v>
      </c>
      <c r="G160" s="289"/>
      <c r="H160" s="341" t="s">
        <v>578</v>
      </c>
      <c r="I160" s="341" t="s">
        <v>548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579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507</v>
      </c>
      <c r="D166" s="304"/>
      <c r="E166" s="304"/>
      <c r="F166" s="304" t="s">
        <v>508</v>
      </c>
      <c r="G166" s="346"/>
      <c r="H166" s="347" t="s">
        <v>54</v>
      </c>
      <c r="I166" s="347" t="s">
        <v>57</v>
      </c>
      <c r="J166" s="304" t="s">
        <v>509</v>
      </c>
      <c r="K166" s="281"/>
    </row>
    <row r="167" s="1" customFormat="1" ht="17.25" customHeight="1">
      <c r="B167" s="282"/>
      <c r="C167" s="306" t="s">
        <v>510</v>
      </c>
      <c r="D167" s="306"/>
      <c r="E167" s="306"/>
      <c r="F167" s="307" t="s">
        <v>511</v>
      </c>
      <c r="G167" s="348"/>
      <c r="H167" s="349"/>
      <c r="I167" s="349"/>
      <c r="J167" s="306" t="s">
        <v>512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516</v>
      </c>
      <c r="D169" s="289"/>
      <c r="E169" s="289"/>
      <c r="F169" s="312" t="s">
        <v>513</v>
      </c>
      <c r="G169" s="289"/>
      <c r="H169" s="289" t="s">
        <v>553</v>
      </c>
      <c r="I169" s="289" t="s">
        <v>515</v>
      </c>
      <c r="J169" s="289">
        <v>120</v>
      </c>
      <c r="K169" s="337"/>
    </row>
    <row r="170" s="1" customFormat="1" ht="15" customHeight="1">
      <c r="B170" s="314"/>
      <c r="C170" s="289" t="s">
        <v>562</v>
      </c>
      <c r="D170" s="289"/>
      <c r="E170" s="289"/>
      <c r="F170" s="312" t="s">
        <v>513</v>
      </c>
      <c r="G170" s="289"/>
      <c r="H170" s="289" t="s">
        <v>563</v>
      </c>
      <c r="I170" s="289" t="s">
        <v>515</v>
      </c>
      <c r="J170" s="289" t="s">
        <v>564</v>
      </c>
      <c r="K170" s="337"/>
    </row>
    <row r="171" s="1" customFormat="1" ht="15" customHeight="1">
      <c r="B171" s="314"/>
      <c r="C171" s="289" t="s">
        <v>461</v>
      </c>
      <c r="D171" s="289"/>
      <c r="E171" s="289"/>
      <c r="F171" s="312" t="s">
        <v>513</v>
      </c>
      <c r="G171" s="289"/>
      <c r="H171" s="289" t="s">
        <v>580</v>
      </c>
      <c r="I171" s="289" t="s">
        <v>515</v>
      </c>
      <c r="J171" s="289" t="s">
        <v>564</v>
      </c>
      <c r="K171" s="337"/>
    </row>
    <row r="172" s="1" customFormat="1" ht="15" customHeight="1">
      <c r="B172" s="314"/>
      <c r="C172" s="289" t="s">
        <v>518</v>
      </c>
      <c r="D172" s="289"/>
      <c r="E172" s="289"/>
      <c r="F172" s="312" t="s">
        <v>519</v>
      </c>
      <c r="G172" s="289"/>
      <c r="H172" s="289" t="s">
        <v>580</v>
      </c>
      <c r="I172" s="289" t="s">
        <v>515</v>
      </c>
      <c r="J172" s="289">
        <v>50</v>
      </c>
      <c r="K172" s="337"/>
    </row>
    <row r="173" s="1" customFormat="1" ht="15" customHeight="1">
      <c r="B173" s="314"/>
      <c r="C173" s="289" t="s">
        <v>521</v>
      </c>
      <c r="D173" s="289"/>
      <c r="E173" s="289"/>
      <c r="F173" s="312" t="s">
        <v>513</v>
      </c>
      <c r="G173" s="289"/>
      <c r="H173" s="289" t="s">
        <v>580</v>
      </c>
      <c r="I173" s="289" t="s">
        <v>523</v>
      </c>
      <c r="J173" s="289"/>
      <c r="K173" s="337"/>
    </row>
    <row r="174" s="1" customFormat="1" ht="15" customHeight="1">
      <c r="B174" s="314"/>
      <c r="C174" s="289" t="s">
        <v>532</v>
      </c>
      <c r="D174" s="289"/>
      <c r="E174" s="289"/>
      <c r="F174" s="312" t="s">
        <v>519</v>
      </c>
      <c r="G174" s="289"/>
      <c r="H174" s="289" t="s">
        <v>580</v>
      </c>
      <c r="I174" s="289" t="s">
        <v>515</v>
      </c>
      <c r="J174" s="289">
        <v>50</v>
      </c>
      <c r="K174" s="337"/>
    </row>
    <row r="175" s="1" customFormat="1" ht="15" customHeight="1">
      <c r="B175" s="314"/>
      <c r="C175" s="289" t="s">
        <v>540</v>
      </c>
      <c r="D175" s="289"/>
      <c r="E175" s="289"/>
      <c r="F175" s="312" t="s">
        <v>519</v>
      </c>
      <c r="G175" s="289"/>
      <c r="H175" s="289" t="s">
        <v>580</v>
      </c>
      <c r="I175" s="289" t="s">
        <v>515</v>
      </c>
      <c r="J175" s="289">
        <v>50</v>
      </c>
      <c r="K175" s="337"/>
    </row>
    <row r="176" s="1" customFormat="1" ht="15" customHeight="1">
      <c r="B176" s="314"/>
      <c r="C176" s="289" t="s">
        <v>538</v>
      </c>
      <c r="D176" s="289"/>
      <c r="E176" s="289"/>
      <c r="F176" s="312" t="s">
        <v>519</v>
      </c>
      <c r="G176" s="289"/>
      <c r="H176" s="289" t="s">
        <v>580</v>
      </c>
      <c r="I176" s="289" t="s">
        <v>515</v>
      </c>
      <c r="J176" s="289">
        <v>50</v>
      </c>
      <c r="K176" s="337"/>
    </row>
    <row r="177" s="1" customFormat="1" ht="15" customHeight="1">
      <c r="B177" s="314"/>
      <c r="C177" s="289" t="s">
        <v>109</v>
      </c>
      <c r="D177" s="289"/>
      <c r="E177" s="289"/>
      <c r="F177" s="312" t="s">
        <v>513</v>
      </c>
      <c r="G177" s="289"/>
      <c r="H177" s="289" t="s">
        <v>581</v>
      </c>
      <c r="I177" s="289" t="s">
        <v>582</v>
      </c>
      <c r="J177" s="289"/>
      <c r="K177" s="337"/>
    </row>
    <row r="178" s="1" customFormat="1" ht="15" customHeight="1">
      <c r="B178" s="314"/>
      <c r="C178" s="289" t="s">
        <v>57</v>
      </c>
      <c r="D178" s="289"/>
      <c r="E178" s="289"/>
      <c r="F178" s="312" t="s">
        <v>513</v>
      </c>
      <c r="G178" s="289"/>
      <c r="H178" s="289" t="s">
        <v>583</v>
      </c>
      <c r="I178" s="289" t="s">
        <v>584</v>
      </c>
      <c r="J178" s="289">
        <v>1</v>
      </c>
      <c r="K178" s="337"/>
    </row>
    <row r="179" s="1" customFormat="1" ht="15" customHeight="1">
      <c r="B179" s="314"/>
      <c r="C179" s="289" t="s">
        <v>53</v>
      </c>
      <c r="D179" s="289"/>
      <c r="E179" s="289"/>
      <c r="F179" s="312" t="s">
        <v>513</v>
      </c>
      <c r="G179" s="289"/>
      <c r="H179" s="289" t="s">
        <v>585</v>
      </c>
      <c r="I179" s="289" t="s">
        <v>515</v>
      </c>
      <c r="J179" s="289">
        <v>20</v>
      </c>
      <c r="K179" s="337"/>
    </row>
    <row r="180" s="1" customFormat="1" ht="15" customHeight="1">
      <c r="B180" s="314"/>
      <c r="C180" s="289" t="s">
        <v>54</v>
      </c>
      <c r="D180" s="289"/>
      <c r="E180" s="289"/>
      <c r="F180" s="312" t="s">
        <v>513</v>
      </c>
      <c r="G180" s="289"/>
      <c r="H180" s="289" t="s">
        <v>586</v>
      </c>
      <c r="I180" s="289" t="s">
        <v>515</v>
      </c>
      <c r="J180" s="289">
        <v>255</v>
      </c>
      <c r="K180" s="337"/>
    </row>
    <row r="181" s="1" customFormat="1" ht="15" customHeight="1">
      <c r="B181" s="314"/>
      <c r="C181" s="289" t="s">
        <v>110</v>
      </c>
      <c r="D181" s="289"/>
      <c r="E181" s="289"/>
      <c r="F181" s="312" t="s">
        <v>513</v>
      </c>
      <c r="G181" s="289"/>
      <c r="H181" s="289" t="s">
        <v>477</v>
      </c>
      <c r="I181" s="289" t="s">
        <v>515</v>
      </c>
      <c r="J181" s="289">
        <v>10</v>
      </c>
      <c r="K181" s="337"/>
    </row>
    <row r="182" s="1" customFormat="1" ht="15" customHeight="1">
      <c r="B182" s="314"/>
      <c r="C182" s="289" t="s">
        <v>111</v>
      </c>
      <c r="D182" s="289"/>
      <c r="E182" s="289"/>
      <c r="F182" s="312" t="s">
        <v>513</v>
      </c>
      <c r="G182" s="289"/>
      <c r="H182" s="289" t="s">
        <v>587</v>
      </c>
      <c r="I182" s="289" t="s">
        <v>548</v>
      </c>
      <c r="J182" s="289"/>
      <c r="K182" s="337"/>
    </row>
    <row r="183" s="1" customFormat="1" ht="15" customHeight="1">
      <c r="B183" s="314"/>
      <c r="C183" s="289" t="s">
        <v>588</v>
      </c>
      <c r="D183" s="289"/>
      <c r="E183" s="289"/>
      <c r="F183" s="312" t="s">
        <v>513</v>
      </c>
      <c r="G183" s="289"/>
      <c r="H183" s="289" t="s">
        <v>589</v>
      </c>
      <c r="I183" s="289" t="s">
        <v>548</v>
      </c>
      <c r="J183" s="289"/>
      <c r="K183" s="337"/>
    </row>
    <row r="184" s="1" customFormat="1" ht="15" customHeight="1">
      <c r="B184" s="314"/>
      <c r="C184" s="289" t="s">
        <v>577</v>
      </c>
      <c r="D184" s="289"/>
      <c r="E184" s="289"/>
      <c r="F184" s="312" t="s">
        <v>513</v>
      </c>
      <c r="G184" s="289"/>
      <c r="H184" s="289" t="s">
        <v>590</v>
      </c>
      <c r="I184" s="289" t="s">
        <v>548</v>
      </c>
      <c r="J184" s="289"/>
      <c r="K184" s="337"/>
    </row>
    <row r="185" s="1" customFormat="1" ht="15" customHeight="1">
      <c r="B185" s="314"/>
      <c r="C185" s="289" t="s">
        <v>113</v>
      </c>
      <c r="D185" s="289"/>
      <c r="E185" s="289"/>
      <c r="F185" s="312" t="s">
        <v>519</v>
      </c>
      <c r="G185" s="289"/>
      <c r="H185" s="289" t="s">
        <v>591</v>
      </c>
      <c r="I185" s="289" t="s">
        <v>515</v>
      </c>
      <c r="J185" s="289">
        <v>50</v>
      </c>
      <c r="K185" s="337"/>
    </row>
    <row r="186" s="1" customFormat="1" ht="15" customHeight="1">
      <c r="B186" s="314"/>
      <c r="C186" s="289" t="s">
        <v>592</v>
      </c>
      <c r="D186" s="289"/>
      <c r="E186" s="289"/>
      <c r="F186" s="312" t="s">
        <v>519</v>
      </c>
      <c r="G186" s="289"/>
      <c r="H186" s="289" t="s">
        <v>593</v>
      </c>
      <c r="I186" s="289" t="s">
        <v>594</v>
      </c>
      <c r="J186" s="289"/>
      <c r="K186" s="337"/>
    </row>
    <row r="187" s="1" customFormat="1" ht="15" customHeight="1">
      <c r="B187" s="314"/>
      <c r="C187" s="289" t="s">
        <v>595</v>
      </c>
      <c r="D187" s="289"/>
      <c r="E187" s="289"/>
      <c r="F187" s="312" t="s">
        <v>519</v>
      </c>
      <c r="G187" s="289"/>
      <c r="H187" s="289" t="s">
        <v>596</v>
      </c>
      <c r="I187" s="289" t="s">
        <v>594</v>
      </c>
      <c r="J187" s="289"/>
      <c r="K187" s="337"/>
    </row>
    <row r="188" s="1" customFormat="1" ht="15" customHeight="1">
      <c r="B188" s="314"/>
      <c r="C188" s="289" t="s">
        <v>597</v>
      </c>
      <c r="D188" s="289"/>
      <c r="E188" s="289"/>
      <c r="F188" s="312" t="s">
        <v>519</v>
      </c>
      <c r="G188" s="289"/>
      <c r="H188" s="289" t="s">
        <v>598</v>
      </c>
      <c r="I188" s="289" t="s">
        <v>594</v>
      </c>
      <c r="J188" s="289"/>
      <c r="K188" s="337"/>
    </row>
    <row r="189" s="1" customFormat="1" ht="15" customHeight="1">
      <c r="B189" s="314"/>
      <c r="C189" s="350" t="s">
        <v>599</v>
      </c>
      <c r="D189" s="289"/>
      <c r="E189" s="289"/>
      <c r="F189" s="312" t="s">
        <v>519</v>
      </c>
      <c r="G189" s="289"/>
      <c r="H189" s="289" t="s">
        <v>600</v>
      </c>
      <c r="I189" s="289" t="s">
        <v>601</v>
      </c>
      <c r="J189" s="351" t="s">
        <v>602</v>
      </c>
      <c r="K189" s="337"/>
    </row>
    <row r="190" s="17" customFormat="1" ht="15" customHeight="1">
      <c r="B190" s="352"/>
      <c r="C190" s="353" t="s">
        <v>603</v>
      </c>
      <c r="D190" s="354"/>
      <c r="E190" s="354"/>
      <c r="F190" s="355" t="s">
        <v>519</v>
      </c>
      <c r="G190" s="354"/>
      <c r="H190" s="354" t="s">
        <v>604</v>
      </c>
      <c r="I190" s="354" t="s">
        <v>601</v>
      </c>
      <c r="J190" s="356" t="s">
        <v>602</v>
      </c>
      <c r="K190" s="357"/>
    </row>
    <row r="191" s="1" customFormat="1" ht="15" customHeight="1">
      <c r="B191" s="314"/>
      <c r="C191" s="350" t="s">
        <v>42</v>
      </c>
      <c r="D191" s="289"/>
      <c r="E191" s="289"/>
      <c r="F191" s="312" t="s">
        <v>513</v>
      </c>
      <c r="G191" s="289"/>
      <c r="H191" s="286" t="s">
        <v>605</v>
      </c>
      <c r="I191" s="289" t="s">
        <v>606</v>
      </c>
      <c r="J191" s="289"/>
      <c r="K191" s="337"/>
    </row>
    <row r="192" s="1" customFormat="1" ht="15" customHeight="1">
      <c r="B192" s="314"/>
      <c r="C192" s="350" t="s">
        <v>607</v>
      </c>
      <c r="D192" s="289"/>
      <c r="E192" s="289"/>
      <c r="F192" s="312" t="s">
        <v>513</v>
      </c>
      <c r="G192" s="289"/>
      <c r="H192" s="289" t="s">
        <v>608</v>
      </c>
      <c r="I192" s="289" t="s">
        <v>548</v>
      </c>
      <c r="J192" s="289"/>
      <c r="K192" s="337"/>
    </row>
    <row r="193" s="1" customFormat="1" ht="15" customHeight="1">
      <c r="B193" s="314"/>
      <c r="C193" s="350" t="s">
        <v>609</v>
      </c>
      <c r="D193" s="289"/>
      <c r="E193" s="289"/>
      <c r="F193" s="312" t="s">
        <v>513</v>
      </c>
      <c r="G193" s="289"/>
      <c r="H193" s="289" t="s">
        <v>610</v>
      </c>
      <c r="I193" s="289" t="s">
        <v>548</v>
      </c>
      <c r="J193" s="289"/>
      <c r="K193" s="337"/>
    </row>
    <row r="194" s="1" customFormat="1" ht="15" customHeight="1">
      <c r="B194" s="314"/>
      <c r="C194" s="350" t="s">
        <v>611</v>
      </c>
      <c r="D194" s="289"/>
      <c r="E194" s="289"/>
      <c r="F194" s="312" t="s">
        <v>519</v>
      </c>
      <c r="G194" s="289"/>
      <c r="H194" s="289" t="s">
        <v>612</v>
      </c>
      <c r="I194" s="289" t="s">
        <v>548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613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614</v>
      </c>
      <c r="D201" s="359"/>
      <c r="E201" s="359"/>
      <c r="F201" s="359" t="s">
        <v>615</v>
      </c>
      <c r="G201" s="360"/>
      <c r="H201" s="359" t="s">
        <v>616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606</v>
      </c>
      <c r="D203" s="289"/>
      <c r="E203" s="289"/>
      <c r="F203" s="312" t="s">
        <v>43</v>
      </c>
      <c r="G203" s="289"/>
      <c r="H203" s="289" t="s">
        <v>617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44</v>
      </c>
      <c r="G204" s="289"/>
      <c r="H204" s="289" t="s">
        <v>618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47</v>
      </c>
      <c r="G205" s="289"/>
      <c r="H205" s="289" t="s">
        <v>619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45</v>
      </c>
      <c r="G206" s="289"/>
      <c r="H206" s="289" t="s">
        <v>620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46</v>
      </c>
      <c r="G207" s="289"/>
      <c r="H207" s="289" t="s">
        <v>621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560</v>
      </c>
      <c r="D209" s="289"/>
      <c r="E209" s="289"/>
      <c r="F209" s="312" t="s">
        <v>79</v>
      </c>
      <c r="G209" s="289"/>
      <c r="H209" s="289" t="s">
        <v>622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455</v>
      </c>
      <c r="G210" s="289"/>
      <c r="H210" s="289" t="s">
        <v>456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453</v>
      </c>
      <c r="G211" s="289"/>
      <c r="H211" s="289" t="s">
        <v>623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457</v>
      </c>
      <c r="G212" s="350"/>
      <c r="H212" s="341" t="s">
        <v>458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459</v>
      </c>
      <c r="G213" s="350"/>
      <c r="H213" s="341" t="s">
        <v>315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584</v>
      </c>
      <c r="D215" s="289"/>
      <c r="E215" s="289"/>
      <c r="F215" s="312">
        <v>1</v>
      </c>
      <c r="G215" s="350"/>
      <c r="H215" s="341" t="s">
        <v>624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625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626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627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Markéta Němečková</dc:creator>
  <cp:lastModifiedBy>Markéta Němečková</cp:lastModifiedBy>
  <dcterms:created xsi:type="dcterms:W3CDTF">2024-09-25T16:26:31Z</dcterms:created>
  <dcterms:modified xsi:type="dcterms:W3CDTF">2024-09-25T16:26:38Z</dcterms:modified>
</cp:coreProperties>
</file>