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Akce\Akce.24\Brandysdps.0824\"/>
    </mc:Choice>
  </mc:AlternateContent>
  <xr:revisionPtr revIDLastSave="0" documentId="13_ncr:1_{82A565B1-87C2-47F1-BB90-574D46229812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Rekapitulace" sheetId="1" r:id="rId1"/>
    <sheet name="III-2388" sheetId="2" r:id="rId2"/>
  </sheets>
  <calcPr calcId="191029"/>
</workbook>
</file>

<file path=xl/calcChain.xml><?xml version="1.0" encoding="utf-8"?>
<calcChain xmlns="http://schemas.openxmlformats.org/spreadsheetml/2006/main">
  <c r="G38" i="2" l="1"/>
  <c r="G35" i="2"/>
  <c r="G34" i="2"/>
  <c r="G33" i="2"/>
  <c r="G13" i="2"/>
  <c r="G37" i="2"/>
  <c r="G36" i="2"/>
  <c r="E23" i="2" l="1"/>
  <c r="E24" i="2" s="1"/>
  <c r="G24" i="2" s="1"/>
  <c r="G23" i="2" l="1"/>
  <c r="G22" i="2" l="1"/>
  <c r="G12" i="2" l="1"/>
  <c r="G32" i="2" l="1"/>
  <c r="G31" i="2" l="1"/>
  <c r="G30" i="2"/>
  <c r="G39" i="2" l="1"/>
  <c r="G28" i="2" l="1"/>
  <c r="G27" i="2"/>
  <c r="G40" i="2" l="1"/>
  <c r="G29" i="2"/>
  <c r="G26" i="2"/>
  <c r="G25" i="2"/>
  <c r="G21" i="2"/>
  <c r="G20" i="2"/>
  <c r="G19" i="2"/>
  <c r="G18" i="2"/>
  <c r="G17" i="2"/>
  <c r="G16" i="2"/>
  <c r="G15" i="2"/>
  <c r="G11" i="2" l="1"/>
  <c r="G14" i="2" l="1"/>
  <c r="G41" i="2" s="1"/>
  <c r="C14" i="1" s="1"/>
  <c r="G42" i="2" l="1"/>
  <c r="G43" i="2" s="1"/>
  <c r="I22" i="1"/>
  <c r="C22" i="1" l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<sst xmlns="http://schemas.openxmlformats.org/spreadsheetml/2006/main" count="178" uniqueCount="121">
  <si>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</si>
  <si>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</si>
  <si>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</si>
  <si>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</si>
  <si>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</si>
  <si>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</si>
  <si>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</si>
  <si>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</si>
  <si>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</si>
  <si>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</si>
  <si>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</si>
  <si>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</si>
  <si>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</si>
  <si>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</si>
  <si>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</si>
  <si>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</si>
  <si>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</si>
  <si>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</si>
  <si>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</si>
  <si>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</si>
  <si>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</si>
  <si>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</si>
  <si>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</si>
  <si>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</si>
  <si>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</si>
  <si>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</si>
  <si>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</si>
  <si>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</si>
  <si>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</si>
  <si>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</si>
  <si>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</si>
  <si>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</si>
  <si>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</si>
  <si>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</si>
  <si>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</si>
  <si>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</si>
  <si>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</si>
  <si>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</si>
  <si>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</si>
  <si>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</si>
  <si>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</si>
  <si>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</si>
  <si>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</si>
  <si>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</si>
  <si>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</si>
  <si>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</si>
  <si>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</si>
  <si>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</si>
  <si>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</si>
  <si>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</si>
  <si>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</si>
  <si>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</si>
  <si>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</si>
  <si>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</si>
  <si>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</si>
  <si>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</si>
  <si>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</si>
  <si>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</si>
  <si>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</si>
  <si>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</si>
  <si>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</si>
  <si>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</si>
  <si>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</si>
  <si>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</si>
  <si>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</si>
  <si>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</si>
  <si>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</si>
  <si>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</si>
  <si>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</si>
  <si>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</si>
  <si>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</si>
  <si>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</si>
  <si>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agregovaná pol.</t>
  </si>
  <si>
    <t>KSÚS Stř.kraje, Zborovská 11,  150 21 Praha 5</t>
  </si>
  <si>
    <t>vedoucí oblasti Kladno: Karel Motal</t>
  </si>
  <si>
    <t>IČ 00066001</t>
  </si>
  <si>
    <t>žlutě zvýrazněná pole vyplní uchazeč</t>
  </si>
  <si>
    <t>OSTATNÍ POŽADAVKY - DIO, GEODETICKÉ ZAMĚŘENÍ SKUTEČNÉHO PROVEDENÍ před a po dokončení včetně zaměření zesílení konstrukce, ZJIŠTENÍ A VYTYČENÍ INŽ. SÍTÍ</t>
  </si>
  <si>
    <t>stavební sezona 2024 - 2025</t>
  </si>
  <si>
    <t>ks</t>
  </si>
  <si>
    <t xml:space="preserve">VDZ V - 12,5 CM, BARVOU, ZÁKLADNÍ </t>
  </si>
  <si>
    <t>VODOR DOPRAV ZNAČ PLASTEM STRUKTURÁLNÍ NEHLUČNÉ - DOD A POKLÁDKA - V4 vodící proužek 12,5cm</t>
  </si>
  <si>
    <t>SMĚROVÉ SLOUPKY Z PLAST HMOT - DEMONTÁŽ A ZPĚTNÁ MONTÁŽ</t>
  </si>
  <si>
    <t>ČIŠTĚNÍ POTRUBÍ DN DO 600MM
- předpoklad malého množství materiálu, poplatek za skládku je součástí jednotkové ceny položky</t>
  </si>
  <si>
    <t>jedn.cena 
[OTSKP 2024]</t>
  </si>
  <si>
    <t>ČIŠTĚNÍ KRAJNIC OD NÁNOSU TL. DO 200 MM S ODVOZEM NA SKLÁDKU</t>
  </si>
  <si>
    <t>PODOBRUBNÍKOVÝ RIGOL š. 0.35 m - na vnitřní straně směrového oblouku v místech, kde není zajištěno odvodnění do příkopu/na terén - délka odměřena ze situace
- zahrnuje odkopávky, odvoz na skládku, skládkovné stávající zeminy
- zahrnuje realizaci i dodávku materiálu  na stavbu
- silniční obrubník 150x250 mm do beton. lože na vnější straně rigolu
- dlažba z kamenných kostek 100x100 mm
- betonové lože dlažby C20/25nXF3 tl. 100 mm
- SC 0/32 C12/16 tl. 150 mm
- vyztužení vrstvy SC 1 kari sítí 8 mm, oka 100/100 mm při spodním povrchu
- vrstva ŠD 0/63 tl. 150 mm</t>
  </si>
  <si>
    <t>ČIŠTĚNÍ PŘÍKOPŮ OD NÁNOSU DO 0,25M3/M
- délka odměřena ze situace</t>
  </si>
  <si>
    <t>Název akce : III/2388 Brandýsek - Kladno</t>
  </si>
  <si>
    <t>Úsek: III/2388</t>
  </si>
  <si>
    <t>staničení silnice  km 1,200-3,500, délka opravy 2,400 km</t>
  </si>
  <si>
    <t>FRÉZOVÁNÍ ZPEVNĚNÝCH PLOCH ASFALTOVÝCH, ODVOZ DO 20KM
- povinný odkup zhotovitelem R-mat, který se neuyvužije na stavbě
(=13097*0.06+2311*0.11=1040 m3)</t>
  </si>
  <si>
    <t>ŘEZÁNÍ ASFALT. KRYTU
(ošetření spáry v místech napojení na stáv. asfaltovou vozovku + v místech podobrubníkového rigolu)</t>
  </si>
  <si>
    <t>SPOJOVACÍ POSTŘIK Z EMULZE DO 0,5KG/M2</t>
  </si>
  <si>
    <t>574E66</t>
  </si>
  <si>
    <t>ASFALTOVÝ BETON PRO PODKLADNÍ VRSTVY ACP 16+, 16S TL. 70MM</t>
  </si>
  <si>
    <t xml:space="preserve">574A33         </t>
  </si>
  <si>
    <t>ASFALTOVÝ BETON PRO OBRUSNÉ VRSTVY ACO 11 TL. 40MM</t>
  </si>
  <si>
    <t xml:space="preserve">VRST PRO OBNOVU A OPR RECYK ZA STUD CEM A ASF EM TL DO 200MM
- RS CA 0/45 C3/4 dle TP 208
- Zahrnuje případné přidání doplňkového kameniva podle výsledků průkazní zkoušky (možnost z vyzískaného materiálu, dle dispozic zhotovitele), dále reprofilace do požadovaných sklonových poměrů a přehutnění vrstvy, dávkování asfaltové emulze 2,5% v množství zbytkového asfaltu a dávkování cementu 4,5% dle TP 208.  
Přesný způsob sanace (receptura) a její rozsah bude upřesněn dle skutečné situace na stavbě.
</t>
  </si>
  <si>
    <t>567-669.Ra</t>
  </si>
  <si>
    <t>56145D</t>
  </si>
  <si>
    <t>567-669.Rb</t>
  </si>
  <si>
    <t>PŘÍPLATEK ZA DALŠÍCH 0,5% ASFALTOVÉ EMULZE
- Příplatek za každých dalších (i započatých) 0,5% asfaltové emulze v množství zbytkového asfaltu přidaného nad rámec výměry v Popisu POLOŽKY 567544. 
- Položka bude čerpána dle skutečnosti, pouze se souhlasem a v rozsahu dle pokynů objednatele, na základě dodatečného stanovení přesné receptury RS CA!</t>
  </si>
  <si>
    <t>PŘÍPLATEK ZA DALŠÍCH 0,5% CEMENTU
- Příplatek za každých dalších (i započatých) 0,5% cementu v množství zbytkového asfaltu přidaného nad rámec výměry v Popisu POLOŽKY 567544. 
- Položka bude čerpána dle skutečnosti, pouze se souhlasem a v rozsahu dle pokynů objednatele, na základě dodatečného stanovení přesné receptury RS CA!</t>
  </si>
  <si>
    <t>FRÉZOVÁNÍ DRÁŽKY PRŮŘEZU DO 600MM2 V ASFALTOVÉ VOZOVCE
(ošetření spáry v místech napojení na stáv. asfaltovou vozovku + v místech podobrubníkového rigolu)</t>
  </si>
  <si>
    <t>TĚSNĚNÍ DILATAČ SPAR ASF ZÁLIVKOU MODIFIK PRŮŘ DO 600MM2
(ošetření spáry v místech napojení na stáv. asfaltovou vozovku + v místech podobrubníkového rigolu)</t>
  </si>
  <si>
    <t>ZPEVNĚNÍ KRAJNIC Z RECYKLÁTU DO TL. 150MM   (R-materiál frakce 0-22)
(2*2400*0,5=2400 m2)</t>
  </si>
  <si>
    <t>ODKOPÁVKY A PROKOPÁVKY OBECNÉ TŘ. I, ODVOZ DO 20KM
- zahrnuje vybourání vrstvy 200 mm pod vrstvou RS CA, pouze v případě nevyhovující únosnosti podkladní vrstvy
- položka bude čerpána na základě skutečného provedení, předpoklad 12% plochy
(12%*15408*0.20=618 m3)</t>
  </si>
  <si>
    <t>SMĚSI Z KAMENIVA STMELENÉ CEMENTEM  SC C 1,5/2,0 TL. DO 250MM
- zahrnuje vrstvu SC C1,5/2,0 200 mm pod vrstvou RS CA, pouze v případě nevyhovující únosnosti původní podkladní vrstvy
- položka bude čerpána na základě skutečného provedení, předpoklad 12% plochy
(=12%*15408=1849 m2)</t>
  </si>
  <si>
    <t>ULOŽENÍ ODPADU ZE STAVBY NA SKLÁDKU s oprávněním k opětovnému využití - recyklační středisko-  zemina, kamenivo, nestmelené vrstvy
- zahrnuje poplatky za uložení odpadu z položek 122738, 12924, 12931
(122738: 370*2.2 t/m3=814 t)
(12924: 2400*0.15*1.8t/m3=648 t)
(12931: 2760*0.25*1.3t/m3= 897 t)</t>
  </si>
  <si>
    <t>9112A1</t>
  </si>
  <si>
    <t>9112A3</t>
  </si>
  <si>
    <t>ZÁBRADLÍ MOSTNÍ S VODOR MADLY - DODÁVKA A MONTÁŽ
-km 2,064 vpravo na římse propustku</t>
  </si>
  <si>
    <t>ZÁBRADLÍ MOSTNÍ S VODOR MADLY - DEMONTÁŽ S PŘESUNEM
-km 2,064 vpravo na římse propustku</t>
  </si>
  <si>
    <t>VYBOURÁNÍ ULIČNÍCH VPUSTÍ KOMPLETNÍCH
- vč. likvidace (malé množství)</t>
  </si>
  <si>
    <t xml:space="preserve">VPUSŤ KANALIZAČNÍ ULIČNÍ KOMPLETNÍ Z BETONOVÝCH DÍLCŮ
- včetně litinové mříže, napojení na obecní dešťovou kanalizace (předpoklad DN400 nebo DN 600), vč. zemních prací, dodávky a montáže - kompletní provedení
</t>
  </si>
  <si>
    <t>87434.R</t>
  </si>
  <si>
    <t>PŘÍPOJKA Z POTRUBÍ Z TRUB PLASTOVÝCH ODPADNÍCH DN DO 200MM
- Kompletní provedení vč. výkopu rýhy, dodávky a ukládky potrubí vč. všech tvarovek, napojení, lože, obsypu a zpětného zásypu rýhy se zhutněním
- Položka bude čerpána dle skutečné délky přípojky, předpoklad 10 m</t>
  </si>
  <si>
    <t>VÝŠKOVÁ REKTIFIKACE SILNIČNÍHO OBRUBNÍKU A CHODNÍKU (OSAZEN NOVÝ OBRUBNÍK)
- zahrnuje rozebrání chodníku v šířce cca 0,50 m od obrubníku
- vybourání stávajícího silničního obrubníku, odvoz na skládku nebo recyklační středisko, skládkovné
- osazení nového betonového obrubníku 150x250 mm do betonového lože C20/25nXF3 s opěrou, včetně nákupu a dopravy
- obnova rozebraného chodníku s využitím původního materiálu
- předpoklad 25% délky chodníku
(50%*220=110m)</t>
  </si>
  <si>
    <t xml:space="preserve">VÝMĚNA POŠKOZENÉHO SDZ BĚŽNÉ VELIKOSTI
- zahrnuje demontáž poškozeného SDZ, odvoz, likvidaci (v případě poškození vč. sloupku)
- osazení nového SDZ (v případě poškození vč. sloupku) - zahrnuje nákup., dopravu, montáž
-ppočet SDZ bude upřesněn s investorem během stavby
</t>
  </si>
  <si>
    <r>
      <rPr>
        <sz val="8"/>
        <rFont val="Open Sans"/>
        <family val="2"/>
      </rPr>
      <t>silnice III/2388 km 1,100-3,500, délka opravy 2,400 km</t>
    </r>
    <r>
      <rPr>
        <sz val="10"/>
        <rFont val="Open Sans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</si>
</sst>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0"/>
      <name val="Open Sans"/>
      <family val="2"/>
    </font>
    <font>
      <sz val="8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49" fontId="17" fillId="2" borderId="9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9" xfId="0" applyNumberFormat="1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/>
    </xf>
    <xf numFmtId="4" fontId="7" fillId="2" borderId="21" xfId="0" applyNumberFormat="1" applyFont="1" applyFill="1" applyBorder="1" applyAlignment="1">
      <alignment horizontal="right" vertical="center"/>
    </xf>
    <xf numFmtId="49" fontId="8" fillId="0" borderId="27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vertical="top"/>
    </xf>
    <xf numFmtId="0" fontId="13" fillId="0" borderId="29" xfId="0" applyFont="1" applyBorder="1" applyAlignment="1">
      <alignment wrapText="1"/>
    </xf>
    <xf numFmtId="0" fontId="15" fillId="0" borderId="29" xfId="0" applyFont="1" applyBorder="1" applyAlignment="1">
      <alignment vertical="center"/>
    </xf>
    <xf numFmtId="49" fontId="17" fillId="2" borderId="34" xfId="0" applyNumberFormat="1" applyFont="1" applyFill="1" applyBorder="1" applyAlignment="1">
      <alignment horizontal="center" vertical="center"/>
    </xf>
    <xf numFmtId="49" fontId="7" fillId="0" borderId="36" xfId="0" applyNumberFormat="1" applyFont="1" applyBorder="1" applyAlignment="1">
      <alignment horizontal="left" vertical="center"/>
    </xf>
    <xf numFmtId="4" fontId="8" fillId="0" borderId="37" xfId="0" applyNumberFormat="1" applyFont="1" applyBorder="1" applyAlignment="1">
      <alignment horizontal="right" vertical="center"/>
    </xf>
    <xf numFmtId="49" fontId="7" fillId="0" borderId="38" xfId="0" applyNumberFormat="1" applyFont="1" applyBorder="1" applyAlignment="1">
      <alignment horizontal="left" vertical="center"/>
    </xf>
    <xf numFmtId="49" fontId="8" fillId="0" borderId="37" xfId="0" applyNumberFormat="1" applyFont="1" applyBorder="1" applyAlignment="1">
      <alignment horizontal="right" vertical="center"/>
    </xf>
    <xf numFmtId="49" fontId="8" fillId="0" borderId="41" xfId="0" applyNumberFormat="1" applyFont="1" applyBorder="1" applyAlignment="1">
      <alignment horizontal="right" vertical="center"/>
    </xf>
    <xf numFmtId="2" fontId="8" fillId="0" borderId="42" xfId="0" applyNumberFormat="1" applyFont="1" applyBorder="1"/>
    <xf numFmtId="0" fontId="3" fillId="0" borderId="31" xfId="0" applyFont="1" applyBorder="1"/>
    <xf numFmtId="0" fontId="3" fillId="0" borderId="3" xfId="0" applyFont="1" applyBorder="1"/>
    <xf numFmtId="0" fontId="3" fillId="0" borderId="29" xfId="0" applyFont="1" applyBorder="1"/>
    <xf numFmtId="4" fontId="7" fillId="2" borderId="35" xfId="0" applyNumberFormat="1" applyFont="1" applyFill="1" applyBorder="1" applyAlignment="1">
      <alignment horizontal="right" vertical="center"/>
    </xf>
    <xf numFmtId="49" fontId="8" fillId="0" borderId="31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29" xfId="0" applyFont="1" applyBorder="1" applyAlignment="1">
      <alignment vertical="top"/>
    </xf>
    <xf numFmtId="164" fontId="12" fillId="3" borderId="9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4" fontId="12" fillId="3" borderId="53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top"/>
    </xf>
    <xf numFmtId="164" fontId="12" fillId="0" borderId="11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vertical="top"/>
    </xf>
    <xf numFmtId="0" fontId="8" fillId="3" borderId="3" xfId="0" applyFont="1" applyFill="1" applyBorder="1" applyAlignment="1">
      <alignment vertical="top"/>
    </xf>
    <xf numFmtId="49" fontId="20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5" fillId="0" borderId="47" xfId="0" applyFont="1" applyBorder="1" applyAlignment="1">
      <alignment vertical="top"/>
    </xf>
    <xf numFmtId="49" fontId="20" fillId="0" borderId="4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43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49" fontId="20" fillId="0" borderId="24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44" xfId="0" applyFont="1" applyBorder="1" applyAlignment="1">
      <alignment vertical="top"/>
    </xf>
    <xf numFmtId="49" fontId="8" fillId="0" borderId="31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28" xfId="0" applyFont="1" applyBorder="1" applyAlignment="1">
      <alignment vertical="top"/>
    </xf>
    <xf numFmtId="49" fontId="22" fillId="0" borderId="27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28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vertical="top"/>
    </xf>
    <xf numFmtId="49" fontId="7" fillId="2" borderId="10" xfId="0" applyNumberFormat="1" applyFont="1" applyFill="1" applyBorder="1" applyAlignment="1">
      <alignment horizontal="left" vertical="center"/>
    </xf>
    <xf numFmtId="0" fontId="5" fillId="0" borderId="20" xfId="0" applyFont="1" applyBorder="1" applyAlignment="1">
      <alignment vertical="top"/>
    </xf>
    <xf numFmtId="49" fontId="7" fillId="2" borderId="39" xfId="0" applyNumberFormat="1" applyFont="1" applyFill="1" applyBorder="1" applyAlignment="1">
      <alignment horizontal="left" vertical="center"/>
    </xf>
    <xf numFmtId="49" fontId="7" fillId="0" borderId="39" xfId="0" applyNumberFormat="1" applyFont="1" applyBorder="1" applyAlignment="1">
      <alignment horizontal="left" vertical="center"/>
    </xf>
    <xf numFmtId="49" fontId="7" fillId="0" borderId="4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top"/>
    </xf>
    <xf numFmtId="49" fontId="16" fillId="0" borderId="31" xfId="0" applyNumberFormat="1" applyFont="1" applyBorder="1" applyAlignment="1">
      <alignment horizontal="center" vertical="center"/>
    </xf>
    <xf numFmtId="0" fontId="0" fillId="0" borderId="29" xfId="0" applyBorder="1" applyAlignment="1">
      <alignment vertical="top"/>
    </xf>
    <xf numFmtId="49" fontId="8" fillId="0" borderId="10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14" fontId="3" fillId="2" borderId="29" xfId="0" applyNumberFormat="1" applyFont="1" applyFill="1" applyBorder="1" applyAlignment="1">
      <alignment horizontal="left"/>
    </xf>
    <xf numFmtId="0" fontId="5" fillId="0" borderId="33" xfId="0" applyFont="1" applyBorder="1" applyAlignment="1">
      <alignment vertical="top"/>
    </xf>
    <xf numFmtId="49" fontId="3" fillId="0" borderId="31" xfId="0" applyNumberFormat="1" applyFont="1" applyBorder="1" applyAlignment="1">
      <alignment horizontal="left" vertical="center"/>
    </xf>
    <xf numFmtId="49" fontId="1" fillId="0" borderId="50" xfId="0" applyNumberFormat="1" applyFont="1" applyBorder="1" applyAlignment="1">
      <alignment horizontal="center" vertical="center"/>
    </xf>
    <xf numFmtId="0" fontId="0" fillId="0" borderId="51" xfId="0" applyBorder="1" applyAlignment="1">
      <alignment vertical="top"/>
    </xf>
    <xf numFmtId="0" fontId="0" fillId="0" borderId="52" xfId="0" applyBorder="1" applyAlignment="1">
      <alignment vertical="top"/>
    </xf>
    <xf numFmtId="49" fontId="21" fillId="0" borderId="29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top"/>
    </xf>
    <xf numFmtId="0" fontId="5" fillId="0" borderId="32" xfId="0" applyFont="1" applyBorder="1" applyAlignment="1">
      <alignment vertical="top"/>
    </xf>
    <xf numFmtId="49" fontId="18" fillId="0" borderId="10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5" fillId="0" borderId="3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12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center" vertical="center"/>
    </xf>
    <xf numFmtId="4" fontId="12" fillId="0" borderId="53" xfId="0" applyNumberFormat="1" applyFont="1" applyFill="1" applyBorder="1" applyAlignment="1">
      <alignment horizontal="center" vertical="center"/>
    </xf>
    <xf numFmtId="164" fontId="12" fillId="0" borderId="5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49" fontId="12" fillId="0" borderId="9" xfId="0" quotePrefix="1" applyNumberFormat="1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001"/>
  <sheetViews>
    <sheetView zoomScaleNormal="100" workbookViewId="0">
      <selection activeCell="J9" sqref="J9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95" t="s">
        <v>0</v>
      </c>
      <c r="B1" s="96"/>
      <c r="C1" s="96"/>
      <c r="D1" s="96"/>
      <c r="E1" s="96"/>
      <c r="F1" s="96"/>
      <c r="G1" s="96"/>
      <c r="H1" s="96"/>
      <c r="I1" s="9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73" t="s">
        <v>1</v>
      </c>
      <c r="B2" s="74"/>
      <c r="C2" s="76" t="s">
        <v>88</v>
      </c>
      <c r="D2" s="74"/>
      <c r="E2" s="78" t="s">
        <v>2</v>
      </c>
      <c r="F2" s="79" t="s">
        <v>3</v>
      </c>
      <c r="G2" s="74"/>
      <c r="H2" s="78" t="s">
        <v>4</v>
      </c>
      <c r="I2" s="98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5"/>
      <c r="B3" s="66"/>
      <c r="C3" s="74"/>
      <c r="D3" s="74"/>
      <c r="E3" s="66"/>
      <c r="F3" s="66"/>
      <c r="G3" s="66"/>
      <c r="H3" s="66"/>
      <c r="I3" s="9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94" t="s">
        <v>5</v>
      </c>
      <c r="B4" s="66"/>
      <c r="C4" s="77" t="s">
        <v>7</v>
      </c>
      <c r="D4" s="66"/>
      <c r="E4" s="78" t="s">
        <v>8</v>
      </c>
      <c r="F4" s="78"/>
      <c r="G4" s="66"/>
      <c r="H4" s="78" t="s">
        <v>4</v>
      </c>
      <c r="I4" s="102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5"/>
      <c r="B5" s="66"/>
      <c r="C5" s="66"/>
      <c r="D5" s="66"/>
      <c r="E5" s="66"/>
      <c r="F5" s="66"/>
      <c r="G5" s="66"/>
      <c r="H5" s="66"/>
      <c r="I5" s="103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94" t="s">
        <v>14</v>
      </c>
      <c r="B6" s="66"/>
      <c r="C6" s="144" t="s">
        <v>120</v>
      </c>
      <c r="D6" s="74"/>
      <c r="E6" s="78" t="s">
        <v>18</v>
      </c>
      <c r="F6" s="104"/>
      <c r="G6" s="74"/>
      <c r="H6" s="78" t="s">
        <v>4</v>
      </c>
      <c r="I6" s="102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5"/>
      <c r="B7" s="66"/>
      <c r="C7" s="74"/>
      <c r="D7" s="74"/>
      <c r="E7" s="66"/>
      <c r="F7" s="74"/>
      <c r="G7" s="74"/>
      <c r="H7" s="66"/>
      <c r="I7" s="103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94" t="s">
        <v>20</v>
      </c>
      <c r="B8" s="66"/>
      <c r="C8" s="78" t="s">
        <v>78</v>
      </c>
      <c r="D8" s="66"/>
      <c r="E8" s="78" t="s">
        <v>21</v>
      </c>
      <c r="F8" s="78"/>
      <c r="G8" s="66"/>
      <c r="H8" s="78" t="s">
        <v>22</v>
      </c>
      <c r="I8" s="22"/>
      <c r="J8" s="1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5"/>
      <c r="B9" s="66"/>
      <c r="C9" s="66"/>
      <c r="D9" s="66"/>
      <c r="E9" s="66"/>
      <c r="F9" s="66"/>
      <c r="G9" s="66"/>
      <c r="H9" s="66"/>
      <c r="I9" s="23"/>
      <c r="J9" s="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94" t="s">
        <v>23</v>
      </c>
      <c r="B10" s="66"/>
      <c r="C10" s="78" t="s">
        <v>9</v>
      </c>
      <c r="D10" s="66"/>
      <c r="E10" s="78" t="s">
        <v>24</v>
      </c>
      <c r="F10" s="78"/>
      <c r="G10" s="66"/>
      <c r="H10" s="78" t="s">
        <v>25</v>
      </c>
      <c r="I10" s="92" t="s">
        <v>9</v>
      </c>
      <c r="J10" s="1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00"/>
      <c r="B11" s="91"/>
      <c r="C11" s="91"/>
      <c r="D11" s="91"/>
      <c r="E11" s="91"/>
      <c r="F11" s="91"/>
      <c r="G11" s="91"/>
      <c r="H11" s="91"/>
      <c r="I11" s="93"/>
      <c r="J11" s="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88" t="s">
        <v>26</v>
      </c>
      <c r="B12" s="66"/>
      <c r="C12" s="66"/>
      <c r="D12" s="66"/>
      <c r="E12" s="66"/>
      <c r="F12" s="66"/>
      <c r="G12" s="66"/>
      <c r="H12" s="66"/>
      <c r="I12" s="89"/>
      <c r="J12" s="1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24" t="s">
        <v>27</v>
      </c>
      <c r="B13" s="101" t="s">
        <v>28</v>
      </c>
      <c r="C13" s="81"/>
      <c r="D13" s="12" t="s">
        <v>30</v>
      </c>
      <c r="E13" s="101" t="s">
        <v>31</v>
      </c>
      <c r="F13" s="81"/>
      <c r="G13" s="12" t="s">
        <v>32</v>
      </c>
      <c r="H13" s="101" t="s">
        <v>33</v>
      </c>
      <c r="I13" s="10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9.25" customHeight="1" x14ac:dyDescent="0.2">
      <c r="A14" s="25" t="s">
        <v>34</v>
      </c>
      <c r="B14" s="14" t="s">
        <v>35</v>
      </c>
      <c r="C14" s="15">
        <f>'III-2388'!G41</f>
        <v>0</v>
      </c>
      <c r="D14" s="90" t="s">
        <v>37</v>
      </c>
      <c r="E14" s="81"/>
      <c r="F14" s="15">
        <v>0</v>
      </c>
      <c r="G14" s="90" t="s">
        <v>39</v>
      </c>
      <c r="H14" s="81"/>
      <c r="I14" s="26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9.25" customHeight="1" x14ac:dyDescent="0.2">
      <c r="A15" s="27" t="s">
        <v>9</v>
      </c>
      <c r="B15" s="14" t="s">
        <v>41</v>
      </c>
      <c r="C15" s="15">
        <v>0</v>
      </c>
      <c r="D15" s="90" t="s">
        <v>42</v>
      </c>
      <c r="E15" s="81"/>
      <c r="F15" s="15">
        <v>0</v>
      </c>
      <c r="G15" s="90" t="s">
        <v>43</v>
      </c>
      <c r="H15" s="81"/>
      <c r="I15" s="26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" customHeight="1" x14ac:dyDescent="0.2">
      <c r="A16" s="25" t="s">
        <v>44</v>
      </c>
      <c r="B16" s="14" t="s">
        <v>35</v>
      </c>
      <c r="C16" s="15">
        <v>0</v>
      </c>
      <c r="D16" s="90" t="s">
        <v>45</v>
      </c>
      <c r="E16" s="81"/>
      <c r="F16" s="15">
        <v>0</v>
      </c>
      <c r="G16" s="90" t="s">
        <v>46</v>
      </c>
      <c r="H16" s="81"/>
      <c r="I16" s="26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5" customHeight="1" x14ac:dyDescent="0.2">
      <c r="A17" s="27" t="s">
        <v>9</v>
      </c>
      <c r="B17" s="14" t="s">
        <v>41</v>
      </c>
      <c r="C17" s="15">
        <v>0</v>
      </c>
      <c r="D17" s="90" t="s">
        <v>9</v>
      </c>
      <c r="E17" s="81"/>
      <c r="F17" s="16" t="s">
        <v>9</v>
      </c>
      <c r="G17" s="90" t="s">
        <v>47</v>
      </c>
      <c r="H17" s="81"/>
      <c r="I17" s="26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5" customHeight="1" x14ac:dyDescent="0.2">
      <c r="A18" s="25" t="s">
        <v>48</v>
      </c>
      <c r="B18" s="14" t="s">
        <v>35</v>
      </c>
      <c r="C18" s="15">
        <v>0</v>
      </c>
      <c r="D18" s="90" t="s">
        <v>9</v>
      </c>
      <c r="E18" s="81"/>
      <c r="F18" s="16" t="s">
        <v>9</v>
      </c>
      <c r="G18" s="90" t="s">
        <v>49</v>
      </c>
      <c r="H18" s="81"/>
      <c r="I18" s="26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6.5" customHeight="1" x14ac:dyDescent="0.2">
      <c r="A19" s="27" t="s">
        <v>9</v>
      </c>
      <c r="B19" s="14" t="s">
        <v>41</v>
      </c>
      <c r="C19" s="15">
        <v>0</v>
      </c>
      <c r="D19" s="90" t="s">
        <v>9</v>
      </c>
      <c r="E19" s="81"/>
      <c r="F19" s="16" t="s">
        <v>9</v>
      </c>
      <c r="G19" s="90" t="s">
        <v>50</v>
      </c>
      <c r="H19" s="81"/>
      <c r="I19" s="26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3.5" customHeight="1" x14ac:dyDescent="0.2">
      <c r="A20" s="85" t="s">
        <v>51</v>
      </c>
      <c r="B20" s="81"/>
      <c r="C20" s="15">
        <v>0</v>
      </c>
      <c r="D20" s="90" t="s">
        <v>9</v>
      </c>
      <c r="E20" s="81"/>
      <c r="F20" s="16" t="s">
        <v>9</v>
      </c>
      <c r="G20" s="90" t="s">
        <v>9</v>
      </c>
      <c r="H20" s="81"/>
      <c r="I20" s="28" t="s">
        <v>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3.5" customHeight="1" thickBot="1" x14ac:dyDescent="0.25">
      <c r="A21" s="86" t="s">
        <v>52</v>
      </c>
      <c r="B21" s="87"/>
      <c r="C21" s="17">
        <v>0</v>
      </c>
      <c r="D21" s="105" t="s">
        <v>9</v>
      </c>
      <c r="E21" s="87"/>
      <c r="F21" s="18" t="s">
        <v>9</v>
      </c>
      <c r="G21" s="105" t="s">
        <v>9</v>
      </c>
      <c r="H21" s="87"/>
      <c r="I21" s="29" t="s">
        <v>9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0.25" customHeight="1" x14ac:dyDescent="0.2">
      <c r="A22" s="85" t="s">
        <v>54</v>
      </c>
      <c r="B22" s="81"/>
      <c r="C22" s="15">
        <f>SUM(C14:C21)</f>
        <v>0</v>
      </c>
      <c r="D22" s="80" t="s">
        <v>56</v>
      </c>
      <c r="E22" s="81"/>
      <c r="F22" s="15">
        <v>0</v>
      </c>
      <c r="G22" s="80" t="s">
        <v>57</v>
      </c>
      <c r="H22" s="81"/>
      <c r="I22" s="30">
        <f>SUM(I14:I19)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customHeight="1" x14ac:dyDescent="0.25">
      <c r="A23" s="31"/>
      <c r="B23" s="32"/>
      <c r="C23" s="32"/>
      <c r="D23" s="32"/>
      <c r="E23" s="32"/>
      <c r="F23" s="32"/>
      <c r="G23" s="32"/>
      <c r="H23" s="32"/>
      <c r="I23" s="3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 x14ac:dyDescent="0.2">
      <c r="A24" s="84" t="s">
        <v>58</v>
      </c>
      <c r="B24" s="83"/>
      <c r="C24" s="19">
        <v>0</v>
      </c>
      <c r="D24" s="82" t="s">
        <v>60</v>
      </c>
      <c r="E24" s="83"/>
      <c r="F24" s="19">
        <v>0</v>
      </c>
      <c r="G24" s="82" t="s">
        <v>61</v>
      </c>
      <c r="H24" s="83"/>
      <c r="I24" s="34">
        <f>C25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3.5" customHeight="1" thickBot="1" x14ac:dyDescent="0.25">
      <c r="A25" s="84" t="s">
        <v>62</v>
      </c>
      <c r="B25" s="83"/>
      <c r="C25" s="19">
        <f>C22+I22</f>
        <v>0</v>
      </c>
      <c r="D25" s="82" t="s">
        <v>55</v>
      </c>
      <c r="E25" s="83"/>
      <c r="F25" s="19">
        <f>ROUND(C25,2)*(21/100)</f>
        <v>0</v>
      </c>
      <c r="G25" s="82" t="s">
        <v>63</v>
      </c>
      <c r="H25" s="83"/>
      <c r="I25" s="34">
        <f>SUM(C25:F25)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3.5" customHeight="1" x14ac:dyDescent="0.2">
      <c r="A26" s="59" t="s">
        <v>64</v>
      </c>
      <c r="B26" s="60"/>
      <c r="C26" s="61"/>
      <c r="D26" s="62" t="s">
        <v>65</v>
      </c>
      <c r="E26" s="60"/>
      <c r="F26" s="61"/>
      <c r="G26" s="63" t="s">
        <v>66</v>
      </c>
      <c r="H26" s="60"/>
      <c r="I26" s="64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3.5" customHeight="1" x14ac:dyDescent="0.2">
      <c r="A27" s="65"/>
      <c r="B27" s="66"/>
      <c r="C27" s="67"/>
      <c r="D27" s="68" t="s">
        <v>73</v>
      </c>
      <c r="E27" s="69"/>
      <c r="F27" s="70"/>
      <c r="G27" s="71" t="s">
        <v>9</v>
      </c>
      <c r="H27" s="69"/>
      <c r="I27" s="70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" customHeight="1" x14ac:dyDescent="0.2">
      <c r="A28" s="65"/>
      <c r="B28" s="66"/>
      <c r="C28" s="67"/>
      <c r="D28" s="68" t="s">
        <v>75</v>
      </c>
      <c r="E28" s="69"/>
      <c r="F28" s="70"/>
      <c r="G28" s="71" t="s">
        <v>9</v>
      </c>
      <c r="H28" s="69"/>
      <c r="I28" s="70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" customHeight="1" x14ac:dyDescent="0.2">
      <c r="A29" s="35"/>
      <c r="B29" s="36"/>
      <c r="C29" s="21"/>
      <c r="D29" s="68" t="s">
        <v>74</v>
      </c>
      <c r="E29" s="71"/>
      <c r="F29" s="72"/>
      <c r="G29" s="20"/>
      <c r="H29" s="36"/>
      <c r="I29" s="37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thickBot="1" x14ac:dyDescent="0.25">
      <c r="A30" s="54" t="s">
        <v>67</v>
      </c>
      <c r="B30" s="55"/>
      <c r="C30" s="56"/>
      <c r="D30" s="57" t="s">
        <v>68</v>
      </c>
      <c r="E30" s="55"/>
      <c r="F30" s="56"/>
      <c r="G30" s="57" t="s">
        <v>68</v>
      </c>
      <c r="H30" s="55"/>
      <c r="I30" s="58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</mergeCells>
  <pageMargins left="0.70866141732283472" right="0.70866141732283472" top="0.78740157480314965" bottom="0.78740157480314965" header="0" footer="0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Z1023"/>
  <sheetViews>
    <sheetView tabSelected="1" zoomScale="70" zoomScaleNormal="70" zoomScaleSheetLayoutView="100" workbookViewId="0">
      <selection activeCell="L22" sqref="L22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07" t="s">
        <v>6</v>
      </c>
      <c r="B1" s="108"/>
      <c r="C1" s="108"/>
      <c r="D1" s="108"/>
      <c r="E1" s="108"/>
      <c r="F1" s="108"/>
      <c r="G1" s="10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09" t="s">
        <v>88</v>
      </c>
      <c r="B3" s="108"/>
      <c r="C3" s="108"/>
      <c r="D3" s="108"/>
      <c r="E3" s="108"/>
      <c r="F3" s="108"/>
      <c r="G3" s="10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2" t="s">
        <v>89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 t="s">
        <v>10</v>
      </c>
      <c r="B8" s="4"/>
      <c r="C8" s="4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2.25" thickBot="1" x14ac:dyDescent="0.3">
      <c r="A10" s="5" t="s">
        <v>11</v>
      </c>
      <c r="B10" s="6" t="s">
        <v>12</v>
      </c>
      <c r="C10" s="8" t="s">
        <v>13</v>
      </c>
      <c r="D10" s="6" t="s">
        <v>15</v>
      </c>
      <c r="E10" s="6" t="s">
        <v>16</v>
      </c>
      <c r="F10" s="51" t="s">
        <v>84</v>
      </c>
      <c r="G10" s="9" t="s">
        <v>17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8.5" customHeight="1" x14ac:dyDescent="0.25">
      <c r="A11" s="115">
        <v>1</v>
      </c>
      <c r="B11" s="121" t="s">
        <v>72</v>
      </c>
      <c r="C11" s="122" t="s">
        <v>77</v>
      </c>
      <c r="D11" s="123" t="s">
        <v>29</v>
      </c>
      <c r="E11" s="124">
        <v>1</v>
      </c>
      <c r="F11" s="43"/>
      <c r="G11" s="125">
        <f t="shared" ref="G11:G40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2" customHeight="1" x14ac:dyDescent="0.25">
      <c r="A12" s="115">
        <v>2</v>
      </c>
      <c r="B12" s="126" t="s">
        <v>72</v>
      </c>
      <c r="C12" s="127" t="s">
        <v>86</v>
      </c>
      <c r="D12" s="128" t="s">
        <v>38</v>
      </c>
      <c r="E12" s="129">
        <v>70</v>
      </c>
      <c r="F12" s="143"/>
      <c r="G12" s="130">
        <f>E12*F12</f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13.25" customHeight="1" x14ac:dyDescent="0.25">
      <c r="A13" s="115">
        <v>4</v>
      </c>
      <c r="B13" s="126" t="s">
        <v>72</v>
      </c>
      <c r="C13" s="127" t="s">
        <v>118</v>
      </c>
      <c r="D13" s="128" t="s">
        <v>38</v>
      </c>
      <c r="E13" s="129">
        <v>110</v>
      </c>
      <c r="F13" s="143"/>
      <c r="G13" s="130">
        <f>F13*E13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8.25" x14ac:dyDescent="0.25">
      <c r="A14" s="115">
        <v>5</v>
      </c>
      <c r="B14" s="131">
        <v>113728</v>
      </c>
      <c r="C14" s="132" t="s">
        <v>91</v>
      </c>
      <c r="D14" s="133" t="s">
        <v>36</v>
      </c>
      <c r="E14" s="134">
        <v>1040</v>
      </c>
      <c r="F14" s="38"/>
      <c r="G14" s="135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8.25" x14ac:dyDescent="0.25">
      <c r="A15" s="115">
        <v>6</v>
      </c>
      <c r="B15" s="131">
        <v>919111</v>
      </c>
      <c r="C15" s="132" t="s">
        <v>92</v>
      </c>
      <c r="D15" s="133" t="s">
        <v>70</v>
      </c>
      <c r="E15" s="134">
        <v>110</v>
      </c>
      <c r="F15" s="38"/>
      <c r="G15" s="135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7.25" customHeight="1" x14ac:dyDescent="0.25">
      <c r="A16" s="115">
        <v>7</v>
      </c>
      <c r="B16" s="131">
        <v>93818</v>
      </c>
      <c r="C16" s="132" t="s">
        <v>71</v>
      </c>
      <c r="D16" s="133" t="s">
        <v>40</v>
      </c>
      <c r="E16" s="134">
        <v>15408</v>
      </c>
      <c r="F16" s="38"/>
      <c r="G16" s="135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3.75" x14ac:dyDescent="0.25">
      <c r="A17" s="115">
        <v>8</v>
      </c>
      <c r="B17" s="131">
        <v>122738</v>
      </c>
      <c r="C17" s="132" t="s">
        <v>107</v>
      </c>
      <c r="D17" s="133" t="s">
        <v>36</v>
      </c>
      <c r="E17" s="134">
        <v>370</v>
      </c>
      <c r="F17" s="38"/>
      <c r="G17" s="135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15">
        <v>9</v>
      </c>
      <c r="B18" s="131">
        <v>572213</v>
      </c>
      <c r="C18" s="132" t="s">
        <v>93</v>
      </c>
      <c r="D18" s="133" t="s">
        <v>40</v>
      </c>
      <c r="E18" s="134">
        <v>15408</v>
      </c>
      <c r="F18" s="38"/>
      <c r="G18" s="135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3.75" x14ac:dyDescent="0.25">
      <c r="A19" s="115">
        <v>10</v>
      </c>
      <c r="B19" s="131" t="s">
        <v>100</v>
      </c>
      <c r="C19" s="132" t="s">
        <v>108</v>
      </c>
      <c r="D19" s="133" t="s">
        <v>40</v>
      </c>
      <c r="E19" s="134">
        <v>1849</v>
      </c>
      <c r="F19" s="38"/>
      <c r="G19" s="135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15">
        <v>11</v>
      </c>
      <c r="B20" s="136" t="s">
        <v>94</v>
      </c>
      <c r="C20" s="132" t="s">
        <v>95</v>
      </c>
      <c r="D20" s="133" t="s">
        <v>40</v>
      </c>
      <c r="E20" s="134">
        <v>15408</v>
      </c>
      <c r="F20" s="38"/>
      <c r="G20" s="135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8.9" customHeight="1" x14ac:dyDescent="0.25">
      <c r="A21" s="115">
        <v>12</v>
      </c>
      <c r="B21" s="131" t="s">
        <v>96</v>
      </c>
      <c r="C21" s="132" t="s">
        <v>97</v>
      </c>
      <c r="D21" s="133" t="s">
        <v>40</v>
      </c>
      <c r="E21" s="134">
        <v>15408</v>
      </c>
      <c r="F21" s="38"/>
      <c r="G21" s="135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02" x14ac:dyDescent="0.25">
      <c r="A22" s="115">
        <v>13</v>
      </c>
      <c r="B22" s="131">
        <v>567544</v>
      </c>
      <c r="C22" s="132" t="s">
        <v>98</v>
      </c>
      <c r="D22" s="133" t="s">
        <v>40</v>
      </c>
      <c r="E22" s="134">
        <v>15408</v>
      </c>
      <c r="F22" s="38"/>
      <c r="G22" s="135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3.75" x14ac:dyDescent="0.25">
      <c r="A23" s="115">
        <v>14</v>
      </c>
      <c r="B23" s="131" t="s">
        <v>99</v>
      </c>
      <c r="C23" s="132" t="s">
        <v>102</v>
      </c>
      <c r="D23" s="133" t="s">
        <v>40</v>
      </c>
      <c r="E23" s="134">
        <f>E22</f>
        <v>15408</v>
      </c>
      <c r="F23" s="38"/>
      <c r="G23" s="135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3.75" x14ac:dyDescent="0.25">
      <c r="A24" s="115">
        <v>15</v>
      </c>
      <c r="B24" s="131" t="s">
        <v>101</v>
      </c>
      <c r="C24" s="132" t="s">
        <v>103</v>
      </c>
      <c r="D24" s="133" t="s">
        <v>40</v>
      </c>
      <c r="E24" s="134">
        <f>E23</f>
        <v>15408</v>
      </c>
      <c r="F24" s="38"/>
      <c r="G24" s="135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8.25" x14ac:dyDescent="0.25">
      <c r="A25" s="115">
        <v>16</v>
      </c>
      <c r="B25" s="131">
        <v>113765</v>
      </c>
      <c r="C25" s="132" t="s">
        <v>104</v>
      </c>
      <c r="D25" s="133" t="s">
        <v>38</v>
      </c>
      <c r="E25" s="134">
        <v>110</v>
      </c>
      <c r="F25" s="38"/>
      <c r="G25" s="135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8.25" x14ac:dyDescent="0.25">
      <c r="A26" s="115">
        <v>17</v>
      </c>
      <c r="B26" s="131">
        <v>931325</v>
      </c>
      <c r="C26" s="132" t="s">
        <v>105</v>
      </c>
      <c r="D26" s="133" t="s">
        <v>38</v>
      </c>
      <c r="E26" s="134">
        <v>110</v>
      </c>
      <c r="F26" s="38"/>
      <c r="G26" s="135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115">
        <v>18</v>
      </c>
      <c r="B27" s="116">
        <v>12924</v>
      </c>
      <c r="C27" s="117" t="s">
        <v>85</v>
      </c>
      <c r="D27" s="118" t="s">
        <v>40</v>
      </c>
      <c r="E27" s="119">
        <v>2400</v>
      </c>
      <c r="F27" s="39"/>
      <c r="G27" s="12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x14ac:dyDescent="0.25">
      <c r="A28" s="115">
        <v>19</v>
      </c>
      <c r="B28" s="116">
        <v>56963</v>
      </c>
      <c r="C28" s="117" t="s">
        <v>106</v>
      </c>
      <c r="D28" s="118" t="s">
        <v>40</v>
      </c>
      <c r="E28" s="119">
        <v>2400</v>
      </c>
      <c r="F28" s="39"/>
      <c r="G28" s="12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76.5" x14ac:dyDescent="0.25">
      <c r="A29" s="115">
        <v>20</v>
      </c>
      <c r="B29" s="116">
        <v>14102</v>
      </c>
      <c r="C29" s="117" t="s">
        <v>109</v>
      </c>
      <c r="D29" s="118" t="s">
        <v>19</v>
      </c>
      <c r="E29" s="119">
        <v>2359</v>
      </c>
      <c r="F29" s="39"/>
      <c r="G29" s="12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x14ac:dyDescent="0.25">
      <c r="A30" s="115">
        <v>21</v>
      </c>
      <c r="B30" s="116">
        <v>12931</v>
      </c>
      <c r="C30" s="117" t="s">
        <v>87</v>
      </c>
      <c r="D30" s="118" t="s">
        <v>38</v>
      </c>
      <c r="E30" s="119">
        <v>2760</v>
      </c>
      <c r="F30" s="39"/>
      <c r="G30" s="120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115">
        <v>22</v>
      </c>
      <c r="B31" s="116">
        <v>912282</v>
      </c>
      <c r="C31" s="117" t="s">
        <v>82</v>
      </c>
      <c r="D31" s="118" t="s">
        <v>79</v>
      </c>
      <c r="E31" s="119">
        <v>120</v>
      </c>
      <c r="F31" s="39"/>
      <c r="G31" s="120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8.25" x14ac:dyDescent="0.25">
      <c r="A32" s="115">
        <v>23</v>
      </c>
      <c r="B32" s="116">
        <v>129958</v>
      </c>
      <c r="C32" s="117" t="s">
        <v>83</v>
      </c>
      <c r="D32" s="118" t="s">
        <v>38</v>
      </c>
      <c r="E32" s="119">
        <v>24</v>
      </c>
      <c r="F32" s="39"/>
      <c r="G32" s="120">
        <f t="shared" si="0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x14ac:dyDescent="0.25">
      <c r="A33" s="115">
        <v>24</v>
      </c>
      <c r="B33" s="116">
        <v>96687</v>
      </c>
      <c r="C33" s="117" t="s">
        <v>114</v>
      </c>
      <c r="D33" s="118" t="s">
        <v>79</v>
      </c>
      <c r="E33" s="119">
        <v>1</v>
      </c>
      <c r="F33" s="39"/>
      <c r="G33" s="120">
        <f t="shared" si="0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1" x14ac:dyDescent="0.25">
      <c r="A34" s="115">
        <v>25</v>
      </c>
      <c r="B34" s="116">
        <v>89712</v>
      </c>
      <c r="C34" s="117" t="s">
        <v>115</v>
      </c>
      <c r="D34" s="118" t="s">
        <v>79</v>
      </c>
      <c r="E34" s="119">
        <v>1</v>
      </c>
      <c r="F34" s="39"/>
      <c r="G34" s="120">
        <f t="shared" si="0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51" x14ac:dyDescent="0.25">
      <c r="A35" s="115">
        <v>26</v>
      </c>
      <c r="B35" s="116" t="s">
        <v>116</v>
      </c>
      <c r="C35" s="117" t="s">
        <v>117</v>
      </c>
      <c r="D35" s="118" t="s">
        <v>38</v>
      </c>
      <c r="E35" s="119">
        <v>10</v>
      </c>
      <c r="F35" s="39"/>
      <c r="G35" s="120">
        <f t="shared" si="0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x14ac:dyDescent="0.25">
      <c r="A36" s="115">
        <v>27</v>
      </c>
      <c r="B36" s="116" t="s">
        <v>110</v>
      </c>
      <c r="C36" s="117" t="s">
        <v>112</v>
      </c>
      <c r="D36" s="118" t="s">
        <v>38</v>
      </c>
      <c r="E36" s="119">
        <v>4</v>
      </c>
      <c r="F36" s="39"/>
      <c r="G36" s="120">
        <f t="shared" si="0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x14ac:dyDescent="0.25">
      <c r="A37" s="115">
        <v>28</v>
      </c>
      <c r="B37" s="116" t="s">
        <v>111</v>
      </c>
      <c r="C37" s="117" t="s">
        <v>113</v>
      </c>
      <c r="D37" s="118" t="s">
        <v>38</v>
      </c>
      <c r="E37" s="119">
        <v>4</v>
      </c>
      <c r="F37" s="39"/>
      <c r="G37" s="120">
        <f t="shared" si="0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3.75" x14ac:dyDescent="0.25">
      <c r="A38" s="115">
        <v>29</v>
      </c>
      <c r="B38" s="116" t="s">
        <v>72</v>
      </c>
      <c r="C38" s="117" t="s">
        <v>119</v>
      </c>
      <c r="D38" s="118" t="s">
        <v>79</v>
      </c>
      <c r="E38" s="119">
        <v>10</v>
      </c>
      <c r="F38" s="39"/>
      <c r="G38" s="120">
        <f t="shared" si="0"/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115">
        <v>30</v>
      </c>
      <c r="B39" s="116">
        <v>915111</v>
      </c>
      <c r="C39" s="117" t="s">
        <v>80</v>
      </c>
      <c r="D39" s="118" t="s">
        <v>40</v>
      </c>
      <c r="E39" s="119">
        <v>581</v>
      </c>
      <c r="F39" s="39"/>
      <c r="G39" s="120">
        <f t="shared" si="0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6.25" thickBot="1" x14ac:dyDescent="0.3">
      <c r="A40" s="137">
        <v>31</v>
      </c>
      <c r="B40" s="138">
        <v>915221</v>
      </c>
      <c r="C40" s="139" t="s">
        <v>81</v>
      </c>
      <c r="D40" s="140" t="s">
        <v>40</v>
      </c>
      <c r="E40" s="141">
        <v>581</v>
      </c>
      <c r="F40" s="40"/>
      <c r="G40" s="142">
        <f t="shared" si="0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B41" s="36"/>
      <c r="C41" s="110" t="s">
        <v>53</v>
      </c>
      <c r="D41" s="91"/>
      <c r="E41" s="91"/>
      <c r="F41" s="111"/>
      <c r="G41" s="44">
        <f>SUM(G11:G40)</f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36"/>
      <c r="B42" s="36"/>
      <c r="C42" s="112" t="s">
        <v>55</v>
      </c>
      <c r="D42" s="83"/>
      <c r="E42" s="83"/>
      <c r="F42" s="81"/>
      <c r="G42" s="45">
        <f>G41*0.21</f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 thickBot="1" x14ac:dyDescent="0.3">
      <c r="A43" s="41"/>
      <c r="B43" s="46"/>
      <c r="C43" s="113" t="s">
        <v>59</v>
      </c>
      <c r="D43" s="114"/>
      <c r="E43" s="114"/>
      <c r="F43" s="87"/>
      <c r="G43" s="47">
        <f>G41+G42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1"/>
      <c r="B44" s="46"/>
      <c r="C44" s="48"/>
      <c r="D44" s="41"/>
      <c r="E44" s="49"/>
      <c r="F44" s="50"/>
      <c r="G44" s="5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36"/>
      <c r="B45" s="36"/>
      <c r="C45" s="53" t="s">
        <v>76</v>
      </c>
      <c r="D45" s="36"/>
      <c r="E45" s="36"/>
      <c r="F45" s="36"/>
      <c r="G45" s="3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36"/>
      <c r="C46" s="36"/>
      <c r="D46" s="36"/>
      <c r="E46" s="36"/>
      <c r="F46" s="36"/>
      <c r="G46" s="3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5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.75" customHeight="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.75" customHeight="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" customHeight="1" x14ac:dyDescent="0.25">
      <c r="A1022" s="4"/>
      <c r="B1022" s="4"/>
      <c r="C1022" s="4"/>
      <c r="D1022" s="4"/>
      <c r="E1022" s="4"/>
      <c r="F1022" s="4"/>
      <c r="G1022" s="4"/>
    </row>
    <row r="1023" spans="1:26" ht="15" customHeight="1" x14ac:dyDescent="0.25">
      <c r="A1023" s="4"/>
      <c r="B1023" s="4"/>
      <c r="C1023" s="4"/>
      <c r="D1023" s="4"/>
      <c r="E1023" s="4"/>
      <c r="F1023" s="4"/>
      <c r="G1023" s="4"/>
    </row>
  </sheetData>
  <mergeCells count="5">
    <mergeCell ref="A1:G1"/>
    <mergeCell ref="A3:G3"/>
    <mergeCell ref="C41:F41"/>
    <mergeCell ref="C42:F42"/>
    <mergeCell ref="C43:F43"/>
  </mergeCells>
  <pageMargins left="0.70866141732283472" right="0.70866141732283472" top="0.78740157480314965" bottom="0.78740157480314965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III-2388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Jakub Kliment</cp:lastModifiedBy>
  <cp:lastPrinted>2024-08-28T10:14:07Z</cp:lastPrinted>
  <dcterms:created xsi:type="dcterms:W3CDTF">2019-06-03T13:28:04Z</dcterms:created>
  <dcterms:modified xsi:type="dcterms:W3CDTF">2024-09-12T08:46:07Z</dcterms:modified>
</cp:coreProperties>
</file>