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71/"/>
    </mc:Choice>
  </mc:AlternateContent>
  <xr:revisionPtr revIDLastSave="0" documentId="8_{7E23AB31-2476-445F-8790-02DC6A3730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 - III2741 Stříž. - H.S" sheetId="7" r:id="rId2"/>
    <sheet name="rozpočet III24428 Koš. - Stř." sheetId="8" r:id="rId3"/>
    <sheet name="rozpočet - III27720 D.S.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9" l="1"/>
  <c r="F23" i="9"/>
  <c r="F22" i="9"/>
  <c r="F21" i="9"/>
  <c r="F20" i="9"/>
  <c r="F19" i="9"/>
  <c r="F18" i="9"/>
  <c r="F17" i="9"/>
  <c r="F16" i="9"/>
  <c r="F15" i="9"/>
  <c r="F14" i="9"/>
  <c r="F13" i="9"/>
  <c r="F12" i="9"/>
  <c r="F25" i="9" l="1"/>
  <c r="F26" i="9" s="1"/>
  <c r="F27" i="9" s="1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25" i="8" l="1"/>
  <c r="F26" i="8" s="1"/>
  <c r="F27" i="8" s="1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25" i="7" l="1"/>
  <c r="F25" i="3"/>
  <c r="I22" i="3"/>
  <c r="F22" i="3"/>
  <c r="G26" i="7" l="1"/>
  <c r="G27" i="7" s="1"/>
  <c r="I25" i="3"/>
  <c r="C14" i="3" s="1"/>
  <c r="C22" i="3" s="1"/>
  <c r="C26" i="3" l="1"/>
  <c r="F26" i="3" l="1"/>
  <c r="I26" i="3" l="1"/>
</calcChain>
</file>

<file path=xl/sharedStrings.xml><?xml version="1.0" encoding="utf-8"?>
<sst xmlns="http://schemas.openxmlformats.org/spreadsheetml/2006/main" count="225" uniqueCount="97">
  <si>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</si>
  <si>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</si>
  <si>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</si>
  <si>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</si>
  <si>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</si>
  <si>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</si>
  <si>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</si>
  <si>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</si>
  <si>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</si>
  <si>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</si>
  <si>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</si>
  <si>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</si>
  <si>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</si>
  <si>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</si>
  <si>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</si>
  <si>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</si>
  <si>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</si>
  <si>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</si>
  <si>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</si>
  <si>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</si>
  <si>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</si>
  <si>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</si>
  <si>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</si>
  <si>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</si>
  <si>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</si>
  <si>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</si>
  <si>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</si>
  <si>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</si>
  <si>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</si>
  <si>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</si>
  <si>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</si>
  <si>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</si>
  <si>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</si>
  <si>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</si>
  <si>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</si>
  <si>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</si>
  <si>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</si>
  <si>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</si>
  <si>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</si>
  <si>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</si>
  <si>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</si>
  <si>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</si>
  <si>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</si>
  <si>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</si>
  <si>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</si>
  <si>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</si>
  <si>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</si>
  <si>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</si>
  <si>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</si>
  <si>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</si>
  <si>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</si>
  <si>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</si>
  <si>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</si>
  <si>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</si>
  <si>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</si>
  <si>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</si>
  <si>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</si>
  <si>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</si>
  <si>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</si>
  <si>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</si>
  <si>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</si>
  <si>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</si>
  <si>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</si>
  <si>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</si>
  <si>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</si>
  <si>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</si>
  <si>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</si>
  <si>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</si>
  <si>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</si>
  <si>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</si>
  <si>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</si>
  <si>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</si>
  <si>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</si>
  <si>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</si>
  <si>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</si>
  <si>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</si>
  <si>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</si>
  <si>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</si>
  <si>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014103.R</t>
  </si>
  <si>
    <t>uložení odpadu ze stavby na skládku s oprávněník k opětovnému využití - recyklační středisko</t>
  </si>
  <si>
    <t>oprava povrchu vozovky</t>
  </si>
  <si>
    <t>Ing. Jiří Toman</t>
  </si>
  <si>
    <t>frézování  asfalt. ploch, odvoz do 20km</t>
  </si>
  <si>
    <t>Zpracoval:  Ing. Jiří Toman</t>
  </si>
  <si>
    <r>
      <t xml:space="preserve">rozpočet:  OTSKP </t>
    </r>
    <r>
      <rPr>
        <b/>
        <sz val="9"/>
        <rFont val="Arial CE"/>
        <charset val="238"/>
      </rPr>
      <t>2024</t>
    </r>
  </si>
  <si>
    <t>Datum:   05.09.2024</t>
  </si>
  <si>
    <t xml:space="preserve">asfaltový beton pro obrusné vrstvy ACO 11+ tl. 50 mm,  </t>
  </si>
  <si>
    <t>Stavba: III/24428 Košátky - Střížovice</t>
  </si>
  <si>
    <t>Objekt:    sil.    III/24428       km  0,000-1,830</t>
  </si>
  <si>
    <t>Stavba:   III/27220 Dolní Slivno</t>
  </si>
  <si>
    <r>
      <t xml:space="preserve">Objekt:    sil. </t>
    </r>
    <r>
      <rPr>
        <b/>
        <sz val="9"/>
        <color theme="1"/>
        <rFont val="Arial CE"/>
        <charset val="238"/>
      </rPr>
      <t xml:space="preserve">   III/27220    km 1,662 – 3,044 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</si>
  <si>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</si>
  <si>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r>
      <t>Datum:   3</t>
    </r>
    <r>
      <rPr>
        <sz val="9"/>
        <color theme="1"/>
        <rFont val="Arial CE"/>
        <charset val="238"/>
      </rPr>
      <t>.9</t>
    </r>
    <r>
      <rPr>
        <sz val="9"/>
        <color indexed="10"/>
        <rFont val="Arial CE"/>
        <charset val="238"/>
      </rPr>
      <t>.</t>
    </r>
    <r>
      <rPr>
        <sz val="9"/>
        <rFont val="Arial CE"/>
        <charset val="238"/>
      </rPr>
      <t>2024</t>
    </r>
  </si>
  <si>
    <t>III/2741 Střížovice - Horní Slivno, III24428 Košátky - Střížovice, III/27220 Dolní Slivno</t>
  </si>
  <si>
    <t>Objekt:    sil.   III/ 2741           km  4,100 - 6,478</t>
  </si>
  <si>
    <t xml:space="preserve">silnice III/2741 staničení km  4,100 - 6,478                          silnice III/24428 staničení km 0,000-1,830                          silnice III/27220 staničení km 1,662 – 3,044 </t>
  </si>
  <si>
    <t>Stavba: III/2741 Střížovice - Horní Slivno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</si>
</sst>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79">
    <xf numFmtId="0" fontId="0" fillId="0" borderId="0" xfId="0" applyAlignment="1">
      <alignment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vertical="center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0" borderId="43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0" fontId="23" fillId="0" borderId="0" xfId="0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1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1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1" fillId="6" borderId="6" xfId="0" applyNumberFormat="1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2" fontId="11" fillId="6" borderId="9" xfId="0" applyNumberFormat="1" applyFont="1" applyFill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vertical="top"/>
    </xf>
    <xf numFmtId="4" fontId="26" fillId="0" borderId="20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horizontal="right" vertical="top"/>
    </xf>
    <xf numFmtId="4" fontId="11" fillId="0" borderId="20" xfId="0" applyNumberFormat="1" applyFont="1" applyBorder="1" applyAlignment="1" applyProtection="1">
      <alignment vertical="top"/>
    </xf>
    <xf numFmtId="4" fontId="26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26" fillId="0" borderId="8" xfId="0" applyNumberFormat="1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0" fontId="11" fillId="6" borderId="8" xfId="0" applyFont="1" applyFill="1" applyBorder="1" applyAlignment="1" applyProtection="1">
      <alignment horizontal="center" vertical="center"/>
    </xf>
    <xf numFmtId="49" fontId="29" fillId="3" borderId="3" xfId="0" applyNumberFormat="1" applyFont="1" applyFill="1" applyBorder="1" applyAlignment="1" applyProtection="1">
      <alignment horizontal="center" vertical="center"/>
    </xf>
    <xf numFmtId="49" fontId="29" fillId="3" borderId="4" xfId="0" applyNumberFormat="1" applyFont="1" applyFill="1" applyBorder="1" applyAlignment="1" applyProtection="1">
      <alignment horizontal="center" vertical="center"/>
    </xf>
    <xf numFmtId="49" fontId="31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8" fillId="0" borderId="11" xfId="0" applyFont="1" applyBorder="1" applyAlignment="1" applyProtection="1">
      <alignment vertical="center"/>
    </xf>
    <xf numFmtId="0" fontId="18" fillId="0" borderId="12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vertical="center"/>
    </xf>
    <xf numFmtId="4" fontId="31" fillId="3" borderId="6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8" fillId="0" borderId="14" xfId="0" applyFont="1" applyBorder="1" applyAlignment="1" applyProtection="1">
      <alignment vertical="center"/>
    </xf>
    <xf numFmtId="4" fontId="31" fillId="3" borderId="7" xfId="0" applyNumberFormat="1" applyFont="1" applyFill="1" applyBorder="1" applyAlignment="1" applyProtection="1">
      <alignment horizontal="right" vertical="center"/>
    </xf>
    <xf numFmtId="49" fontId="17" fillId="0" borderId="22" xfId="0" applyNumberFormat="1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0" fontId="17" fillId="0" borderId="24" xfId="0" applyFont="1" applyBorder="1" applyAlignment="1" applyProtection="1">
      <alignment horizontal="left" vertical="center"/>
    </xf>
    <xf numFmtId="49" fontId="22" fillId="0" borderId="25" xfId="0" applyNumberFormat="1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49" fontId="17" fillId="0" borderId="25" xfId="0" applyNumberFormat="1" applyFont="1" applyBorder="1" applyAlignment="1" applyProtection="1">
      <alignment horizontal="left" vertical="center"/>
    </xf>
    <xf numFmtId="49" fontId="17" fillId="0" borderId="0" xfId="0" applyNumberFormat="1" applyFont="1" applyAlignment="1" applyProtection="1">
      <alignment horizontal="left" vertical="center"/>
    </xf>
    <xf numFmtId="49" fontId="17" fillId="0" borderId="26" xfId="0" applyNumberFormat="1" applyFont="1" applyBorder="1" applyAlignment="1" applyProtection="1">
      <alignment horizontal="left" vertical="center"/>
    </xf>
    <xf numFmtId="49" fontId="31" fillId="3" borderId="5" xfId="0" applyNumberFormat="1" applyFont="1" applyFill="1" applyBorder="1" applyAlignment="1" applyProtection="1">
      <alignment horizontal="left" vertical="center"/>
    </xf>
    <xf numFmtId="0" fontId="31" fillId="3" borderId="6" xfId="0" applyFont="1" applyFill="1" applyBorder="1" applyAlignment="1" applyProtection="1">
      <alignment horizontal="left" vertical="center"/>
    </xf>
    <xf numFmtId="49" fontId="31" fillId="3" borderId="27" xfId="0" applyNumberFormat="1" applyFont="1" applyFill="1" applyBorder="1" applyAlignment="1" applyProtection="1">
      <alignment horizontal="left" vertical="center"/>
    </xf>
    <xf numFmtId="49" fontId="31" fillId="3" borderId="16" xfId="0" applyNumberFormat="1" applyFont="1" applyFill="1" applyBorder="1" applyAlignment="1" applyProtection="1">
      <alignment horizontal="left" vertical="center"/>
    </xf>
    <xf numFmtId="49" fontId="31" fillId="3" borderId="6" xfId="0" applyNumberFormat="1" applyFont="1" applyFill="1" applyBorder="1" applyAlignment="1" applyProtection="1">
      <alignment horizontal="left" vertical="center"/>
    </xf>
    <xf numFmtId="49" fontId="17" fillId="5" borderId="28" xfId="0" applyNumberFormat="1" applyFont="1" applyFill="1" applyBorder="1" applyAlignment="1" applyProtection="1">
      <alignment horizontal="center" vertical="center"/>
    </xf>
    <xf numFmtId="0" fontId="17" fillId="5" borderId="17" xfId="0" applyFont="1" applyFill="1" applyBorder="1" applyAlignment="1" applyProtection="1">
      <alignment horizontal="center" vertical="center"/>
    </xf>
    <xf numFmtId="0" fontId="17" fillId="5" borderId="29" xfId="0" applyFont="1" applyFill="1" applyBorder="1" applyAlignment="1" applyProtection="1">
      <alignment horizontal="center" vertical="center"/>
    </xf>
    <xf numFmtId="49" fontId="17" fillId="0" borderId="23" xfId="0" applyNumberFormat="1" applyFont="1" applyBorder="1" applyAlignment="1" applyProtection="1">
      <alignment horizontal="left" vertical="center"/>
    </xf>
    <xf numFmtId="49" fontId="17" fillId="0" borderId="38" xfId="0" applyNumberFormat="1" applyFont="1" applyBorder="1" applyAlignment="1" applyProtection="1">
      <alignment horizontal="left" vertical="center"/>
    </xf>
    <xf numFmtId="49" fontId="31" fillId="0" borderId="5" xfId="0" applyNumberFormat="1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49" fontId="11" fillId="0" borderId="27" xfId="0" applyNumberFormat="1" applyFont="1" applyBorder="1" applyAlignment="1" applyProtection="1">
      <alignment horizontal="left" vertical="center"/>
    </xf>
    <xf numFmtId="49" fontId="11" fillId="0" borderId="16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31" fillId="0" borderId="27" xfId="0" applyNumberFormat="1" applyFont="1" applyBorder="1" applyAlignment="1" applyProtection="1">
      <alignment horizontal="left" vertical="center"/>
    </xf>
    <xf numFmtId="49" fontId="31" fillId="0" borderId="16" xfId="0" applyNumberFormat="1" applyFont="1" applyBorder="1" applyAlignment="1" applyProtection="1">
      <alignment horizontal="left" vertical="center"/>
    </xf>
    <xf numFmtId="49" fontId="31" fillId="0" borderId="6" xfId="0" applyNumberFormat="1" applyFont="1" applyBorder="1" applyAlignment="1" applyProtection="1">
      <alignment horizontal="left" vertical="center"/>
    </xf>
    <xf numFmtId="49" fontId="33" fillId="0" borderId="30" xfId="0" applyNumberFormat="1" applyFont="1" applyBorder="1" applyAlignment="1" applyProtection="1">
      <alignment horizontal="center" vertical="center"/>
    </xf>
    <xf numFmtId="49" fontId="33" fillId="0" borderId="31" xfId="0" applyNumberFormat="1" applyFont="1" applyBorder="1" applyAlignment="1" applyProtection="1">
      <alignment horizontal="center" vertical="center"/>
    </xf>
    <xf numFmtId="49" fontId="33" fillId="0" borderId="32" xfId="0" applyNumberFormat="1" applyFont="1" applyBorder="1" applyAlignment="1" applyProtection="1">
      <alignment horizontal="center" vertical="center"/>
    </xf>
    <xf numFmtId="49" fontId="30" fillId="0" borderId="33" xfId="0" applyNumberFormat="1" applyFont="1" applyBorder="1" applyAlignment="1" applyProtection="1">
      <alignment horizontal="left" vertical="center"/>
    </xf>
    <xf numFmtId="49" fontId="30" fillId="0" borderId="34" xfId="0" applyNumberFormat="1" applyFont="1" applyBorder="1" applyAlignment="1" applyProtection="1">
      <alignment horizontal="left" vertical="center"/>
    </xf>
    <xf numFmtId="49" fontId="30" fillId="0" borderId="4" xfId="0" applyNumberFormat="1" applyFont="1" applyBorder="1" applyAlignment="1" applyProtection="1">
      <alignment horizontal="left" vertical="center"/>
    </xf>
    <xf numFmtId="0" fontId="30" fillId="0" borderId="4" xfId="0" applyFont="1" applyBorder="1" applyAlignment="1" applyProtection="1">
      <alignment horizontal="left" vertical="center"/>
    </xf>
    <xf numFmtId="0" fontId="30" fillId="0" borderId="18" xfId="0" applyFont="1" applyBorder="1" applyAlignment="1" applyProtection="1">
      <alignment horizontal="left" vertical="center"/>
    </xf>
    <xf numFmtId="14" fontId="18" fillId="0" borderId="7" xfId="0" applyNumberFormat="1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left" vertical="center"/>
    </xf>
    <xf numFmtId="49" fontId="18" fillId="0" borderId="5" xfId="0" applyNumberFormat="1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left" vertical="center"/>
    </xf>
    <xf numFmtId="14" fontId="16" fillId="0" borderId="28" xfId="0" applyNumberFormat="1" applyFont="1" applyBorder="1" applyAlignment="1" applyProtection="1">
      <alignment horizontal="center" vertical="center"/>
    </xf>
    <xf numFmtId="14" fontId="16" fillId="0" borderId="35" xfId="0" applyNumberFormat="1" applyFont="1" applyBorder="1" applyAlignment="1" applyProtection="1">
      <alignment horizontal="center" vertical="center"/>
    </xf>
    <xf numFmtId="14" fontId="16" fillId="0" borderId="36" xfId="0" applyNumberFormat="1" applyFont="1" applyBorder="1" applyAlignment="1" applyProtection="1">
      <alignment horizontal="center" vertical="center"/>
    </xf>
    <xf numFmtId="14" fontId="16" fillId="0" borderId="37" xfId="0" applyNumberFormat="1" applyFont="1" applyBorder="1" applyAlignment="1" applyProtection="1">
      <alignment horizontal="center" vertical="center"/>
    </xf>
    <xf numFmtId="49" fontId="18" fillId="0" borderId="6" xfId="0" applyNumberFormat="1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49" fontId="24" fillId="0" borderId="7" xfId="0" applyNumberFormat="1" applyFont="1" applyBorder="1" applyAlignment="1" applyProtection="1">
      <alignment horizontal="left" vertical="center"/>
    </xf>
    <xf numFmtId="0" fontId="24" fillId="0" borderId="7" xfId="0" applyFont="1" applyBorder="1" applyAlignment="1" applyProtection="1">
      <alignment horizontal="left" vertical="center"/>
    </xf>
    <xf numFmtId="49" fontId="16" fillId="0" borderId="6" xfId="0" applyNumberFormat="1" applyFont="1" applyBorder="1" applyAlignment="1" applyProtection="1">
      <alignment horizontal="left" vertical="center"/>
    </xf>
    <xf numFmtId="49" fontId="16" fillId="0" borderId="28" xfId="0" applyNumberFormat="1" applyFont="1" applyBorder="1" applyAlignment="1" applyProtection="1">
      <alignment horizontal="left" vertical="top" wrapText="1"/>
    </xf>
    <xf numFmtId="49" fontId="16" fillId="0" borderId="35" xfId="0" applyNumberFormat="1" applyFont="1" applyBorder="1" applyAlignment="1" applyProtection="1">
      <alignment horizontal="left" vertical="top" wrapText="1"/>
    </xf>
    <xf numFmtId="49" fontId="16" fillId="0" borderId="36" xfId="0" applyNumberFormat="1" applyFont="1" applyBorder="1" applyAlignment="1" applyProtection="1">
      <alignment horizontal="left" vertical="top" wrapText="1"/>
    </xf>
    <xf numFmtId="49" fontId="16" fillId="0" borderId="37" xfId="0" applyNumberFormat="1" applyFont="1" applyBorder="1" applyAlignment="1" applyProtection="1">
      <alignment horizontal="left" vertical="top" wrapText="1"/>
    </xf>
    <xf numFmtId="49" fontId="17" fillId="5" borderId="17" xfId="0" applyNumberFormat="1" applyFont="1" applyFill="1" applyBorder="1" applyAlignment="1" applyProtection="1">
      <alignment horizontal="center" vertical="center"/>
    </xf>
    <xf numFmtId="49" fontId="17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8" fillId="0" borderId="3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49" fontId="24" fillId="0" borderId="41" xfId="0" applyNumberFormat="1" applyFont="1" applyBorder="1" applyAlignment="1" applyProtection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49" fontId="18" fillId="0" borderId="4" xfId="0" applyNumberFormat="1" applyFont="1" applyBorder="1" applyAlignment="1" applyProtection="1">
      <alignment horizontal="left" vertical="center"/>
    </xf>
    <xf numFmtId="49" fontId="32" fillId="0" borderId="41" xfId="0" applyNumberFormat="1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36" xfId="0" applyFont="1" applyBorder="1" applyAlignment="1" applyProtection="1">
      <alignment horizontal="center" vertical="center" wrapText="1"/>
    </xf>
    <xf numFmtId="0" fontId="32" fillId="0" borderId="37" xfId="0" applyFont="1" applyBorder="1" applyAlignment="1" applyProtection="1">
      <alignment horizontal="center" vertical="center" wrapText="1"/>
    </xf>
    <xf numFmtId="49" fontId="16" fillId="0" borderId="7" xfId="0" applyNumberFormat="1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49" fontId="16" fillId="0" borderId="18" xfId="0" applyNumberFormat="1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36" xfId="0" applyFont="1" applyBorder="1" applyAlignment="1" applyProtection="1">
      <alignment horizontal="center" vertical="center"/>
    </xf>
    <xf numFmtId="0" fontId="16" fillId="0" borderId="37" xfId="0" applyFont="1" applyBorder="1" applyAlignment="1" applyProtection="1">
      <alignment horizontal="center" vertical="center"/>
    </xf>
    <xf numFmtId="49" fontId="18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250581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C6" sqref="C6:D7"/>
    </sheetView>
  </sheetViews>
  <sheetFormatPr defaultColWidth="13.28515625" defaultRowHeight="13.2" x14ac:dyDescent="0.2"/>
  <cols>
    <col min="1" max="1" width="13.28515625" style="30" customWidth="1"/>
    <col min="2" max="2" width="11.85546875" style="30" customWidth="1"/>
    <col min="3" max="3" width="25.28515625" style="30" customWidth="1"/>
    <col min="4" max="4" width="26.140625" style="30" customWidth="1"/>
    <col min="5" max="5" width="17.42578125" style="30" customWidth="1"/>
    <col min="6" max="6" width="26.28515625" style="30" customWidth="1"/>
    <col min="7" max="7" width="13.28515625" style="30" customWidth="1"/>
    <col min="8" max="8" width="13.85546875" style="30" customWidth="1"/>
    <col min="9" max="9" width="26.140625" style="30" customWidth="1"/>
    <col min="10" max="10" width="13.28515625" style="30"/>
    <col min="11" max="11" width="13.7109375" style="30" bestFit="1" customWidth="1"/>
    <col min="12" max="16384" width="13.28515625" style="30"/>
  </cols>
  <sheetData>
    <row r="1" spans="1:11" ht="28.65" customHeight="1" thickBot="1" x14ac:dyDescent="0.25">
      <c r="A1" s="157" t="s">
        <v>18</v>
      </c>
      <c r="B1" s="158"/>
      <c r="C1" s="158"/>
      <c r="D1" s="158"/>
      <c r="E1" s="158"/>
      <c r="F1" s="158"/>
      <c r="G1" s="158"/>
      <c r="H1" s="158"/>
      <c r="I1" s="158"/>
    </row>
    <row r="2" spans="1:11" ht="12.75" customHeight="1" x14ac:dyDescent="0.2">
      <c r="A2" s="159" t="s">
        <v>19</v>
      </c>
      <c r="B2" s="160"/>
      <c r="C2" s="161" t="s">
        <v>93</v>
      </c>
      <c r="D2" s="162"/>
      <c r="E2" s="165" t="s">
        <v>20</v>
      </c>
      <c r="F2" s="166" t="s">
        <v>67</v>
      </c>
      <c r="G2" s="167"/>
      <c r="H2" s="165" t="s">
        <v>21</v>
      </c>
      <c r="I2" s="172"/>
    </row>
    <row r="3" spans="1:11" x14ac:dyDescent="0.2">
      <c r="A3" s="132"/>
      <c r="B3" s="131"/>
      <c r="C3" s="163"/>
      <c r="D3" s="164"/>
      <c r="E3" s="131"/>
      <c r="F3" s="168"/>
      <c r="G3" s="169"/>
      <c r="H3" s="131"/>
      <c r="I3" s="171"/>
    </row>
    <row r="4" spans="1:11" ht="12.75" customHeight="1" x14ac:dyDescent="0.2">
      <c r="A4" s="130" t="s">
        <v>22</v>
      </c>
      <c r="B4" s="131"/>
      <c r="C4" s="173" t="s">
        <v>80</v>
      </c>
      <c r="D4" s="174"/>
      <c r="E4" s="137" t="s">
        <v>23</v>
      </c>
      <c r="F4" s="137"/>
      <c r="G4" s="131"/>
      <c r="H4" s="137" t="s">
        <v>21</v>
      </c>
      <c r="I4" s="177"/>
    </row>
    <row r="5" spans="1:11" ht="12.75" customHeight="1" x14ac:dyDescent="0.2">
      <c r="A5" s="132"/>
      <c r="B5" s="131"/>
      <c r="C5" s="175"/>
      <c r="D5" s="176"/>
      <c r="E5" s="131"/>
      <c r="F5" s="131"/>
      <c r="G5" s="131"/>
      <c r="H5" s="131"/>
      <c r="I5" s="129"/>
    </row>
    <row r="6" spans="1:11" ht="13.2" customHeight="1" x14ac:dyDescent="0.2">
      <c r="A6" s="130" t="s">
        <v>24</v>
      </c>
      <c r="B6" s="131"/>
      <c r="C6" s="142" t="s">
        <v>95</v>
      </c>
      <c r="D6" s="143"/>
      <c r="E6" s="137" t="s">
        <v>25</v>
      </c>
      <c r="F6" s="141"/>
      <c r="G6" s="138"/>
      <c r="H6" s="137" t="s">
        <v>21</v>
      </c>
      <c r="I6" s="170"/>
    </row>
    <row r="7" spans="1:11" ht="38.25" customHeight="1" x14ac:dyDescent="0.2">
      <c r="A7" s="132"/>
      <c r="B7" s="131"/>
      <c r="C7" s="144"/>
      <c r="D7" s="145"/>
      <c r="E7" s="131"/>
      <c r="F7" s="138"/>
      <c r="G7" s="138"/>
      <c r="H7" s="131"/>
      <c r="I7" s="171"/>
    </row>
    <row r="8" spans="1:11" x14ac:dyDescent="0.2">
      <c r="A8" s="130" t="s">
        <v>68</v>
      </c>
      <c r="B8" s="131"/>
      <c r="C8" s="133"/>
      <c r="D8" s="134"/>
      <c r="E8" s="137" t="s">
        <v>69</v>
      </c>
      <c r="F8" s="138" t="s">
        <v>81</v>
      </c>
      <c r="G8" s="138"/>
      <c r="H8" s="137" t="s">
        <v>70</v>
      </c>
      <c r="I8" s="139"/>
    </row>
    <row r="9" spans="1:11" x14ac:dyDescent="0.2">
      <c r="A9" s="132"/>
      <c r="B9" s="131"/>
      <c r="C9" s="135"/>
      <c r="D9" s="136"/>
      <c r="E9" s="131"/>
      <c r="F9" s="138"/>
      <c r="G9" s="138"/>
      <c r="H9" s="131"/>
      <c r="I9" s="140"/>
    </row>
    <row r="10" spans="1:11" x14ac:dyDescent="0.2">
      <c r="A10" s="130" t="s">
        <v>71</v>
      </c>
      <c r="B10" s="131"/>
      <c r="C10" s="141"/>
      <c r="D10" s="138"/>
      <c r="E10" s="137" t="s">
        <v>26</v>
      </c>
      <c r="F10" s="138" t="s">
        <v>81</v>
      </c>
      <c r="G10" s="138"/>
      <c r="H10" s="137" t="s">
        <v>27</v>
      </c>
      <c r="I10" s="128">
        <v>45540</v>
      </c>
    </row>
    <row r="11" spans="1:11" x14ac:dyDescent="0.2">
      <c r="A11" s="132"/>
      <c r="B11" s="131"/>
      <c r="C11" s="138"/>
      <c r="D11" s="138"/>
      <c r="E11" s="131"/>
      <c r="F11" s="138"/>
      <c r="G11" s="138"/>
      <c r="H11" s="131"/>
      <c r="I11" s="129"/>
    </row>
    <row r="12" spans="1:11" ht="23.4" customHeight="1" thickBot="1" x14ac:dyDescent="0.25">
      <c r="A12" s="120" t="s">
        <v>28</v>
      </c>
      <c r="B12" s="121"/>
      <c r="C12" s="121"/>
      <c r="D12" s="121"/>
      <c r="E12" s="121"/>
      <c r="F12" s="121"/>
      <c r="G12" s="121"/>
      <c r="H12" s="121"/>
      <c r="I12" s="122"/>
    </row>
    <row r="13" spans="1:11" ht="26.4" customHeight="1" x14ac:dyDescent="0.2">
      <c r="A13" s="77" t="s">
        <v>29</v>
      </c>
      <c r="B13" s="123" t="s">
        <v>30</v>
      </c>
      <c r="C13" s="124"/>
      <c r="D13" s="78" t="s">
        <v>31</v>
      </c>
      <c r="E13" s="125" t="s">
        <v>32</v>
      </c>
      <c r="F13" s="126"/>
      <c r="G13" s="78" t="s">
        <v>33</v>
      </c>
      <c r="H13" s="125" t="s">
        <v>34</v>
      </c>
      <c r="I13" s="127"/>
    </row>
    <row r="14" spans="1:11" ht="15.15" customHeight="1" x14ac:dyDescent="0.2">
      <c r="A14" s="79" t="s">
        <v>35</v>
      </c>
      <c r="B14" s="80" t="s">
        <v>36</v>
      </c>
      <c r="C14" s="81">
        <f>I25</f>
        <v>0</v>
      </c>
      <c r="D14" s="113" t="s">
        <v>37</v>
      </c>
      <c r="E14" s="114"/>
      <c r="F14" s="81">
        <v>0</v>
      </c>
      <c r="G14" s="115" t="s">
        <v>38</v>
      </c>
      <c r="H14" s="116"/>
      <c r="I14" s="82">
        <v>0</v>
      </c>
    </row>
    <row r="15" spans="1:11" ht="15.15" customHeight="1" x14ac:dyDescent="0.2">
      <c r="A15" s="79"/>
      <c r="B15" s="80" t="s">
        <v>39</v>
      </c>
      <c r="C15" s="81">
        <v>0</v>
      </c>
      <c r="D15" s="113" t="s">
        <v>40</v>
      </c>
      <c r="E15" s="114"/>
      <c r="F15" s="81">
        <v>0</v>
      </c>
      <c r="G15" s="115" t="s">
        <v>41</v>
      </c>
      <c r="H15" s="116"/>
      <c r="I15" s="82">
        <v>0</v>
      </c>
      <c r="K15" s="31"/>
    </row>
    <row r="16" spans="1:11" ht="15.15" customHeight="1" x14ac:dyDescent="0.2">
      <c r="A16" s="79" t="s">
        <v>42</v>
      </c>
      <c r="B16" s="80" t="s">
        <v>36</v>
      </c>
      <c r="C16" s="81">
        <v>0</v>
      </c>
      <c r="D16" s="113" t="s">
        <v>43</v>
      </c>
      <c r="E16" s="114"/>
      <c r="F16" s="81">
        <v>0</v>
      </c>
      <c r="G16" s="115" t="s">
        <v>44</v>
      </c>
      <c r="H16" s="116"/>
      <c r="I16" s="82">
        <v>0</v>
      </c>
    </row>
    <row r="17" spans="1:9" ht="15.15" customHeight="1" x14ac:dyDescent="0.2">
      <c r="A17" s="79"/>
      <c r="B17" s="80" t="s">
        <v>39</v>
      </c>
      <c r="C17" s="81">
        <v>0</v>
      </c>
      <c r="D17" s="113"/>
      <c r="E17" s="114"/>
      <c r="F17" s="83"/>
      <c r="G17" s="115" t="s">
        <v>45</v>
      </c>
      <c r="H17" s="116"/>
      <c r="I17" s="82">
        <v>0</v>
      </c>
    </row>
    <row r="18" spans="1:9" ht="15.15" customHeight="1" x14ac:dyDescent="0.2">
      <c r="A18" s="79" t="s">
        <v>46</v>
      </c>
      <c r="B18" s="80" t="s">
        <v>36</v>
      </c>
      <c r="C18" s="81">
        <v>0</v>
      </c>
      <c r="D18" s="113"/>
      <c r="E18" s="114"/>
      <c r="F18" s="83"/>
      <c r="G18" s="115" t="s">
        <v>47</v>
      </c>
      <c r="H18" s="116"/>
      <c r="I18" s="82">
        <v>0</v>
      </c>
    </row>
    <row r="19" spans="1:9" ht="15.15" customHeight="1" x14ac:dyDescent="0.2">
      <c r="A19" s="79"/>
      <c r="B19" s="80" t="s">
        <v>39</v>
      </c>
      <c r="C19" s="81">
        <v>0</v>
      </c>
      <c r="D19" s="113"/>
      <c r="E19" s="114"/>
      <c r="F19" s="83"/>
      <c r="G19" s="115" t="s">
        <v>48</v>
      </c>
      <c r="H19" s="116"/>
      <c r="I19" s="82">
        <v>0</v>
      </c>
    </row>
    <row r="20" spans="1:9" ht="15.15" customHeight="1" x14ac:dyDescent="0.2">
      <c r="A20" s="111" t="s">
        <v>49</v>
      </c>
      <c r="B20" s="112"/>
      <c r="C20" s="81">
        <v>0</v>
      </c>
      <c r="D20" s="113"/>
      <c r="E20" s="114"/>
      <c r="F20" s="83"/>
      <c r="G20" s="115"/>
      <c r="H20" s="116"/>
      <c r="I20" s="84"/>
    </row>
    <row r="21" spans="1:9" ht="15.15" customHeight="1" x14ac:dyDescent="0.2">
      <c r="A21" s="111" t="s">
        <v>50</v>
      </c>
      <c r="B21" s="112"/>
      <c r="C21" s="81">
        <v>0</v>
      </c>
      <c r="D21" s="113"/>
      <c r="E21" s="114"/>
      <c r="F21" s="83"/>
      <c r="G21" s="115"/>
      <c r="H21" s="116"/>
      <c r="I21" s="84"/>
    </row>
    <row r="22" spans="1:9" ht="16.649999999999999" customHeight="1" x14ac:dyDescent="0.2">
      <c r="A22" s="111" t="s">
        <v>51</v>
      </c>
      <c r="B22" s="112"/>
      <c r="C22" s="81">
        <f>SUM(C14:C21)</f>
        <v>0</v>
      </c>
      <c r="D22" s="117" t="s">
        <v>52</v>
      </c>
      <c r="E22" s="118"/>
      <c r="F22" s="81">
        <f>SUM(F14:F21)</f>
        <v>0</v>
      </c>
      <c r="G22" s="119" t="s">
        <v>53</v>
      </c>
      <c r="H22" s="112"/>
      <c r="I22" s="82">
        <f>SUM(I14:I21)</f>
        <v>0</v>
      </c>
    </row>
    <row r="23" spans="1:9" x14ac:dyDescent="0.2">
      <c r="A23" s="85"/>
      <c r="B23" s="86"/>
      <c r="C23" s="86"/>
      <c r="D23" s="86"/>
      <c r="E23" s="86"/>
      <c r="F23" s="86"/>
      <c r="G23" s="86"/>
      <c r="H23" s="86"/>
      <c r="I23" s="87"/>
    </row>
    <row r="24" spans="1:9" ht="15.15" customHeight="1" x14ac:dyDescent="0.2">
      <c r="A24" s="101" t="s">
        <v>54</v>
      </c>
      <c r="B24" s="102"/>
      <c r="C24" s="88">
        <v>0</v>
      </c>
      <c r="D24" s="89"/>
      <c r="E24" s="89"/>
      <c r="F24" s="89"/>
      <c r="G24" s="89"/>
      <c r="H24" s="89"/>
      <c r="I24" s="90"/>
    </row>
    <row r="25" spans="1:9" ht="15.15" customHeight="1" x14ac:dyDescent="0.2">
      <c r="A25" s="101" t="s">
        <v>55</v>
      </c>
      <c r="B25" s="102"/>
      <c r="C25" s="88">
        <v>0</v>
      </c>
      <c r="D25" s="103" t="s">
        <v>56</v>
      </c>
      <c r="E25" s="104"/>
      <c r="F25" s="88">
        <f>ROUND(C25*(14/100),2)</f>
        <v>0</v>
      </c>
      <c r="G25" s="105" t="s">
        <v>13</v>
      </c>
      <c r="H25" s="102"/>
      <c r="I25" s="91">
        <f>SUM('rozpočet - III2741 Stříž. - H.S'!G25+'rozpočet III24428 Koš. - Stř.'!F25+'rozpočet - III27720 D.S.'!F25)</f>
        <v>0</v>
      </c>
    </row>
    <row r="26" spans="1:9" ht="15.15" customHeight="1" x14ac:dyDescent="0.2">
      <c r="A26" s="101" t="s">
        <v>57</v>
      </c>
      <c r="B26" s="102"/>
      <c r="C26" s="88">
        <f>C22+F22+I22</f>
        <v>0</v>
      </c>
      <c r="D26" s="103" t="s">
        <v>6</v>
      </c>
      <c r="E26" s="104"/>
      <c r="F26" s="88">
        <f>ROUND(C26*(21/100),2)</f>
        <v>0</v>
      </c>
      <c r="G26" s="105" t="s">
        <v>58</v>
      </c>
      <c r="H26" s="102"/>
      <c r="I26" s="91">
        <f>SUM(F25:F26)+I25</f>
        <v>0</v>
      </c>
    </row>
    <row r="27" spans="1:9" x14ac:dyDescent="0.2">
      <c r="A27" s="33"/>
      <c r="I27" s="32"/>
    </row>
    <row r="28" spans="1:9" ht="14.4" customHeight="1" x14ac:dyDescent="0.2">
      <c r="A28" s="148"/>
      <c r="B28" s="149"/>
      <c r="C28" s="150"/>
      <c r="D28" s="106"/>
      <c r="E28" s="146"/>
      <c r="F28" s="147"/>
      <c r="G28" s="106" t="s">
        <v>59</v>
      </c>
      <c r="H28" s="107"/>
      <c r="I28" s="108"/>
    </row>
    <row r="29" spans="1:9" ht="26.25" customHeight="1" x14ac:dyDescent="0.2">
      <c r="A29" s="151"/>
      <c r="B29" s="152"/>
      <c r="C29" s="153"/>
      <c r="D29" s="98"/>
      <c r="E29" s="99"/>
      <c r="F29" s="100"/>
      <c r="G29" s="98"/>
      <c r="H29" s="96"/>
      <c r="I29" s="97"/>
    </row>
    <row r="30" spans="1:9" ht="28.5" customHeight="1" x14ac:dyDescent="0.2">
      <c r="A30" s="151"/>
      <c r="B30" s="152"/>
      <c r="C30" s="153"/>
      <c r="D30" s="98"/>
      <c r="E30" s="99"/>
      <c r="F30" s="100"/>
      <c r="G30" s="95"/>
      <c r="H30" s="96"/>
      <c r="I30" s="97"/>
    </row>
    <row r="31" spans="1:9" ht="14.4" customHeight="1" x14ac:dyDescent="0.2">
      <c r="A31" s="151"/>
      <c r="B31" s="152"/>
      <c r="C31" s="153"/>
      <c r="D31" s="98"/>
      <c r="E31" s="99"/>
      <c r="F31" s="100"/>
      <c r="G31" s="98"/>
      <c r="H31" s="96"/>
      <c r="I31" s="97"/>
    </row>
    <row r="32" spans="1:9" ht="12.75" customHeight="1" thickBot="1" x14ac:dyDescent="0.25">
      <c r="A32" s="154"/>
      <c r="B32" s="155"/>
      <c r="C32" s="156"/>
      <c r="D32" s="92"/>
      <c r="E32" s="109"/>
      <c r="F32" s="110"/>
      <c r="G32" s="92"/>
      <c r="H32" s="93"/>
      <c r="I32" s="94"/>
    </row>
    <row r="34" spans="1:5" x14ac:dyDescent="0.2">
      <c r="B34" s="40"/>
      <c r="C34" s="40"/>
      <c r="D34" s="40"/>
      <c r="E34" s="40"/>
    </row>
    <row r="35" spans="1:5" x14ac:dyDescent="0.2">
      <c r="A35" s="41"/>
      <c r="B35" s="40"/>
      <c r="C35" s="40"/>
      <c r="D35" s="40"/>
      <c r="E35" s="40"/>
    </row>
    <row r="36" spans="1:5" x14ac:dyDescent="0.2">
      <c r="A36" s="42"/>
      <c r="B36" s="41"/>
      <c r="C36" s="41"/>
      <c r="D36" s="41"/>
      <c r="E36" s="41"/>
    </row>
    <row r="37" spans="1:5" x14ac:dyDescent="0.2">
      <c r="A37" s="42"/>
      <c r="B37" s="41"/>
      <c r="C37" s="41"/>
      <c r="D37" s="41"/>
      <c r="E37" s="41"/>
    </row>
    <row r="38" spans="1:5" x14ac:dyDescent="0.2">
      <c r="A38" s="42"/>
      <c r="B38" s="41"/>
      <c r="C38" s="41"/>
      <c r="D38" s="41"/>
      <c r="E38" s="41"/>
    </row>
    <row r="39" spans="1:5" x14ac:dyDescent="0.2">
      <c r="A39" s="42"/>
      <c r="B39" s="41"/>
      <c r="C39" s="41"/>
      <c r="D39" s="41"/>
      <c r="E39" s="41"/>
    </row>
    <row r="40" spans="1:5" x14ac:dyDescent="0.2">
      <c r="A40" s="42"/>
      <c r="B40" s="41"/>
      <c r="C40" s="41"/>
      <c r="D40" s="41"/>
      <c r="E40" s="41"/>
    </row>
    <row r="41" spans="1:5" x14ac:dyDescent="0.2">
      <c r="B41" s="40"/>
      <c r="C41" s="40"/>
      <c r="D41" s="40"/>
      <c r="E41" s="4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76E44-49FE-4EE1-99F2-847D28DB0E06}">
  <dimension ref="B1:G27"/>
  <sheetViews>
    <sheetView zoomScaleNormal="100" workbookViewId="0">
      <selection activeCell="C7" sqref="C7"/>
    </sheetView>
  </sheetViews>
  <sheetFormatPr defaultRowHeight="10.199999999999999" x14ac:dyDescent="0.2"/>
  <cols>
    <col min="2" max="2" width="17.7109375" customWidth="1"/>
    <col min="3" max="3" width="113.85546875" customWidth="1"/>
    <col min="4" max="4" width="12.85546875" customWidth="1"/>
    <col min="5" max="5" width="23.140625" customWidth="1"/>
    <col min="6" max="6" width="19.28515625" customWidth="1"/>
    <col min="7" max="7" width="25" customWidth="1"/>
  </cols>
  <sheetData>
    <row r="1" spans="2:7" ht="17.399999999999999" x14ac:dyDescent="0.2">
      <c r="B1" s="178" t="s">
        <v>5</v>
      </c>
      <c r="C1" s="178"/>
      <c r="D1" s="178"/>
      <c r="E1" s="178"/>
      <c r="F1" s="178"/>
      <c r="G1" s="178"/>
    </row>
    <row r="2" spans="2:7" ht="13.2" x14ac:dyDescent="0.25">
      <c r="B2" s="17" t="s">
        <v>96</v>
      </c>
      <c r="C2" s="5"/>
      <c r="D2" s="18" t="s">
        <v>5</v>
      </c>
      <c r="E2" s="5"/>
      <c r="F2" s="5"/>
      <c r="G2" s="5"/>
    </row>
    <row r="3" spans="2:7" ht="12" x14ac:dyDescent="0.25">
      <c r="B3" s="5" t="s">
        <v>94</v>
      </c>
      <c r="C3" s="5"/>
      <c r="D3" s="5"/>
      <c r="E3" s="5"/>
      <c r="F3" s="12"/>
      <c r="G3" s="5"/>
    </row>
    <row r="4" spans="2:7" ht="12" x14ac:dyDescent="0.25">
      <c r="B4" s="6"/>
      <c r="C4" s="5"/>
      <c r="D4" s="6"/>
      <c r="E4" s="5"/>
      <c r="F4" s="5"/>
      <c r="G4" s="5"/>
    </row>
    <row r="5" spans="2:7" x14ac:dyDescent="0.2">
      <c r="B5" s="7"/>
      <c r="C5" s="8"/>
      <c r="D5" s="9"/>
      <c r="E5" s="8"/>
      <c r="F5" s="10"/>
      <c r="G5" s="11"/>
    </row>
    <row r="6" spans="2:7" ht="15.6" x14ac:dyDescent="0.3">
      <c r="B6" s="12" t="s">
        <v>15</v>
      </c>
      <c r="C6" s="12"/>
      <c r="D6" s="15"/>
      <c r="E6" s="12"/>
      <c r="F6" s="12"/>
      <c r="G6" s="12"/>
    </row>
    <row r="7" spans="2:7" ht="13.2" x14ac:dyDescent="0.25">
      <c r="B7" s="12" t="s">
        <v>1</v>
      </c>
      <c r="C7" s="12"/>
      <c r="D7" s="15"/>
      <c r="E7" s="52" t="s">
        <v>83</v>
      </c>
      <c r="F7" s="12"/>
      <c r="G7" s="34" t="s">
        <v>5</v>
      </c>
    </row>
    <row r="8" spans="2:7" ht="13.2" x14ac:dyDescent="0.25">
      <c r="B8" s="12" t="s">
        <v>84</v>
      </c>
      <c r="C8" s="13"/>
      <c r="D8" s="16"/>
      <c r="E8" s="52" t="s">
        <v>85</v>
      </c>
      <c r="F8" s="43" t="s">
        <v>5</v>
      </c>
      <c r="G8" s="35" t="s">
        <v>5</v>
      </c>
    </row>
    <row r="9" spans="2:7" x14ac:dyDescent="0.2">
      <c r="B9" s="14"/>
      <c r="C9" s="14"/>
      <c r="D9" s="14"/>
      <c r="E9" s="14"/>
      <c r="F9" s="14" t="s">
        <v>5</v>
      </c>
      <c r="G9" s="14"/>
    </row>
    <row r="10" spans="2:7" ht="10.8" thickBot="1" x14ac:dyDescent="0.25">
      <c r="B10" s="1"/>
      <c r="C10" s="2"/>
      <c r="D10" s="2"/>
      <c r="E10" s="2"/>
      <c r="F10" s="3"/>
      <c r="G10" s="4"/>
    </row>
    <row r="11" spans="2:7" ht="45.6" thickBot="1" x14ac:dyDescent="0.25">
      <c r="B11" s="39" t="s">
        <v>66</v>
      </c>
      <c r="C11" s="19" t="s">
        <v>7</v>
      </c>
      <c r="D11" s="20" t="s">
        <v>0</v>
      </c>
      <c r="E11" s="19" t="s">
        <v>8</v>
      </c>
      <c r="F11" s="19" t="s">
        <v>9</v>
      </c>
      <c r="G11" s="21" t="s">
        <v>10</v>
      </c>
    </row>
    <row r="12" spans="2:7" ht="15" x14ac:dyDescent="0.2">
      <c r="B12" s="53" t="s">
        <v>11</v>
      </c>
      <c r="C12" s="54" t="s">
        <v>16</v>
      </c>
      <c r="D12" s="55" t="s">
        <v>12</v>
      </c>
      <c r="E12" s="56">
        <v>1</v>
      </c>
      <c r="F12" s="45"/>
      <c r="G12" s="46">
        <f t="shared" ref="G12:G24" si="0">F12*E12</f>
        <v>0</v>
      </c>
    </row>
    <row r="13" spans="2:7" ht="15" x14ac:dyDescent="0.2">
      <c r="B13" s="57">
        <v>113728</v>
      </c>
      <c r="C13" s="58" t="s">
        <v>82</v>
      </c>
      <c r="D13" s="59" t="s">
        <v>60</v>
      </c>
      <c r="E13" s="60">
        <v>342.43</v>
      </c>
      <c r="F13" s="47"/>
      <c r="G13" s="25">
        <f t="shared" si="0"/>
        <v>0</v>
      </c>
    </row>
    <row r="14" spans="2:7" ht="15" x14ac:dyDescent="0.2">
      <c r="B14" s="57">
        <v>919111</v>
      </c>
      <c r="C14" s="58" t="s">
        <v>64</v>
      </c>
      <c r="D14" s="59" t="s">
        <v>17</v>
      </c>
      <c r="E14" s="60">
        <v>9.6</v>
      </c>
      <c r="F14" s="47"/>
      <c r="G14" s="25">
        <f t="shared" si="0"/>
        <v>0</v>
      </c>
    </row>
    <row r="15" spans="2:7" ht="15" x14ac:dyDescent="0.2">
      <c r="B15" s="57">
        <v>93818</v>
      </c>
      <c r="C15" s="58" t="s">
        <v>63</v>
      </c>
      <c r="D15" s="59" t="s">
        <v>2</v>
      </c>
      <c r="E15" s="60">
        <v>22828.799999999999</v>
      </c>
      <c r="F15" s="47"/>
      <c r="G15" s="25">
        <f t="shared" si="0"/>
        <v>0</v>
      </c>
    </row>
    <row r="16" spans="2:7" ht="15" x14ac:dyDescent="0.2">
      <c r="B16" s="57" t="s">
        <v>65</v>
      </c>
      <c r="C16" s="58" t="s">
        <v>72</v>
      </c>
      <c r="D16" s="59" t="s">
        <v>60</v>
      </c>
      <c r="E16" s="60">
        <v>456.57600000000002</v>
      </c>
      <c r="F16" s="47"/>
      <c r="G16" s="25">
        <f t="shared" si="0"/>
        <v>0</v>
      </c>
    </row>
    <row r="17" spans="2:7" ht="15" x14ac:dyDescent="0.2">
      <c r="B17" s="57">
        <v>572223</v>
      </c>
      <c r="C17" s="58" t="s">
        <v>62</v>
      </c>
      <c r="D17" s="59" t="s">
        <v>2</v>
      </c>
      <c r="E17" s="60">
        <v>22828.799999999999</v>
      </c>
      <c r="F17" s="47"/>
      <c r="G17" s="25">
        <f t="shared" si="0"/>
        <v>0</v>
      </c>
    </row>
    <row r="18" spans="2:7" ht="15" x14ac:dyDescent="0.2">
      <c r="B18" s="61" t="s">
        <v>61</v>
      </c>
      <c r="C18" s="62" t="s">
        <v>86</v>
      </c>
      <c r="D18" s="59" t="s">
        <v>2</v>
      </c>
      <c r="E18" s="63">
        <v>11414.4</v>
      </c>
      <c r="F18" s="48"/>
      <c r="G18" s="49">
        <f t="shared" si="0"/>
        <v>0</v>
      </c>
    </row>
    <row r="19" spans="2:7" ht="15" x14ac:dyDescent="0.2">
      <c r="B19" s="57">
        <v>113761</v>
      </c>
      <c r="C19" s="58" t="s">
        <v>73</v>
      </c>
      <c r="D19" s="59" t="s">
        <v>4</v>
      </c>
      <c r="E19" s="60">
        <v>9.6</v>
      </c>
      <c r="F19" s="47"/>
      <c r="G19" s="25">
        <f t="shared" si="0"/>
        <v>0</v>
      </c>
    </row>
    <row r="20" spans="2:7" ht="15" x14ac:dyDescent="0.2">
      <c r="B20" s="57">
        <v>931311</v>
      </c>
      <c r="C20" s="58" t="s">
        <v>74</v>
      </c>
      <c r="D20" s="59" t="s">
        <v>4</v>
      </c>
      <c r="E20" s="60">
        <v>9.6</v>
      </c>
      <c r="F20" s="47"/>
      <c r="G20" s="25">
        <f t="shared" si="0"/>
        <v>0</v>
      </c>
    </row>
    <row r="21" spans="2:7" ht="15" x14ac:dyDescent="0.2">
      <c r="B21" s="57">
        <v>12922</v>
      </c>
      <c r="C21" s="58" t="s">
        <v>75</v>
      </c>
      <c r="D21" s="59" t="s">
        <v>2</v>
      </c>
      <c r="E21" s="60">
        <v>2378</v>
      </c>
      <c r="F21" s="50"/>
      <c r="G21" s="25">
        <f t="shared" si="0"/>
        <v>0</v>
      </c>
    </row>
    <row r="22" spans="2:7" ht="15" x14ac:dyDescent="0.2">
      <c r="B22" s="57">
        <v>56962</v>
      </c>
      <c r="C22" s="58" t="s">
        <v>76</v>
      </c>
      <c r="D22" s="59" t="s">
        <v>2</v>
      </c>
      <c r="E22" s="60">
        <v>2378</v>
      </c>
      <c r="F22" s="50"/>
      <c r="G22" s="25">
        <f t="shared" si="0"/>
        <v>0</v>
      </c>
    </row>
    <row r="23" spans="2:7" ht="15" x14ac:dyDescent="0.2">
      <c r="B23" s="64" t="s">
        <v>78</v>
      </c>
      <c r="C23" s="58" t="s">
        <v>79</v>
      </c>
      <c r="D23" s="59" t="s">
        <v>3</v>
      </c>
      <c r="E23" s="60">
        <v>332.92</v>
      </c>
      <c r="F23" s="50"/>
      <c r="G23" s="25">
        <f t="shared" si="0"/>
        <v>0</v>
      </c>
    </row>
    <row r="24" spans="2:7" ht="15.6" thickBot="1" x14ac:dyDescent="0.25">
      <c r="B24" s="65">
        <v>915111</v>
      </c>
      <c r="C24" s="66" t="s">
        <v>77</v>
      </c>
      <c r="D24" s="65" t="s">
        <v>2</v>
      </c>
      <c r="E24" s="67">
        <v>594.5</v>
      </c>
      <c r="F24" s="51"/>
      <c r="G24" s="68">
        <f t="shared" si="0"/>
        <v>0</v>
      </c>
    </row>
    <row r="25" spans="2:7" ht="15" x14ac:dyDescent="0.2">
      <c r="B25" s="69"/>
      <c r="C25" s="37" t="s">
        <v>13</v>
      </c>
      <c r="D25" s="37"/>
      <c r="E25" s="37"/>
      <c r="F25" s="70" t="s">
        <v>5</v>
      </c>
      <c r="G25" s="71">
        <f>SUM(G12:G24)</f>
        <v>0</v>
      </c>
    </row>
    <row r="26" spans="2:7" ht="15" x14ac:dyDescent="0.2">
      <c r="B26" s="72"/>
      <c r="C26" s="22" t="s">
        <v>6</v>
      </c>
      <c r="D26" s="22"/>
      <c r="E26" s="22"/>
      <c r="F26" s="73" t="s">
        <v>5</v>
      </c>
      <c r="G26" s="25">
        <f>G25*0.21</f>
        <v>0</v>
      </c>
    </row>
    <row r="27" spans="2:7" ht="15.6" thickBot="1" x14ac:dyDescent="0.25">
      <c r="B27" s="74"/>
      <c r="C27" s="27" t="s">
        <v>14</v>
      </c>
      <c r="D27" s="27"/>
      <c r="E27" s="27"/>
      <c r="F27" s="75" t="s">
        <v>5</v>
      </c>
      <c r="G27" s="29">
        <f>G26+G25</f>
        <v>0</v>
      </c>
    </row>
  </sheetData>
  <mergeCells count="1">
    <mergeCell ref="B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AE084-8DBA-40E4-9B07-CF79FC25E507}">
  <dimension ref="A1:F27"/>
  <sheetViews>
    <sheetView topLeftCell="A7" workbookViewId="0">
      <selection activeCell="E12" sqref="E12:E24"/>
    </sheetView>
  </sheetViews>
  <sheetFormatPr defaultRowHeight="10.199999999999999" x14ac:dyDescent="0.2"/>
  <cols>
    <col min="1" max="1" width="18.7109375" customWidth="1"/>
    <col min="2" max="2" width="107.85546875" customWidth="1"/>
    <col min="4" max="4" width="26" customWidth="1"/>
    <col min="5" max="5" width="19.140625" customWidth="1"/>
    <col min="6" max="6" width="20.28515625" customWidth="1"/>
  </cols>
  <sheetData>
    <row r="1" spans="1:6" ht="17.399999999999999" x14ac:dyDescent="0.2">
      <c r="A1" s="178" t="s">
        <v>5</v>
      </c>
      <c r="B1" s="178"/>
      <c r="C1" s="178"/>
      <c r="D1" s="178"/>
      <c r="E1" s="178"/>
      <c r="F1" s="178"/>
    </row>
    <row r="2" spans="1:6" ht="13.2" x14ac:dyDescent="0.25">
      <c r="A2" s="17" t="s">
        <v>87</v>
      </c>
      <c r="B2" s="5"/>
      <c r="C2" s="18" t="s">
        <v>5</v>
      </c>
      <c r="D2" s="5"/>
      <c r="E2" s="5"/>
      <c r="F2" s="5"/>
    </row>
    <row r="3" spans="1:6" ht="12" x14ac:dyDescent="0.25">
      <c r="A3" s="5" t="s">
        <v>88</v>
      </c>
      <c r="B3" s="5"/>
      <c r="C3" s="5"/>
      <c r="D3" s="5"/>
      <c r="E3" s="12"/>
      <c r="F3" s="5"/>
    </row>
    <row r="4" spans="1:6" ht="12" x14ac:dyDescent="0.25">
      <c r="A4" s="6"/>
      <c r="B4" s="5"/>
      <c r="C4" s="6"/>
      <c r="D4" s="5"/>
      <c r="E4" s="5"/>
      <c r="F4" s="5"/>
    </row>
    <row r="5" spans="1:6" x14ac:dyDescent="0.2">
      <c r="A5" s="7"/>
      <c r="B5" s="8"/>
      <c r="C5" s="9"/>
      <c r="D5" s="8"/>
      <c r="E5" s="10"/>
      <c r="F5" s="11"/>
    </row>
    <row r="6" spans="1:6" ht="15.6" x14ac:dyDescent="0.3">
      <c r="A6" s="12" t="s">
        <v>15</v>
      </c>
      <c r="B6" s="12"/>
      <c r="C6" s="15"/>
      <c r="D6" s="12"/>
      <c r="E6" s="12"/>
      <c r="F6" s="12"/>
    </row>
    <row r="7" spans="1:6" ht="13.2" x14ac:dyDescent="0.25">
      <c r="A7" s="12" t="s">
        <v>1</v>
      </c>
      <c r="B7" s="12"/>
      <c r="C7" s="15"/>
      <c r="D7" s="52" t="s">
        <v>83</v>
      </c>
      <c r="E7" s="12"/>
      <c r="F7" s="34" t="s">
        <v>5</v>
      </c>
    </row>
    <row r="8" spans="1:6" ht="13.2" x14ac:dyDescent="0.25">
      <c r="A8" s="12" t="s">
        <v>84</v>
      </c>
      <c r="B8" s="13"/>
      <c r="C8" s="16"/>
      <c r="D8" s="52" t="s">
        <v>85</v>
      </c>
      <c r="E8" s="43" t="s">
        <v>5</v>
      </c>
      <c r="F8" s="35" t="s">
        <v>5</v>
      </c>
    </row>
    <row r="9" spans="1:6" x14ac:dyDescent="0.2">
      <c r="A9" s="14"/>
      <c r="B9" s="14"/>
      <c r="C9" s="14"/>
      <c r="D9" s="14"/>
      <c r="E9" s="14" t="s">
        <v>5</v>
      </c>
      <c r="F9" s="14"/>
    </row>
    <row r="10" spans="1:6" ht="10.8" thickBot="1" x14ac:dyDescent="0.25">
      <c r="A10" s="1"/>
      <c r="B10" s="2"/>
      <c r="C10" s="2"/>
      <c r="D10" s="2"/>
      <c r="E10" s="3"/>
      <c r="F10" s="4"/>
    </row>
    <row r="11" spans="1:6" ht="30.6" thickBot="1" x14ac:dyDescent="0.25">
      <c r="A11" s="39" t="s">
        <v>66</v>
      </c>
      <c r="B11" s="19" t="s">
        <v>7</v>
      </c>
      <c r="C11" s="20" t="s">
        <v>0</v>
      </c>
      <c r="D11" s="19" t="s">
        <v>8</v>
      </c>
      <c r="E11" s="19" t="s">
        <v>9</v>
      </c>
      <c r="F11" s="21" t="s">
        <v>10</v>
      </c>
    </row>
    <row r="12" spans="1:6" ht="15" x14ac:dyDescent="0.2">
      <c r="A12" s="53" t="s">
        <v>11</v>
      </c>
      <c r="B12" s="54" t="s">
        <v>16</v>
      </c>
      <c r="C12" s="55" t="s">
        <v>12</v>
      </c>
      <c r="D12" s="56">
        <v>1</v>
      </c>
      <c r="E12" s="45"/>
      <c r="F12" s="46">
        <f t="shared" ref="F12:F24" si="0">E12*D12</f>
        <v>0</v>
      </c>
    </row>
    <row r="13" spans="1:6" ht="15" x14ac:dyDescent="0.2">
      <c r="A13" s="57">
        <v>113728</v>
      </c>
      <c r="B13" s="58" t="s">
        <v>82</v>
      </c>
      <c r="C13" s="59" t="s">
        <v>60</v>
      </c>
      <c r="D13" s="60">
        <v>274.5</v>
      </c>
      <c r="E13" s="47"/>
      <c r="F13" s="25">
        <f t="shared" si="0"/>
        <v>0</v>
      </c>
    </row>
    <row r="14" spans="1:6" ht="15" x14ac:dyDescent="0.2">
      <c r="A14" s="57">
        <v>919111</v>
      </c>
      <c r="B14" s="58" t="s">
        <v>64</v>
      </c>
      <c r="C14" s="59" t="s">
        <v>17</v>
      </c>
      <c r="D14" s="60">
        <v>10</v>
      </c>
      <c r="E14" s="47"/>
      <c r="F14" s="25">
        <f t="shared" si="0"/>
        <v>0</v>
      </c>
    </row>
    <row r="15" spans="1:6" ht="15" x14ac:dyDescent="0.2">
      <c r="A15" s="57">
        <v>93818</v>
      </c>
      <c r="B15" s="58" t="s">
        <v>63</v>
      </c>
      <c r="C15" s="59" t="s">
        <v>2</v>
      </c>
      <c r="D15" s="60">
        <v>18300</v>
      </c>
      <c r="E15" s="47"/>
      <c r="F15" s="25">
        <f t="shared" si="0"/>
        <v>0</v>
      </c>
    </row>
    <row r="16" spans="1:6" ht="15" x14ac:dyDescent="0.2">
      <c r="A16" s="57" t="s">
        <v>65</v>
      </c>
      <c r="B16" s="58" t="s">
        <v>72</v>
      </c>
      <c r="C16" s="59" t="s">
        <v>60</v>
      </c>
      <c r="D16" s="60">
        <v>366</v>
      </c>
      <c r="E16" s="47"/>
      <c r="F16" s="25">
        <f t="shared" si="0"/>
        <v>0</v>
      </c>
    </row>
    <row r="17" spans="1:6" ht="15" x14ac:dyDescent="0.2">
      <c r="A17" s="57">
        <v>572223</v>
      </c>
      <c r="B17" s="58" t="s">
        <v>62</v>
      </c>
      <c r="C17" s="59" t="s">
        <v>2</v>
      </c>
      <c r="D17" s="60">
        <v>18300</v>
      </c>
      <c r="E17" s="47"/>
      <c r="F17" s="25">
        <f t="shared" si="0"/>
        <v>0</v>
      </c>
    </row>
    <row r="18" spans="1:6" ht="15" x14ac:dyDescent="0.2">
      <c r="A18" s="61" t="s">
        <v>61</v>
      </c>
      <c r="B18" s="62" t="s">
        <v>86</v>
      </c>
      <c r="C18" s="59" t="s">
        <v>2</v>
      </c>
      <c r="D18" s="63">
        <v>9150</v>
      </c>
      <c r="E18" s="48"/>
      <c r="F18" s="49">
        <f t="shared" si="0"/>
        <v>0</v>
      </c>
    </row>
    <row r="19" spans="1:6" ht="15" x14ac:dyDescent="0.2">
      <c r="A19" s="57">
        <v>113761</v>
      </c>
      <c r="B19" s="58" t="s">
        <v>73</v>
      </c>
      <c r="C19" s="59" t="s">
        <v>4</v>
      </c>
      <c r="D19" s="60">
        <v>10</v>
      </c>
      <c r="E19" s="47"/>
      <c r="F19" s="25">
        <f t="shared" si="0"/>
        <v>0</v>
      </c>
    </row>
    <row r="20" spans="1:6" ht="15" x14ac:dyDescent="0.2">
      <c r="A20" s="57">
        <v>931311</v>
      </c>
      <c r="B20" s="58" t="s">
        <v>74</v>
      </c>
      <c r="C20" s="59" t="s">
        <v>4</v>
      </c>
      <c r="D20" s="60">
        <v>10</v>
      </c>
      <c r="E20" s="47"/>
      <c r="F20" s="25">
        <f t="shared" si="0"/>
        <v>0</v>
      </c>
    </row>
    <row r="21" spans="1:6" ht="15" x14ac:dyDescent="0.2">
      <c r="A21" s="57">
        <v>12922</v>
      </c>
      <c r="B21" s="58" t="s">
        <v>75</v>
      </c>
      <c r="C21" s="59" t="s">
        <v>2</v>
      </c>
      <c r="D21" s="60">
        <v>1830</v>
      </c>
      <c r="E21" s="50"/>
      <c r="F21" s="25">
        <f t="shared" si="0"/>
        <v>0</v>
      </c>
    </row>
    <row r="22" spans="1:6" ht="15" x14ac:dyDescent="0.2">
      <c r="A22" s="57">
        <v>56962</v>
      </c>
      <c r="B22" s="58" t="s">
        <v>76</v>
      </c>
      <c r="C22" s="59" t="s">
        <v>2</v>
      </c>
      <c r="D22" s="60">
        <v>1830</v>
      </c>
      <c r="E22" s="50"/>
      <c r="F22" s="25">
        <f t="shared" si="0"/>
        <v>0</v>
      </c>
    </row>
    <row r="23" spans="1:6" ht="15" x14ac:dyDescent="0.2">
      <c r="A23" s="64" t="s">
        <v>78</v>
      </c>
      <c r="B23" s="58" t="s">
        <v>79</v>
      </c>
      <c r="C23" s="59" t="s">
        <v>3</v>
      </c>
      <c r="D23" s="60">
        <v>256.2</v>
      </c>
      <c r="E23" s="50"/>
      <c r="F23" s="25">
        <f t="shared" si="0"/>
        <v>0</v>
      </c>
    </row>
    <row r="24" spans="1:6" ht="15.6" thickBot="1" x14ac:dyDescent="0.25">
      <c r="A24" s="65">
        <v>915111</v>
      </c>
      <c r="B24" s="66" t="s">
        <v>77</v>
      </c>
      <c r="C24" s="65" t="s">
        <v>2</v>
      </c>
      <c r="D24" s="67">
        <v>457.5</v>
      </c>
      <c r="E24" s="51"/>
      <c r="F24" s="68">
        <f t="shared" si="0"/>
        <v>0</v>
      </c>
    </row>
    <row r="25" spans="1:6" ht="15" x14ac:dyDescent="0.2">
      <c r="A25" s="69"/>
      <c r="B25" s="37" t="s">
        <v>13</v>
      </c>
      <c r="C25" s="37"/>
      <c r="D25" s="37"/>
      <c r="E25" s="70" t="s">
        <v>5</v>
      </c>
      <c r="F25" s="71">
        <f>SUM(F12:F24)</f>
        <v>0</v>
      </c>
    </row>
    <row r="26" spans="1:6" ht="15" x14ac:dyDescent="0.2">
      <c r="A26" s="72"/>
      <c r="B26" s="22" t="s">
        <v>6</v>
      </c>
      <c r="C26" s="22"/>
      <c r="D26" s="22"/>
      <c r="E26" s="73" t="s">
        <v>5</v>
      </c>
      <c r="F26" s="25">
        <f>F25*0.21</f>
        <v>0</v>
      </c>
    </row>
    <row r="27" spans="1:6" ht="15.6" thickBot="1" x14ac:dyDescent="0.25">
      <c r="A27" s="74"/>
      <c r="B27" s="27" t="s">
        <v>14</v>
      </c>
      <c r="C27" s="27"/>
      <c r="D27" s="27"/>
      <c r="E27" s="75" t="s">
        <v>5</v>
      </c>
      <c r="F27" s="29">
        <f>F26+F25</f>
        <v>0</v>
      </c>
    </row>
  </sheetData>
  <mergeCells count="1">
    <mergeCell ref="A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103C-D208-46D0-9113-8C34364BA79D}">
  <dimension ref="A1:F27"/>
  <sheetViews>
    <sheetView workbookViewId="0">
      <selection activeCell="E12" sqref="E12:E24"/>
    </sheetView>
  </sheetViews>
  <sheetFormatPr defaultRowHeight="10.199999999999999" x14ac:dyDescent="0.2"/>
  <cols>
    <col min="1" max="1" width="17" customWidth="1"/>
    <col min="2" max="2" width="110.140625" customWidth="1"/>
    <col min="4" max="4" width="28" customWidth="1"/>
    <col min="5" max="5" width="16.42578125" customWidth="1"/>
    <col min="6" max="6" width="22.42578125" customWidth="1"/>
  </cols>
  <sheetData>
    <row r="1" spans="1:6" ht="17.399999999999999" x14ac:dyDescent="0.2">
      <c r="A1" s="178" t="s">
        <v>5</v>
      </c>
      <c r="B1" s="178"/>
      <c r="C1" s="178"/>
      <c r="D1" s="178"/>
      <c r="E1" s="178"/>
      <c r="F1" s="178"/>
    </row>
    <row r="2" spans="1:6" ht="13.2" x14ac:dyDescent="0.25">
      <c r="A2" s="17" t="s">
        <v>89</v>
      </c>
      <c r="B2" s="5"/>
      <c r="C2" s="18" t="s">
        <v>5</v>
      </c>
      <c r="D2" s="5"/>
      <c r="E2" s="5"/>
      <c r="F2" s="5"/>
    </row>
    <row r="3" spans="1:6" ht="12" x14ac:dyDescent="0.25">
      <c r="A3" s="17" t="s">
        <v>90</v>
      </c>
      <c r="B3" s="5"/>
      <c r="C3" s="5"/>
      <c r="D3" s="5"/>
      <c r="E3" s="12"/>
      <c r="F3" s="5"/>
    </row>
    <row r="4" spans="1:6" ht="12" x14ac:dyDescent="0.25">
      <c r="A4" s="6"/>
      <c r="B4" s="5"/>
      <c r="C4" s="6"/>
      <c r="D4" s="5"/>
      <c r="E4" s="5"/>
      <c r="F4" s="5"/>
    </row>
    <row r="5" spans="1:6" x14ac:dyDescent="0.2">
      <c r="A5" s="7"/>
      <c r="B5" s="8"/>
      <c r="C5" s="9"/>
      <c r="D5" s="8"/>
      <c r="E5" s="10"/>
      <c r="F5" s="11"/>
    </row>
    <row r="6" spans="1:6" ht="15.6" x14ac:dyDescent="0.3">
      <c r="A6" s="12" t="s">
        <v>15</v>
      </c>
      <c r="B6" s="12"/>
      <c r="C6" s="15"/>
      <c r="D6" s="12"/>
      <c r="E6" s="12"/>
      <c r="F6" s="12"/>
    </row>
    <row r="7" spans="1:6" ht="13.2" x14ac:dyDescent="0.25">
      <c r="A7" s="12" t="s">
        <v>1</v>
      </c>
      <c r="B7" s="12"/>
      <c r="C7" s="15"/>
      <c r="D7" s="12" t="s">
        <v>91</v>
      </c>
      <c r="E7" s="12"/>
      <c r="F7" s="34" t="s">
        <v>5</v>
      </c>
    </row>
    <row r="8" spans="1:6" ht="13.2" x14ac:dyDescent="0.25">
      <c r="A8" s="12" t="s">
        <v>84</v>
      </c>
      <c r="B8" s="13"/>
      <c r="C8" s="16"/>
      <c r="D8" s="12" t="s">
        <v>92</v>
      </c>
      <c r="E8" s="43" t="s">
        <v>5</v>
      </c>
      <c r="F8" s="35" t="s">
        <v>5</v>
      </c>
    </row>
    <row r="9" spans="1:6" x14ac:dyDescent="0.2">
      <c r="A9" s="14"/>
      <c r="B9" s="14"/>
      <c r="C9" s="14"/>
      <c r="D9" s="14"/>
      <c r="E9" s="14" t="s">
        <v>5</v>
      </c>
      <c r="F9" s="14"/>
    </row>
    <row r="10" spans="1:6" ht="10.8" thickBot="1" x14ac:dyDescent="0.25">
      <c r="A10" s="1"/>
      <c r="B10" s="2"/>
      <c r="C10" s="2"/>
      <c r="D10" s="2"/>
      <c r="E10" s="3"/>
      <c r="F10" s="4"/>
    </row>
    <row r="11" spans="1:6" ht="45.6" thickBot="1" x14ac:dyDescent="0.25">
      <c r="A11" s="39" t="s">
        <v>66</v>
      </c>
      <c r="B11" s="19" t="s">
        <v>7</v>
      </c>
      <c r="C11" s="20" t="s">
        <v>0</v>
      </c>
      <c r="D11" s="19" t="s">
        <v>8</v>
      </c>
      <c r="E11" s="19" t="s">
        <v>9</v>
      </c>
      <c r="F11" s="21" t="s">
        <v>10</v>
      </c>
    </row>
    <row r="12" spans="1:6" ht="15" x14ac:dyDescent="0.2">
      <c r="A12" s="53" t="s">
        <v>11</v>
      </c>
      <c r="B12" s="54" t="s">
        <v>16</v>
      </c>
      <c r="C12" s="55" t="s">
        <v>12</v>
      </c>
      <c r="D12" s="56">
        <v>1</v>
      </c>
      <c r="E12" s="45"/>
      <c r="F12" s="46">
        <f t="shared" ref="F12:F24" si="0">E12*D12</f>
        <v>0</v>
      </c>
    </row>
    <row r="13" spans="1:6" ht="15" x14ac:dyDescent="0.2">
      <c r="A13" s="57">
        <v>113728</v>
      </c>
      <c r="B13" s="58" t="s">
        <v>82</v>
      </c>
      <c r="C13" s="59" t="s">
        <v>60</v>
      </c>
      <c r="D13" s="60">
        <v>2.7250000000000001</v>
      </c>
      <c r="E13" s="47"/>
      <c r="F13" s="25">
        <f t="shared" si="0"/>
        <v>0</v>
      </c>
    </row>
    <row r="14" spans="1:6" ht="15" x14ac:dyDescent="0.2">
      <c r="A14" s="57">
        <v>919111</v>
      </c>
      <c r="B14" s="58" t="s">
        <v>64</v>
      </c>
      <c r="C14" s="59" t="s">
        <v>17</v>
      </c>
      <c r="D14" s="60">
        <v>10.9</v>
      </c>
      <c r="E14" s="47"/>
      <c r="F14" s="25">
        <f t="shared" si="0"/>
        <v>0</v>
      </c>
    </row>
    <row r="15" spans="1:6" ht="15" x14ac:dyDescent="0.2">
      <c r="A15" s="57">
        <v>93818</v>
      </c>
      <c r="B15" s="58" t="s">
        <v>63</v>
      </c>
      <c r="C15" s="59" t="s">
        <v>2</v>
      </c>
      <c r="D15" s="60">
        <v>15063.8</v>
      </c>
      <c r="E15" s="47"/>
      <c r="F15" s="25">
        <f t="shared" si="0"/>
        <v>0</v>
      </c>
    </row>
    <row r="16" spans="1:6" ht="15" x14ac:dyDescent="0.2">
      <c r="A16" s="57" t="s">
        <v>65</v>
      </c>
      <c r="B16" s="58" t="s">
        <v>72</v>
      </c>
      <c r="C16" s="59" t="s">
        <v>60</v>
      </c>
      <c r="D16" s="60">
        <v>301.27600000000001</v>
      </c>
      <c r="E16" s="47"/>
      <c r="F16" s="25">
        <f t="shared" si="0"/>
        <v>0</v>
      </c>
    </row>
    <row r="17" spans="1:6" ht="15" x14ac:dyDescent="0.2">
      <c r="A17" s="57">
        <v>572223</v>
      </c>
      <c r="B17" s="58" t="s">
        <v>62</v>
      </c>
      <c r="C17" s="59" t="s">
        <v>2</v>
      </c>
      <c r="D17" s="60">
        <v>15063.8</v>
      </c>
      <c r="E17" s="47"/>
      <c r="F17" s="25">
        <f t="shared" si="0"/>
        <v>0</v>
      </c>
    </row>
    <row r="18" spans="1:6" ht="15" x14ac:dyDescent="0.2">
      <c r="A18" s="61" t="s">
        <v>61</v>
      </c>
      <c r="B18" s="62" t="s">
        <v>86</v>
      </c>
      <c r="C18" s="59" t="s">
        <v>2</v>
      </c>
      <c r="D18" s="63">
        <v>7531.9</v>
      </c>
      <c r="E18" s="48"/>
      <c r="F18" s="49">
        <f t="shared" si="0"/>
        <v>0</v>
      </c>
    </row>
    <row r="19" spans="1:6" ht="15" x14ac:dyDescent="0.2">
      <c r="A19" s="57">
        <v>113761</v>
      </c>
      <c r="B19" s="58" t="s">
        <v>73</v>
      </c>
      <c r="C19" s="59" t="s">
        <v>4</v>
      </c>
      <c r="D19" s="60">
        <v>1392.9</v>
      </c>
      <c r="E19" s="47"/>
      <c r="F19" s="25">
        <f t="shared" si="0"/>
        <v>0</v>
      </c>
    </row>
    <row r="20" spans="1:6" ht="15" x14ac:dyDescent="0.2">
      <c r="A20" s="57">
        <v>931311</v>
      </c>
      <c r="B20" s="58" t="s">
        <v>74</v>
      </c>
      <c r="C20" s="59" t="s">
        <v>4</v>
      </c>
      <c r="D20" s="60">
        <v>1392.9</v>
      </c>
      <c r="E20" s="47"/>
      <c r="F20" s="25">
        <f t="shared" si="0"/>
        <v>0</v>
      </c>
    </row>
    <row r="21" spans="1:6" ht="15" x14ac:dyDescent="0.2">
      <c r="A21" s="57">
        <v>12922</v>
      </c>
      <c r="B21" s="58" t="s">
        <v>75</v>
      </c>
      <c r="C21" s="59" t="s">
        <v>2</v>
      </c>
      <c r="D21" s="60">
        <v>1382</v>
      </c>
      <c r="E21" s="50"/>
      <c r="F21" s="25">
        <f t="shared" si="0"/>
        <v>0</v>
      </c>
    </row>
    <row r="22" spans="1:6" ht="15" x14ac:dyDescent="0.2">
      <c r="A22" s="57">
        <v>56962</v>
      </c>
      <c r="B22" s="58" t="s">
        <v>76</v>
      </c>
      <c r="C22" s="59" t="s">
        <v>2</v>
      </c>
      <c r="D22" s="60">
        <v>1382</v>
      </c>
      <c r="E22" s="50"/>
      <c r="F22" s="25">
        <f t="shared" si="0"/>
        <v>0</v>
      </c>
    </row>
    <row r="23" spans="1:6" ht="15" x14ac:dyDescent="0.2">
      <c r="A23" s="64" t="s">
        <v>78</v>
      </c>
      <c r="B23" s="58" t="s">
        <v>79</v>
      </c>
      <c r="C23" s="59" t="s">
        <v>3</v>
      </c>
      <c r="D23" s="60">
        <v>193.48</v>
      </c>
      <c r="E23" s="50"/>
      <c r="F23" s="25">
        <f t="shared" si="0"/>
        <v>0</v>
      </c>
    </row>
    <row r="24" spans="1:6" ht="15.6" thickBot="1" x14ac:dyDescent="0.25">
      <c r="A24" s="76">
        <v>915111</v>
      </c>
      <c r="B24" s="66" t="s">
        <v>77</v>
      </c>
      <c r="C24" s="65" t="s">
        <v>2</v>
      </c>
      <c r="D24" s="67">
        <v>345.5</v>
      </c>
      <c r="E24" s="51"/>
      <c r="F24" s="29">
        <f t="shared" si="0"/>
        <v>0</v>
      </c>
    </row>
    <row r="25" spans="1:6" ht="15" x14ac:dyDescent="0.2">
      <c r="A25" s="36"/>
      <c r="B25" s="37" t="s">
        <v>13</v>
      </c>
      <c r="C25" s="37"/>
      <c r="D25" s="37"/>
      <c r="E25" s="38" t="s">
        <v>5</v>
      </c>
      <c r="F25" s="44">
        <f>SUM(F12:F24)</f>
        <v>0</v>
      </c>
    </row>
    <row r="26" spans="1:6" ht="15" x14ac:dyDescent="0.2">
      <c r="A26" s="23"/>
      <c r="B26" s="22" t="s">
        <v>6</v>
      </c>
      <c r="C26" s="22"/>
      <c r="D26" s="22"/>
      <c r="E26" s="24" t="s">
        <v>5</v>
      </c>
      <c r="F26" s="25">
        <f>F25*0.21</f>
        <v>0</v>
      </c>
    </row>
    <row r="27" spans="1:6" ht="15.6" thickBot="1" x14ac:dyDescent="0.25">
      <c r="A27" s="26"/>
      <c r="B27" s="27" t="s">
        <v>14</v>
      </c>
      <c r="C27" s="27"/>
      <c r="D27" s="27"/>
      <c r="E27" s="28" t="s">
        <v>5</v>
      </c>
      <c r="F27" s="29">
        <f>F26+F25</f>
        <v>0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rozpočet - III2741 Stříž. - H.S</vt:lpstr>
      <vt:lpstr>rozpočet III24428 Koš. - Stř.</vt:lpstr>
      <vt:lpstr>rozpočet - III27720 D.S.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2024-09-30T06:40:36Z</dcterms:modified>
</cp:coreProperties>
</file>