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X:\21 - OSTATNI\07 - STAVEBNI FIRMY\10 - BES\01 - Líšno opěrná zeď\41_PDPS_mikropiloty\ROZPOČET\"/>
    </mc:Choice>
  </mc:AlternateContent>
  <xr:revisionPtr revIDLastSave="0" documentId="13_ncr:1_{73C92D9C-7E3E-49C0-B0D8-AD343680482E}" xr6:coauthVersionLast="47" xr6:coauthVersionMax="47" xr10:uidLastSave="{00000000-0000-0000-0000-000000000000}"/>
  <bookViews>
    <workbookView xWindow="-120" yWindow="-120" windowWidth="51840" windowHeight="21240" activeTab="1" xr2:uid="{00000000-000D-0000-FFFF-FFFF00000000}"/>
  </bookViews>
  <sheets>
    <sheet name="Rekapitulace" sheetId="3" r:id="rId1"/>
    <sheet name="SO201" sheetId="2" r:id="rId2"/>
  </sheets>
  <calcPr calcId="191029"/>
</workbook>
</file>

<file path=xl/calcChain.xml><?xml version="1.0" encoding="utf-8"?>
<calcChain xmlns="http://schemas.openxmlformats.org/spreadsheetml/2006/main">
  <c r="I25" i="2" l="1"/>
  <c r="O29" i="2"/>
  <c r="I29" i="2"/>
  <c r="I26" i="2"/>
  <c r="O26" i="2" s="1"/>
  <c r="I15" i="2"/>
  <c r="I22" i="2"/>
  <c r="O22" i="2" s="1"/>
  <c r="I19" i="2"/>
  <c r="O19" i="2" s="1"/>
  <c r="I16" i="2"/>
  <c r="O16" i="2" s="1"/>
  <c r="I8" i="2"/>
  <c r="I3" i="2" s="1"/>
  <c r="C10" i="3" s="1"/>
  <c r="O12" i="2"/>
  <c r="I12" i="2"/>
  <c r="I9" i="2"/>
  <c r="O9" i="2" s="1"/>
  <c r="D10" i="3" s="1"/>
  <c r="E10" i="3" l="1"/>
  <c r="C7" i="3" s="1"/>
  <c r="C6" i="3"/>
</calcChain>
</file>

<file path=xl/sharedStrings.xml><?xml version="1.0" encoding="utf-8"?>
<sst xmlns="http://schemas.openxmlformats.org/spreadsheetml/2006/main" count="115" uniqueCount="67">
  <si>
    <t>EstiCon</t>
  </si>
  <si>
    <t>Firma:</t>
  </si>
  <si>
    <t>Rekapitulace ceny</t>
  </si>
  <si>
    <t>Stavba: A01 - III/1114 LÍŠNO - SVAH A ČÁST VOZOVKY - MIKROPILOTY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</si>
  <si>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</si>
  <si>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</si>
  <si>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</si>
  <si>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</si>
  <si>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</si>
  <si>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</si>
  <si>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</si>
  <si>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SO201</t>
  </si>
  <si>
    <t>Mikropiloty</t>
  </si>
  <si>
    <t>Soupis prací objektu</t>
  </si>
  <si>
    <t>S</t>
  </si>
  <si>
    <t>Stavba:</t>
  </si>
  <si>
    <t>A01</t>
  </si>
  <si>
    <t>III/1114 LÍŠNO - SVAH A ČÁST VOZOVKY - MIKROPILOTY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</si>
  <si>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</si>
  <si>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</si>
  <si>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</si>
  <si>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</si>
  <si>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</si>
  <si>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</si>
  <si>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</si>
  <si>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</si>
  <si>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</si>
  <si>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</si>
  <si>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</si>
  <si>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</si>
  <si>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</si>
  <si>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</si>
  <si>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</si>
  <si>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</si>
  <si>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</si>
  <si>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</si>
  <si>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/>
  </si>
  <si>
    <t>POPLATKY ZA SKLÁDKU</t>
  </si>
  <si>
    <t>T</t>
  </si>
  <si>
    <t>OTSKP2024 ~ 2024</t>
  </si>
  <si>
    <t>PP</t>
  </si>
  <si>
    <t>TS</t>
  </si>
  <si>
    <t>Položka zahrnuje:
- veškeré poplatky provozovateli skládky související s uložením odpadu na skládce.
Položka nezahrnuje:
- x</t>
  </si>
  <si>
    <t>02911</t>
  </si>
  <si>
    <t>OSTATNÍ POŽADAVKY - GEODETICKÉ ZAMĚŘENÍ - zaměření skutečnosti</t>
  </si>
  <si>
    <t>KPL</t>
  </si>
  <si>
    <t>Položka zahrnuje:
- veškeré náklady spojené s objednatelem požadovanými pracemi
Položka nezahrnuje:
- x</t>
  </si>
  <si>
    <t>2</t>
  </si>
  <si>
    <t>Základy</t>
  </si>
  <si>
    <t>227851</t>
  </si>
  <si>
    <t>MIKROPILOTY KOMPLET D DO 300MM NA POVRCHU</t>
  </si>
  <si>
    <t>M</t>
  </si>
  <si>
    <t>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261 nebo 266).
Způsob měření:
- pod pojmem DN mikropilot se rozumí DN dříku</t>
  </si>
  <si>
    <t>264115</t>
  </si>
  <si>
    <t>VRTY PRO PILOTY TŘ. I D DO 300MM</t>
  </si>
  <si>
    <t>Položka zahrnuje:
- zřízení vrtu, svislou a vodorovnou dopravu zeminy bez uložení na skládku, vrtací práce zapaž. i nepaž. vrtu
- čerpání vody z vrtu, vyčištění vrtu
- zabezpečení vrtacích prací
- dopravu, nájem, provoz a přemístění, montáž a demontáž vrtacích zařízení a dalších mechanismů
- lešení a podpěrné konstrukce pro práci a manipulaci s vrtacím zařízení a dalších mechanismů
- vrtací plošiny vč. zemních prací, zpevnění, odvodnění a pod.
- v případě zapažení dočasnými pažnicemi jejich opotřebení
- v případě zapažení suspenzí veškeré hospodaření s ní
Položka nezahrnuje:
-  zapažení trvalými pažnicemi
-  uložení zeminy na skládku a poplatek za skládku
Způsob měření:
- do délky vrtu se nezapočítává  hluché vrtání</t>
  </si>
  <si>
    <t>264215</t>
  </si>
  <si>
    <t>VRTY PRO PILOTY TŘ. II D DO 300MM</t>
  </si>
  <si>
    <t>4</t>
  </si>
  <si>
    <t>Vodorovné konstrukce</t>
  </si>
  <si>
    <t>451315</t>
  </si>
  <si>
    <t>PODKLADNÍ A VÝPLŇOVÉ VRSTVY Z PROSTÉHO BETONU C30/37</t>
  </si>
  <si>
    <t>M3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</si>
  <si>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</si>
  <si>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451365</t>
  </si>
  <si>
    <t>VÝZTUŽ PODKL VRSTEV Z OCELI 10505, B500B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</si>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</sst>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8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7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activeCell="B16" sqref="B16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3" t="s">
        <v>2</v>
      </c>
      <c r="C2" s="3"/>
      <c r="D2" s="3"/>
      <c r="E2" s="3"/>
    </row>
    <row r="3" spans="1:5" x14ac:dyDescent="0.25">
      <c r="A3" s="3"/>
      <c r="B3" s="44"/>
      <c r="C3" s="3"/>
      <c r="D3" s="3"/>
      <c r="E3" s="3"/>
    </row>
    <row r="4" spans="1:5" ht="39" customHeight="1" x14ac:dyDescent="0.25">
      <c r="A4" s="3"/>
      <c r="B4" s="43" t="s">
        <v>3</v>
      </c>
      <c r="C4" s="44"/>
      <c r="D4" s="44"/>
      <c r="E4" s="44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0</v>
      </c>
      <c r="D6" s="3"/>
      <c r="E6" s="3"/>
    </row>
    <row r="7" spans="1:5" x14ac:dyDescent="0.25">
      <c r="A7" s="3"/>
      <c r="B7" s="5" t="s">
        <v>5</v>
      </c>
      <c r="C7" s="6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'SO201'!I3</f>
        <v>0</v>
      </c>
      <c r="D10" s="9">
        <f>SUMIFS('SO201'!O:O,'SO201'!A:A,"P")</f>
        <v>0</v>
      </c>
      <c r="E10" s="9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tabSelected="1"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6.570312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13</v>
      </c>
      <c r="F2" s="3"/>
      <c r="G2" s="3"/>
      <c r="H2" s="3"/>
      <c r="I2" s="3"/>
      <c r="J2" s="15"/>
    </row>
    <row r="3" spans="1:16" x14ac:dyDescent="0.25">
      <c r="A3" s="3" t="s">
        <v>14</v>
      </c>
      <c r="B3" s="16" t="s">
        <v>15</v>
      </c>
      <c r="C3" s="45" t="s">
        <v>16</v>
      </c>
      <c r="D3" s="46"/>
      <c r="E3" s="17" t="s">
        <v>17</v>
      </c>
      <c r="F3" s="3"/>
      <c r="G3" s="3"/>
      <c r="H3" s="18" t="s">
        <v>11</v>
      </c>
      <c r="I3" s="19">
        <f>SUMIFS(I8:I31,A8:A31,"SD")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45" t="s">
        <v>11</v>
      </c>
      <c r="D4" s="46"/>
      <c r="E4" s="17" t="s">
        <v>12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7" t="s">
        <v>20</v>
      </c>
      <c r="B5" s="48" t="s">
        <v>21</v>
      </c>
      <c r="C5" s="49" t="s">
        <v>22</v>
      </c>
      <c r="D5" s="49" t="s">
        <v>23</v>
      </c>
      <c r="E5" s="49" t="s">
        <v>24</v>
      </c>
      <c r="F5" s="49" t="s">
        <v>25</v>
      </c>
      <c r="G5" s="49" t="s">
        <v>26</v>
      </c>
      <c r="H5" s="49" t="s">
        <v>27</v>
      </c>
      <c r="I5" s="49"/>
      <c r="J5" s="50" t="s">
        <v>28</v>
      </c>
      <c r="O5">
        <v>0.21</v>
      </c>
    </row>
    <row r="6" spans="1:16" x14ac:dyDescent="0.25">
      <c r="A6" s="47"/>
      <c r="B6" s="48"/>
      <c r="C6" s="49"/>
      <c r="D6" s="49"/>
      <c r="E6" s="49"/>
      <c r="F6" s="49"/>
      <c r="G6" s="49"/>
      <c r="H6" s="7" t="s">
        <v>29</v>
      </c>
      <c r="I6" s="7" t="s">
        <v>30</v>
      </c>
      <c r="J6" s="50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31</v>
      </c>
      <c r="B8" s="25"/>
      <c r="C8" s="26" t="s">
        <v>32</v>
      </c>
      <c r="D8" s="27"/>
      <c r="E8" s="24" t="s">
        <v>33</v>
      </c>
      <c r="F8" s="27"/>
      <c r="G8" s="27"/>
      <c r="H8" s="27"/>
      <c r="I8" s="28">
        <f>SUMIFS(I9:I14,A9:A14,"P")</f>
        <v>0</v>
      </c>
      <c r="J8" s="29"/>
    </row>
    <row r="9" spans="1:16" x14ac:dyDescent="0.25">
      <c r="A9" s="30" t="s">
        <v>34</v>
      </c>
      <c r="B9" s="30">
        <v>1</v>
      </c>
      <c r="C9" s="31" t="s">
        <v>35</v>
      </c>
      <c r="D9" s="30" t="s">
        <v>36</v>
      </c>
      <c r="E9" s="32" t="s">
        <v>37</v>
      </c>
      <c r="F9" s="33" t="s">
        <v>38</v>
      </c>
      <c r="G9" s="34">
        <v>39.697000000000003</v>
      </c>
      <c r="H9" s="35">
        <v>0</v>
      </c>
      <c r="I9" s="35">
        <f>ROUND(G9*H9,P4)</f>
        <v>0</v>
      </c>
      <c r="J9" s="33" t="s">
        <v>39</v>
      </c>
      <c r="O9" s="36">
        <f>I9*0.21</f>
        <v>0</v>
      </c>
      <c r="P9">
        <v>3</v>
      </c>
    </row>
    <row r="10" spans="1:16" x14ac:dyDescent="0.25">
      <c r="A10" s="30" t="s">
        <v>40</v>
      </c>
      <c r="B10" s="37"/>
      <c r="E10" s="38" t="s">
        <v>36</v>
      </c>
      <c r="J10" s="39"/>
    </row>
    <row r="11" spans="1:16" ht="75" x14ac:dyDescent="0.25">
      <c r="A11" s="30" t="s">
        <v>41</v>
      </c>
      <c r="B11" s="37"/>
      <c r="E11" s="32" t="s">
        <v>42</v>
      </c>
      <c r="J11" s="39"/>
    </row>
    <row r="12" spans="1:16" x14ac:dyDescent="0.25">
      <c r="A12" s="30" t="s">
        <v>34</v>
      </c>
      <c r="B12" s="30">
        <v>2</v>
      </c>
      <c r="C12" s="31" t="s">
        <v>43</v>
      </c>
      <c r="D12" s="30" t="s">
        <v>36</v>
      </c>
      <c r="E12" s="32" t="s">
        <v>44</v>
      </c>
      <c r="F12" s="33" t="s">
        <v>45</v>
      </c>
      <c r="G12" s="34">
        <v>1</v>
      </c>
      <c r="H12" s="35">
        <v>0</v>
      </c>
      <c r="I12" s="35">
        <f>ROUND(G12*H12,P4)</f>
        <v>0</v>
      </c>
      <c r="J12" s="33" t="s">
        <v>39</v>
      </c>
      <c r="O12" s="36">
        <f>I12*0.21</f>
        <v>0</v>
      </c>
      <c r="P12">
        <v>3</v>
      </c>
    </row>
    <row r="13" spans="1:16" x14ac:dyDescent="0.25">
      <c r="A13" s="30" t="s">
        <v>40</v>
      </c>
      <c r="B13" s="37"/>
      <c r="E13" s="38" t="s">
        <v>36</v>
      </c>
      <c r="J13" s="39"/>
    </row>
    <row r="14" spans="1:16" ht="60" x14ac:dyDescent="0.25">
      <c r="A14" s="30" t="s">
        <v>41</v>
      </c>
      <c r="B14" s="37"/>
      <c r="E14" s="32" t="s">
        <v>46</v>
      </c>
      <c r="J14" s="39"/>
    </row>
    <row r="15" spans="1:16" x14ac:dyDescent="0.25">
      <c r="A15" s="24" t="s">
        <v>31</v>
      </c>
      <c r="B15" s="25"/>
      <c r="C15" s="26" t="s">
        <v>47</v>
      </c>
      <c r="D15" s="27"/>
      <c r="E15" s="24" t="s">
        <v>48</v>
      </c>
      <c r="F15" s="27"/>
      <c r="G15" s="27"/>
      <c r="H15" s="27"/>
      <c r="I15" s="28">
        <f>SUMIFS(I16:I24,A16:A24,"P")</f>
        <v>0</v>
      </c>
      <c r="J15" s="29"/>
    </row>
    <row r="16" spans="1:16" x14ac:dyDescent="0.25">
      <c r="A16" s="30" t="s">
        <v>34</v>
      </c>
      <c r="B16" s="30">
        <v>3</v>
      </c>
      <c r="C16" s="31" t="s">
        <v>49</v>
      </c>
      <c r="D16" s="30" t="s">
        <v>36</v>
      </c>
      <c r="E16" s="32" t="s">
        <v>50</v>
      </c>
      <c r="F16" s="33" t="s">
        <v>51</v>
      </c>
      <c r="G16" s="34">
        <v>288</v>
      </c>
      <c r="H16" s="35">
        <v>0</v>
      </c>
      <c r="I16" s="35">
        <f>ROUND(G16*H16,P4)</f>
        <v>0</v>
      </c>
      <c r="J16" s="33" t="s">
        <v>39</v>
      </c>
      <c r="O16" s="36">
        <f>I16*0.21</f>
        <v>0</v>
      </c>
      <c r="P16">
        <v>3</v>
      </c>
    </row>
    <row r="17" spans="1:16" x14ac:dyDescent="0.25">
      <c r="A17" s="30" t="s">
        <v>40</v>
      </c>
      <c r="B17" s="37"/>
      <c r="E17" s="38" t="s">
        <v>36</v>
      </c>
      <c r="J17" s="39"/>
    </row>
    <row r="18" spans="1:16" ht="135" x14ac:dyDescent="0.25">
      <c r="A18" s="30" t="s">
        <v>41</v>
      </c>
      <c r="B18" s="37"/>
      <c r="E18" s="32" t="s">
        <v>52</v>
      </c>
      <c r="J18" s="39"/>
    </row>
    <row r="19" spans="1:16" x14ac:dyDescent="0.25">
      <c r="A19" s="30" t="s">
        <v>34</v>
      </c>
      <c r="B19" s="30">
        <v>4</v>
      </c>
      <c r="C19" s="31" t="s">
        <v>53</v>
      </c>
      <c r="D19" s="30" t="s">
        <v>36</v>
      </c>
      <c r="E19" s="32" t="s">
        <v>54</v>
      </c>
      <c r="F19" s="33" t="s">
        <v>51</v>
      </c>
      <c r="G19" s="34">
        <v>144</v>
      </c>
      <c r="H19" s="35">
        <v>0</v>
      </c>
      <c r="I19" s="35">
        <f>ROUND(G19*H19,P4)</f>
        <v>0</v>
      </c>
      <c r="J19" s="33" t="s">
        <v>39</v>
      </c>
      <c r="O19" s="36">
        <f>I19*0.21</f>
        <v>0</v>
      </c>
      <c r="P19">
        <v>3</v>
      </c>
    </row>
    <row r="20" spans="1:16" x14ac:dyDescent="0.25">
      <c r="A20" s="30" t="s">
        <v>40</v>
      </c>
      <c r="B20" s="37"/>
      <c r="E20" s="38" t="s">
        <v>36</v>
      </c>
      <c r="J20" s="39"/>
    </row>
    <row r="21" spans="1:16" ht="255" x14ac:dyDescent="0.25">
      <c r="A21" s="30" t="s">
        <v>41</v>
      </c>
      <c r="B21" s="37"/>
      <c r="E21" s="32" t="s">
        <v>55</v>
      </c>
      <c r="J21" s="39"/>
    </row>
    <row r="22" spans="1:16" x14ac:dyDescent="0.25">
      <c r="A22" s="30" t="s">
        <v>34</v>
      </c>
      <c r="B22" s="30">
        <v>5</v>
      </c>
      <c r="C22" s="31" t="s">
        <v>56</v>
      </c>
      <c r="D22" s="30" t="s">
        <v>36</v>
      </c>
      <c r="E22" s="32" t="s">
        <v>57</v>
      </c>
      <c r="F22" s="33" t="s">
        <v>51</v>
      </c>
      <c r="G22" s="34">
        <v>162</v>
      </c>
      <c r="H22" s="35">
        <v>0</v>
      </c>
      <c r="I22" s="35">
        <f>ROUND(G22*H22,P4)</f>
        <v>0</v>
      </c>
      <c r="J22" s="33" t="s">
        <v>39</v>
      </c>
      <c r="O22" s="36">
        <f>I22*0.21</f>
        <v>0</v>
      </c>
      <c r="P22">
        <v>3</v>
      </c>
    </row>
    <row r="23" spans="1:16" x14ac:dyDescent="0.25">
      <c r="A23" s="30" t="s">
        <v>40</v>
      </c>
      <c r="B23" s="37"/>
      <c r="E23" s="38" t="s">
        <v>36</v>
      </c>
      <c r="J23" s="39"/>
    </row>
    <row r="24" spans="1:16" ht="255" x14ac:dyDescent="0.25">
      <c r="A24" s="30" t="s">
        <v>41</v>
      </c>
      <c r="B24" s="37"/>
      <c r="E24" s="32" t="s">
        <v>55</v>
      </c>
      <c r="J24" s="39"/>
    </row>
    <row r="25" spans="1:16" x14ac:dyDescent="0.25">
      <c r="A25" s="24" t="s">
        <v>31</v>
      </c>
      <c r="B25" s="25"/>
      <c r="C25" s="26" t="s">
        <v>58</v>
      </c>
      <c r="D25" s="27"/>
      <c r="E25" s="24" t="s">
        <v>59</v>
      </c>
      <c r="F25" s="27"/>
      <c r="G25" s="27"/>
      <c r="H25" s="27"/>
      <c r="I25" s="28">
        <f>SUMIFS(I26:I31,A26:A31,"P")</f>
        <v>0</v>
      </c>
      <c r="J25" s="29"/>
    </row>
    <row r="26" spans="1:16" x14ac:dyDescent="0.25">
      <c r="A26" s="30" t="s">
        <v>34</v>
      </c>
      <c r="B26" s="30">
        <v>6</v>
      </c>
      <c r="C26" s="31" t="s">
        <v>60</v>
      </c>
      <c r="D26" s="30" t="s">
        <v>36</v>
      </c>
      <c r="E26" s="32" t="s">
        <v>61</v>
      </c>
      <c r="F26" s="33" t="s">
        <v>62</v>
      </c>
      <c r="G26" s="34">
        <v>23.76</v>
      </c>
      <c r="H26" s="35">
        <v>0</v>
      </c>
      <c r="I26" s="35">
        <f>ROUND(G26*H26,P4)</f>
        <v>0</v>
      </c>
      <c r="J26" s="33" t="s">
        <v>39</v>
      </c>
      <c r="O26" s="36">
        <f>I26*0.21</f>
        <v>0</v>
      </c>
      <c r="P26">
        <v>3</v>
      </c>
    </row>
    <row r="27" spans="1:16" x14ac:dyDescent="0.25">
      <c r="A27" s="30" t="s">
        <v>40</v>
      </c>
      <c r="B27" s="37"/>
      <c r="E27" s="38" t="s">
        <v>36</v>
      </c>
      <c r="J27" s="39"/>
    </row>
    <row r="28" spans="1:16" ht="409.5" x14ac:dyDescent="0.25">
      <c r="A28" s="30" t="s">
        <v>41</v>
      </c>
      <c r="B28" s="37"/>
      <c r="E28" s="32" t="s">
        <v>63</v>
      </c>
      <c r="J28" s="39"/>
    </row>
    <row r="29" spans="1:16" x14ac:dyDescent="0.25">
      <c r="A29" s="30" t="s">
        <v>34</v>
      </c>
      <c r="B29" s="30">
        <v>7</v>
      </c>
      <c r="C29" s="31" t="s">
        <v>64</v>
      </c>
      <c r="D29" s="30" t="s">
        <v>36</v>
      </c>
      <c r="E29" s="32" t="s">
        <v>65</v>
      </c>
      <c r="F29" s="33" t="s">
        <v>38</v>
      </c>
      <c r="G29" s="34">
        <v>3.5640000000000001</v>
      </c>
      <c r="H29" s="35">
        <v>0</v>
      </c>
      <c r="I29" s="35">
        <f>ROUND(G29*H29,P4)</f>
        <v>0</v>
      </c>
      <c r="J29" s="33" t="s">
        <v>39</v>
      </c>
      <c r="O29" s="36">
        <f>I29*0.21</f>
        <v>0</v>
      </c>
      <c r="P29">
        <v>3</v>
      </c>
    </row>
    <row r="30" spans="1:16" x14ac:dyDescent="0.25">
      <c r="A30" s="30" t="s">
        <v>40</v>
      </c>
      <c r="B30" s="37"/>
      <c r="E30" s="38" t="s">
        <v>36</v>
      </c>
      <c r="J30" s="39"/>
    </row>
    <row r="31" spans="1:16" ht="375" x14ac:dyDescent="0.25">
      <c r="A31" s="30" t="s">
        <v>41</v>
      </c>
      <c r="B31" s="40"/>
      <c r="C31" s="41"/>
      <c r="D31" s="41"/>
      <c r="E31" s="32" t="s">
        <v>66</v>
      </c>
      <c r="F31" s="41"/>
      <c r="G31" s="41"/>
      <c r="H31" s="41"/>
      <c r="I31" s="41"/>
      <c r="J31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Wilkonský Roman Ing.</dc:creator>
  <cp:lastModifiedBy>Petr Tomáš</cp:lastModifiedBy>
  <cp:lastPrinted>2024-08-30T08:00:37Z</cp:lastPrinted>
  <dcterms:created xsi:type="dcterms:W3CDTF">2024-08-30T07:55:52Z</dcterms:created>
  <dcterms:modified xsi:type="dcterms:W3CDTF">2024-08-30T08:01:11Z</dcterms:modified>
</cp:coreProperties>
</file>