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0 - Objekt DOZP - oprava..." sheetId="3" r:id="rId3"/>
    <sheet name="12 - Objekt DOZP - dešťov..." sheetId="4" r:id="rId4"/>
    <sheet name="14 - Objekt DOZP - most" sheetId="5" r:id="rId5"/>
    <sheet name="16 - Objekt DOZP - přístu..." sheetId="6" r:id="rId6"/>
    <sheet name="02 - VRN" sheetId="7" r:id="rId7"/>
    <sheet name="20 - Objekt TS - oprava o..." sheetId="8" r:id="rId8"/>
    <sheet name="22 - Objekt TS - schodiště" sheetId="9" r:id="rId9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'00 - VRN'!$C$124:$K$136</definedName>
    <definedName name="_xlnm.Print_Area" localSheetId="1">'00 - VRN'!$C$4:$J$76,'00 - VRN'!$C$82:$J$104,'00 - VRN'!$C$110:$K$136</definedName>
    <definedName name="_xlnm.Print_Titles" localSheetId="1">'00 - VRN'!$124:$124</definedName>
    <definedName name="_xlnm._FilterDatabase" localSheetId="2" hidden="1">'10 - Objekt DOZP - oprava...'!$C$133:$K$346</definedName>
    <definedName name="_xlnm.Print_Area" localSheetId="2">'10 - Objekt DOZP - oprava...'!$C$4:$J$76,'10 - Objekt DOZP - oprava...'!$C$82:$J$113,'10 - Objekt DOZP - oprava...'!$C$119:$K$346</definedName>
    <definedName name="_xlnm.Print_Titles" localSheetId="2">'10 - Objekt DOZP - oprava...'!$133:$133</definedName>
    <definedName name="_xlnm._FilterDatabase" localSheetId="3" hidden="1">'12 - Objekt DOZP - dešťov...'!$C$129:$K$276</definedName>
    <definedName name="_xlnm.Print_Area" localSheetId="3">'12 - Objekt DOZP - dešťov...'!$C$4:$J$76,'12 - Objekt DOZP - dešťov...'!$C$82:$J$109,'12 - Objekt DOZP - dešťov...'!$C$115:$K$276</definedName>
    <definedName name="_xlnm.Print_Titles" localSheetId="3">'12 - Objekt DOZP - dešťov...'!$129:$129</definedName>
    <definedName name="_xlnm._FilterDatabase" localSheetId="4" hidden="1">'14 - Objekt DOZP - most'!$C$130:$K$276</definedName>
    <definedName name="_xlnm.Print_Area" localSheetId="4">'14 - Objekt DOZP - most'!$C$4:$J$76,'14 - Objekt DOZP - most'!$C$82:$J$110,'14 - Objekt DOZP - most'!$C$116:$K$276</definedName>
    <definedName name="_xlnm.Print_Titles" localSheetId="4">'14 - Objekt DOZP - most'!$130:$130</definedName>
    <definedName name="_xlnm._FilterDatabase" localSheetId="5" hidden="1">'16 - Objekt DOZP - přístu...'!$C$135:$K$317</definedName>
    <definedName name="_xlnm.Print_Area" localSheetId="5">'16 - Objekt DOZP - přístu...'!$C$4:$J$76,'16 - Objekt DOZP - přístu...'!$C$82:$J$115,'16 - Objekt DOZP - přístu...'!$C$121:$K$317</definedName>
    <definedName name="_xlnm.Print_Titles" localSheetId="5">'16 - Objekt DOZP - přístu...'!$135:$135</definedName>
    <definedName name="_xlnm._FilterDatabase" localSheetId="6" hidden="1">'02 - VRN'!$C$124:$K$136</definedName>
    <definedName name="_xlnm.Print_Area" localSheetId="6">'02 - VRN'!$C$4:$J$76,'02 - VRN'!$C$82:$J$104,'02 - VRN'!$C$110:$K$136</definedName>
    <definedName name="_xlnm.Print_Titles" localSheetId="6">'02 - VRN'!$124:$124</definedName>
    <definedName name="_xlnm._FilterDatabase" localSheetId="7" hidden="1">'20 - Objekt TS - oprava o...'!$C$134:$K$279</definedName>
    <definedName name="_xlnm.Print_Area" localSheetId="7">'20 - Objekt TS - oprava o...'!$C$4:$J$76,'20 - Objekt TS - oprava o...'!$C$82:$J$114,'20 - Objekt TS - oprava o...'!$C$120:$K$279</definedName>
    <definedName name="_xlnm.Print_Titles" localSheetId="7">'20 - Objekt TS - oprava o...'!$134:$134</definedName>
    <definedName name="_xlnm._FilterDatabase" localSheetId="8" hidden="1">'22 - Objekt TS - schodiště'!$C$134:$K$255</definedName>
    <definedName name="_xlnm.Print_Area" localSheetId="8">'22 - Objekt TS - schodiště'!$C$4:$J$76,'22 - Objekt TS - schodiště'!$C$82:$J$114,'22 - Objekt TS - schodiště'!$C$120:$K$255</definedName>
    <definedName name="_xlnm.Print_Titles" localSheetId="8">'22 - Objekt TS - schodiště'!$134:$134</definedName>
  </definedNames>
  <calcPr/>
</workbook>
</file>

<file path=xl/calcChain.xml><?xml version="1.0" encoding="utf-8"?>
<calcChain xmlns="http://schemas.openxmlformats.org/spreadsheetml/2006/main">
  <c i="9" l="1" r="J39"/>
  <c r="J38"/>
  <c i="1" r="AY104"/>
  <c i="9" r="J37"/>
  <c i="1" r="AX104"/>
  <c i="9"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T233"/>
  <c r="R234"/>
  <c r="R233"/>
  <c r="P234"/>
  <c r="P233"/>
  <c r="BI232"/>
  <c r="BH232"/>
  <c r="BG232"/>
  <c r="BE232"/>
  <c r="T232"/>
  <c r="R232"/>
  <c r="P232"/>
  <c r="BI229"/>
  <c r="BH229"/>
  <c r="BG229"/>
  <c r="BE229"/>
  <c r="T229"/>
  <c r="R229"/>
  <c r="P229"/>
  <c r="BI228"/>
  <c r="BH228"/>
  <c r="BG228"/>
  <c r="BE228"/>
  <c r="T228"/>
  <c r="R228"/>
  <c r="P228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199"/>
  <c r="BH199"/>
  <c r="BG199"/>
  <c r="BE199"/>
  <c r="T199"/>
  <c r="R199"/>
  <c r="P199"/>
  <c r="BI193"/>
  <c r="BH193"/>
  <c r="BG193"/>
  <c r="BE193"/>
  <c r="T193"/>
  <c r="R193"/>
  <c r="P193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91"/>
  <c r="E7"/>
  <c r="E85"/>
  <c i="8" r="J39"/>
  <c r="J38"/>
  <c i="1" r="AY103"/>
  <c i="8" r="J37"/>
  <c i="1" r="AX103"/>
  <c i="8" r="BI279"/>
  <c r="BH279"/>
  <c r="BG279"/>
  <c r="BE279"/>
  <c r="T279"/>
  <c r="T278"/>
  <c r="R279"/>
  <c r="R278"/>
  <c r="P279"/>
  <c r="P278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T257"/>
  <c r="R258"/>
  <c r="R257"/>
  <c r="P258"/>
  <c r="P257"/>
  <c r="BI256"/>
  <c r="BH256"/>
  <c r="BG256"/>
  <c r="BE256"/>
  <c r="T256"/>
  <c r="R256"/>
  <c r="P256"/>
  <c r="BI253"/>
  <c r="BH253"/>
  <c r="BG253"/>
  <c r="BE253"/>
  <c r="T253"/>
  <c r="R253"/>
  <c r="P253"/>
  <c r="BI252"/>
  <c r="BH252"/>
  <c r="BG252"/>
  <c r="BE252"/>
  <c r="T252"/>
  <c r="R252"/>
  <c r="P252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4"/>
  <c r="BH194"/>
  <c r="BG194"/>
  <c r="BE194"/>
  <c r="T194"/>
  <c r="R194"/>
  <c r="P194"/>
  <c r="BI191"/>
  <c r="BH191"/>
  <c r="BG191"/>
  <c r="BE191"/>
  <c r="T191"/>
  <c r="R191"/>
  <c r="P191"/>
  <c r="BI187"/>
  <c r="BH187"/>
  <c r="BG187"/>
  <c r="BE187"/>
  <c r="T187"/>
  <c r="T186"/>
  <c r="R187"/>
  <c r="R186"/>
  <c r="P187"/>
  <c r="P186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69"/>
  <c r="BH169"/>
  <c r="BG169"/>
  <c r="BE169"/>
  <c r="T169"/>
  <c r="R169"/>
  <c r="P169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J132"/>
  <c r="J131"/>
  <c r="F131"/>
  <c r="F129"/>
  <c r="E127"/>
  <c r="J94"/>
  <c r="J93"/>
  <c r="F93"/>
  <c r="F91"/>
  <c r="E89"/>
  <c r="J20"/>
  <c r="E20"/>
  <c r="F94"/>
  <c r="J19"/>
  <c r="J14"/>
  <c r="J129"/>
  <c r="E7"/>
  <c r="E123"/>
  <c i="7" r="J39"/>
  <c r="J38"/>
  <c i="1" r="AY102"/>
  <c i="7" r="J37"/>
  <c i="1" r="AX102"/>
  <c i="7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T129"/>
  <c r="R130"/>
  <c r="R129"/>
  <c r="P130"/>
  <c r="P129"/>
  <c r="BI127"/>
  <c r="BH127"/>
  <c r="BG127"/>
  <c r="BE127"/>
  <c r="T127"/>
  <c r="T126"/>
  <c r="R127"/>
  <c r="R126"/>
  <c r="P127"/>
  <c r="P126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6" r="J39"/>
  <c r="J38"/>
  <c i="1" r="AY100"/>
  <c i="6" r="J37"/>
  <c i="1" r="AX100"/>
  <c i="6" r="BI317"/>
  <c r="BH317"/>
  <c r="BG317"/>
  <c r="BE317"/>
  <c r="T317"/>
  <c r="R317"/>
  <c r="P317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T304"/>
  <c r="R305"/>
  <c r="R304"/>
  <c r="P305"/>
  <c r="P304"/>
  <c r="BI303"/>
  <c r="BH303"/>
  <c r="BG303"/>
  <c r="BE303"/>
  <c r="T303"/>
  <c r="R303"/>
  <c r="P303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T296"/>
  <c r="R297"/>
  <c r="R296"/>
  <c r="P297"/>
  <c r="P296"/>
  <c r="BI295"/>
  <c r="BH295"/>
  <c r="BG295"/>
  <c r="BE295"/>
  <c r="T295"/>
  <c r="R295"/>
  <c r="P295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T285"/>
  <c r="R286"/>
  <c r="R285"/>
  <c r="P286"/>
  <c r="P285"/>
  <c r="BI284"/>
  <c r="BH284"/>
  <c r="BG284"/>
  <c r="BE284"/>
  <c r="T284"/>
  <c r="R284"/>
  <c r="P284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4"/>
  <c r="BH234"/>
  <c r="BG234"/>
  <c r="BE234"/>
  <c r="T234"/>
  <c r="R234"/>
  <c r="P234"/>
  <c r="BI227"/>
  <c r="BH227"/>
  <c r="BG227"/>
  <c r="BE227"/>
  <c r="T227"/>
  <c r="R227"/>
  <c r="P227"/>
  <c r="BI220"/>
  <c r="BH220"/>
  <c r="BG220"/>
  <c r="BE220"/>
  <c r="T220"/>
  <c r="R220"/>
  <c r="P220"/>
  <c r="BI214"/>
  <c r="BH214"/>
  <c r="BG214"/>
  <c r="BE214"/>
  <c r="T214"/>
  <c r="R214"/>
  <c r="P214"/>
  <c r="BI207"/>
  <c r="BH207"/>
  <c r="BG207"/>
  <c r="BE207"/>
  <c r="T207"/>
  <c r="R207"/>
  <c r="P207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T173"/>
  <c r="R174"/>
  <c r="R173"/>
  <c r="P174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91"/>
  <c r="E7"/>
  <c r="E124"/>
  <c i="5" r="J39"/>
  <c r="J38"/>
  <c i="1" r="AY99"/>
  <c i="5" r="J37"/>
  <c i="1" r="AX99"/>
  <c i="5"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T259"/>
  <c r="R260"/>
  <c r="R259"/>
  <c r="P260"/>
  <c r="P259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6"/>
  <c r="BH216"/>
  <c r="BG216"/>
  <c r="BE216"/>
  <c r="T216"/>
  <c r="R216"/>
  <c r="P216"/>
  <c r="BI213"/>
  <c r="BH213"/>
  <c r="BG213"/>
  <c r="BE213"/>
  <c r="T213"/>
  <c r="R213"/>
  <c r="P213"/>
  <c r="BI212"/>
  <c r="BH212"/>
  <c r="BG212"/>
  <c r="BE212"/>
  <c r="T212"/>
  <c r="R212"/>
  <c r="P212"/>
  <c r="BI208"/>
  <c r="BH208"/>
  <c r="BG208"/>
  <c r="BE208"/>
  <c r="T208"/>
  <c r="R208"/>
  <c r="P208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89"/>
  <c r="BH189"/>
  <c r="BG189"/>
  <c r="BE189"/>
  <c r="T189"/>
  <c r="R189"/>
  <c r="P189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4" r="J39"/>
  <c r="J38"/>
  <c i="1" r="AY98"/>
  <c i="4" r="J37"/>
  <c i="1" r="AX98"/>
  <c i="4"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T270"/>
  <c r="T269"/>
  <c r="R271"/>
  <c r="R270"/>
  <c r="R269"/>
  <c r="P271"/>
  <c r="P270"/>
  <c r="P269"/>
  <c r="BI268"/>
  <c r="BH268"/>
  <c r="BG268"/>
  <c r="BE268"/>
  <c r="T268"/>
  <c r="T267"/>
  <c r="R268"/>
  <c r="R267"/>
  <c r="P268"/>
  <c r="P267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T212"/>
  <c r="R213"/>
  <c r="R212"/>
  <c r="P213"/>
  <c r="P212"/>
  <c r="BI208"/>
  <c r="BH208"/>
  <c r="BG208"/>
  <c r="BE208"/>
  <c r="T208"/>
  <c r="T207"/>
  <c r="R208"/>
  <c r="R207"/>
  <c r="P208"/>
  <c r="P207"/>
  <c r="BI203"/>
  <c r="BH203"/>
  <c r="BG203"/>
  <c r="BE203"/>
  <c r="T203"/>
  <c r="R203"/>
  <c r="P203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1"/>
  <c r="BH181"/>
  <c r="BG181"/>
  <c r="BE181"/>
  <c r="T181"/>
  <c r="R181"/>
  <c r="P181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118"/>
  <c i="3" r="J39"/>
  <c r="J38"/>
  <c i="1" r="AY97"/>
  <c i="3" r="J37"/>
  <c i="1" r="AX97"/>
  <c i="3" r="BI346"/>
  <c r="BH346"/>
  <c r="BG346"/>
  <c r="BE346"/>
  <c r="T346"/>
  <c r="T345"/>
  <c r="R346"/>
  <c r="R345"/>
  <c r="P346"/>
  <c r="P345"/>
  <c r="BI342"/>
  <c r="BH342"/>
  <c r="BG342"/>
  <c r="BE342"/>
  <c r="T342"/>
  <c r="R342"/>
  <c r="P342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6"/>
  <c r="BH326"/>
  <c r="BG326"/>
  <c r="BE326"/>
  <c r="T326"/>
  <c r="T325"/>
  <c r="R326"/>
  <c r="R325"/>
  <c r="P326"/>
  <c r="P325"/>
  <c r="BI324"/>
  <c r="BH324"/>
  <c r="BG324"/>
  <c r="BE324"/>
  <c r="T324"/>
  <c r="R324"/>
  <c r="P324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89"/>
  <c r="BH289"/>
  <c r="BG289"/>
  <c r="BE289"/>
  <c r="T289"/>
  <c r="R289"/>
  <c r="P289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5"/>
  <c r="BH265"/>
  <c r="BG265"/>
  <c r="BE265"/>
  <c r="T265"/>
  <c r="R265"/>
  <c r="P265"/>
  <c r="BI260"/>
  <c r="BH260"/>
  <c r="BG260"/>
  <c r="BE260"/>
  <c r="T260"/>
  <c r="R260"/>
  <c r="P260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2"/>
  <c r="BH242"/>
  <c r="BG242"/>
  <c r="BE242"/>
  <c r="T242"/>
  <c r="R242"/>
  <c r="P242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08"/>
  <c r="BH208"/>
  <c r="BG208"/>
  <c r="BE208"/>
  <c r="T208"/>
  <c r="R208"/>
  <c r="P208"/>
  <c r="BI203"/>
  <c r="BH203"/>
  <c r="BG203"/>
  <c r="BE203"/>
  <c r="T203"/>
  <c r="R203"/>
  <c r="P203"/>
  <c r="BI202"/>
  <c r="BH202"/>
  <c r="BG202"/>
  <c r="BE202"/>
  <c r="T202"/>
  <c r="R202"/>
  <c r="P202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79"/>
  <c r="BH179"/>
  <c r="BG179"/>
  <c r="BE179"/>
  <c r="T179"/>
  <c r="R179"/>
  <c r="P179"/>
  <c r="BI176"/>
  <c r="BH176"/>
  <c r="BG176"/>
  <c r="BE176"/>
  <c r="T176"/>
  <c r="R176"/>
  <c r="P176"/>
  <c r="BI170"/>
  <c r="BH170"/>
  <c r="BG170"/>
  <c r="BE170"/>
  <c r="T170"/>
  <c r="R170"/>
  <c r="P170"/>
  <c r="BI164"/>
  <c r="BH164"/>
  <c r="BG164"/>
  <c r="BE164"/>
  <c r="T164"/>
  <c r="R164"/>
  <c r="P164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37"/>
  <c r="BH137"/>
  <c r="BG137"/>
  <c r="BE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91"/>
  <c r="E7"/>
  <c r="E85"/>
  <c i="2" r="J39"/>
  <c r="J38"/>
  <c i="1" r="AY96"/>
  <c i="2" r="J37"/>
  <c i="1" r="AX96"/>
  <c i="2"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T129"/>
  <c r="R130"/>
  <c r="R129"/>
  <c r="P130"/>
  <c r="P129"/>
  <c r="BI127"/>
  <c r="BH127"/>
  <c r="BG127"/>
  <c r="BE127"/>
  <c r="T127"/>
  <c r="T126"/>
  <c r="R127"/>
  <c r="R126"/>
  <c r="P127"/>
  <c r="P126"/>
  <c r="J122"/>
  <c r="J121"/>
  <c r="F121"/>
  <c r="F119"/>
  <c r="E117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F35"/>
  <c r="F38"/>
  <c i="1" r="BC96"/>
  <c i="3" r="BK192"/>
  <c r="BK208"/>
  <c r="J233"/>
  <c r="J319"/>
  <c r="BK265"/>
  <c r="J216"/>
  <c r="BK346"/>
  <c r="J312"/>
  <c r="BK158"/>
  <c r="J260"/>
  <c r="J326"/>
  <c r="J222"/>
  <c r="J203"/>
  <c i="4" r="J231"/>
  <c r="BK166"/>
  <c r="BK263"/>
  <c r="J191"/>
  <c r="BK239"/>
  <c r="BK164"/>
  <c r="BK247"/>
  <c r="J199"/>
  <c r="J250"/>
  <c r="J196"/>
  <c i="5" r="BK254"/>
  <c r="BK172"/>
  <c r="J159"/>
  <c r="BK142"/>
  <c r="J246"/>
  <c r="J213"/>
  <c r="BK159"/>
  <c r="BK228"/>
  <c r="BK153"/>
  <c i="6" r="BK256"/>
  <c r="J264"/>
  <c r="J279"/>
  <c r="BK185"/>
  <c r="BK272"/>
  <c r="BK317"/>
  <c r="BK260"/>
  <c r="J154"/>
  <c r="J149"/>
  <c r="BK161"/>
  <c r="BK207"/>
  <c r="BK191"/>
  <c r="BK182"/>
  <c i="7" r="BK136"/>
  <c i="8" r="J183"/>
  <c r="J151"/>
  <c r="BK264"/>
  <c r="BK261"/>
  <c r="J194"/>
  <c r="J275"/>
  <c r="J216"/>
  <c r="BK219"/>
  <c i="9" r="BK217"/>
  <c r="J240"/>
  <c r="J166"/>
  <c r="BK207"/>
  <c r="J223"/>
  <c r="BK167"/>
  <c i="2" r="F37"/>
  <c i="3" r="BK170"/>
  <c r="J147"/>
  <c r="BK260"/>
  <c r="J299"/>
  <c r="BK271"/>
  <c r="BK305"/>
  <c r="J225"/>
  <c r="BK329"/>
  <c r="J219"/>
  <c r="J315"/>
  <c r="J228"/>
  <c r="J294"/>
  <c r="BK255"/>
  <c i="4" r="BK225"/>
  <c r="J148"/>
  <c r="BK264"/>
  <c r="BK191"/>
  <c r="J232"/>
  <c r="J166"/>
  <c r="J218"/>
  <c r="J152"/>
  <c i="5" r="J231"/>
  <c r="BK231"/>
  <c r="J258"/>
  <c r="J249"/>
  <c r="J184"/>
  <c r="J271"/>
  <c r="J146"/>
  <c r="BK184"/>
  <c i="6" r="BK252"/>
  <c r="J148"/>
  <c r="BK142"/>
  <c r="BK150"/>
  <c r="BK188"/>
  <c r="BK197"/>
  <c r="J227"/>
  <c r="J153"/>
  <c r="J316"/>
  <c r="BK174"/>
  <c r="J214"/>
  <c i="7" r="BK132"/>
  <c r="J132"/>
  <c i="8" r="BK223"/>
  <c r="BK267"/>
  <c r="J161"/>
  <c r="J258"/>
  <c r="BK187"/>
  <c r="BK239"/>
  <c r="BK164"/>
  <c r="BK213"/>
  <c i="9" r="J212"/>
  <c r="BK214"/>
  <c r="BK183"/>
  <c r="J229"/>
  <c r="BK254"/>
  <c r="BK252"/>
  <c i="4" r="BK242"/>
  <c r="BK208"/>
  <c r="BK235"/>
  <c r="J275"/>
  <c r="J233"/>
  <c r="BK260"/>
  <c r="BK152"/>
  <c r="BK133"/>
  <c r="BK165"/>
  <c i="5" r="BK255"/>
  <c r="BK203"/>
  <c r="BK141"/>
  <c r="J220"/>
  <c i="6" r="BK149"/>
  <c i="8" r="J256"/>
  <c r="BK210"/>
  <c i="9" r="J254"/>
  <c r="BK255"/>
  <c r="J193"/>
  <c r="BK174"/>
  <c i="2" r="J127"/>
  <c r="BK132"/>
  <c r="BK127"/>
  <c i="3" r="BK176"/>
  <c r="BK294"/>
  <c r="BK228"/>
  <c r="BK164"/>
  <c r="J298"/>
  <c r="BK324"/>
  <c r="BK273"/>
  <c r="BK152"/>
  <c r="BK242"/>
  <c r="J186"/>
  <c r="J336"/>
  <c r="BK334"/>
  <c r="J242"/>
  <c r="BK321"/>
  <c r="J275"/>
  <c r="BK213"/>
  <c i="4" r="BK257"/>
  <c r="BK262"/>
  <c r="BK159"/>
  <c r="J264"/>
  <c r="BK192"/>
  <c r="J262"/>
  <c r="J234"/>
  <c r="BK230"/>
  <c r="J188"/>
  <c i="5" r="BK258"/>
  <c r="BK223"/>
  <c r="J207"/>
  <c r="J223"/>
  <c r="J212"/>
  <c r="J169"/>
  <c r="J141"/>
  <c r="J145"/>
  <c i="6" r="BK275"/>
  <c r="BK194"/>
  <c r="J242"/>
  <c r="BK281"/>
  <c r="J234"/>
  <c r="J145"/>
  <c r="BK176"/>
  <c r="J200"/>
  <c r="BK303"/>
  <c r="BK153"/>
  <c i="8" r="J213"/>
  <c r="BK266"/>
  <c r="BK270"/>
  <c r="J272"/>
  <c r="J142"/>
  <c r="J233"/>
  <c r="J148"/>
  <c i="9" r="J144"/>
  <c r="J180"/>
  <c r="J199"/>
  <c r="J174"/>
  <c r="J249"/>
  <c i="2" r="BK133"/>
  <c r="BK134"/>
  <c r="J132"/>
  <c r="J136"/>
  <c i="3" r="BK186"/>
  <c r="J320"/>
  <c r="J237"/>
  <c r="J164"/>
  <c r="BK319"/>
  <c r="BK241"/>
  <c r="BK203"/>
  <c r="J292"/>
  <c r="BK202"/>
  <c r="J281"/>
  <c r="J334"/>
  <c r="J247"/>
  <c r="BK309"/>
  <c r="J342"/>
  <c r="J305"/>
  <c r="BK137"/>
  <c i="4" r="BK240"/>
  <c r="J238"/>
  <c r="BK237"/>
  <c r="J271"/>
  <c r="BK196"/>
  <c r="BK250"/>
  <c r="J260"/>
  <c r="J213"/>
  <c r="J157"/>
  <c i="5" r="BK249"/>
  <c r="BK137"/>
  <c r="J162"/>
  <c r="BK216"/>
  <c r="BK253"/>
  <c r="BK235"/>
  <c r="J175"/>
  <c r="J227"/>
  <c r="BK243"/>
  <c r="J181"/>
  <c i="6" r="BK279"/>
  <c r="J167"/>
  <c r="BK234"/>
  <c r="BK145"/>
  <c r="J292"/>
  <c r="BK242"/>
  <c r="BK177"/>
  <c r="BK295"/>
  <c r="BK249"/>
  <c r="BK309"/>
  <c r="J295"/>
  <c r="J188"/>
  <c r="BK139"/>
  <c i="7" r="J133"/>
  <c i="8" r="BK233"/>
  <c r="BK230"/>
  <c r="J242"/>
  <c r="J270"/>
  <c r="BK142"/>
  <c r="BK279"/>
  <c r="BK201"/>
  <c i="9" r="J183"/>
  <c r="J138"/>
  <c r="BK238"/>
  <c r="J163"/>
  <c r="J246"/>
  <c r="BK246"/>
  <c i="3" r="BK247"/>
  <c r="BK297"/>
  <c r="J213"/>
  <c r="J282"/>
  <c r="J280"/>
  <c r="J283"/>
  <c r="J273"/>
  <c i="4" r="J230"/>
  <c r="BK233"/>
  <c r="BK188"/>
  <c r="J235"/>
  <c r="BK158"/>
  <c r="J181"/>
  <c i="5" r="J149"/>
  <c r="BK181"/>
  <c r="J178"/>
  <c r="BK166"/>
  <c r="BK156"/>
  <c i="6" r="J303"/>
  <c r="J261"/>
  <c r="BK167"/>
  <c r="J317"/>
  <c r="J191"/>
  <c r="J260"/>
  <c r="BK299"/>
  <c i="7" r="J130"/>
  <c r="J134"/>
  <c i="8" r="BK158"/>
  <c r="J152"/>
  <c r="BK145"/>
  <c r="J138"/>
  <c r="J266"/>
  <c r="BK183"/>
  <c r="J226"/>
  <c r="BK207"/>
  <c i="9" r="BK229"/>
  <c r="BK185"/>
  <c r="BK152"/>
  <c r="J170"/>
  <c r="J156"/>
  <c r="BK244"/>
  <c i="3" r="BK275"/>
  <c r="BK326"/>
  <c r="J189"/>
  <c r="J274"/>
  <c r="J272"/>
  <c r="J170"/>
  <c r="BK148"/>
  <c r="J158"/>
  <c i="4" r="BK195"/>
  <c i="5" r="BK227"/>
  <c r="BK208"/>
  <c r="BK213"/>
  <c r="BK199"/>
  <c r="J195"/>
  <c r="J138"/>
  <c r="BK220"/>
  <c r="J235"/>
  <c r="J134"/>
  <c r="BK175"/>
  <c r="J199"/>
  <c r="J137"/>
  <c i="6" r="J245"/>
  <c r="J309"/>
  <c r="BK269"/>
  <c r="BK220"/>
  <c r="J299"/>
  <c r="BK148"/>
  <c r="J305"/>
  <c r="J269"/>
  <c r="J185"/>
  <c i="7" r="BK130"/>
  <c r="BK127"/>
  <c i="8" r="J279"/>
  <c r="BK173"/>
  <c r="J207"/>
  <c r="BK272"/>
  <c r="BK216"/>
  <c r="BK179"/>
  <c i="9" r="BK193"/>
  <c r="BK147"/>
  <c r="J185"/>
  <c r="BK165"/>
  <c r="BK241"/>
  <c r="J237"/>
  <c r="J220"/>
  <c r="J238"/>
  <c i="1" r="AS95"/>
  <c i="2" r="BK130"/>
  <c i="3" r="J144"/>
  <c r="BK293"/>
  <c r="BK219"/>
  <c r="BK237"/>
  <c r="J302"/>
  <c r="J208"/>
  <c r="J277"/>
  <c r="J176"/>
  <c r="BK280"/>
  <c r="J192"/>
  <c r="J148"/>
  <c r="J152"/>
  <c r="BK189"/>
  <c r="J179"/>
  <c i="4" r="BK261"/>
  <c r="J133"/>
  <c r="BK169"/>
  <c r="BK142"/>
  <c r="BK236"/>
  <c r="BK218"/>
  <c r="J276"/>
  <c r="J240"/>
  <c r="J159"/>
  <c r="J156"/>
  <c r="J242"/>
  <c r="BK139"/>
  <c i="5" r="BK232"/>
  <c r="BK138"/>
  <c r="J228"/>
  <c r="J153"/>
  <c r="BK162"/>
  <c r="J203"/>
  <c r="J268"/>
  <c r="BK260"/>
  <c r="BK238"/>
  <c r="J254"/>
  <c i="6" r="BK157"/>
  <c r="J289"/>
  <c r="J139"/>
  <c r="J176"/>
  <c r="J194"/>
  <c r="J170"/>
  <c r="BK179"/>
  <c r="BK284"/>
  <c r="BK154"/>
  <c r="J297"/>
  <c r="BK245"/>
  <c i="7" r="J127"/>
  <c i="8" r="BK161"/>
  <c r="J230"/>
  <c r="J164"/>
  <c r="J179"/>
  <c r="BK226"/>
  <c r="BK275"/>
  <c r="J176"/>
  <c r="J204"/>
  <c r="BK176"/>
  <c i="9" r="J150"/>
  <c r="J141"/>
  <c r="BK141"/>
  <c r="BK203"/>
  <c r="J234"/>
  <c r="J252"/>
  <c r="BK240"/>
  <c i="1" r="AS101"/>
  <c i="2" r="J134"/>
  <c r="BK136"/>
  <c i="3" r="J151"/>
  <c r="J297"/>
  <c r="BK233"/>
  <c r="J241"/>
  <c r="BK144"/>
  <c r="J255"/>
  <c r="BK315"/>
  <c r="BK272"/>
  <c r="BK283"/>
  <c r="J193"/>
  <c r="BK339"/>
  <c r="J346"/>
  <c r="BK302"/>
  <c r="J329"/>
  <c r="BK274"/>
  <c r="J251"/>
  <c i="4" r="J263"/>
  <c r="J261"/>
  <c r="J142"/>
  <c r="J164"/>
  <c r="J165"/>
  <c r="J222"/>
  <c r="J254"/>
  <c r="J151"/>
  <c r="J247"/>
  <c r="BK222"/>
  <c r="BK199"/>
  <c i="5" r="BK263"/>
  <c r="BK134"/>
  <c r="J238"/>
  <c r="BK146"/>
  <c r="BK246"/>
  <c r="BK145"/>
  <c r="BK266"/>
  <c r="J232"/>
  <c r="J172"/>
  <c r="J142"/>
  <c r="BK149"/>
  <c i="6" r="J255"/>
  <c r="J197"/>
  <c r="BK255"/>
  <c r="J179"/>
  <c r="J174"/>
  <c r="BK316"/>
  <c r="J312"/>
  <c r="BK200"/>
  <c r="BK292"/>
  <c r="J177"/>
  <c r="BK297"/>
  <c r="BK286"/>
  <c i="7" r="J136"/>
  <c i="8" r="BK252"/>
  <c r="J187"/>
  <c r="BK256"/>
  <c r="J158"/>
  <c r="BK152"/>
  <c r="J252"/>
  <c r="J191"/>
  <c r="BK253"/>
  <c r="BK169"/>
  <c r="BK198"/>
  <c r="J253"/>
  <c i="9" r="BK232"/>
  <c r="J160"/>
  <c r="BK212"/>
  <c r="BK138"/>
  <c i="2" r="J35"/>
  <c i="3" r="BK143"/>
  <c r="J271"/>
  <c r="BK222"/>
  <c r="J143"/>
  <c r="BK225"/>
  <c r="J293"/>
  <c r="BK292"/>
  <c r="J197"/>
  <c r="J337"/>
  <c r="J265"/>
  <c r="BK289"/>
  <c i="4" r="BK271"/>
  <c r="BK232"/>
  <c r="J237"/>
  <c r="BK254"/>
  <c r="J195"/>
  <c r="J139"/>
  <c r="J160"/>
  <c r="BK231"/>
  <c r="BK145"/>
  <c i="5" r="J253"/>
  <c r="J243"/>
  <c r="J276"/>
  <c r="BK276"/>
  <c r="BK207"/>
  <c r="J166"/>
  <c r="BK195"/>
  <c i="6" r="BK257"/>
  <c r="J249"/>
  <c r="J286"/>
  <c r="J182"/>
  <c r="J281"/>
  <c r="J142"/>
  <c r="J280"/>
  <c r="J207"/>
  <c r="J275"/>
  <c r="BK312"/>
  <c r="BK164"/>
  <c r="BK227"/>
  <c i="7" r="BK134"/>
  <c i="8" r="J219"/>
  <c r="J173"/>
  <c r="BK204"/>
  <c r="BK148"/>
  <c r="BK245"/>
  <c r="J145"/>
  <c r="J201"/>
  <c r="J245"/>
  <c r="BK151"/>
  <c r="BK236"/>
  <c r="J210"/>
  <c i="9" r="J244"/>
  <c r="BK150"/>
  <c r="BK177"/>
  <c r="BK220"/>
  <c r="BK249"/>
  <c r="BK163"/>
  <c r="BK159"/>
  <c r="J177"/>
  <c i="2" r="J130"/>
  <c r="J133"/>
  <c i="3" r="BK216"/>
  <c r="BK298"/>
  <c r="BK197"/>
  <c r="J289"/>
  <c r="BK281"/>
  <c r="J321"/>
  <c r="BK336"/>
  <c r="J309"/>
  <c r="BK337"/>
  <c r="BK277"/>
  <c i="4" r="BK238"/>
  <c r="BK203"/>
  <c r="J203"/>
  <c r="BK276"/>
  <c r="BK234"/>
  <c r="BK181"/>
  <c i="5" r="BK212"/>
  <c r="J208"/>
  <c r="BK189"/>
  <c r="BK275"/>
  <c r="J263"/>
  <c r="BK271"/>
  <c r="J189"/>
  <c i="6" r="J284"/>
  <c r="J252"/>
  <c r="BK170"/>
  <c r="J164"/>
  <c r="BK261"/>
  <c r="BK302"/>
  <c r="BK264"/>
  <c r="BK214"/>
  <c r="J257"/>
  <c i="8" r="BK242"/>
  <c r="J239"/>
  <c r="BK194"/>
  <c r="J261"/>
  <c r="J223"/>
  <c i="3" r="BK320"/>
  <c r="BK251"/>
  <c r="BK282"/>
  <c r="J324"/>
  <c r="J137"/>
  <c r="BK151"/>
  <c r="BK312"/>
  <c r="BK342"/>
  <c r="J202"/>
  <c i="4" r="J268"/>
  <c r="J236"/>
  <c r="BK151"/>
  <c r="BK268"/>
  <c r="J225"/>
  <c r="J145"/>
  <c r="BK243"/>
  <c r="BK213"/>
  <c r="J158"/>
  <c r="BK275"/>
  <c r="J192"/>
  <c r="BK156"/>
  <c i="6" r="J161"/>
  <c r="BK280"/>
  <c r="J272"/>
  <c r="J157"/>
  <c r="BK305"/>
  <c r="J150"/>
  <c r="BK289"/>
  <c r="J220"/>
  <c r="J256"/>
  <c r="J302"/>
  <c i="7" r="BK133"/>
  <c i="8" r="J236"/>
  <c r="BK191"/>
  <c r="J264"/>
  <c r="BK138"/>
  <c r="J198"/>
  <c r="J267"/>
  <c r="J248"/>
  <c i="9" r="J206"/>
  <c r="J152"/>
  <c r="J159"/>
  <c r="J165"/>
  <c r="BK234"/>
  <c r="J232"/>
  <c r="J228"/>
  <c r="BK180"/>
  <c r="BK170"/>
  <c r="J167"/>
  <c r="J241"/>
  <c r="BK228"/>
  <c r="BK223"/>
  <c r="J214"/>
  <c r="BK206"/>
  <c r="J203"/>
  <c r="J217"/>
  <c r="BK199"/>
  <c r="BK166"/>
  <c r="BK160"/>
  <c r="BK156"/>
  <c r="J147"/>
  <c r="BK144"/>
  <c i="3" r="BK193"/>
  <c r="BK179"/>
  <c r="BK299"/>
  <c r="J339"/>
  <c r="BK147"/>
  <c i="4" r="J239"/>
  <c r="J208"/>
  <c r="J241"/>
  <c r="J169"/>
  <c r="BK148"/>
  <c r="BK241"/>
  <c r="BK160"/>
  <c r="BK157"/>
  <c r="J243"/>
  <c r="J257"/>
  <c i="5" r="J260"/>
  <c r="BK226"/>
  <c r="J226"/>
  <c r="J216"/>
  <c r="BK169"/>
  <c r="BK178"/>
  <c r="J275"/>
  <c r="J266"/>
  <c r="BK268"/>
  <c r="J255"/>
  <c r="J156"/>
  <c i="8" r="BK248"/>
  <c r="BK258"/>
  <c r="J169"/>
  <c i="9" r="J207"/>
  <c r="BK237"/>
  <c r="J255"/>
  <c i="2" r="F39"/>
  <c i="1" r="BD96"/>
  <c i="3" l="1" r="T136"/>
  <c r="BK276"/>
  <c r="J276"/>
  <c r="J105"/>
  <c r="R328"/>
  <c i="4" r="BK132"/>
  <c r="J132"/>
  <c r="J100"/>
  <c r="P217"/>
  <c i="5" r="P165"/>
  <c r="R252"/>
  <c r="T267"/>
  <c i="6" r="P138"/>
  <c r="P160"/>
  <c r="R248"/>
  <c r="T288"/>
  <c r="BK315"/>
  <c r="J315"/>
  <c r="J114"/>
  <c i="7" r="T131"/>
  <c r="T128"/>
  <c r="T125"/>
  <c i="8" r="BK168"/>
  <c r="J168"/>
  <c r="J101"/>
  <c r="P197"/>
  <c r="P251"/>
  <c r="P265"/>
  <c i="3" r="BK196"/>
  <c r="J196"/>
  <c r="J103"/>
  <c r="R270"/>
  <c r="P338"/>
  <c i="4" r="T229"/>
  <c r="T274"/>
  <c i="5" r="R133"/>
  <c r="R152"/>
  <c r="T252"/>
  <c r="BK267"/>
  <c r="J267"/>
  <c r="J108"/>
  <c i="6" r="R178"/>
  <c r="T278"/>
  <c r="P298"/>
  <c i="2" r="R131"/>
  <c r="R128"/>
  <c r="R125"/>
  <c i="3" r="P163"/>
  <c r="P185"/>
  <c r="BK328"/>
  <c r="J328"/>
  <c r="J109"/>
  <c i="4" r="R132"/>
  <c i="6" r="T160"/>
  <c r="BK175"/>
  <c r="J175"/>
  <c r="J103"/>
  <c r="R175"/>
  <c r="BK278"/>
  <c r="J278"/>
  <c r="J106"/>
  <c r="T298"/>
  <c r="T308"/>
  <c i="8" r="BK137"/>
  <c r="J137"/>
  <c r="J100"/>
  <c r="BK229"/>
  <c r="J229"/>
  <c r="J106"/>
  <c r="T260"/>
  <c r="P190"/>
  <c r="R190"/>
  <c r="BK251"/>
  <c r="J251"/>
  <c r="J107"/>
  <c r="R271"/>
  <c i="3" r="R163"/>
  <c r="T185"/>
  <c r="P270"/>
  <c r="R338"/>
  <c i="5" r="R165"/>
  <c r="P267"/>
  <c i="8" r="T137"/>
  <c r="BK197"/>
  <c r="J197"/>
  <c r="J105"/>
  <c r="T251"/>
  <c r="R265"/>
  <c i="3" r="R136"/>
  <c r="P276"/>
  <c r="R335"/>
  <c i="4" r="BK229"/>
  <c r="J229"/>
  <c r="J104"/>
  <c i="5" r="T165"/>
  <c r="BK262"/>
  <c r="J262"/>
  <c r="J107"/>
  <c i="6" r="BK138"/>
  <c r="R160"/>
  <c r="T175"/>
  <c r="P278"/>
  <c r="BK298"/>
  <c r="J298"/>
  <c r="J111"/>
  <c r="P308"/>
  <c i="7" r="P131"/>
  <c r="P128"/>
  <c r="P125"/>
  <c i="1" r="AU102"/>
  <c i="8" r="BK190"/>
  <c r="J190"/>
  <c r="J104"/>
  <c r="T190"/>
  <c r="R251"/>
  <c r="T271"/>
  <c i="9" r="R164"/>
  <c i="2" r="T131"/>
  <c r="T128"/>
  <c r="T125"/>
  <c i="3" r="T196"/>
  <c r="R318"/>
  <c r="T338"/>
  <c i="5" r="BK165"/>
  <c r="J165"/>
  <c r="J102"/>
  <c r="BK252"/>
  <c r="J252"/>
  <c r="J104"/>
  <c r="BK274"/>
  <c r="J274"/>
  <c r="J109"/>
  <c i="6" r="T178"/>
  <c r="R288"/>
  <c r="BK308"/>
  <c r="J308"/>
  <c r="J113"/>
  <c i="8" r="P137"/>
  <c r="T197"/>
  <c r="R260"/>
  <c r="R259"/>
  <c i="9" r="P137"/>
  <c r="P184"/>
  <c i="2" r="BK131"/>
  <c i="3" r="R196"/>
  <c r="T318"/>
  <c r="BK335"/>
  <c r="J335"/>
  <c r="J110"/>
  <c i="4" r="T132"/>
  <c i="5" r="R219"/>
  <c r="R267"/>
  <c i="6" r="R138"/>
  <c i="7" r="R131"/>
  <c r="R128"/>
  <c r="R125"/>
  <c i="8" r="R137"/>
  <c r="R197"/>
  <c r="BK260"/>
  <c r="J260"/>
  <c r="J110"/>
  <c i="9" r="BK155"/>
  <c r="J155"/>
  <c r="J102"/>
  <c r="T164"/>
  <c r="BK227"/>
  <c r="J227"/>
  <c r="J107"/>
  <c i="3" r="BK136"/>
  <c r="R276"/>
  <c r="P335"/>
  <c i="5" r="T219"/>
  <c r="R274"/>
  <c i="6" r="BK160"/>
  <c r="J160"/>
  <c r="J101"/>
  <c r="T248"/>
  <c r="R298"/>
  <c r="P315"/>
  <c i="9" r="R137"/>
  <c r="BK184"/>
  <c r="J184"/>
  <c r="J105"/>
  <c r="BK236"/>
  <c r="J236"/>
  <c r="J110"/>
  <c i="4" r="P132"/>
  <c r="BK217"/>
  <c r="J217"/>
  <c r="J103"/>
  <c r="BK274"/>
  <c r="J274"/>
  <c r="J108"/>
  <c i="5" r="T133"/>
  <c r="T152"/>
  <c r="P252"/>
  <c r="R262"/>
  <c r="R261"/>
  <c r="P274"/>
  <c i="6" r="P175"/>
  <c i="8" r="T229"/>
  <c r="P260"/>
  <c r="T265"/>
  <c i="9" r="BK137"/>
  <c r="J137"/>
  <c r="J100"/>
  <c r="R155"/>
  <c r="R184"/>
  <c r="P227"/>
  <c r="P236"/>
  <c r="BK245"/>
  <c r="J245"/>
  <c r="J112"/>
  <c i="3" r="P136"/>
  <c r="T276"/>
  <c r="P328"/>
  <c r="P327"/>
  <c i="4" r="R217"/>
  <c r="P274"/>
  <c i="5" r="P152"/>
  <c i="6" r="T138"/>
  <c r="T137"/>
  <c r="P248"/>
  <c r="BK288"/>
  <c r="R308"/>
  <c i="8" r="T168"/>
  <c r="R229"/>
  <c r="P271"/>
  <c i="9" r="T155"/>
  <c r="BK173"/>
  <c r="J173"/>
  <c r="J104"/>
  <c r="BK213"/>
  <c r="J213"/>
  <c r="J106"/>
  <c r="R227"/>
  <c r="R236"/>
  <c r="T245"/>
  <c i="3" r="T163"/>
  <c r="R185"/>
  <c r="T270"/>
  <c r="T335"/>
  <c i="4" r="P229"/>
  <c i="5" r="BK152"/>
  <c r="J152"/>
  <c r="J101"/>
  <c i="6" r="BK248"/>
  <c r="J248"/>
  <c r="J105"/>
  <c r="P288"/>
  <c r="P287"/>
  <c r="R315"/>
  <c i="7" r="BK131"/>
  <c r="J131"/>
  <c r="J102"/>
  <c i="8" r="R168"/>
  <c r="P229"/>
  <c r="BK265"/>
  <c r="J265"/>
  <c r="J111"/>
  <c i="9" r="T184"/>
  <c r="T227"/>
  <c r="BK239"/>
  <c r="J239"/>
  <c r="J111"/>
  <c r="T239"/>
  <c r="BK253"/>
  <c r="J253"/>
  <c r="J113"/>
  <c i="3" r="P196"/>
  <c r="BK318"/>
  <c r="J318"/>
  <c r="J106"/>
  <c r="T328"/>
  <c r="T327"/>
  <c i="4" r="T217"/>
  <c r="R274"/>
  <c i="5" r="P133"/>
  <c r="BK219"/>
  <c r="J219"/>
  <c r="J103"/>
  <c r="T262"/>
  <c r="T261"/>
  <c i="6" r="BK178"/>
  <c r="J178"/>
  <c r="J104"/>
  <c i="8" r="BK271"/>
  <c r="J271"/>
  <c r="J112"/>
  <c i="9" r="T137"/>
  <c r="BK164"/>
  <c r="J164"/>
  <c r="J103"/>
  <c r="R173"/>
  <c r="T213"/>
  <c r="P239"/>
  <c r="P245"/>
  <c r="P253"/>
  <c i="3" r="BK163"/>
  <c r="J163"/>
  <c r="J101"/>
  <c r="BK185"/>
  <c r="J185"/>
  <c r="J102"/>
  <c r="BK270"/>
  <c r="J270"/>
  <c r="J104"/>
  <c r="P318"/>
  <c r="BK338"/>
  <c r="J338"/>
  <c r="J111"/>
  <c i="4" r="R229"/>
  <c i="5" r="BK133"/>
  <c r="P219"/>
  <c r="P262"/>
  <c r="P261"/>
  <c r="T274"/>
  <c i="6" r="P178"/>
  <c r="R278"/>
  <c r="T315"/>
  <c i="8" r="P168"/>
  <c i="9" r="P164"/>
  <c r="P173"/>
  <c r="R213"/>
  <c r="R245"/>
  <c r="R253"/>
  <c i="2" r="P131"/>
  <c r="P128"/>
  <c i="9" r="P155"/>
  <c r="T173"/>
  <c r="P213"/>
  <c r="T236"/>
  <c r="T235"/>
  <c r="R239"/>
  <c r="T253"/>
  <c i="8" r="BK182"/>
  <c r="J182"/>
  <c r="J102"/>
  <c i="4" r="BK207"/>
  <c r="J207"/>
  <c r="J101"/>
  <c i="2" r="BK129"/>
  <c r="J129"/>
  <c r="J101"/>
  <c r="BK135"/>
  <c r="J135"/>
  <c r="J103"/>
  <c i="6" r="BK173"/>
  <c r="J173"/>
  <c r="J102"/>
  <c i="7" r="BK135"/>
  <c r="J135"/>
  <c r="J103"/>
  <c i="8" r="BK186"/>
  <c r="J186"/>
  <c r="J103"/>
  <c i="5" r="BK259"/>
  <c r="J259"/>
  <c r="J105"/>
  <c i="4" r="BK212"/>
  <c r="J212"/>
  <c r="J102"/>
  <c r="BK270"/>
  <c r="BK269"/>
  <c r="J269"/>
  <c r="J106"/>
  <c i="6" r="BK285"/>
  <c r="J285"/>
  <c r="J107"/>
  <c i="7" r="BK126"/>
  <c r="J126"/>
  <c r="J99"/>
  <c i="8" r="BK257"/>
  <c r="J257"/>
  <c r="J108"/>
  <c i="9" r="BK151"/>
  <c r="J151"/>
  <c r="J101"/>
  <c i="3" r="BK325"/>
  <c r="J325"/>
  <c r="J107"/>
  <c i="8" r="BK278"/>
  <c r="J278"/>
  <c r="J113"/>
  <c i="2" r="BK126"/>
  <c r="J126"/>
  <c r="J99"/>
  <c i="4" r="BK267"/>
  <c r="J267"/>
  <c r="J105"/>
  <c i="3" r="J128"/>
  <c r="BK345"/>
  <c r="J345"/>
  <c r="J112"/>
  <c i="6" r="BK296"/>
  <c r="J296"/>
  <c r="J110"/>
  <c r="BK304"/>
  <c r="J304"/>
  <c r="J112"/>
  <c i="7" r="BK129"/>
  <c r="J129"/>
  <c r="J101"/>
  <c i="9" r="BK233"/>
  <c r="J233"/>
  <c r="J108"/>
  <c r="E123"/>
  <c r="BF150"/>
  <c r="BF167"/>
  <c r="BF203"/>
  <c r="BF207"/>
  <c i="8" r="BK136"/>
  <c r="J136"/>
  <c r="J99"/>
  <c r="BK259"/>
  <c r="J259"/>
  <c r="J109"/>
  <c i="9" r="BF193"/>
  <c r="BF217"/>
  <c r="BF183"/>
  <c r="F94"/>
  <c r="BF141"/>
  <c r="BF159"/>
  <c r="BF163"/>
  <c r="BF165"/>
  <c r="BF229"/>
  <c r="BF237"/>
  <c r="BF244"/>
  <c r="BF170"/>
  <c r="BF180"/>
  <c r="BF240"/>
  <c r="BF246"/>
  <c r="BF249"/>
  <c r="BF254"/>
  <c r="BF144"/>
  <c r="BF212"/>
  <c r="BF255"/>
  <c r="J129"/>
  <c r="BF166"/>
  <c r="BF185"/>
  <c r="BF252"/>
  <c r="BF147"/>
  <c r="BF232"/>
  <c r="BF241"/>
  <c r="BF214"/>
  <c r="BF220"/>
  <c r="BF206"/>
  <c r="BF238"/>
  <c r="BF138"/>
  <c r="BF177"/>
  <c r="BF152"/>
  <c r="BF156"/>
  <c r="BF160"/>
  <c r="BF174"/>
  <c r="BF223"/>
  <c r="BF199"/>
  <c r="BF228"/>
  <c r="BF234"/>
  <c i="7" r="BK128"/>
  <c r="BK125"/>
  <c r="J125"/>
  <c i="8" r="BF219"/>
  <c r="E85"/>
  <c r="BF142"/>
  <c r="BF158"/>
  <c r="BF173"/>
  <c r="BF194"/>
  <c r="BF226"/>
  <c r="BF252"/>
  <c r="BF138"/>
  <c r="BF204"/>
  <c r="BF239"/>
  <c r="BF264"/>
  <c r="BF230"/>
  <c r="BF248"/>
  <c r="J91"/>
  <c r="BF145"/>
  <c r="BF152"/>
  <c r="BF210"/>
  <c r="BF258"/>
  <c r="BF267"/>
  <c r="BF279"/>
  <c r="F132"/>
  <c r="BF198"/>
  <c r="BF242"/>
  <c r="BF275"/>
  <c r="BF176"/>
  <c r="BF151"/>
  <c r="BF169"/>
  <c r="BF179"/>
  <c r="BF216"/>
  <c r="BF270"/>
  <c r="BF161"/>
  <c r="BF191"/>
  <c r="BF201"/>
  <c r="BF207"/>
  <c r="BF223"/>
  <c r="BF236"/>
  <c r="BF148"/>
  <c r="BF164"/>
  <c r="BF183"/>
  <c r="BF213"/>
  <c r="BF266"/>
  <c r="BF272"/>
  <c r="BF233"/>
  <c r="BF261"/>
  <c r="BF256"/>
  <c r="BF245"/>
  <c r="BF253"/>
  <c r="BF187"/>
  <c i="6" r="J138"/>
  <c r="J100"/>
  <c i="7" r="E113"/>
  <c r="BF130"/>
  <c r="BF136"/>
  <c r="BF127"/>
  <c r="F94"/>
  <c i="6" r="J288"/>
  <c r="J109"/>
  <c i="7" r="BF133"/>
  <c r="J119"/>
  <c r="BF132"/>
  <c r="BF134"/>
  <c i="5" r="BK261"/>
  <c r="J261"/>
  <c r="J106"/>
  <c i="6" r="BF164"/>
  <c r="BF170"/>
  <c r="BF191"/>
  <c i="5" r="J133"/>
  <c r="J100"/>
  <c i="6" r="E85"/>
  <c r="F94"/>
  <c r="BF177"/>
  <c r="BF200"/>
  <c r="BF255"/>
  <c r="BF257"/>
  <c r="BF297"/>
  <c r="BF214"/>
  <c r="BF249"/>
  <c r="BF272"/>
  <c r="BF281"/>
  <c r="BF289"/>
  <c r="BF292"/>
  <c r="J130"/>
  <c r="BF179"/>
  <c r="BF185"/>
  <c r="BF227"/>
  <c r="BF242"/>
  <c r="BF260"/>
  <c r="BF295"/>
  <c r="BF309"/>
  <c r="BF188"/>
  <c r="BF207"/>
  <c r="BF302"/>
  <c r="BF303"/>
  <c r="BF305"/>
  <c r="BF139"/>
  <c r="BF145"/>
  <c r="BF157"/>
  <c r="BF182"/>
  <c r="BF245"/>
  <c r="BF252"/>
  <c r="BF299"/>
  <c r="BF317"/>
  <c r="BF154"/>
  <c r="BF286"/>
  <c r="BF312"/>
  <c r="BF316"/>
  <c r="BF220"/>
  <c r="BF167"/>
  <c r="BF264"/>
  <c r="BF275"/>
  <c r="BF284"/>
  <c r="BF153"/>
  <c r="BF161"/>
  <c r="BF148"/>
  <c r="BF197"/>
  <c r="BF234"/>
  <c r="BF261"/>
  <c r="BF142"/>
  <c r="BF149"/>
  <c r="BF176"/>
  <c r="BF256"/>
  <c r="BF269"/>
  <c r="BF279"/>
  <c r="BF150"/>
  <c r="BF174"/>
  <c r="BF194"/>
  <c r="BF280"/>
  <c i="4" r="J270"/>
  <c r="J107"/>
  <c i="5" r="E85"/>
  <c r="BF228"/>
  <c r="BF258"/>
  <c r="BF220"/>
  <c r="BF254"/>
  <c r="BF266"/>
  <c r="BF275"/>
  <c r="J91"/>
  <c r="BF238"/>
  <c r="BF253"/>
  <c r="BF153"/>
  <c r="BF178"/>
  <c r="BF189"/>
  <c r="BF213"/>
  <c r="BF260"/>
  <c r="BF271"/>
  <c r="BF146"/>
  <c r="BF162"/>
  <c r="BF243"/>
  <c r="BF226"/>
  <c r="BF263"/>
  <c r="BF268"/>
  <c r="BF276"/>
  <c r="BF149"/>
  <c r="BF175"/>
  <c r="BF199"/>
  <c r="BF208"/>
  <c r="BF223"/>
  <c r="BF172"/>
  <c r="BF216"/>
  <c r="BF249"/>
  <c r="BF137"/>
  <c r="BF169"/>
  <c r="BF195"/>
  <c r="BF203"/>
  <c r="BF207"/>
  <c r="BF212"/>
  <c r="BF231"/>
  <c r="BF246"/>
  <c r="F94"/>
  <c r="BF138"/>
  <c r="BF166"/>
  <c r="BF184"/>
  <c r="BF227"/>
  <c i="4" r="BK131"/>
  <c r="J131"/>
  <c r="J99"/>
  <c i="5" r="BF141"/>
  <c r="BF145"/>
  <c r="BF232"/>
  <c r="BF235"/>
  <c r="BF255"/>
  <c r="BF134"/>
  <c r="BF142"/>
  <c r="BF156"/>
  <c r="BF159"/>
  <c r="BF181"/>
  <c i="4" r="BF160"/>
  <c i="3" r="J136"/>
  <c r="J100"/>
  <c i="4" r="BF152"/>
  <c r="BF159"/>
  <c r="BF213"/>
  <c r="BF225"/>
  <c r="BF254"/>
  <c r="BF260"/>
  <c r="J91"/>
  <c r="BF133"/>
  <c r="BF142"/>
  <c r="BF145"/>
  <c r="BF156"/>
  <c r="BF231"/>
  <c r="BF238"/>
  <c r="BF242"/>
  <c r="BF262"/>
  <c r="BF235"/>
  <c r="BF247"/>
  <c r="BF257"/>
  <c r="BF263"/>
  <c r="BF166"/>
  <c r="BF222"/>
  <c r="BF234"/>
  <c r="BF271"/>
  <c r="BF169"/>
  <c r="BF191"/>
  <c r="BF199"/>
  <c r="BF237"/>
  <c r="BF276"/>
  <c r="BF203"/>
  <c r="BF233"/>
  <c r="BF240"/>
  <c r="BF275"/>
  <c r="BF208"/>
  <c r="BF236"/>
  <c r="BF264"/>
  <c r="E85"/>
  <c r="F127"/>
  <c r="BF151"/>
  <c r="BF157"/>
  <c r="BF261"/>
  <c r="BF148"/>
  <c r="BF192"/>
  <c r="BF196"/>
  <c r="BF230"/>
  <c r="BF268"/>
  <c r="BF139"/>
  <c r="BF158"/>
  <c r="BF164"/>
  <c r="BF165"/>
  <c r="BF239"/>
  <c r="BF250"/>
  <c i="3" r="BK327"/>
  <c r="J327"/>
  <c r="J108"/>
  <c i="4" r="BF218"/>
  <c r="BF232"/>
  <c r="BF181"/>
  <c r="BF241"/>
  <c r="BF188"/>
  <c r="BF195"/>
  <c r="BF243"/>
  <c i="2" r="P125"/>
  <c i="1" r="AU96"/>
  <c i="3" r="F131"/>
  <c r="BF152"/>
  <c r="E122"/>
  <c r="BF176"/>
  <c r="BF186"/>
  <c r="BF137"/>
  <c r="BF193"/>
  <c r="BF216"/>
  <c r="BF228"/>
  <c r="BF241"/>
  <c r="BF265"/>
  <c r="BF280"/>
  <c r="BF289"/>
  <c r="BF299"/>
  <c r="BF305"/>
  <c r="BF315"/>
  <c r="BF329"/>
  <c r="BF334"/>
  <c r="BF219"/>
  <c r="BF283"/>
  <c r="BF324"/>
  <c r="BF337"/>
  <c r="BF339"/>
  <c r="BF346"/>
  <c i="2" r="J131"/>
  <c r="J102"/>
  <c i="3" r="BF192"/>
  <c r="BF225"/>
  <c r="BF233"/>
  <c r="BF292"/>
  <c r="BF298"/>
  <c r="BF342"/>
  <c r="BF143"/>
  <c r="BF148"/>
  <c r="BF255"/>
  <c r="BF271"/>
  <c r="BF272"/>
  <c r="BF282"/>
  <c r="BF293"/>
  <c r="BF297"/>
  <c r="BF336"/>
  <c r="BF151"/>
  <c r="BF170"/>
  <c r="BF203"/>
  <c r="BF251"/>
  <c r="BF294"/>
  <c r="BF309"/>
  <c r="BF147"/>
  <c r="BF158"/>
  <c r="BF179"/>
  <c r="BF189"/>
  <c r="BF208"/>
  <c r="BF237"/>
  <c r="BF242"/>
  <c r="BF326"/>
  <c r="BF197"/>
  <c r="BF222"/>
  <c r="BF247"/>
  <c r="BF273"/>
  <c r="BF312"/>
  <c r="BF320"/>
  <c r="BF213"/>
  <c r="BF260"/>
  <c r="BF274"/>
  <c r="BF319"/>
  <c r="BF321"/>
  <c r="BF202"/>
  <c r="BF275"/>
  <c r="BF277"/>
  <c r="BF281"/>
  <c r="BF302"/>
  <c r="BF144"/>
  <c r="BF164"/>
  <c i="2" r="BF133"/>
  <c r="E113"/>
  <c r="F122"/>
  <c r="BF136"/>
  <c r="BF127"/>
  <c r="BF130"/>
  <c r="J119"/>
  <c r="BF132"/>
  <c r="BF134"/>
  <c i="1" r="AV96"/>
  <c r="BB96"/>
  <c r="AZ96"/>
  <c i="5" r="F38"/>
  <c i="1" r="BC99"/>
  <c i="6" r="F38"/>
  <c i="1" r="BC100"/>
  <c i="4" r="F38"/>
  <c i="1" r="BC98"/>
  <c i="6" r="F37"/>
  <c i="1" r="BB100"/>
  <c i="4" r="J35"/>
  <c i="1" r="AV98"/>
  <c i="7" r="F39"/>
  <c i="1" r="BD102"/>
  <c i="8" r="F37"/>
  <c i="1" r="BB103"/>
  <c i="3" r="F39"/>
  <c i="1" r="BD97"/>
  <c i="8" r="F35"/>
  <c i="1" r="AZ103"/>
  <c i="4" r="F37"/>
  <c i="1" r="BB98"/>
  <c i="6" r="J35"/>
  <c i="1" r="AV100"/>
  <c i="9" r="F38"/>
  <c i="1" r="BC104"/>
  <c i="3" r="F35"/>
  <c i="1" r="AZ97"/>
  <c i="7" r="J35"/>
  <c i="1" r="AV102"/>
  <c i="8" r="J35"/>
  <c i="1" r="AV103"/>
  <c i="5" r="J35"/>
  <c i="1" r="AV99"/>
  <c i="6" r="F35"/>
  <c i="1" r="AZ100"/>
  <c i="9" r="F39"/>
  <c i="1" r="BD104"/>
  <c i="5" r="F37"/>
  <c i="1" r="BB99"/>
  <c i="9" r="F37"/>
  <c i="1" r="BB104"/>
  <c i="3" r="F38"/>
  <c i="1" r="BC97"/>
  <c i="7" r="F37"/>
  <c i="1" r="BB102"/>
  <c i="9" r="J35"/>
  <c i="1" r="AV104"/>
  <c i="4" r="F35"/>
  <c i="1" r="AZ98"/>
  <c i="7" r="F35"/>
  <c i="1" r="AZ102"/>
  <c i="3" r="J35"/>
  <c i="1" r="AV97"/>
  <c i="7" r="F38"/>
  <c i="1" r="BC102"/>
  <c i="8" r="F38"/>
  <c i="1" r="BC103"/>
  <c i="3" r="F37"/>
  <c i="1" r="BB97"/>
  <c i="7" r="J32"/>
  <c i="9" r="F35"/>
  <c i="1" r="AZ104"/>
  <c i="4" r="F39"/>
  <c i="1" r="BD98"/>
  <c i="6" r="F39"/>
  <c i="1" r="BD100"/>
  <c r="AS94"/>
  <c i="5" r="F35"/>
  <c i="1" r="AZ99"/>
  <c i="5" r="F39"/>
  <c i="1" r="BD99"/>
  <c i="8" r="F39"/>
  <c i="1" r="BD103"/>
  <c i="3" l="1" r="BK135"/>
  <c r="J135"/>
  <c r="J99"/>
  <c i="9" r="R235"/>
  <c i="4" r="P131"/>
  <c r="P130"/>
  <c i="1" r="AU98"/>
  <c i="6" r="R137"/>
  <c i="2" r="BK128"/>
  <c r="BK125"/>
  <c r="J125"/>
  <c i="6" r="BK287"/>
  <c r="J287"/>
  <c r="J108"/>
  <c i="5" r="BK132"/>
  <c r="J132"/>
  <c r="J99"/>
  <c i="3" r="R135"/>
  <c i="5" r="P132"/>
  <c r="P131"/>
  <c i="1" r="AU99"/>
  <c i="8" r="P259"/>
  <c i="9" r="R136"/>
  <c r="R135"/>
  <c r="P235"/>
  <c r="P136"/>
  <c r="P135"/>
  <c i="1" r="AU104"/>
  <c i="4" r="R131"/>
  <c r="R130"/>
  <c i="3" r="P135"/>
  <c r="P134"/>
  <c i="1" r="AU97"/>
  <c i="6" r="R287"/>
  <c i="8" r="T259"/>
  <c i="6" r="T287"/>
  <c r="T136"/>
  <c i="8" r="R136"/>
  <c r="R135"/>
  <c r="P136"/>
  <c r="P135"/>
  <c i="1" r="AU103"/>
  <c i="8" r="T136"/>
  <c r="T135"/>
  <c i="4" r="T131"/>
  <c r="T130"/>
  <c i="6" r="P137"/>
  <c r="P136"/>
  <c i="1" r="AU100"/>
  <c i="9" r="T136"/>
  <c r="T135"/>
  <c i="6" r="BK137"/>
  <c r="J137"/>
  <c r="J99"/>
  <c i="5" r="R132"/>
  <c r="R131"/>
  <c i="3" r="R327"/>
  <c i="5" r="T132"/>
  <c r="T131"/>
  <c i="3" r="T135"/>
  <c r="T134"/>
  <c i="9" r="BK136"/>
  <c r="J136"/>
  <c r="J99"/>
  <c r="BK235"/>
  <c r="J235"/>
  <c r="J109"/>
  <c i="8" r="BK135"/>
  <c r="J135"/>
  <c r="J98"/>
  <c i="1" r="AG102"/>
  <c i="7" r="J98"/>
  <c r="J128"/>
  <c r="J100"/>
  <c i="4" r="BK130"/>
  <c r="J130"/>
  <c i="3" r="BK134"/>
  <c r="J134"/>
  <c r="J98"/>
  <c r="J36"/>
  <c i="1" r="AW97"/>
  <c r="AT97"/>
  <c i="4" r="J36"/>
  <c i="1" r="AW98"/>
  <c r="AT98"/>
  <c r="BD101"/>
  <c i="2" r="J32"/>
  <c i="1" r="AG96"/>
  <c i="2" r="F36"/>
  <c i="1" r="BA96"/>
  <c r="BB95"/>
  <c r="BC95"/>
  <c i="8" r="F36"/>
  <c i="1" r="BA103"/>
  <c i="5" r="J36"/>
  <c i="1" r="AW99"/>
  <c r="AT99"/>
  <c i="2" r="J36"/>
  <c i="1" r="AW96"/>
  <c r="AT96"/>
  <c r="AN96"/>
  <c r="BD95"/>
  <c i="7" r="J36"/>
  <c i="1" r="AW102"/>
  <c r="AT102"/>
  <c r="AN102"/>
  <c i="9" r="J36"/>
  <c i="1" r="AW104"/>
  <c r="AT104"/>
  <c i="4" r="J32"/>
  <c i="1" r="AG98"/>
  <c i="6" r="F36"/>
  <c i="1" r="BA100"/>
  <c i="3" r="F36"/>
  <c i="1" r="BA97"/>
  <c i="4" r="F36"/>
  <c i="1" r="BA98"/>
  <c r="AZ101"/>
  <c r="AV101"/>
  <c i="5" r="F36"/>
  <c i="1" r="BA99"/>
  <c r="BC101"/>
  <c r="AY101"/>
  <c i="6" r="J36"/>
  <c i="1" r="AW100"/>
  <c r="AT100"/>
  <c r="AZ95"/>
  <c r="AV95"/>
  <c i="8" r="J36"/>
  <c i="1" r="AW103"/>
  <c r="AT103"/>
  <c i="7" r="F36"/>
  <c i="1" r="BA102"/>
  <c r="BB101"/>
  <c r="AX101"/>
  <c i="9" r="F36"/>
  <c i="1" r="BA104"/>
  <c i="3" l="1" r="R134"/>
  <c i="6" r="R136"/>
  <c i="2" r="J98"/>
  <c i="6" r="BK136"/>
  <c r="J136"/>
  <c r="J98"/>
  <c i="2" r="J128"/>
  <c r="J100"/>
  <c i="5" r="BK131"/>
  <c r="J131"/>
  <c i="9" r="BK135"/>
  <c r="J135"/>
  <c r="J98"/>
  <c i="7" r="J41"/>
  <c i="1" r="AN98"/>
  <c i="4" r="J98"/>
  <c r="J41"/>
  <c i="2" r="J41"/>
  <c i="5" r="J32"/>
  <c i="1" r="AG99"/>
  <c r="AZ94"/>
  <c r="W29"/>
  <c r="AU101"/>
  <c r="AU95"/>
  <c r="AU94"/>
  <c i="8" r="J32"/>
  <c i="1" r="AG103"/>
  <c r="BD94"/>
  <c r="W33"/>
  <c r="AY95"/>
  <c r="BA101"/>
  <c r="AW101"/>
  <c r="AT101"/>
  <c i="3" r="J32"/>
  <c i="1" r="AG97"/>
  <c r="AX95"/>
  <c r="BB94"/>
  <c r="W31"/>
  <c r="BA95"/>
  <c r="AW95"/>
  <c r="AT95"/>
  <c r="BC94"/>
  <c r="W32"/>
  <c i="5" l="1" r="J41"/>
  <c r="J98"/>
  <c i="8" r="J41"/>
  <c i="1" r="AN103"/>
  <c i="3" r="J41"/>
  <c i="1" r="AN97"/>
  <c r="AN99"/>
  <c i="6" r="J32"/>
  <c i="1" r="AG100"/>
  <c r="AN100"/>
  <c r="AY94"/>
  <c r="AX94"/>
  <c i="9" r="J32"/>
  <c i="1" r="AG104"/>
  <c r="BA94"/>
  <c r="AW94"/>
  <c r="AK30"/>
  <c r="AV94"/>
  <c r="AK29"/>
  <c i="6" l="1" r="J41"/>
  <c i="9" r="J41"/>
  <c i="1" r="AN104"/>
  <c r="AG101"/>
  <c r="AN101"/>
  <c r="AT94"/>
  <c r="AG95"/>
  <c r="AN95"/>
  <c r="W30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<sst xmlns="http://schemas.openxmlformats.org/spreadsheetml/2006/main">
  <si>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</si>
  <si>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</si>
  <si>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</si>
  <si>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</si>
  <si>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{64b27772-fbc0-4026-a605-dd6cc630784d}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</si>
  <si>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</si>
  <si>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</si>
  <si>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</si>
  <si>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</si>
  <si>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</si>
  <si>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</si>
  <si>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</si>
  <si>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</si>
  <si>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</si>
  <si>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Y604-1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</si>
  <si>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</si>
  <si>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</si>
  <si>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fasád objektů DOZP a TS v areálu DPL Smečno</t>
  </si>
  <si>
    <t>KSO:</t>
  </si>
  <si>
    <t>CC-CZ:</t>
  </si>
  <si>
    <t>Místo:</t>
  </si>
  <si>
    <t>Smečno</t>
  </si>
  <si>
    <t>Datum:</t>
  </si>
  <si>
    <t>28. 1. 2024</t>
  </si>
  <si>
    <t>Zadavatel:</t>
  </si>
  <si>
    <t>IČ:</t>
  </si>
  <si>
    <t>Domov pod Lipami Smečno</t>
  </si>
  <si>
    <t>DIČ:</t>
  </si>
  <si>
    <t>Uchazeč:</t>
  </si>
  <si>
    <t>Vyplň údaj</t>
  </si>
  <si>
    <t>Projektant:</t>
  </si>
  <si>
    <t>Projekt stav - ing.Volný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</si>
  <si>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</si>
  <si>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</si>
  <si>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</si>
  <si>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</si>
  <si>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</si>
  <si>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</si>
  <si>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</si>
  <si>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</si>
  <si>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</si>
  <si>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</si>
  <si>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</si>
  <si>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</si>
  <si>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</si>
  <si>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</si>
  <si>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</si>
  <si>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</si>
  <si>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</si>
  <si>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</si>
  <si>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</si>
  <si>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</si>
  <si>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</si>
  <si>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</si>
  <si>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</si>
  <si>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</si>
  <si>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</si>
  <si>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</si>
  <si>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</si>
  <si>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</si>
  <si>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</si>
  <si>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</si>
  <si>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</si>
  <si>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</si>
  <si>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</si>
  <si>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</si>
  <si>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</si>
  <si>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</si>
  <si>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</si>
  <si>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</si>
  <si>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</si>
  <si>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</si>
  <si>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</si>
  <si>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</si>
  <si>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</si>
  <si>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</si>
  <si>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</si>
  <si>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</si>
  <si>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</si>
  <si>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</si>
  <si>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</si>
  <si>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Objekt DOZP</t>
  </si>
  <si>
    <t>STA</t>
  </si>
  <si>
    <t>{e04fd276-0a50-4776-a6e2-be969031997e}</t>
  </si>
  <si>
    <t>/</t>
  </si>
  <si>
    <t>00</t>
  </si>
  <si>
    <t>VRN</t>
  </si>
  <si>
    <t>Soupis</t>
  </si>
  <si>
    <t>2</t>
  </si>
  <si>
    <t>{082a8d0f-cfd1-4159-b5e7-25ef48c55797}</t>
  </si>
  <si>
    <t>10</t>
  </si>
  <si>
    <t>Objekt DOZP - oprava omítky a kamenného zdiva</t>
  </si>
  <si>
    <t>{39fee057-b9c8-49c2-894b-11acb56ddec7}</t>
  </si>
  <si>
    <t>Objekt DOZP - dešťová kanalizace</t>
  </si>
  <si>
    <t>{0caff30b-3137-4b96-a6f7-b1118ebf011e}</t>
  </si>
  <si>
    <t>14</t>
  </si>
  <si>
    <t>Objekt DOZP - most</t>
  </si>
  <si>
    <t>{413a6b20-92bb-4605-b37f-768669a6282b}</t>
  </si>
  <si>
    <t>16</t>
  </si>
  <si>
    <t>Objekt DOZP - přístustupové schodiště</t>
  </si>
  <si>
    <t>{97fc8e29-f001-4384-a6cc-46801e957fb4}</t>
  </si>
  <si>
    <t>Objekt TS</t>
  </si>
  <si>
    <t>{62a5e1aa-0378-47a5-8a49-68b7c42d0125}</t>
  </si>
  <si>
    <t>02</t>
  </si>
  <si>
    <t>{ae77aba9-50ba-455b-91e3-56cb60fe1181}</t>
  </si>
  <si>
    <t>20</t>
  </si>
  <si>
    <t>Objekt TS - oprava omítky</t>
  </si>
  <si>
    <t>{6d0fd647-42f1-4103-a08b-f88b696195b8}</t>
  </si>
  <si>
    <t>22</t>
  </si>
  <si>
    <t>Objekt TS - schodiště</t>
  </si>
  <si>
    <t>{4638fcd2-0fbb-4612-868e-e981e912877e}</t>
  </si>
  <si>
    <t>KRYCÍ LIST SOUPISU PRACÍ</t>
  </si>
  <si>
    <t>Objekt:</t>
  </si>
  <si>
    <t>1 - Objekt DOZP</t>
  </si>
  <si>
    <t>Soupis: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</si>
  <si>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</si>
  <si>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</si>
  <si>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</si>
  <si>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</si>
  <si>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</si>
  <si>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</si>
  <si>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</si>
  <si>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</si>
  <si>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</si>
  <si>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</si>
  <si>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</si>
  <si>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</si>
  <si>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</si>
  <si>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</si>
  <si>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</si>
  <si>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</si>
  <si>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</si>
  <si>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</si>
  <si>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</si>
  <si>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</si>
  <si>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</si>
  <si>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</si>
  <si>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</si>
  <si>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</si>
  <si>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</si>
  <si>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</si>
  <si>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</si>
  <si>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</si>
  <si>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</si>
  <si>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999-2004</t>
  </si>
  <si>
    <t>Dokumentace skutečného provedené stavby</t>
  </si>
  <si>
    <t>Kč</t>
  </si>
  <si>
    <t>262144</t>
  </si>
  <si>
    <t>Vedlejší rozpočtové náklady</t>
  </si>
  <si>
    <t>5</t>
  </si>
  <si>
    <t>VRN1</t>
  </si>
  <si>
    <t>Průzkumné, geodetické a projektové práce</t>
  </si>
  <si>
    <t>012002000</t>
  </si>
  <si>
    <t>Geodetické práce</t>
  </si>
  <si>
    <t>kus</t>
  </si>
  <si>
    <t>CS ÚRS 2022 02</t>
  </si>
  <si>
    <t>VRN3</t>
  </si>
  <si>
    <t>Zařízení staveniště</t>
  </si>
  <si>
    <t>3</t>
  </si>
  <si>
    <t>030001000</t>
  </si>
  <si>
    <t>6</t>
  </si>
  <si>
    <t>033002000</t>
  </si>
  <si>
    <t>Připojení staveniště na inženýrské sítě</t>
  </si>
  <si>
    <t>soubor</t>
  </si>
  <si>
    <t>8</t>
  </si>
  <si>
    <t>034002000</t>
  </si>
  <si>
    <t>Zabezpečení staveniště</t>
  </si>
  <si>
    <t>VRN6</t>
  </si>
  <si>
    <t>Územní vlivy</t>
  </si>
  <si>
    <t>060001000</t>
  </si>
  <si>
    <t>10 - Objekt DOZP - oprava omítky a kamenného zdiva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</si>
  <si>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</si>
  <si>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</si>
  <si>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</si>
  <si>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</si>
  <si>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</si>
  <si>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</si>
  <si>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</si>
  <si>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</si>
  <si>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</si>
  <si>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</si>
  <si>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</si>
  <si>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</si>
  <si>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783 - Dokončovací práce - nátěry</t>
  </si>
  <si>
    <t>HSV</t>
  </si>
  <si>
    <t>Práce a dodávky HSV</t>
  </si>
  <si>
    <t>Zemní práce</t>
  </si>
  <si>
    <t>132251251</t>
  </si>
  <si>
    <t>Hloubení rýh nezapažených š do 2000 mm v hornině třídy těžitelnosti I skupiny 3 objem do 20 m3 strojně</t>
  </si>
  <si>
    <t>m3</t>
  </si>
  <si>
    <t>VV</t>
  </si>
  <si>
    <t>(6,23+12,34+7,1+23,91+1,8+2,95+9,59+15,37+19,17+0,95+3,1+3,67+1,6+57,58)*0,9*1 "sanační omítka</t>
  </si>
  <si>
    <t>28*1 "kamenné zdivo</t>
  </si>
  <si>
    <t>(7,95+1,87+9,3+0,9+2,19+1,9+10,38+1,9+1,68+13,44+0,9+1,98+5,52+7,52+0,9+1,55)*0,9*1</t>
  </si>
  <si>
    <t>10,86*0,4*1</t>
  </si>
  <si>
    <t>Součet</t>
  </si>
  <si>
    <t>161151103</t>
  </si>
  <si>
    <t>Svislé přemístění výkopku z horniny třídy těžitelnosti I skupiny 1 až 3 hl výkopu přes 4 do 8 m</t>
  </si>
  <si>
    <t>162751117</t>
  </si>
  <si>
    <t>Vodorovné přemístění přes 9 000 do 10000 m výkopku/sypaniny z horniny třídy těžitelnosti I skupiny 1 až 3</t>
  </si>
  <si>
    <t>244,06-122,03</t>
  </si>
  <si>
    <t>167111101</t>
  </si>
  <si>
    <t>Nakládání výkopku z hornin třídy těžitelnosti I skupiny 1 až 3 ručně</t>
  </si>
  <si>
    <t>171201231</t>
  </si>
  <si>
    <t>Poplatek za uložení zeminy a kamení na recyklační skládce (skládkovné) kód odpadu 17 05 04</t>
  </si>
  <si>
    <t>t</t>
  </si>
  <si>
    <t>122,03*2 "Přepočtené koeficientem množství</t>
  </si>
  <si>
    <t>171251201</t>
  </si>
  <si>
    <t>Uložení sypaniny na skládky nebo meziskládky</t>
  </si>
  <si>
    <t>7</t>
  </si>
  <si>
    <t>174151101</t>
  </si>
  <si>
    <t>Zásyp jam, šachet rýh nebo kolem objektů sypaninou se zhutněním</t>
  </si>
  <si>
    <t>(6,23+12,34+7,1+23,91+1,8+2,95+9,59+15,37+19,17+0,95+3,1+3,67+1,6+57,58)*0,9*0,5 "sanační omítka</t>
  </si>
  <si>
    <t>28*0,5 "kamenné zdivo</t>
  </si>
  <si>
    <t>(7,95+1,87+9,3+0,9+2,19+1,9+10,38+1,9+1,68+13,44+0,9+1,98+5,52+7,52+0,9+1,55)*0,9*0,5</t>
  </si>
  <si>
    <t>10,86*0,4*0,5</t>
  </si>
  <si>
    <t>181951112</t>
  </si>
  <si>
    <t>Úprava pláně v hornině třídy těžitelnosti I skupiny 1 až 3 se zhutněním strojně</t>
  </si>
  <si>
    <t>m2</t>
  </si>
  <si>
    <t>(6,23+12,34+7,1+23,91+1,8+2,95+9,59+15,37+19,17+0,95+3,1+3,67+1,6+57,58)*0,9 "sanační omítka - drenáž</t>
  </si>
  <si>
    <t>28 "kamenné zdivo - drenáž</t>
  </si>
  <si>
    <t>(7,95+1,87+9,3+0,9+2,19+1,9+10,38+1,9+1,68+13,44+0,9+1,98+5,52+7,52+0,9+1,55)*0,9</t>
  </si>
  <si>
    <t>Zakládání</t>
  </si>
  <si>
    <t>9</t>
  </si>
  <si>
    <t>211531111</t>
  </si>
  <si>
    <t>Výplň odvodňovacích žeber nebo trativodů kamenivem hrubým drceným frakce 16 až 63 mm</t>
  </si>
  <si>
    <t>18</t>
  </si>
  <si>
    <t>(6,23+12,34+7,1+23,91+1,8+2,95+9,59+15,37+19,17+0,95+3,1+3,67+1,6+57,58)*0,9*0,4 "sanační omítka - fr.16-32</t>
  </si>
  <si>
    <t>28*0,4 "kamenné zdivo - fr.16-32</t>
  </si>
  <si>
    <t>(7,95+1,87+9,3+0,9+2,19+1,9+10,38+1,9+1,68+13,44+0,9+1,98+5,52+7,52+0,9+1,55)*0,9*0,4</t>
  </si>
  <si>
    <t>10,86*0,4*0,4</t>
  </si>
  <si>
    <t>211971110</t>
  </si>
  <si>
    <t>Zřízení opláštění žeber nebo trativodů geotextilií v rýze nebo zářezu sklonu do 1:2</t>
  </si>
  <si>
    <t>(6,23+12,34+7,1+23,91+1,8+2,95+9,59+15,37+19,17+0,95+3,1+3,67+1,6+57,58)*(0,9*2+0,4*2+0,1*2) "sanační omítka - fr.16-32</t>
  </si>
  <si>
    <t>28*2+22,9*0,5*2 "kamenné zdivo - fr.16-32</t>
  </si>
  <si>
    <t>(7,95+1,87+9,3+0,9+2,19+1,9+10,38+1,9+1,68+13,44+0,9+1,98+5,52+7,52+0,9+1,55)*(0,9*2+0,4*2+0,1*2)</t>
  </si>
  <si>
    <t>10,86*(0,4*4)</t>
  </si>
  <si>
    <t>11</t>
  </si>
  <si>
    <t>M</t>
  </si>
  <si>
    <t>69311068</t>
  </si>
  <si>
    <t>geotextilie netkaná separační, ochranná, filtrační, drenážní PP 300g/m2</t>
  </si>
  <si>
    <t>754,948*1,15 "Přepočtené koeficientem množství</t>
  </si>
  <si>
    <t>212752111</t>
  </si>
  <si>
    <t>Trativod z drenážních trubek korugovaných PE-HD SN 4 perforace 220° včetně lože otevřený výkop DN 100</t>
  </si>
  <si>
    <t>m</t>
  </si>
  <si>
    <t>24</t>
  </si>
  <si>
    <t>(6,23+12,34+7,1+23,91+1,8+2,95+9,59+15,37+19,17+0,95+3,1+3,67+1,6+57,58) "sanační omítka</t>
  </si>
  <si>
    <t>22,9 "kamenné zdivo</t>
  </si>
  <si>
    <t>(7,95+1,87+9,3+0,9+2,19+1,9+10,38+1,9+1,68+13,44+0,9+1,98+5,52+7,52+0,9+1,55)</t>
  </si>
  <si>
    <t>10,86</t>
  </si>
  <si>
    <t>Svislé a kompletní konstrukce</t>
  </si>
  <si>
    <t>13</t>
  </si>
  <si>
    <t>319202125</t>
  </si>
  <si>
    <t>Dodatečná izolace zdiva tl přes 600 do 900 mm nízkotlakou injektáží křemičitým roztokem</t>
  </si>
  <si>
    <t>26</t>
  </si>
  <si>
    <t>6,24+1+12,34+0,6*2+7,1+0,4+23,91+0,5*2+1,8+2,95+9,6+15,37+19,19+0,95+3,1+3,67+1,52+57,58 "IC - např.Aquafin-F - provedení dle vzorového detailu</t>
  </si>
  <si>
    <t>311-OK</t>
  </si>
  <si>
    <t>Vyjmutí poškozených kamenných bloků a jejich náhrada novým vysekaným z mšenského pískovce - proveden dle PD</t>
  </si>
  <si>
    <t>28</t>
  </si>
  <si>
    <t>50 "předpoklad</t>
  </si>
  <si>
    <t>15</t>
  </si>
  <si>
    <t>311-CHR</t>
  </si>
  <si>
    <t>Nahrazení stávajících chrličů svody v nové nice ve zdivu</t>
  </si>
  <si>
    <t>30</t>
  </si>
  <si>
    <t>346244821</t>
  </si>
  <si>
    <t>Přizdívky izolační tl 140 mm z cihel dl 290 mm pevnosti P 10 až P 20 na MC 10</t>
  </si>
  <si>
    <t>32</t>
  </si>
  <si>
    <t>(2,95+20,46+12,5+5,09+3,1)*(2,87+1) "vč.kotvení</t>
  </si>
  <si>
    <t>Úpravy povrchů, podlahy a osazování výplní</t>
  </si>
  <si>
    <t>17</t>
  </si>
  <si>
    <t>632-PAR</t>
  </si>
  <si>
    <t>Oprava parapetů oken suterénu - provedení dle PD</t>
  </si>
  <si>
    <t>34</t>
  </si>
  <si>
    <t>0,59*10</t>
  </si>
  <si>
    <t>0,9</t>
  </si>
  <si>
    <t>622-KŘ</t>
  </si>
  <si>
    <t>Nové provedení kordonové římsy dle PD</t>
  </si>
  <si>
    <t>36</t>
  </si>
  <si>
    <t>19</t>
  </si>
  <si>
    <t>622-ŠP</t>
  </si>
  <si>
    <t>Oprava omítek špalet - provedení dle PD</t>
  </si>
  <si>
    <t>38</t>
  </si>
  <si>
    <t>(0,83*2+0,59)*10</t>
  </si>
  <si>
    <t>1,74*2+0,9</t>
  </si>
  <si>
    <t>1,15*2+0,9</t>
  </si>
  <si>
    <t>622-ŠP-1</t>
  </si>
  <si>
    <t>Restaurování kamenných ostění - provedení dle PD</t>
  </si>
  <si>
    <t>40</t>
  </si>
  <si>
    <t>622131151</t>
  </si>
  <si>
    <t>Sanační postřik vnějších stěn nanášený celoplošně ručně</t>
  </si>
  <si>
    <t>42</t>
  </si>
  <si>
    <t>850,5 "technologie dle TZ</t>
  </si>
  <si>
    <t>622316121</t>
  </si>
  <si>
    <t>Sanační vápenná jednovrstvá omítka vnějších stěn nanášená ručně</t>
  </si>
  <si>
    <t>44</t>
  </si>
  <si>
    <t>23</t>
  </si>
  <si>
    <t>622316191</t>
  </si>
  <si>
    <t>Příplatek k sanační vápenné jednovrstvé omítce vnějších stěn za každých dalších 5 mm tloušťky přes 20 mm ručně</t>
  </si>
  <si>
    <t>46</t>
  </si>
  <si>
    <t>622326121</t>
  </si>
  <si>
    <t>Sanační jednovrstvá omítka vnějších stěn nanášená ručně</t>
  </si>
  <si>
    <t>48</t>
  </si>
  <si>
    <t>850,5*0,2 "předpoklad 20% - viz TZ - v místě přespárování</t>
  </si>
  <si>
    <t>25</t>
  </si>
  <si>
    <t>622328231</t>
  </si>
  <si>
    <t>Potažení vnějších stěn sanačním štukem tloušťky do 3 mm</t>
  </si>
  <si>
    <t>50</t>
  </si>
  <si>
    <t>622331121-M30</t>
  </si>
  <si>
    <t>Cementová siranuvzdorná omítka hladká jednovrstvá vnějších stěn nanášená ručně</t>
  </si>
  <si>
    <t>52</t>
  </si>
  <si>
    <t>(6,23+12,34+7,1+23,91+1,8+2,95+9,59+15,37+19,17+0,95+3,1+3,67+1,6+57,58)*1,2 "sanační om.vyrovnávací vrstva těsnící síranuvzd.malta např.Asocret M30</t>
  </si>
  <si>
    <t>22,9*1,2 "kamenné zdivo - vyrovnávací vrstva těsnící síranuvzdorná malta např.Asocret M30</t>
  </si>
  <si>
    <t>(7,95+1,87+9,3+0,9+2,19+1,9+10,38+1,9+1,68+13,44+0,9+1,98+5,52+7,52+0,9+1,55)*1,2</t>
  </si>
  <si>
    <t>27</t>
  </si>
  <si>
    <t>622-BS</t>
  </si>
  <si>
    <t>Biosanace zdiva vápenným hydrátem a roztokem SF - viz TZ</t>
  </si>
  <si>
    <t>54</t>
  </si>
  <si>
    <t>(6,23+12,34+7,1+23,91+1,8+2,95+9,59+15,37+19,17+0,95+3,1+3,67+1,6+57,58)*(1+4) "způsob otlučení dle TZ vč.vyškrabání spár</t>
  </si>
  <si>
    <t>23,7</t>
  </si>
  <si>
    <t>622-Z-1</t>
  </si>
  <si>
    <t>Oprava kamenného zdiva - spárování, tmelení, doplnění - viz PD</t>
  </si>
  <si>
    <t>56</t>
  </si>
  <si>
    <t>22,9*4 "kamenné zdivo - pouze do výšky 4 m od terénu</t>
  </si>
  <si>
    <t>(7,95+1,87+9,3+0,9+2,19+1,9+10,38+1,9+1,68+13,44+0,9+1,98+5,52+7,52+0,9+1,55)*4</t>
  </si>
  <si>
    <t>29</t>
  </si>
  <si>
    <t>622-Z-2</t>
  </si>
  <si>
    <t>Konsolidace kamenného zdiva organokřemičitým prostředkem - viz PD</t>
  </si>
  <si>
    <t>58</t>
  </si>
  <si>
    <t>629995101</t>
  </si>
  <si>
    <t>Očištění vnějších ploch tlakovou vodou</t>
  </si>
  <si>
    <t>60</t>
  </si>
  <si>
    <t>(6,23+12,34+7,1+23,91+1,8+2,95+9,59+15,37+19,17+0,95+3,1+3,67+1,6+57,58)*1 "sanační omítka - pod úrovní terénu</t>
  </si>
  <si>
    <t>22,9*1 "kamenné zdivo - pod úrovní terénu</t>
  </si>
  <si>
    <t>(7,95+1,87+9,3+0,9+2,19+1,9+10,38+1,9+1,68+13,44+0,9+1,98+5,52+7,52+0,9+1,55)*1</t>
  </si>
  <si>
    <t>31</t>
  </si>
  <si>
    <t>629995101-JV</t>
  </si>
  <si>
    <t>Očištění vnějších ploch tlakovou vodou za pomoci směsi peroxidu vodíku, čpavkové a jarové vody - viz PD</t>
  </si>
  <si>
    <t>62</t>
  </si>
  <si>
    <t>629995101-SM</t>
  </si>
  <si>
    <t>Očištění vnějších ploch tlakovou vodou za pomoci jarové vody - viz PD</t>
  </si>
  <si>
    <t>64</t>
  </si>
  <si>
    <t>33</t>
  </si>
  <si>
    <t>629-BS</t>
  </si>
  <si>
    <t>Biosanace kamenných prvků</t>
  </si>
  <si>
    <t>66</t>
  </si>
  <si>
    <t>22,9*4 "kamenné zdivo - pouze do výšky 4 m od terénu - např.Fobisil FX W</t>
  </si>
  <si>
    <t>91,6+279,52 "finální konzervace</t>
  </si>
  <si>
    <t>631311123</t>
  </si>
  <si>
    <t>Mazanina tl přes 80 do 120 mm z betonu prostého bez zvýšených nároků na prostředí tř. C 12/15</t>
  </si>
  <si>
    <t>68</t>
  </si>
  <si>
    <t>(6,23+12,34+7,1+23,91+1,8+2,95+9,59+15,37+19,17+0,95+3,1+3,67+1,6+57,58)*0,6*0,1 "sanační omítka</t>
  </si>
  <si>
    <t>28*0,1 "kamenné zdivo</t>
  </si>
  <si>
    <t>(7,95+1,87+9,3+0,9+2,19+1,9+10,38+1,9+1,68+13,44+0,9+1,98+5,52+7,52+0,9+1,55)*0,6*0,1</t>
  </si>
  <si>
    <t>35</t>
  </si>
  <si>
    <t>637121112</t>
  </si>
  <si>
    <t>Okapový chodník z kačírku tl 150 mm s udusáním</t>
  </si>
  <si>
    <t>70</t>
  </si>
  <si>
    <t>(6,23+12,34+7,1+23,91+1,8+2,95+9,59+15,37+19,17+0,95+3,1+3,67+1,6+57,58)*0,45 "sanační omítka</t>
  </si>
  <si>
    <t>(7,95+1,87+9,3+0,9+2,19+1,9+10,38+1,9+1,68+13,44+0,9+1,98+5,52+7,52+0,9+1,55)*0,45</t>
  </si>
  <si>
    <t>Trubní vedení</t>
  </si>
  <si>
    <t>894812312</t>
  </si>
  <si>
    <t>Revizní a čistící šachta z PP typ DN 600/160 šachtové dno průtočné 30°, 60°, 90°</t>
  </si>
  <si>
    <t>72</t>
  </si>
  <si>
    <t>37</t>
  </si>
  <si>
    <t>894812313</t>
  </si>
  <si>
    <t>Revizní a čistící šachta z PP typ DN 600/160 šachtové dno s přítokem tvaru T</t>
  </si>
  <si>
    <t>74</t>
  </si>
  <si>
    <t>894812331</t>
  </si>
  <si>
    <t>Revizní a čistící šachta z PP DN 600 šachtová roura korugovaná světlé hloubky 1000 mm</t>
  </si>
  <si>
    <t>76</t>
  </si>
  <si>
    <t>39</t>
  </si>
  <si>
    <t>894812339</t>
  </si>
  <si>
    <t>Příplatek k rourám revizní a čistící šachty z PP DN 600 za uříznutí šachtové roury</t>
  </si>
  <si>
    <t>78</t>
  </si>
  <si>
    <t>894812352</t>
  </si>
  <si>
    <t>Revizní a čistící šachta z PP DN 600 poklop litinový pro třídu zatížení A15 s teleskopickým adaptérem</t>
  </si>
  <si>
    <t>80</t>
  </si>
  <si>
    <t>Ostatní konstrukce a práce, bourání</t>
  </si>
  <si>
    <t>41</t>
  </si>
  <si>
    <t>935113111</t>
  </si>
  <si>
    <t>Osazení odvodňovacího polymerbetonového žlabu s krycím roštem šířky do 200 mm</t>
  </si>
  <si>
    <t>82</t>
  </si>
  <si>
    <t>20,46+12,5+5,09</t>
  </si>
  <si>
    <t>59227006</t>
  </si>
  <si>
    <t>žlab odvodňovací z polymerbetonu se spádem dna 0,5% 130x155/160mm</t>
  </si>
  <si>
    <t>84</t>
  </si>
  <si>
    <t>43</t>
  </si>
  <si>
    <t>56241204</t>
  </si>
  <si>
    <t>čelo plné na začátek a konec odvodňovacího žlabu PE/PP š 100 mm s nátrubkem DN 110mm</t>
  </si>
  <si>
    <t>86</t>
  </si>
  <si>
    <t>56241406</t>
  </si>
  <si>
    <t>čelo plné na začátek a konec odvodňovacího žlabu PE/PP š 100 mm</t>
  </si>
  <si>
    <t>88</t>
  </si>
  <si>
    <t>45</t>
  </si>
  <si>
    <t>941211111</t>
  </si>
  <si>
    <t>Montáž lešení řadového rámového lehkého zatížení do 200 kg/m2 š od 0,6 do 0,9 m v do 10 m</t>
  </si>
  <si>
    <t>90</t>
  </si>
  <si>
    <t>(6,23+12,34+7,1+23,91+1,8+2,95+9,59+15,37+19,17+0,95+3,1+3,67+1,6+57,58)*4</t>
  </si>
  <si>
    <t>22,9*3</t>
  </si>
  <si>
    <t>(7,95+1,87+9,3+0,9+2,19+1,9+10,38+1,9+1,68+13,44+0,9+1,98+5,52+7,52+0,9+1,55)*3</t>
  </si>
  <si>
    <t>941211211</t>
  </si>
  <si>
    <t>Příplatek k lešení řadovému rámovému lehkému š 0,9 m v přes 10 do 25 m za první a ZKD den použití</t>
  </si>
  <si>
    <t>92</t>
  </si>
  <si>
    <t>963,48*60 "Přepočtené koeficientem množství</t>
  </si>
  <si>
    <t>47</t>
  </si>
  <si>
    <t>941211811</t>
  </si>
  <si>
    <t>Demontáž lešení řadového rámového lehkého zatížení do 200 kg/m2 š od 0,6 do 0,9 m v do 10 m</t>
  </si>
  <si>
    <t>94</t>
  </si>
  <si>
    <t>944611111</t>
  </si>
  <si>
    <t>Montáž ochranné plachty z textilie z umělých vláken</t>
  </si>
  <si>
    <t>96</t>
  </si>
  <si>
    <t>49</t>
  </si>
  <si>
    <t>944611211</t>
  </si>
  <si>
    <t>Příplatek k ochranné plachtě za první a ZKD den použití</t>
  </si>
  <si>
    <t>98</t>
  </si>
  <si>
    <t>944611811</t>
  </si>
  <si>
    <t>Demontáž ochranné plachty z textilie z umělých vláken</t>
  </si>
  <si>
    <t>100</t>
  </si>
  <si>
    <t>51</t>
  </si>
  <si>
    <t>966008221</t>
  </si>
  <si>
    <t>Bourání betonového nebo polymerbetonového odvodňovacího žlabu š do 200 mm</t>
  </si>
  <si>
    <t>102</t>
  </si>
  <si>
    <t>967023693-T</t>
  </si>
  <si>
    <t>Odsekání stávající torkretové vrstvy fasády</t>
  </si>
  <si>
    <t>104</t>
  </si>
  <si>
    <t>(2,95+20,46+12,5+5,09+3,1)*(2,87+1)</t>
  </si>
  <si>
    <t>53</t>
  </si>
  <si>
    <t>973031345</t>
  </si>
  <si>
    <t>Vysekání kapes ve zdivu cihelném na MV nebo MVC pl do 0,25 m2 hl do 300 mm</t>
  </si>
  <si>
    <t>106</t>
  </si>
  <si>
    <t>200 "předpoklad</t>
  </si>
  <si>
    <t>978021191</t>
  </si>
  <si>
    <t>Otlučení (osekání) cementových omítek stěn v rozsahu do 100 %</t>
  </si>
  <si>
    <t>108</t>
  </si>
  <si>
    <t>55</t>
  </si>
  <si>
    <t>985221101</t>
  </si>
  <si>
    <t>Doplnění zdiva cihlami do aktivované malty</t>
  </si>
  <si>
    <t>110</t>
  </si>
  <si>
    <t>0,25*0,3*200 "předpoklad</t>
  </si>
  <si>
    <t>59610002</t>
  </si>
  <si>
    <t>cihla pálená plná přes P15 do P20 290x140x65mm</t>
  </si>
  <si>
    <t>112</t>
  </si>
  <si>
    <t>15*305 "Přepočtené koeficientem množství</t>
  </si>
  <si>
    <t>57</t>
  </si>
  <si>
    <t>985231112</t>
  </si>
  <si>
    <t>Spárování zdiva aktivovanou maltou spára hl do 40 mm dl přes 6 do 12 m/m2</t>
  </si>
  <si>
    <t>114</t>
  </si>
  <si>
    <t>850,5*0,2 "předpoklad 20% - viz TZ</t>
  </si>
  <si>
    <t>997</t>
  </si>
  <si>
    <t>Přesun sutě</t>
  </si>
  <si>
    <t>997013151</t>
  </si>
  <si>
    <t>Vnitrostaveništní doprava suti a vybouraných hmot pro budovy v do 6 m s omezením mechanizace</t>
  </si>
  <si>
    <t>116</t>
  </si>
  <si>
    <t>59</t>
  </si>
  <si>
    <t>997013501</t>
  </si>
  <si>
    <t>Odvoz suti a vybouraných hmot na skládku nebo meziskládku do 1 km se složením</t>
  </si>
  <si>
    <t>118</t>
  </si>
  <si>
    <t>997013509</t>
  </si>
  <si>
    <t>Příplatek k odvozu suti a vybouraných hmot na skládku ZKD 1 km přes 1 km</t>
  </si>
  <si>
    <t>120</t>
  </si>
  <si>
    <t>112,013*14 "Přepočtené koeficientem množství</t>
  </si>
  <si>
    <t>61</t>
  </si>
  <si>
    <t>997013863</t>
  </si>
  <si>
    <t>Poplatek za uložení stavebního odpadu na recyklační skládce (skládkovné) cihelného kód odpadu 17 01 02</t>
  </si>
  <si>
    <t>122</t>
  </si>
  <si>
    <t>998</t>
  </si>
  <si>
    <t>Přesun hmot</t>
  </si>
  <si>
    <t>998018001</t>
  </si>
  <si>
    <t>Přesun hmot ruční pro budovy v do 6 m</t>
  </si>
  <si>
    <t>124</t>
  </si>
  <si>
    <t>PSV</t>
  </si>
  <si>
    <t>Práce a dodávky PSV</t>
  </si>
  <si>
    <t>711</t>
  </si>
  <si>
    <t>Izolace proti vodě, vlhkosti a plynům</t>
  </si>
  <si>
    <t>63</t>
  </si>
  <si>
    <t>711113125-SF</t>
  </si>
  <si>
    <t>Izolace proti vlhkosti na svislé ploše za studena těsnicí hmotou minerální difúzní síranuodolnou</t>
  </si>
  <si>
    <t>126</t>
  </si>
  <si>
    <t>(6,23+12,34+7,1+23,91+1,8+2,95+9,59+15,37+19,17+0,95+3,1+3,67+1,6+57,58)*1,2 "Minerální dif.síranům odolná iz. stěrka pro sanaci staveb např.SulfaFE</t>
  </si>
  <si>
    <t>22,9*1,2</t>
  </si>
  <si>
    <t>998711201</t>
  </si>
  <si>
    <t>Přesun hmot procentní pro izolace proti vodě, vlhkosti a plynům v objektech v do 6 m</t>
  </si>
  <si>
    <t>%</t>
  </si>
  <si>
    <t>128</t>
  </si>
  <si>
    <t>766</t>
  </si>
  <si>
    <t>Konstrukce truhlářské</t>
  </si>
  <si>
    <t>65</t>
  </si>
  <si>
    <t>766-DV</t>
  </si>
  <si>
    <t>Doplnění technických dvířek v pilíři č.2 - viz PD</t>
  </si>
  <si>
    <t>130</t>
  </si>
  <si>
    <t>998766201</t>
  </si>
  <si>
    <t>Přesun hmot procentní pro kce truhlářské v objektech v do 6 m</t>
  </si>
  <si>
    <t>132</t>
  </si>
  <si>
    <t>783</t>
  </si>
  <si>
    <t>Dokončovací práce - nátěry</t>
  </si>
  <si>
    <t>67</t>
  </si>
  <si>
    <t>783823133</t>
  </si>
  <si>
    <t>Penetrační silikátový nátěr hladkých, tenkovrstvých zrnitých nebo štukových omítek</t>
  </si>
  <si>
    <t>134</t>
  </si>
  <si>
    <t>783827423</t>
  </si>
  <si>
    <t>Krycí dvojnásobný silikátový nátěr omítek stupně členitosti 1 a 2</t>
  </si>
  <si>
    <t>136</t>
  </si>
  <si>
    <t>69</t>
  </si>
  <si>
    <t>999-PR</t>
  </si>
  <si>
    <t>Průzkum salinity a vlhkosti zdiva dle TZ</t>
  </si>
  <si>
    <t>138</t>
  </si>
  <si>
    <t>12 - Objekt DOZP - dešťová kanalizace</t>
  </si>
  <si>
    <t xml:space="preserve">    4 - Vodorovné konstrukce</t>
  </si>
  <si>
    <t xml:space="preserve">    5 - Komunikace pozemní</t>
  </si>
  <si>
    <t xml:space="preserve">    721 - Zdravotechnika - vnitřní kanalizace</t>
  </si>
  <si>
    <t>131251102</t>
  </si>
  <si>
    <t>Hloubení jam nezapažených v hornině třídy těžitelnosti I skupiny 3 objem do 50 m3 strojně</t>
  </si>
  <si>
    <t>4,3*2,4*3,3 "RT1</t>
  </si>
  <si>
    <t>(4,3*2+2,4*2+4)*3,3*1*0,5</t>
  </si>
  <si>
    <t>4,3*2,4*3,3 "RT2</t>
  </si>
  <si>
    <t>132251102</t>
  </si>
  <si>
    <t>Hloubení rýh nezapažených š do 800 mm v hornině třídy těžitelnosti I skupiny 3 objem do 50 m3 strojně</t>
  </si>
  <si>
    <t>50,3*0,8*1,2 "přípojky DK</t>
  </si>
  <si>
    <t>132251254</t>
  </si>
  <si>
    <t>Hloubení rýh nezapažených š do 2000 mm v hornině třídy těžitelnosti I skupiny 3 objem do 500 m3 strojně</t>
  </si>
  <si>
    <t>242,4*1*1,4 "dešťová kanalizace</t>
  </si>
  <si>
    <t>133251101</t>
  </si>
  <si>
    <t>Hloubení šachet nezapažených v hornině třídy těžitelnosti I skupiny 3 objem do 20 m3</t>
  </si>
  <si>
    <t>1*1*0,9*2 "UŠ1,UŠ2</t>
  </si>
  <si>
    <t>151101101</t>
  </si>
  <si>
    <t>Zřízení příložného pažení a rozepření stěn rýh hl do 2 m</t>
  </si>
  <si>
    <t>30*1,5*2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</si>
  <si>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</si>
  <si>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</si>
  <si>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</si>
  <si>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</si>
  <si>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(4,3*2+2,4*2+4)*3,3 "RT1</t>
  </si>
  <si>
    <t>(4,3*2+2,4*2+4)*3,3 "RT2</t>
  </si>
  <si>
    <t>151101211</t>
  </si>
  <si>
    <t>Odstranění příložného pažení stěn hl do 4 m</t>
  </si>
  <si>
    <t>151101301</t>
  </si>
  <si>
    <t>Zřízení rozepření stěn při pažení příložném hl do 4 m</t>
  </si>
  <si>
    <t>151101311</t>
  </si>
  <si>
    <t>Odstranění rozepření stěn při pažení příložném hl do 4 m</t>
  </si>
  <si>
    <t>125,532+48,288+339,36+1,8</t>
  </si>
  <si>
    <t>-357,77</t>
  </si>
  <si>
    <t>171201201</t>
  </si>
  <si>
    <t>157,21*2 "Přepočtené koeficientem množství</t>
  </si>
  <si>
    <t>174101101</t>
  </si>
  <si>
    <t>242,4*1*(1,4-0,1-0,35) "dešťová kanalizace</t>
  </si>
  <si>
    <t>50,3*0,8*(1,2-0,1*0,35) "přípojky DK</t>
  </si>
  <si>
    <t>-4,2*2,2*2,5</t>
  </si>
  <si>
    <t>-0,29*0,9*2</t>
  </si>
  <si>
    <t>175111101</t>
  </si>
  <si>
    <t>Obsypání potrubí ručně sypaninou bez prohození, uloženou do 3 m</t>
  </si>
  <si>
    <t>242,4*1*0,1 "dešťová kanalizace</t>
  </si>
  <si>
    <t>-105*0,032</t>
  </si>
  <si>
    <t>-137,4*0,05</t>
  </si>
  <si>
    <t>50,3*0,8*0,1 "přípojky DK</t>
  </si>
  <si>
    <t>-50,3*0,013</t>
  </si>
  <si>
    <t>58331200</t>
  </si>
  <si>
    <t>štěrkopísek netříděný</t>
  </si>
  <si>
    <t>17,38*1,9 "Přepočtené koeficientem množství</t>
  </si>
  <si>
    <t>181351103</t>
  </si>
  <si>
    <t>Rozprostření ornice tl vrstvy do 200 mm pl přes 100 do 500 m2 v rovině nebo ve svahu do 1:5 strojně</t>
  </si>
  <si>
    <t>10371500</t>
  </si>
  <si>
    <t>substrát pro trávníky VL</t>
  </si>
  <si>
    <t>282,640*0,1</t>
  </si>
  <si>
    <t>181411131</t>
  </si>
  <si>
    <t>Založení parkového trávníku výsevem pl do 1000 m2 v rovině a ve svahu do 1:5</t>
  </si>
  <si>
    <t>00572410</t>
  </si>
  <si>
    <t>osivo směs travní parková</t>
  </si>
  <si>
    <t>kg</t>
  </si>
  <si>
    <t>282,64*0,02 "Přepočtené koeficientem množství</t>
  </si>
  <si>
    <t>181951111</t>
  </si>
  <si>
    <t>Úprava pláně v hornině třídy těžitelnosti I skupiny 1 až 3 bez zhutnění strojně</t>
  </si>
  <si>
    <t>242,4*1 "dešťová kanalizace</t>
  </si>
  <si>
    <t>50,3*0,8 "přípojky DK</t>
  </si>
  <si>
    <t>4,3*2,4 "RT1</t>
  </si>
  <si>
    <t>4,3*2,4 "RT2</t>
  </si>
  <si>
    <t>Vodorovné konstrukce</t>
  </si>
  <si>
    <t>451572111</t>
  </si>
  <si>
    <t>Lože pod potrubí otevřený výkop z kameniva drobného těženého</t>
  </si>
  <si>
    <t>Komunikace pozemní</t>
  </si>
  <si>
    <t>564261011</t>
  </si>
  <si>
    <t>Podklad nebo podsyp ze štěrkopísku ŠP plochy do 100 m2 tl 200 mm</t>
  </si>
  <si>
    <t>631311136</t>
  </si>
  <si>
    <t>Mazanina tl přes 120 do 240 mm z betonu prostého bez zvýšených nároků na prostředí tř. C 25/30</t>
  </si>
  <si>
    <t>4,3*2,4*0,15 "RT1</t>
  </si>
  <si>
    <t>4,3*2,4*0,15 "RT2</t>
  </si>
  <si>
    <t>631319175</t>
  </si>
  <si>
    <t>Příplatek k mazanině tl přes 120 do 240 mm za stržení povrchu spodní vrstvy před vložením výztuže</t>
  </si>
  <si>
    <t>3,096*0,5 "Přepočtené koeficientem množství</t>
  </si>
  <si>
    <t>631362021</t>
  </si>
  <si>
    <t>Výztuž mazanin svařovanými sítěmi Kari</t>
  </si>
  <si>
    <t>4,3*2,4*4,5*2/1000*1,2 "RT1</t>
  </si>
  <si>
    <t>4,3*2,4*4,5*2/1000*1,2 "RT2</t>
  </si>
  <si>
    <t>83-RT1,2</t>
  </si>
  <si>
    <t>Monotáž retenční nádrž dvouplášťová 4x2x2 vč.vybetonování sloupků a výplně stěn suchým betonem</t>
  </si>
  <si>
    <t>286-RT1,2</t>
  </si>
  <si>
    <t>Dodávka Nádrž retenční dvouplášťová 4x2x2 vč.vstupního komínku</t>
  </si>
  <si>
    <t>83-SŠ</t>
  </si>
  <si>
    <t>Napojení na SŠ</t>
  </si>
  <si>
    <t>871355221</t>
  </si>
  <si>
    <t>Kanalizační potrubí z tvrdého PVC jednovrstvé tuhost třídy SN8 DN 200</t>
  </si>
  <si>
    <t>871365221</t>
  </si>
  <si>
    <t>Kanalizační potrubí z tvrdého PVC jednovrstvé tuhost třídy SN8 DN 250</t>
  </si>
  <si>
    <t>877350320</t>
  </si>
  <si>
    <t>Montáž odboček na kanalizačním potrubí z PP trub hladkých plnostěnných DN 200</t>
  </si>
  <si>
    <t>28611431</t>
  </si>
  <si>
    <t>odbočka kanalizační plastová s hrdlem KG 200/125/87°</t>
  </si>
  <si>
    <t>877360320</t>
  </si>
  <si>
    <t>Montáž odboček na kanalizačním potrubí z PP trub hladkých plnostěnných DN 250</t>
  </si>
  <si>
    <t>28611435</t>
  </si>
  <si>
    <t>odbočka kanalizační plastová s hrdlem KG 250/125/87°</t>
  </si>
  <si>
    <t>892271111</t>
  </si>
  <si>
    <t>Tlaková zkouška vodou potrubí DN 100 nebo 125</t>
  </si>
  <si>
    <t>892351111</t>
  </si>
  <si>
    <t>Tlaková zkouška vodou potrubí DN 150 nebo 200</t>
  </si>
  <si>
    <t>892372111</t>
  </si>
  <si>
    <t>Zabezpečení konců potrubí DN do 300 při tlakových zkouškách vodou</t>
  </si>
  <si>
    <t>892381111</t>
  </si>
  <si>
    <t>Tlaková zkouška vodou potrubí DN 250, DN 300 nebo 350</t>
  </si>
  <si>
    <t>894812315</t>
  </si>
  <si>
    <t>Revizní a čistící šachta z PP typ DN 600/200 šachtové dno průtočné</t>
  </si>
  <si>
    <t>1 "RŠ4</t>
  </si>
  <si>
    <t>1 "UŠ1</t>
  </si>
  <si>
    <t>894812316</t>
  </si>
  <si>
    <t>Revizní a čistící šachta z PP typ DN 600/200 šachtové dno průtočné 30°, 60°, 90°</t>
  </si>
  <si>
    <t>1+1 "RŠ1, RŠ3</t>
  </si>
  <si>
    <t>894812321</t>
  </si>
  <si>
    <t>Revizní a čistící šachta z PP typ DN 600/250 šachtové dno průtočné</t>
  </si>
  <si>
    <t>1 "RŠ2</t>
  </si>
  <si>
    <t>1 "UŠ2</t>
  </si>
  <si>
    <t>894812322</t>
  </si>
  <si>
    <t>Revizní a čistící šachta z PP typ DN 600/250 šachtové dno průtočné 30°, 60°, 90°</t>
  </si>
  <si>
    <t>1 "RŠ5</t>
  </si>
  <si>
    <t>894812323</t>
  </si>
  <si>
    <t>Revizní a čistící šachta z PP typ DN 600/250 šachtové dno s přítokem tvaru T</t>
  </si>
  <si>
    <t>1 "RŠ6</t>
  </si>
  <si>
    <t>894812332</t>
  </si>
  <si>
    <t>Revizní a čistící šachta z PP DN 600 šachtová roura korugovaná světlé hloubky 2000 mm</t>
  </si>
  <si>
    <t>899722114</t>
  </si>
  <si>
    <t>Krytí potrubí z plastů výstražnou fólií z PVC 40 cm</t>
  </si>
  <si>
    <t>242,4+50,3</t>
  </si>
  <si>
    <t>998276101</t>
  </si>
  <si>
    <t>Přesun hmot pro trubní vedení z trub z plastických hmot otevřený výkop</t>
  </si>
  <si>
    <t>721</t>
  </si>
  <si>
    <t>Zdravotechnika - vnitřní kanalizace</t>
  </si>
  <si>
    <t>721173316</t>
  </si>
  <si>
    <t>Potrubí kanalizační z PVC SN 4 dešťové DN 125</t>
  </si>
  <si>
    <t>50,3+1*14</t>
  </si>
  <si>
    <t>980107111</t>
  </si>
  <si>
    <t>Zkouška zhutnění zásypu</t>
  </si>
  <si>
    <t>980108111</t>
  </si>
  <si>
    <t>Zkouška vhodnosti zásypového materiálu</t>
  </si>
  <si>
    <t>14 - Objekt DOZP - most</t>
  </si>
  <si>
    <t>(6,155+1+4,385-2+6,44+1,3+4,19-2+3,6*2)*0,9*1 "sanační omítka</t>
  </si>
  <si>
    <t>24,003-12,002</t>
  </si>
  <si>
    <t>12,001*2 "Přepočtené koeficientem množství</t>
  </si>
  <si>
    <t>(6,155+1+4,385-2+6,44+1,3+4,19-2+3,6*2)*0,9*0,5 "sanační omítka</t>
  </si>
  <si>
    <t>(6,155+1+4,385-2+6,44+1,3+4,19-2+3,6*2)*0,9 "sanační omítka - drenáž</t>
  </si>
  <si>
    <t>(6,155+1+4,385-2+6,44+1,3+4,19-2+3,6*2)*0,9*0,4 "sanační omítka - fr.16-32</t>
  </si>
  <si>
    <t>(6,155+1+4,385-2+6,44+1,3+4,19-2+3,6*2)*(0,9*2+0,4*2+0,1*2) "sanační omítka - fr.16-32</t>
  </si>
  <si>
    <t>74,676*1,15 "Přepočtené koeficientem množství</t>
  </si>
  <si>
    <t>(6,155+1+4,385-2+6,44+1,3+4,19-2+3,6*2) "sanační omítka</t>
  </si>
  <si>
    <t>138,599 "technologie dle TZ</t>
  </si>
  <si>
    <t>114,909*0,3 "předpoklad 30% - viz TZ - v místě přespárování</t>
  </si>
  <si>
    <t>(6,155+1+4,385-2+6,44+1,3+4,19-2+3,6*2)*1,2 "sanační om.vyrovnávací vrstva těsnící síranuvzd.malta např.Asocret M30</t>
  </si>
  <si>
    <t>(6,155+1+4,385-2+6,44+1,3+4,19-2)*(3,7+1) "způsob otlučení dle TZ vč.vyškrabání spár</t>
  </si>
  <si>
    <t>3,6*(2*2+2,5)</t>
  </si>
  <si>
    <t>(0,64+5,67+0,51+4,98+0,52+5,75+0,86+4,76)*1 "zábradlí</t>
  </si>
  <si>
    <t>(6,155+1+4,385-2+6,44+1,3+4,19-2+3,6*2)*1 "sanační omítka - pod úrovní terénu</t>
  </si>
  <si>
    <t>(6,16+6,44+1,15+1,38)*(0,4*2+0,15*2)</t>
  </si>
  <si>
    <t>(4,39+4,19)*(0,3*2+0,2*2)</t>
  </si>
  <si>
    <t>622-EL</t>
  </si>
  <si>
    <t>Provedení elipsových okének - viz PD</t>
  </si>
  <si>
    <t>622-KPZD</t>
  </si>
  <si>
    <t>Oprava kamenných parapetů a zákrytových desek - provedení dle PD</t>
  </si>
  <si>
    <t>(6,16+6,44+1,15+1,38)</t>
  </si>
  <si>
    <t>(4,39+4,19)</t>
  </si>
  <si>
    <t>622-Č</t>
  </si>
  <si>
    <t>Oprava kamenných čuček - provedení dle PD</t>
  </si>
  <si>
    <t>(6,155+1+4,385-2+6,44+1,3+4,19-2+3,6*2)*0,6*0,1 "sanační omítka</t>
  </si>
  <si>
    <t>(6,155+1+4,385-2+6,44+1,3+4,19-2+3,6*2)*0,45 "sanační omítka</t>
  </si>
  <si>
    <t>(6,155+1+4,385-2+6,44+1,3+4,19-2)*3,7 "způsob otlučení dle TZ vč.vyškrabání spár</t>
  </si>
  <si>
    <t>72,039*60 "Přepočtené koeficientem množství</t>
  </si>
  <si>
    <t>949101111</t>
  </si>
  <si>
    <t>Lešení pomocné pro objekty pozemních staveb s lešeňovou podlahou v do 1,9 m zatížení do 150 kg/m2</t>
  </si>
  <si>
    <t>3,6*2</t>
  </si>
  <si>
    <t>30 "předpoklad</t>
  </si>
  <si>
    <t>0,25*0,3*30 "předpoklad</t>
  </si>
  <si>
    <t>2,25*305 "Přepočtené koeficientem množství</t>
  </si>
  <si>
    <t>114,909*0,3 "předpoklad 30% - viz TZ</t>
  </si>
  <si>
    <t>11,365*14 "Přepočtené koeficientem množství</t>
  </si>
  <si>
    <t>(6,155+1+4,385-2+6,44+1,3+4,19-2+3,6*2)*1,2 "Minerální dif.síranům odolná iz. stěrka pro sanaci staveb např.SulfaFEST</t>
  </si>
  <si>
    <t>999-ZAM-1</t>
  </si>
  <si>
    <t>Zaměření současného stavu štukových výzdob</t>
  </si>
  <si>
    <t>16 - Objekt DOZP - přístustupové schodiště</t>
  </si>
  <si>
    <t xml:space="preserve">    767 - Konstrukce zámečnické</t>
  </si>
  <si>
    <t xml:space="preserve">    772 - Podlahy z kamene</t>
  </si>
  <si>
    <t xml:space="preserve">    782 - Dokončovací práce - obklady z kamene</t>
  </si>
  <si>
    <t>113105112</t>
  </si>
  <si>
    <t>Rozebrání dlažeb z kamene</t>
  </si>
  <si>
    <t>2,41*2,26+5,48*4,86 "podesty</t>
  </si>
  <si>
    <t>(3,1*4+1,3*2+1,3*2)*0,9*1 "kamenné zdivo</t>
  </si>
  <si>
    <t>15,84-7,92</t>
  </si>
  <si>
    <t>7,92*2 "Přepočtené koeficientem množství</t>
  </si>
  <si>
    <t>(3,1*4+1,3*2+1,3*2)*0,9*0,5 "kamenné zdivo</t>
  </si>
  <si>
    <t>(3,1*4+1,3*2+1,3*2)*0,9 "kamenné zdivo</t>
  </si>
  <si>
    <t>(3,1*4+1,3*2+1,3*2)*0,9*0,4 "kamenné zdivo - fr.16-32</t>
  </si>
  <si>
    <t>(3,1*4+1,3*2+1,3*2)*(0,9*2+0,4*2+0,1*2) "kamenné zdivo</t>
  </si>
  <si>
    <t>49,28*1,15 "Přepočtené koeficientem množství</t>
  </si>
  <si>
    <t>3,1*4+1,3*2+1,3*2 "kamenné zdivo</t>
  </si>
  <si>
    <t>31-RZ</t>
  </si>
  <si>
    <t>Restaurování zábradlí - vyosení prvků, náhrada, doplnění - provedení dle PD</t>
  </si>
  <si>
    <t>---</t>
  </si>
  <si>
    <t>43-ST-1</t>
  </si>
  <si>
    <t>Vyrovnání opačně vyspádovaného stupně</t>
  </si>
  <si>
    <t>43-ST-2</t>
  </si>
  <si>
    <t>Vyrovnání a slepení schodišťového stupně</t>
  </si>
  <si>
    <t>192,21 "technologie dle TZ</t>
  </si>
  <si>
    <t>192,21*0,2 "předpoklad 30% - viz TZ v místě přespárování</t>
  </si>
  <si>
    <t>(3,1*4+1,3*2+1,3*2)*1,2 "kamenné zdivo - vyrovnávací vrstva těsnící síranuvzdorná malta např.Asocret M30</t>
  </si>
  <si>
    <t>192,21 "způsob otlučení dle TZ vč.vyškrabání spár</t>
  </si>
  <si>
    <t>29*2 "kamenné zdivo</t>
  </si>
  <si>
    <t>0,38*4*1*22 "kamenné zábradlí</t>
  </si>
  <si>
    <t>(4,65+1,8+5,2+4,62+1,3)*(1+0,9+0,7)*2</t>
  </si>
  <si>
    <t>(0,38+0,142)*2,41*25 "schodiště</t>
  </si>
  <si>
    <t>(3,1*4+1,3*2+1,3*2)*1 "kamenné zdivo - pod úrovní terénu</t>
  </si>
  <si>
    <t>(12,3+2,6+3,75+3,75+5,25)*3 "způsob otlučení dle TZ vč.vyškrabání spár</t>
  </si>
  <si>
    <t>(5,4+2,6+2,25)*6</t>
  </si>
  <si>
    <t>13,1*2+(1,15+1,3)*8,8</t>
  </si>
  <si>
    <t>29*2 "kamenné zdivo - např.Fobisil FX W</t>
  </si>
  <si>
    <t>0,38*4*1*22 "kamenné zábradlí - např.Fobisil FX W</t>
  </si>
  <si>
    <t>(0,38+0,142)*2,41*25 "schodiště - např.Fobisil FX W</t>
  </si>
  <si>
    <t>2,41*2,26+5,48*4,86 "podesty - např.Fobisil FX W</t>
  </si>
  <si>
    <t>58+33,44+91,364+31,451+32,079 "finální konzervace</t>
  </si>
  <si>
    <t>(3,1*4+1,3*2+1,3*2)*0,6*0,1 "kamenné zdivo</t>
  </si>
  <si>
    <t>(3,1*4+1,3*2+1,3*2)*0,45</t>
  </si>
  <si>
    <t>94*2+4,1*(1,15+1,3)+(3*2+4,5+2)*3</t>
  </si>
  <si>
    <t>235,545*60 "Přepočtené koeficientem množství</t>
  </si>
  <si>
    <t>20 "předpoklad</t>
  </si>
  <si>
    <t>0,25*0,3*20 "předpoklad</t>
  </si>
  <si>
    <t>1,5*305 "Přepočtené koeficientem množství</t>
  </si>
  <si>
    <t>192,21*0,3 "předpoklad 30% - viz TZ</t>
  </si>
  <si>
    <t>29,063*14 "Přepočtené koeficientem množství</t>
  </si>
  <si>
    <t>(3,1*4+1,3*2+1,3*2)*1,2 "Minerální dif.síranům odolná iz. stěrka pro sanaci staveb např.SulfaFEST</t>
  </si>
  <si>
    <t>711-POD</t>
  </si>
  <si>
    <t>Hydroizolace podesty s drenážní vrstvou s vyvedení mimo základové konstrukce</t>
  </si>
  <si>
    <t>767</t>
  </si>
  <si>
    <t>Konstrukce zámečnické</t>
  </si>
  <si>
    <t>767-Z-1.1</t>
  </si>
  <si>
    <t>Repase kovaných výplní zábradlí vč.povrchové úpravy - provedení dle PD</t>
  </si>
  <si>
    <t>772</t>
  </si>
  <si>
    <t>Podlahy z kamene</t>
  </si>
  <si>
    <t>772521180</t>
  </si>
  <si>
    <t>Kladení dlažby z kamene z pravoúhlých desek a dlaždic do malty tl přes 90 do 120 mm</t>
  </si>
  <si>
    <t>583-PD-2</t>
  </si>
  <si>
    <t>Oprava stávající dlžby podest dle PD</t>
  </si>
  <si>
    <t>998772201</t>
  </si>
  <si>
    <t>Přesun hmot procentní pro podlahy z kamene v objektech v do 6 m</t>
  </si>
  <si>
    <t>782</t>
  </si>
  <si>
    <t>Dokončovací práce - obklady z kamene</t>
  </si>
  <si>
    <t>782-1</t>
  </si>
  <si>
    <t>Repase kamenného obkladu - provedení dle PD</t>
  </si>
  <si>
    <t>22,4*2</t>
  </si>
  <si>
    <t>999-D-1</t>
  </si>
  <si>
    <t>Zdokumentování a očíslování kamenných prvků před demontáží</t>
  </si>
  <si>
    <t>2 - Objekt TS</t>
  </si>
  <si>
    <t>02 - VRN</t>
  </si>
  <si>
    <t>20 - Objekt TS - oprava omítky</t>
  </si>
  <si>
    <t>132251101</t>
  </si>
  <si>
    <t>Hloubení rýh nezapažených š do 800 mm v hornině třídy těžitelnosti I skupiny 3 objem do 20 m3 strojně</t>
  </si>
  <si>
    <t>20*0,6*1,2 "dešťová kanalizace</t>
  </si>
  <si>
    <t>1,2*0,6*1,5 "vsakovací box</t>
  </si>
  <si>
    <t>(41,73-5,5+1,5+0,9)*0,9*1</t>
  </si>
  <si>
    <t>15,48+34,767-21,967</t>
  </si>
  <si>
    <t>28,28*2 "Přepočtené koeficientem množství</t>
  </si>
  <si>
    <t>(41,73-5,5+1,5+0,9)*0,9*0,5 "výkopek</t>
  </si>
  <si>
    <t>-(41,73-5,5+1,5+0,9)*0,6*0,25</t>
  </si>
  <si>
    <t>20*0,6*0,8 "dešťová kanalizace</t>
  </si>
  <si>
    <t>1,2*0,6*(1,5-0,42) "vsakovací box</t>
  </si>
  <si>
    <t>175151101</t>
  </si>
  <si>
    <t>Obsypání potrubí strojně sypaninou bez prohození, uloženou do 3 m</t>
  </si>
  <si>
    <t>20*0,6*0,3 "dešťová kanalizace</t>
  </si>
  <si>
    <t>58337302</t>
  </si>
  <si>
    <t>štěrkopísek frakce 0/16</t>
  </si>
  <si>
    <t>3,6*2 "Přepočtené koeficientem množství</t>
  </si>
  <si>
    <t>(41,73-5,5+1,5+0,9)*0,9 "drenáž</t>
  </si>
  <si>
    <t>(41,73-5,5+1,5+0,9)*0,6 " okapový chodníček</t>
  </si>
  <si>
    <t>(41,73-5,5+1,5+0,9)*0,9*0,4 "fr. 16-32</t>
  </si>
  <si>
    <t>1,2*0,6*0,42 "vsakovací box</t>
  </si>
  <si>
    <t>(41,73-5,5+1,5+0,9)*(0,9*2+0,4*2+0,1*2)</t>
  </si>
  <si>
    <t>108,164*1,15 "Přepočtené koeficientem množství</t>
  </si>
  <si>
    <t>(41,73-5,5+1,5+0,9)</t>
  </si>
  <si>
    <t>2+1,8+17,5+8,5+2,6+1 "IC - např.Aquafin-F - provedení dle vzorového detailu</t>
  </si>
  <si>
    <t>451573111</t>
  </si>
  <si>
    <t>Lože pod potrubí otevřený výkop ze štěrkopísku</t>
  </si>
  <si>
    <t>20*0,6*0,1 "dešťová kanalizace</t>
  </si>
  <si>
    <t>564731101</t>
  </si>
  <si>
    <t>Podklad z kameniva hrubého drceného vel. 32-63 mm plochy do 100 m2 tl 100 mm</t>
  </si>
  <si>
    <t>(41,73-5,5+1,5+0,9)*0,6 "okapový chodníček</t>
  </si>
  <si>
    <t>564831011</t>
  </si>
  <si>
    <t>Podklad ze štěrkodrtě ŠD plochy do 100 m2 tl 100 mm</t>
  </si>
  <si>
    <t>100,74 "technologie dle TZ</t>
  </si>
  <si>
    <t>(46,67+0,9+1,5+1,3)*2*0,2 "předpoklad 20% - viz TZ - v místě přespárování</t>
  </si>
  <si>
    <t>(46,67+0,9+1,5+1,3)*2 "plocha nad úrovní terénu</t>
  </si>
  <si>
    <t>(41,73-5,5+1,5)*1,2 "vyrovnávací vrstva těsnící síranuvzdorná malta např.Asocret M30</t>
  </si>
  <si>
    <t>(41,73-5,5+1,5)*1 "plocha pod úrovní terénu</t>
  </si>
  <si>
    <t>(41,73-5,5+1,5+0,9)*0,6*0,1</t>
  </si>
  <si>
    <t>637211121</t>
  </si>
  <si>
    <t>Okapový chodník z betonových dlaždic tl 40 mm kladených do písku se zalitím spár MC</t>
  </si>
  <si>
    <t>46,67*1,5</t>
  </si>
  <si>
    <t>965081353</t>
  </si>
  <si>
    <t>Bourání podlah z dlaždic betonových, teracových nebo čedičových tl přes 40 mm plochy přes 1 m2</t>
  </si>
  <si>
    <t>(41,73-5,5+1,5+0,6)*0,6</t>
  </si>
  <si>
    <t>(46,67+0,9+1,5+1,3)*2 "způsob otlučení dle TZ vč.vyškrabání spár</t>
  </si>
  <si>
    <t>(46,67+0,9+1,5+1,3)*2*0,2 "předpoklad 20% - viz TZ</t>
  </si>
  <si>
    <t>12,455*14 "Přepočtené koeficientem množství</t>
  </si>
  <si>
    <t>(41,73-5,5+1,5)*1,2 "Minerální difúzní síranům odolná izolační stěrka pro sanaci staveb např.SulfatFEST</t>
  </si>
  <si>
    <t>721-1</t>
  </si>
  <si>
    <t>Zaústění do stávající šachty vč.vyčištění a zprovoznění</t>
  </si>
  <si>
    <t>20+4</t>
  </si>
  <si>
    <t>721241102</t>
  </si>
  <si>
    <t>Lapač střešních splavenin z litiny DN 125</t>
  </si>
  <si>
    <t>22 - Objekt TS - schodiště</t>
  </si>
  <si>
    <t>122251102</t>
  </si>
  <si>
    <t>Odkopávky a prokopávky nezapažené v hornině třídy těžitelnosti I skupiny 3 objem do 50 m3 strojně</t>
  </si>
  <si>
    <t>12*0,3 "odtěžení terénu u schodiště - východní rameno</t>
  </si>
  <si>
    <t>132212121</t>
  </si>
  <si>
    <t>Hloubení zapažených rýh šířky do 800 mm v soudržných horninách třídy těžitelnosti I skupiny 3 ručně</t>
  </si>
  <si>
    <t>1,15*1*2 "základ pod podezdívkou u západního a východního ramene schodiště</t>
  </si>
  <si>
    <t>3,6+2,3</t>
  </si>
  <si>
    <t>5,9*2 "Přepočtené koeficientem množství</t>
  </si>
  <si>
    <t>274313611</t>
  </si>
  <si>
    <t>Základové pásy z betonu tř. C 16/20</t>
  </si>
  <si>
    <t>311213112</t>
  </si>
  <si>
    <t>Zdivo z nepravidelných kamenů na maltu objem jednoho kamene do 0,02 m3 š spáry přes 4 do 10 mm</t>
  </si>
  <si>
    <t>1,5*0,6*0,5*1,3*2 "východní a západní rameno</t>
  </si>
  <si>
    <t>31121-SCH</t>
  </si>
  <si>
    <t>Obnovení podezdívky schodiště - původní vhodný materiál (kámen, cihly) + nový potřebný materiál - viz PD</t>
  </si>
  <si>
    <t>311-KZ-1</t>
  </si>
  <si>
    <t>Vysušení a oprava kamenného zdiva</t>
  </si>
  <si>
    <t>10 "předpoklad</t>
  </si>
  <si>
    <t>311-KZ-2</t>
  </si>
  <si>
    <t>Srovnání vysutých kamenných bloků</t>
  </si>
  <si>
    <t>43-1</t>
  </si>
  <si>
    <t>Rozebrání trnože</t>
  </si>
  <si>
    <t>43-1-ZM</t>
  </si>
  <si>
    <t>Zpětné položení trnože</t>
  </si>
  <si>
    <t>43-2</t>
  </si>
  <si>
    <t>Demontáž schodišťových stupnů</t>
  </si>
  <si>
    <t>36*2</t>
  </si>
  <si>
    <t>43-2-ZM</t>
  </si>
  <si>
    <t>Zpětné osazení schodišťových stupnů</t>
  </si>
  <si>
    <t>2,5 "výklenek</t>
  </si>
  <si>
    <t>594111112-P</t>
  </si>
  <si>
    <t>Kladení dlažby z kamene tl do 100 mm s provedením lože z kameniva těženého</t>
  </si>
  <si>
    <t>583-PD</t>
  </si>
  <si>
    <t>deska dlažební pískovec</t>
  </si>
  <si>
    <t>2,5*1,2 "Přepočtené koeficientem množství</t>
  </si>
  <si>
    <t>594-D-2</t>
  </si>
  <si>
    <t>Oprava stávající dlažby před schodištěm</t>
  </si>
  <si>
    <t>(0,16+0,32)*2*(17+19) "stupně</t>
  </si>
  <si>
    <t>32*(0,3+0,3+0,4) "trnož</t>
  </si>
  <si>
    <t>7,7*0,5+6*2,7*0,5+4,5*2,7*0,5+4,7*2,7*0,5+3,4*2,7 "kamenné zdivo</t>
  </si>
  <si>
    <t>5,6*2,5+2,5 "výklenek</t>
  </si>
  <si>
    <t>(0,16+0,32)*2*(17+19) "stupně - před zpětným osazení</t>
  </si>
  <si>
    <t>32*(0,3+0,3+0,4) "trnož - před zpětným osazením</t>
  </si>
  <si>
    <t>116,61 "např.Fobisil FX W</t>
  </si>
  <si>
    <t>116,61 "finální konzervace</t>
  </si>
  <si>
    <t>632451455</t>
  </si>
  <si>
    <t>Potěr pískocementový tl přes 40 do 50 mm tř. C 20 běžný</t>
  </si>
  <si>
    <t>1,15*2 "vrchní úprava kamenné vyzdívky</t>
  </si>
  <si>
    <t>632451492</t>
  </si>
  <si>
    <t>Příplatek k potěrům za pálení do černa</t>
  </si>
  <si>
    <t>918299121</t>
  </si>
  <si>
    <t>Očištění graffiti z PHS výšky do 2,5 m z hrubých, perforovaných nebo strukturovaných ploch z lícové strany</t>
  </si>
  <si>
    <t>20 "předpklad - provedení dle PD</t>
  </si>
  <si>
    <t>961022311</t>
  </si>
  <si>
    <t>Bourání základů ze zdiva smíšeného</t>
  </si>
  <si>
    <t>(24+9)*0,4 "jádrové zdivo pod schody</t>
  </si>
  <si>
    <t>962032240</t>
  </si>
  <si>
    <t>Bourání zdiva z cihel pálených nebo vápenopískových na MC do 1 m3</t>
  </si>
  <si>
    <t>1,8*0,8*0,5*1,3</t>
  </si>
  <si>
    <t>965042131</t>
  </si>
  <si>
    <t>Bourání podkladů pod dlažby nebo mazanin betonových nebo z litého asfaltu tl do 100 mm pl do 4 m2</t>
  </si>
  <si>
    <t>2,5*0,1 "výklenek</t>
  </si>
  <si>
    <t>9*0,1 "podesta</t>
  </si>
  <si>
    <t>34,319*14 "Přepočtené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</si>
  <si>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</si>
  <si>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</si>
  <si>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767-TR</t>
  </si>
  <si>
    <t>Odstranění kovových zbytků zábradlí v trnoži a následné zatmelení - viz PD</t>
  </si>
  <si>
    <t>767-Z-1</t>
  </si>
  <si>
    <t>M+D zábradlí kované - provedení dle PD</t>
  </si>
  <si>
    <t>32+3,5</t>
  </si>
  <si>
    <t>998767201</t>
  </si>
  <si>
    <t>Přesun hmot procentní pro zámečnické konstrukce v objektech v do 6 m</t>
  </si>
  <si>
    <t>9 "podesta</t>
  </si>
  <si>
    <t>9*1,2 "Přepočtené koeficientem množství</t>
  </si>
  <si>
    <t>999-R-1</t>
  </si>
  <si>
    <t>Revize jádrového zdiva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</si>
</sst>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40</v>
      </c>
      <c r="E29" s="3"/>
      <c r="F29" s="30" t="s">
        <v>41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42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43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44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45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51</v>
      </c>
      <c r="AI60" s="39"/>
      <c r="AJ60" s="39"/>
      <c r="AK60" s="39"/>
      <c r="AL60" s="39"/>
      <c r="AM60" s="56" t="s">
        <v>52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54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51</v>
      </c>
      <c r="AI75" s="39"/>
      <c r="AJ75" s="39"/>
      <c r="AK75" s="39"/>
      <c r="AL75" s="39"/>
      <c r="AM75" s="56" t="s">
        <v>52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Y604-1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Opravy fasád objektů DOZP a TS v areálu DPL Smečno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Smečno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28. 1. 2024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Domov pod Lipami Smečno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Projekt stav - ing.Volný</v>
      </c>
      <c r="AN89" s="4"/>
      <c r="AO89" s="4"/>
      <c r="AP89" s="4"/>
      <c r="AQ89" s="36"/>
      <c r="AR89" s="37"/>
      <c r="AS89" s="69" t="s">
        <v>56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>Milan Hájek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57</v>
      </c>
      <c r="D92" s="78"/>
      <c r="E92" s="78"/>
      <c r="F92" s="78"/>
      <c r="G92" s="78"/>
      <c r="H92" s="79"/>
      <c r="I92" s="80" t="s">
        <v>58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59</v>
      </c>
      <c r="AH92" s="78"/>
      <c r="AI92" s="78"/>
      <c r="AJ92" s="78"/>
      <c r="AK92" s="78"/>
      <c r="AL92" s="78"/>
      <c r="AM92" s="78"/>
      <c r="AN92" s="80" t="s">
        <v>60</v>
      </c>
      <c r="AO92" s="78"/>
      <c r="AP92" s="82"/>
      <c r="AQ92" s="83" t="s">
        <v>61</v>
      </c>
      <c r="AR92" s="37"/>
      <c r="AS92" s="84" t="s">
        <v>62</v>
      </c>
      <c r="AT92" s="85" t="s">
        <v>63</v>
      </c>
      <c r="AU92" s="85" t="s">
        <v>64</v>
      </c>
      <c r="AV92" s="85" t="s">
        <v>65</v>
      </c>
      <c r="AW92" s="85" t="s">
        <v>66</v>
      </c>
      <c r="AX92" s="85" t="s">
        <v>67</v>
      </c>
      <c r="AY92" s="85" t="s">
        <v>68</v>
      </c>
      <c r="AZ92" s="85" t="s">
        <v>69</v>
      </c>
      <c r="BA92" s="85" t="s">
        <v>70</v>
      </c>
      <c r="BB92" s="85" t="s">
        <v>71</v>
      </c>
      <c r="BC92" s="85" t="s">
        <v>72</v>
      </c>
      <c r="BD92" s="86" t="s">
        <v>73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74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ROUND(AG95+AG101,2)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ROUND(AS95+AS101,2)</f>
        <v>0</v>
      </c>
      <c r="AT94" s="97">
        <f>ROUND(SUM(AV94:AW94),2)</f>
        <v>0</v>
      </c>
      <c r="AU94" s="98">
        <f>ROUND(AU95+AU101,5)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ROUND(AZ95+AZ101,2)</f>
        <v>0</v>
      </c>
      <c r="BA94" s="97">
        <f>ROUND(BA95+BA101,2)</f>
        <v>0</v>
      </c>
      <c r="BB94" s="97">
        <f>ROUND(BB95+BB101,2)</f>
        <v>0</v>
      </c>
      <c r="BC94" s="97">
        <f>ROUND(BC95+BC101,2)</f>
        <v>0</v>
      </c>
      <c r="BD94" s="99">
        <f>ROUND(BD95+BD101,2)</f>
        <v>0</v>
      </c>
      <c r="BE94" s="6"/>
      <c r="BS94" s="100" t="s">
        <v>75</v>
      </c>
      <c r="BT94" s="100" t="s">
        <v>76</v>
      </c>
      <c r="BU94" s="101" t="s">
        <v>77</v>
      </c>
      <c r="BV94" s="100" t="s">
        <v>78</v>
      </c>
      <c r="BW94" s="100" t="s">
        <v>4</v>
      </c>
      <c r="BX94" s="100" t="s">
        <v>79</v>
      </c>
      <c r="CL94" s="100" t="s">
        <v>1</v>
      </c>
    </row>
    <row r="95" s="7" customFormat="1" ht="16.5" customHeight="1">
      <c r="A95" s="7"/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ROUND(SUM(AG96:AG100),2)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82</v>
      </c>
      <c r="AR95" s="102"/>
      <c r="AS95" s="109">
        <f>ROUND(SUM(AS96:AS100),2)</f>
        <v>0</v>
      </c>
      <c r="AT95" s="110">
        <f>ROUND(SUM(AV95:AW95),2)</f>
        <v>0</v>
      </c>
      <c r="AU95" s="111">
        <f>ROUND(SUM(AU96:AU100),5)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ROUND(SUM(AZ96:AZ100),2)</f>
        <v>0</v>
      </c>
      <c r="BA95" s="110">
        <f>ROUND(SUM(BA96:BA100),2)</f>
        <v>0</v>
      </c>
      <c r="BB95" s="110">
        <f>ROUND(SUM(BB96:BB100),2)</f>
        <v>0</v>
      </c>
      <c r="BC95" s="110">
        <f>ROUND(SUM(BC96:BC100),2)</f>
        <v>0</v>
      </c>
      <c r="BD95" s="112">
        <f>ROUND(SUM(BD96:BD100),2)</f>
        <v>0</v>
      </c>
      <c r="BE95" s="7"/>
      <c r="BS95" s="113" t="s">
        <v>75</v>
      </c>
      <c r="BT95" s="113" t="s">
        <v>80</v>
      </c>
      <c r="BU95" s="113" t="s">
        <v>77</v>
      </c>
      <c r="BV95" s="113" t="s">
        <v>78</v>
      </c>
      <c r="BW95" s="113" t="s">
        <v>83</v>
      </c>
      <c r="BX95" s="113" t="s">
        <v>4</v>
      </c>
      <c r="CL95" s="113" t="s">
        <v>1</v>
      </c>
      <c r="CM95" s="113" t="s">
        <v>80</v>
      </c>
    </row>
    <row r="96" s="4" customFormat="1" ht="16.5" customHeight="1">
      <c r="A96" s="114" t="s">
        <v>84</v>
      </c>
      <c r="B96" s="62"/>
      <c r="C96" s="10"/>
      <c r="D96" s="10"/>
      <c r="E96" s="115" t="s">
        <v>85</v>
      </c>
      <c r="F96" s="115"/>
      <c r="G96" s="115"/>
      <c r="H96" s="115"/>
      <c r="I96" s="115"/>
      <c r="J96" s="10"/>
      <c r="K96" s="115" t="s">
        <v>86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'00 - VRN'!J32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87</v>
      </c>
      <c r="AR96" s="62"/>
      <c r="AS96" s="118">
        <v>0</v>
      </c>
      <c r="AT96" s="119">
        <f>ROUND(SUM(AV96:AW96),2)</f>
        <v>0</v>
      </c>
      <c r="AU96" s="120">
        <f>'00 - VRN'!P125</f>
        <v>0</v>
      </c>
      <c r="AV96" s="119">
        <f>'00 - VRN'!J35</f>
        <v>0</v>
      </c>
      <c r="AW96" s="119">
        <f>'00 - VRN'!J36</f>
        <v>0</v>
      </c>
      <c r="AX96" s="119">
        <f>'00 - VRN'!J37</f>
        <v>0</v>
      </c>
      <c r="AY96" s="119">
        <f>'00 - VRN'!J38</f>
        <v>0</v>
      </c>
      <c r="AZ96" s="119">
        <f>'00 - VRN'!F35</f>
        <v>0</v>
      </c>
      <c r="BA96" s="119">
        <f>'00 - VRN'!F36</f>
        <v>0</v>
      </c>
      <c r="BB96" s="119">
        <f>'00 - VRN'!F37</f>
        <v>0</v>
      </c>
      <c r="BC96" s="119">
        <f>'00 - VRN'!F38</f>
        <v>0</v>
      </c>
      <c r="BD96" s="121">
        <f>'00 - VRN'!F39</f>
        <v>0</v>
      </c>
      <c r="BE96" s="4"/>
      <c r="BT96" s="25" t="s">
        <v>88</v>
      </c>
      <c r="BV96" s="25" t="s">
        <v>78</v>
      </c>
      <c r="BW96" s="25" t="s">
        <v>89</v>
      </c>
      <c r="BX96" s="25" t="s">
        <v>83</v>
      </c>
      <c r="CL96" s="25" t="s">
        <v>1</v>
      </c>
    </row>
    <row r="97" s="4" customFormat="1" ht="23.25" customHeight="1">
      <c r="A97" s="114" t="s">
        <v>84</v>
      </c>
      <c r="B97" s="62"/>
      <c r="C97" s="10"/>
      <c r="D97" s="10"/>
      <c r="E97" s="115" t="s">
        <v>90</v>
      </c>
      <c r="F97" s="115"/>
      <c r="G97" s="115"/>
      <c r="H97" s="115"/>
      <c r="I97" s="115"/>
      <c r="J97" s="10"/>
      <c r="K97" s="115" t="s">
        <v>91</v>
      </c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>
        <f>'10 - Objekt DOZP - oprava...'!J32</f>
        <v>0</v>
      </c>
      <c r="AH97" s="10"/>
      <c r="AI97" s="10"/>
      <c r="AJ97" s="10"/>
      <c r="AK97" s="10"/>
      <c r="AL97" s="10"/>
      <c r="AM97" s="10"/>
      <c r="AN97" s="116">
        <f>SUM(AG97,AT97)</f>
        <v>0</v>
      </c>
      <c r="AO97" s="10"/>
      <c r="AP97" s="10"/>
      <c r="AQ97" s="117" t="s">
        <v>87</v>
      </c>
      <c r="AR97" s="62"/>
      <c r="AS97" s="118">
        <v>0</v>
      </c>
      <c r="AT97" s="119">
        <f>ROUND(SUM(AV97:AW97),2)</f>
        <v>0</v>
      </c>
      <c r="AU97" s="120">
        <f>'10 - Objekt DOZP - oprava...'!P134</f>
        <v>0</v>
      </c>
      <c r="AV97" s="119">
        <f>'10 - Objekt DOZP - oprava...'!J35</f>
        <v>0</v>
      </c>
      <c r="AW97" s="119">
        <f>'10 - Objekt DOZP - oprava...'!J36</f>
        <v>0</v>
      </c>
      <c r="AX97" s="119">
        <f>'10 - Objekt DOZP - oprava...'!J37</f>
        <v>0</v>
      </c>
      <c r="AY97" s="119">
        <f>'10 - Objekt DOZP - oprava...'!J38</f>
        <v>0</v>
      </c>
      <c r="AZ97" s="119">
        <f>'10 - Objekt DOZP - oprava...'!F35</f>
        <v>0</v>
      </c>
      <c r="BA97" s="119">
        <f>'10 - Objekt DOZP - oprava...'!F36</f>
        <v>0</v>
      </c>
      <c r="BB97" s="119">
        <f>'10 - Objekt DOZP - oprava...'!F37</f>
        <v>0</v>
      </c>
      <c r="BC97" s="119">
        <f>'10 - Objekt DOZP - oprava...'!F38</f>
        <v>0</v>
      </c>
      <c r="BD97" s="121">
        <f>'10 - Objekt DOZP - oprava...'!F39</f>
        <v>0</v>
      </c>
      <c r="BE97" s="4"/>
      <c r="BT97" s="25" t="s">
        <v>88</v>
      </c>
      <c r="BV97" s="25" t="s">
        <v>78</v>
      </c>
      <c r="BW97" s="25" t="s">
        <v>92</v>
      </c>
      <c r="BX97" s="25" t="s">
        <v>83</v>
      </c>
      <c r="CL97" s="25" t="s">
        <v>1</v>
      </c>
    </row>
    <row r="98" s="4" customFormat="1" ht="16.5" customHeight="1">
      <c r="A98" s="114" t="s">
        <v>84</v>
      </c>
      <c r="B98" s="62"/>
      <c r="C98" s="10"/>
      <c r="D98" s="10"/>
      <c r="E98" s="115" t="s">
        <v>8</v>
      </c>
      <c r="F98" s="115"/>
      <c r="G98" s="115"/>
      <c r="H98" s="115"/>
      <c r="I98" s="115"/>
      <c r="J98" s="10"/>
      <c r="K98" s="115" t="s">
        <v>93</v>
      </c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6">
        <f>'12 - Objekt DOZP - dešťov...'!J32</f>
        <v>0</v>
      </c>
      <c r="AH98" s="10"/>
      <c r="AI98" s="10"/>
      <c r="AJ98" s="10"/>
      <c r="AK98" s="10"/>
      <c r="AL98" s="10"/>
      <c r="AM98" s="10"/>
      <c r="AN98" s="116">
        <f>SUM(AG98,AT98)</f>
        <v>0</v>
      </c>
      <c r="AO98" s="10"/>
      <c r="AP98" s="10"/>
      <c r="AQ98" s="117" t="s">
        <v>87</v>
      </c>
      <c r="AR98" s="62"/>
      <c r="AS98" s="118">
        <v>0</v>
      </c>
      <c r="AT98" s="119">
        <f>ROUND(SUM(AV98:AW98),2)</f>
        <v>0</v>
      </c>
      <c r="AU98" s="120">
        <f>'12 - Objekt DOZP - dešťov...'!P130</f>
        <v>0</v>
      </c>
      <c r="AV98" s="119">
        <f>'12 - Objekt DOZP - dešťov...'!J35</f>
        <v>0</v>
      </c>
      <c r="AW98" s="119">
        <f>'12 - Objekt DOZP - dešťov...'!J36</f>
        <v>0</v>
      </c>
      <c r="AX98" s="119">
        <f>'12 - Objekt DOZP - dešťov...'!J37</f>
        <v>0</v>
      </c>
      <c r="AY98" s="119">
        <f>'12 - Objekt DOZP - dešťov...'!J38</f>
        <v>0</v>
      </c>
      <c r="AZ98" s="119">
        <f>'12 - Objekt DOZP - dešťov...'!F35</f>
        <v>0</v>
      </c>
      <c r="BA98" s="119">
        <f>'12 - Objekt DOZP - dešťov...'!F36</f>
        <v>0</v>
      </c>
      <c r="BB98" s="119">
        <f>'12 - Objekt DOZP - dešťov...'!F37</f>
        <v>0</v>
      </c>
      <c r="BC98" s="119">
        <f>'12 - Objekt DOZP - dešťov...'!F38</f>
        <v>0</v>
      </c>
      <c r="BD98" s="121">
        <f>'12 - Objekt DOZP - dešťov...'!F39</f>
        <v>0</v>
      </c>
      <c r="BE98" s="4"/>
      <c r="BT98" s="25" t="s">
        <v>88</v>
      </c>
      <c r="BV98" s="25" t="s">
        <v>78</v>
      </c>
      <c r="BW98" s="25" t="s">
        <v>94</v>
      </c>
      <c r="BX98" s="25" t="s">
        <v>83</v>
      </c>
      <c r="CL98" s="25" t="s">
        <v>1</v>
      </c>
    </row>
    <row r="99" s="4" customFormat="1" ht="16.5" customHeight="1">
      <c r="A99" s="114" t="s">
        <v>84</v>
      </c>
      <c r="B99" s="62"/>
      <c r="C99" s="10"/>
      <c r="D99" s="10"/>
      <c r="E99" s="115" t="s">
        <v>95</v>
      </c>
      <c r="F99" s="115"/>
      <c r="G99" s="115"/>
      <c r="H99" s="115"/>
      <c r="I99" s="115"/>
      <c r="J99" s="10"/>
      <c r="K99" s="115" t="s">
        <v>96</v>
      </c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6">
        <f>'14 - Objekt DOZP - most'!J32</f>
        <v>0</v>
      </c>
      <c r="AH99" s="10"/>
      <c r="AI99" s="10"/>
      <c r="AJ99" s="10"/>
      <c r="AK99" s="10"/>
      <c r="AL99" s="10"/>
      <c r="AM99" s="10"/>
      <c r="AN99" s="116">
        <f>SUM(AG99,AT99)</f>
        <v>0</v>
      </c>
      <c r="AO99" s="10"/>
      <c r="AP99" s="10"/>
      <c r="AQ99" s="117" t="s">
        <v>87</v>
      </c>
      <c r="AR99" s="62"/>
      <c r="AS99" s="118">
        <v>0</v>
      </c>
      <c r="AT99" s="119">
        <f>ROUND(SUM(AV99:AW99),2)</f>
        <v>0</v>
      </c>
      <c r="AU99" s="120">
        <f>'14 - Objekt DOZP - most'!P131</f>
        <v>0</v>
      </c>
      <c r="AV99" s="119">
        <f>'14 - Objekt DOZP - most'!J35</f>
        <v>0</v>
      </c>
      <c r="AW99" s="119">
        <f>'14 - Objekt DOZP - most'!J36</f>
        <v>0</v>
      </c>
      <c r="AX99" s="119">
        <f>'14 - Objekt DOZP - most'!J37</f>
        <v>0</v>
      </c>
      <c r="AY99" s="119">
        <f>'14 - Objekt DOZP - most'!J38</f>
        <v>0</v>
      </c>
      <c r="AZ99" s="119">
        <f>'14 - Objekt DOZP - most'!F35</f>
        <v>0</v>
      </c>
      <c r="BA99" s="119">
        <f>'14 - Objekt DOZP - most'!F36</f>
        <v>0</v>
      </c>
      <c r="BB99" s="119">
        <f>'14 - Objekt DOZP - most'!F37</f>
        <v>0</v>
      </c>
      <c r="BC99" s="119">
        <f>'14 - Objekt DOZP - most'!F38</f>
        <v>0</v>
      </c>
      <c r="BD99" s="121">
        <f>'14 - Objekt DOZP - most'!F39</f>
        <v>0</v>
      </c>
      <c r="BE99" s="4"/>
      <c r="BT99" s="25" t="s">
        <v>88</v>
      </c>
      <c r="BV99" s="25" t="s">
        <v>78</v>
      </c>
      <c r="BW99" s="25" t="s">
        <v>97</v>
      </c>
      <c r="BX99" s="25" t="s">
        <v>83</v>
      </c>
      <c r="CL99" s="25" t="s">
        <v>1</v>
      </c>
    </row>
    <row r="100" s="4" customFormat="1" ht="16.5" customHeight="1">
      <c r="A100" s="114" t="s">
        <v>84</v>
      </c>
      <c r="B100" s="62"/>
      <c r="C100" s="10"/>
      <c r="D100" s="10"/>
      <c r="E100" s="115" t="s">
        <v>98</v>
      </c>
      <c r="F100" s="115"/>
      <c r="G100" s="115"/>
      <c r="H100" s="115"/>
      <c r="I100" s="115"/>
      <c r="J100" s="10"/>
      <c r="K100" s="115" t="s">
        <v>99</v>
      </c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6">
        <f>'16 - Objekt DOZP - přístu...'!J32</f>
        <v>0</v>
      </c>
      <c r="AH100" s="10"/>
      <c r="AI100" s="10"/>
      <c r="AJ100" s="10"/>
      <c r="AK100" s="10"/>
      <c r="AL100" s="10"/>
      <c r="AM100" s="10"/>
      <c r="AN100" s="116">
        <f>SUM(AG100,AT100)</f>
        <v>0</v>
      </c>
      <c r="AO100" s="10"/>
      <c r="AP100" s="10"/>
      <c r="AQ100" s="117" t="s">
        <v>87</v>
      </c>
      <c r="AR100" s="62"/>
      <c r="AS100" s="118">
        <v>0</v>
      </c>
      <c r="AT100" s="119">
        <f>ROUND(SUM(AV100:AW100),2)</f>
        <v>0</v>
      </c>
      <c r="AU100" s="120">
        <f>'16 - Objekt DOZP - přístu...'!P136</f>
        <v>0</v>
      </c>
      <c r="AV100" s="119">
        <f>'16 - Objekt DOZP - přístu...'!J35</f>
        <v>0</v>
      </c>
      <c r="AW100" s="119">
        <f>'16 - Objekt DOZP - přístu...'!J36</f>
        <v>0</v>
      </c>
      <c r="AX100" s="119">
        <f>'16 - Objekt DOZP - přístu...'!J37</f>
        <v>0</v>
      </c>
      <c r="AY100" s="119">
        <f>'16 - Objekt DOZP - přístu...'!J38</f>
        <v>0</v>
      </c>
      <c r="AZ100" s="119">
        <f>'16 - Objekt DOZP - přístu...'!F35</f>
        <v>0</v>
      </c>
      <c r="BA100" s="119">
        <f>'16 - Objekt DOZP - přístu...'!F36</f>
        <v>0</v>
      </c>
      <c r="BB100" s="119">
        <f>'16 - Objekt DOZP - přístu...'!F37</f>
        <v>0</v>
      </c>
      <c r="BC100" s="119">
        <f>'16 - Objekt DOZP - přístu...'!F38</f>
        <v>0</v>
      </c>
      <c r="BD100" s="121">
        <f>'16 - Objekt DOZP - přístu...'!F39</f>
        <v>0</v>
      </c>
      <c r="BE100" s="4"/>
      <c r="BT100" s="25" t="s">
        <v>88</v>
      </c>
      <c r="BV100" s="25" t="s">
        <v>78</v>
      </c>
      <c r="BW100" s="25" t="s">
        <v>100</v>
      </c>
      <c r="BX100" s="25" t="s">
        <v>83</v>
      </c>
      <c r="CL100" s="25" t="s">
        <v>1</v>
      </c>
    </row>
    <row r="101" s="7" customFormat="1" ht="16.5" customHeight="1">
      <c r="A101" s="7"/>
      <c r="B101" s="102"/>
      <c r="C101" s="103"/>
      <c r="D101" s="104" t="s">
        <v>88</v>
      </c>
      <c r="E101" s="104"/>
      <c r="F101" s="104"/>
      <c r="G101" s="104"/>
      <c r="H101" s="104"/>
      <c r="I101" s="105"/>
      <c r="J101" s="104" t="s">
        <v>101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6">
        <f>ROUND(SUM(AG102:AG104),2)</f>
        <v>0</v>
      </c>
      <c r="AH101" s="105"/>
      <c r="AI101" s="105"/>
      <c r="AJ101" s="105"/>
      <c r="AK101" s="105"/>
      <c r="AL101" s="105"/>
      <c r="AM101" s="105"/>
      <c r="AN101" s="107">
        <f>SUM(AG101,AT101)</f>
        <v>0</v>
      </c>
      <c r="AO101" s="105"/>
      <c r="AP101" s="105"/>
      <c r="AQ101" s="108" t="s">
        <v>82</v>
      </c>
      <c r="AR101" s="102"/>
      <c r="AS101" s="109">
        <f>ROUND(SUM(AS102:AS104),2)</f>
        <v>0</v>
      </c>
      <c r="AT101" s="110">
        <f>ROUND(SUM(AV101:AW101),2)</f>
        <v>0</v>
      </c>
      <c r="AU101" s="111">
        <f>ROUND(SUM(AU102:AU104),5)</f>
        <v>0</v>
      </c>
      <c r="AV101" s="110">
        <f>ROUND(AZ101*L29,2)</f>
        <v>0</v>
      </c>
      <c r="AW101" s="110">
        <f>ROUND(BA101*L30,2)</f>
        <v>0</v>
      </c>
      <c r="AX101" s="110">
        <f>ROUND(BB101*L29,2)</f>
        <v>0</v>
      </c>
      <c r="AY101" s="110">
        <f>ROUND(BC101*L30,2)</f>
        <v>0</v>
      </c>
      <c r="AZ101" s="110">
        <f>ROUND(SUM(AZ102:AZ104),2)</f>
        <v>0</v>
      </c>
      <c r="BA101" s="110">
        <f>ROUND(SUM(BA102:BA104),2)</f>
        <v>0</v>
      </c>
      <c r="BB101" s="110">
        <f>ROUND(SUM(BB102:BB104),2)</f>
        <v>0</v>
      </c>
      <c r="BC101" s="110">
        <f>ROUND(SUM(BC102:BC104),2)</f>
        <v>0</v>
      </c>
      <c r="BD101" s="112">
        <f>ROUND(SUM(BD102:BD104),2)</f>
        <v>0</v>
      </c>
      <c r="BE101" s="7"/>
      <c r="BS101" s="113" t="s">
        <v>75</v>
      </c>
      <c r="BT101" s="113" t="s">
        <v>80</v>
      </c>
      <c r="BU101" s="113" t="s">
        <v>77</v>
      </c>
      <c r="BV101" s="113" t="s">
        <v>78</v>
      </c>
      <c r="BW101" s="113" t="s">
        <v>102</v>
      </c>
      <c r="BX101" s="113" t="s">
        <v>4</v>
      </c>
      <c r="CL101" s="113" t="s">
        <v>1</v>
      </c>
      <c r="CM101" s="113" t="s">
        <v>80</v>
      </c>
    </row>
    <row r="102" s="4" customFormat="1" ht="16.5" customHeight="1">
      <c r="A102" s="114" t="s">
        <v>84</v>
      </c>
      <c r="B102" s="62"/>
      <c r="C102" s="10"/>
      <c r="D102" s="10"/>
      <c r="E102" s="115" t="s">
        <v>103</v>
      </c>
      <c r="F102" s="115"/>
      <c r="G102" s="115"/>
      <c r="H102" s="115"/>
      <c r="I102" s="115"/>
      <c r="J102" s="10"/>
      <c r="K102" s="115" t="s">
        <v>86</v>
      </c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6">
        <f>'02 - VRN'!J32</f>
        <v>0</v>
      </c>
      <c r="AH102" s="10"/>
      <c r="AI102" s="10"/>
      <c r="AJ102" s="10"/>
      <c r="AK102" s="10"/>
      <c r="AL102" s="10"/>
      <c r="AM102" s="10"/>
      <c r="AN102" s="116">
        <f>SUM(AG102,AT102)</f>
        <v>0</v>
      </c>
      <c r="AO102" s="10"/>
      <c r="AP102" s="10"/>
      <c r="AQ102" s="117" t="s">
        <v>87</v>
      </c>
      <c r="AR102" s="62"/>
      <c r="AS102" s="118">
        <v>0</v>
      </c>
      <c r="AT102" s="119">
        <f>ROUND(SUM(AV102:AW102),2)</f>
        <v>0</v>
      </c>
      <c r="AU102" s="120">
        <f>'02 - VRN'!P125</f>
        <v>0</v>
      </c>
      <c r="AV102" s="119">
        <f>'02 - VRN'!J35</f>
        <v>0</v>
      </c>
      <c r="AW102" s="119">
        <f>'02 - VRN'!J36</f>
        <v>0</v>
      </c>
      <c r="AX102" s="119">
        <f>'02 - VRN'!J37</f>
        <v>0</v>
      </c>
      <c r="AY102" s="119">
        <f>'02 - VRN'!J38</f>
        <v>0</v>
      </c>
      <c r="AZ102" s="119">
        <f>'02 - VRN'!F35</f>
        <v>0</v>
      </c>
      <c r="BA102" s="119">
        <f>'02 - VRN'!F36</f>
        <v>0</v>
      </c>
      <c r="BB102" s="119">
        <f>'02 - VRN'!F37</f>
        <v>0</v>
      </c>
      <c r="BC102" s="119">
        <f>'02 - VRN'!F38</f>
        <v>0</v>
      </c>
      <c r="BD102" s="121">
        <f>'02 - VRN'!F39</f>
        <v>0</v>
      </c>
      <c r="BE102" s="4"/>
      <c r="BT102" s="25" t="s">
        <v>88</v>
      </c>
      <c r="BV102" s="25" t="s">
        <v>78</v>
      </c>
      <c r="BW102" s="25" t="s">
        <v>104</v>
      </c>
      <c r="BX102" s="25" t="s">
        <v>102</v>
      </c>
      <c r="CL102" s="25" t="s">
        <v>1</v>
      </c>
    </row>
    <row r="103" s="4" customFormat="1" ht="16.5" customHeight="1">
      <c r="A103" s="114" t="s">
        <v>84</v>
      </c>
      <c r="B103" s="62"/>
      <c r="C103" s="10"/>
      <c r="D103" s="10"/>
      <c r="E103" s="115" t="s">
        <v>105</v>
      </c>
      <c r="F103" s="115"/>
      <c r="G103" s="115"/>
      <c r="H103" s="115"/>
      <c r="I103" s="115"/>
      <c r="J103" s="10"/>
      <c r="K103" s="115" t="s">
        <v>106</v>
      </c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6">
        <f>'20 - Objekt TS - oprava o...'!J32</f>
        <v>0</v>
      </c>
      <c r="AH103" s="10"/>
      <c r="AI103" s="10"/>
      <c r="AJ103" s="10"/>
      <c r="AK103" s="10"/>
      <c r="AL103" s="10"/>
      <c r="AM103" s="10"/>
      <c r="AN103" s="116">
        <f>SUM(AG103,AT103)</f>
        <v>0</v>
      </c>
      <c r="AO103" s="10"/>
      <c r="AP103" s="10"/>
      <c r="AQ103" s="117" t="s">
        <v>87</v>
      </c>
      <c r="AR103" s="62"/>
      <c r="AS103" s="118">
        <v>0</v>
      </c>
      <c r="AT103" s="119">
        <f>ROUND(SUM(AV103:AW103),2)</f>
        <v>0</v>
      </c>
      <c r="AU103" s="120">
        <f>'20 - Objekt TS - oprava o...'!P135</f>
        <v>0</v>
      </c>
      <c r="AV103" s="119">
        <f>'20 - Objekt TS - oprava o...'!J35</f>
        <v>0</v>
      </c>
      <c r="AW103" s="119">
        <f>'20 - Objekt TS - oprava o...'!J36</f>
        <v>0</v>
      </c>
      <c r="AX103" s="119">
        <f>'20 - Objekt TS - oprava o...'!J37</f>
        <v>0</v>
      </c>
      <c r="AY103" s="119">
        <f>'20 - Objekt TS - oprava o...'!J38</f>
        <v>0</v>
      </c>
      <c r="AZ103" s="119">
        <f>'20 - Objekt TS - oprava o...'!F35</f>
        <v>0</v>
      </c>
      <c r="BA103" s="119">
        <f>'20 - Objekt TS - oprava o...'!F36</f>
        <v>0</v>
      </c>
      <c r="BB103" s="119">
        <f>'20 - Objekt TS - oprava o...'!F37</f>
        <v>0</v>
      </c>
      <c r="BC103" s="119">
        <f>'20 - Objekt TS - oprava o...'!F38</f>
        <v>0</v>
      </c>
      <c r="BD103" s="121">
        <f>'20 - Objekt TS - oprava o...'!F39</f>
        <v>0</v>
      </c>
      <c r="BE103" s="4"/>
      <c r="BT103" s="25" t="s">
        <v>88</v>
      </c>
      <c r="BV103" s="25" t="s">
        <v>78</v>
      </c>
      <c r="BW103" s="25" t="s">
        <v>107</v>
      </c>
      <c r="BX103" s="25" t="s">
        <v>102</v>
      </c>
      <c r="CL103" s="25" t="s">
        <v>1</v>
      </c>
    </row>
    <row r="104" s="4" customFormat="1" ht="16.5" customHeight="1">
      <c r="A104" s="114" t="s">
        <v>84</v>
      </c>
      <c r="B104" s="62"/>
      <c r="C104" s="10"/>
      <c r="D104" s="10"/>
      <c r="E104" s="115" t="s">
        <v>108</v>
      </c>
      <c r="F104" s="115"/>
      <c r="G104" s="115"/>
      <c r="H104" s="115"/>
      <c r="I104" s="115"/>
      <c r="J104" s="10"/>
      <c r="K104" s="115" t="s">
        <v>109</v>
      </c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6">
        <f>'22 - Objekt TS - schodiště'!J32</f>
        <v>0</v>
      </c>
      <c r="AH104" s="10"/>
      <c r="AI104" s="10"/>
      <c r="AJ104" s="10"/>
      <c r="AK104" s="10"/>
      <c r="AL104" s="10"/>
      <c r="AM104" s="10"/>
      <c r="AN104" s="116">
        <f>SUM(AG104,AT104)</f>
        <v>0</v>
      </c>
      <c r="AO104" s="10"/>
      <c r="AP104" s="10"/>
      <c r="AQ104" s="117" t="s">
        <v>87</v>
      </c>
      <c r="AR104" s="62"/>
      <c r="AS104" s="122">
        <v>0</v>
      </c>
      <c r="AT104" s="123">
        <f>ROUND(SUM(AV104:AW104),2)</f>
        <v>0</v>
      </c>
      <c r="AU104" s="124">
        <f>'22 - Objekt TS - schodiště'!P135</f>
        <v>0</v>
      </c>
      <c r="AV104" s="123">
        <f>'22 - Objekt TS - schodiště'!J35</f>
        <v>0</v>
      </c>
      <c r="AW104" s="123">
        <f>'22 - Objekt TS - schodiště'!J36</f>
        <v>0</v>
      </c>
      <c r="AX104" s="123">
        <f>'22 - Objekt TS - schodiště'!J37</f>
        <v>0</v>
      </c>
      <c r="AY104" s="123">
        <f>'22 - Objekt TS - schodiště'!J38</f>
        <v>0</v>
      </c>
      <c r="AZ104" s="123">
        <f>'22 - Objekt TS - schodiště'!F35</f>
        <v>0</v>
      </c>
      <c r="BA104" s="123">
        <f>'22 - Objekt TS - schodiště'!F36</f>
        <v>0</v>
      </c>
      <c r="BB104" s="123">
        <f>'22 - Objekt TS - schodiště'!F37</f>
        <v>0</v>
      </c>
      <c r="BC104" s="123">
        <f>'22 - Objekt TS - schodiště'!F38</f>
        <v>0</v>
      </c>
      <c r="BD104" s="125">
        <f>'22 - Objekt TS - schodiště'!F39</f>
        <v>0</v>
      </c>
      <c r="BE104" s="4"/>
      <c r="BT104" s="25" t="s">
        <v>88</v>
      </c>
      <c r="BV104" s="25" t="s">
        <v>78</v>
      </c>
      <c r="BW104" s="25" t="s">
        <v>110</v>
      </c>
      <c r="BX104" s="25" t="s">
        <v>102</v>
      </c>
      <c r="CL104" s="25" t="s">
        <v>1</v>
      </c>
    </row>
    <row r="105" s="2" customFormat="1" ht="30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7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37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</sheetData>
  <mergeCells count="78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94:AP94"/>
  </mergeCells>
  <hyperlinks>
    <hyperlink ref="A96" location="'00 - VRN'!C2" display="/"/>
    <hyperlink ref="A97" location="'10 - Objekt DOZP - oprava...'!C2" display="/"/>
    <hyperlink ref="A98" location="'12 - Objekt DOZP - dešťov...'!C2" display="/"/>
    <hyperlink ref="A99" location="'14 - Objekt DOZP - most'!C2" display="/"/>
    <hyperlink ref="A100" location="'16 - Objekt DOZP - přístu...'!C2" display="/"/>
    <hyperlink ref="A102" location="'02 - VRN'!C2" display="/"/>
    <hyperlink ref="A103" location="'20 - Objekt TS - oprava o...'!C2" display="/"/>
    <hyperlink ref="A104" location="'22 - Objekt TS - schod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113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115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ROUND(J125,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ROUND((SUM(BE125:BE136)),  2)</f>
        <v>0</v>
      </c>
      <c r="G35" s="36"/>
      <c r="H35" s="36"/>
      <c r="I35" s="134">
        <v>0.20999999999999999</v>
      </c>
      <c r="J35" s="133">
        <f>ROUND(((SUM(BE125:BE136))*I35),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ROUND((SUM(BF125:BF136)),  2)</f>
        <v>0</v>
      </c>
      <c r="G36" s="36"/>
      <c r="H36" s="36"/>
      <c r="I36" s="134">
        <v>0.12</v>
      </c>
      <c r="J36" s="133">
        <f>ROUND(((SUM(BF125:BF136))*I36),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ROUND((SUM(BG125:BG136)),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ROUND((SUM(BH125:BH136)),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ROUND((SUM(BI125:BI136)),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113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00 - VRN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J125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121</v>
      </c>
      <c r="E99" s="148"/>
      <c r="F99" s="148"/>
      <c r="G99" s="148"/>
      <c r="H99" s="148"/>
      <c r="I99" s="148"/>
      <c r="J99" s="149">
        <f>J126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122</v>
      </c>
      <c r="E100" s="148"/>
      <c r="F100" s="148"/>
      <c r="G100" s="148"/>
      <c r="H100" s="148"/>
      <c r="I100" s="148"/>
      <c r="J100" s="149">
        <f>J128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0"/>
      <c r="C101" s="10"/>
      <c r="D101" s="151" t="s">
        <v>123</v>
      </c>
      <c r="E101" s="152"/>
      <c r="F101" s="152"/>
      <c r="G101" s="152"/>
      <c r="H101" s="152"/>
      <c r="I101" s="152"/>
      <c r="J101" s="153">
        <f>J129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124</v>
      </c>
      <c r="E102" s="152"/>
      <c r="F102" s="152"/>
      <c r="G102" s="152"/>
      <c r="H102" s="152"/>
      <c r="I102" s="152"/>
      <c r="J102" s="153">
        <f>J131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125</v>
      </c>
      <c r="E103" s="152"/>
      <c r="F103" s="152"/>
      <c r="G103" s="152"/>
      <c r="H103" s="152"/>
      <c r="I103" s="152"/>
      <c r="J103" s="153">
        <f>J135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126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7" t="str">
        <f>E7</f>
        <v>Opravy fasád objektů DOZP a TS v areálu DPL Smečno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20"/>
      <c r="C114" s="30" t="s">
        <v>112</v>
      </c>
      <c r="L114" s="20"/>
    </row>
    <row r="115" s="2" customFormat="1" ht="16.5" customHeight="1">
      <c r="A115" s="36"/>
      <c r="B115" s="37"/>
      <c r="C115" s="36"/>
      <c r="D115" s="36"/>
      <c r="E115" s="127" t="s">
        <v>113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114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E11</f>
        <v>00 - VRN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F14</f>
        <v>Smečno</v>
      </c>
      <c r="G119" s="36"/>
      <c r="H119" s="36"/>
      <c r="I119" s="30" t="s">
        <v>22</v>
      </c>
      <c r="J119" s="67" t="str">
        <f>IF(J14="","",J14)</f>
        <v>28. 1. 2024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24</v>
      </c>
      <c r="D121" s="36"/>
      <c r="E121" s="36"/>
      <c r="F121" s="25" t="str">
        <f>E17</f>
        <v>Domov pod Lipami Smečno</v>
      </c>
      <c r="G121" s="36"/>
      <c r="H121" s="36"/>
      <c r="I121" s="30" t="s">
        <v>30</v>
      </c>
      <c r="J121" s="34" t="str">
        <f>E23</f>
        <v>Projekt stav - ing.Volný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6"/>
      <c r="E122" s="36"/>
      <c r="F122" s="25" t="str">
        <f>IF(E20="","",E20)</f>
        <v>Vyplň údaj</v>
      </c>
      <c r="G122" s="36"/>
      <c r="H122" s="36"/>
      <c r="I122" s="30" t="s">
        <v>33</v>
      </c>
      <c r="J122" s="34" t="str">
        <f>E26</f>
        <v>Milan Hájek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54"/>
      <c r="B124" s="155"/>
      <c r="C124" s="156" t="s">
        <v>127</v>
      </c>
      <c r="D124" s="157" t="s">
        <v>61</v>
      </c>
      <c r="E124" s="157" t="s">
        <v>57</v>
      </c>
      <c r="F124" s="157" t="s">
        <v>58</v>
      </c>
      <c r="G124" s="157" t="s">
        <v>128</v>
      </c>
      <c r="H124" s="157" t="s">
        <v>129</v>
      </c>
      <c r="I124" s="157" t="s">
        <v>130</v>
      </c>
      <c r="J124" s="157" t="s">
        <v>118</v>
      </c>
      <c r="K124" s="158" t="s">
        <v>131</v>
      </c>
      <c r="L124" s="159"/>
      <c r="M124" s="84" t="s">
        <v>1</v>
      </c>
      <c r="N124" s="85" t="s">
        <v>40</v>
      </c>
      <c r="O124" s="85" t="s">
        <v>132</v>
      </c>
      <c r="P124" s="85" t="s">
        <v>133</v>
      </c>
      <c r="Q124" s="85" t="s">
        <v>134</v>
      </c>
      <c r="R124" s="85" t="s">
        <v>135</v>
      </c>
      <c r="S124" s="85" t="s">
        <v>136</v>
      </c>
      <c r="T124" s="86" t="s">
        <v>137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6"/>
      <c r="B125" s="37"/>
      <c r="C125" s="91" t="s">
        <v>138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7"/>
      <c r="M125" s="87"/>
      <c r="N125" s="71"/>
      <c r="O125" s="88"/>
      <c r="P125" s="161">
        <f>P126+P128</f>
        <v>0</v>
      </c>
      <c r="Q125" s="88"/>
      <c r="R125" s="161">
        <f>R126+R128</f>
        <v>0</v>
      </c>
      <c r="S125" s="88"/>
      <c r="T125" s="162">
        <f>T126+T128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75</v>
      </c>
      <c r="AU125" s="17" t="s">
        <v>120</v>
      </c>
      <c r="BK125" s="163">
        <f>BK126+BK128</f>
        <v>0</v>
      </c>
    </row>
    <row r="126" s="12" customFormat="1" ht="25.92" customHeight="1">
      <c r="A126" s="12"/>
      <c r="B126" s="164"/>
      <c r="C126" s="12"/>
      <c r="D126" s="165" t="s">
        <v>75</v>
      </c>
      <c r="E126" s="166" t="s">
        <v>139</v>
      </c>
      <c r="F126" s="166" t="s">
        <v>140</v>
      </c>
      <c r="G126" s="12"/>
      <c r="H126" s="12"/>
      <c r="I126" s="167"/>
      <c r="J126" s="168">
        <f>BK126</f>
        <v>0</v>
      </c>
      <c r="K126" s="12"/>
      <c r="L126" s="164"/>
      <c r="M126" s="169"/>
      <c r="N126" s="170"/>
      <c r="O126" s="170"/>
      <c r="P126" s="171">
        <f>P127</f>
        <v>0</v>
      </c>
      <c r="Q126" s="170"/>
      <c r="R126" s="171">
        <f>R127</f>
        <v>0</v>
      </c>
      <c r="S126" s="170"/>
      <c r="T126" s="17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141</v>
      </c>
      <c r="AT126" s="173" t="s">
        <v>75</v>
      </c>
      <c r="AU126" s="173" t="s">
        <v>76</v>
      </c>
      <c r="AY126" s="165" t="s">
        <v>142</v>
      </c>
      <c r="BK126" s="174">
        <f>BK127</f>
        <v>0</v>
      </c>
    </row>
    <row r="127" s="2" customFormat="1" ht="16.5" customHeight="1">
      <c r="A127" s="36"/>
      <c r="B127" s="175"/>
      <c r="C127" s="176" t="s">
        <v>80</v>
      </c>
      <c r="D127" s="176" t="s">
        <v>143</v>
      </c>
      <c r="E127" s="177" t="s">
        <v>144</v>
      </c>
      <c r="F127" s="178" t="s">
        <v>145</v>
      </c>
      <c r="G127" s="179" t="s">
        <v>146</v>
      </c>
      <c r="H127" s="180">
        <v>1</v>
      </c>
      <c r="I127" s="181"/>
      <c r="J127" s="182">
        <f>ROUND(I127*H127,2)</f>
        <v>0</v>
      </c>
      <c r="K127" s="178" t="s">
        <v>1</v>
      </c>
      <c r="L127" s="37"/>
      <c r="M127" s="183" t="s">
        <v>1</v>
      </c>
      <c r="N127" s="184" t="s">
        <v>42</v>
      </c>
      <c r="O127" s="7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147</v>
      </c>
      <c r="AT127" s="187" t="s">
        <v>143</v>
      </c>
      <c r="AU127" s="187" t="s">
        <v>80</v>
      </c>
      <c r="AY127" s="17" t="s">
        <v>142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7" t="s">
        <v>88</v>
      </c>
      <c r="BK127" s="188">
        <f>ROUND(I127*H127,2)</f>
        <v>0</v>
      </c>
      <c r="BL127" s="17" t="s">
        <v>147</v>
      </c>
      <c r="BM127" s="187" t="s">
        <v>88</v>
      </c>
    </row>
    <row r="128" s="12" customFormat="1" ht="25.92" customHeight="1">
      <c r="A128" s="12"/>
      <c r="B128" s="164"/>
      <c r="C128" s="12"/>
      <c r="D128" s="165" t="s">
        <v>75</v>
      </c>
      <c r="E128" s="166" t="s">
        <v>86</v>
      </c>
      <c r="F128" s="166" t="s">
        <v>148</v>
      </c>
      <c r="G128" s="12"/>
      <c r="H128" s="12"/>
      <c r="I128" s="167"/>
      <c r="J128" s="168">
        <f>BK128</f>
        <v>0</v>
      </c>
      <c r="K128" s="12"/>
      <c r="L128" s="164"/>
      <c r="M128" s="169"/>
      <c r="N128" s="170"/>
      <c r="O128" s="170"/>
      <c r="P128" s="171">
        <f>P129+P131+P135</f>
        <v>0</v>
      </c>
      <c r="Q128" s="170"/>
      <c r="R128" s="171">
        <f>R129+R131+R135</f>
        <v>0</v>
      </c>
      <c r="S128" s="170"/>
      <c r="T128" s="172">
        <f>T129+T131+T135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5" t="s">
        <v>149</v>
      </c>
      <c r="AT128" s="173" t="s">
        <v>75</v>
      </c>
      <c r="AU128" s="173" t="s">
        <v>76</v>
      </c>
      <c r="AY128" s="165" t="s">
        <v>142</v>
      </c>
      <c r="BK128" s="174">
        <f>BK129+BK131+BK135</f>
        <v>0</v>
      </c>
    </row>
    <row r="129" s="12" customFormat="1" ht="22.8" customHeight="1">
      <c r="A129" s="12"/>
      <c r="B129" s="164"/>
      <c r="C129" s="12"/>
      <c r="D129" s="165" t="s">
        <v>75</v>
      </c>
      <c r="E129" s="189" t="s">
        <v>150</v>
      </c>
      <c r="F129" s="189" t="s">
        <v>151</v>
      </c>
      <c r="G129" s="12"/>
      <c r="H129" s="12"/>
      <c r="I129" s="167"/>
      <c r="J129" s="190">
        <f>BK129</f>
        <v>0</v>
      </c>
      <c r="K129" s="12"/>
      <c r="L129" s="164"/>
      <c r="M129" s="169"/>
      <c r="N129" s="170"/>
      <c r="O129" s="170"/>
      <c r="P129" s="171">
        <f>P130</f>
        <v>0</v>
      </c>
      <c r="Q129" s="170"/>
      <c r="R129" s="171">
        <f>R130</f>
        <v>0</v>
      </c>
      <c r="S129" s="170"/>
      <c r="T129" s="17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5" t="s">
        <v>149</v>
      </c>
      <c r="AT129" s="173" t="s">
        <v>75</v>
      </c>
      <c r="AU129" s="173" t="s">
        <v>80</v>
      </c>
      <c r="AY129" s="165" t="s">
        <v>142</v>
      </c>
      <c r="BK129" s="174">
        <f>BK130</f>
        <v>0</v>
      </c>
    </row>
    <row r="130" s="2" customFormat="1" ht="16.5" customHeight="1">
      <c r="A130" s="36"/>
      <c r="B130" s="175"/>
      <c r="C130" s="176" t="s">
        <v>88</v>
      </c>
      <c r="D130" s="176" t="s">
        <v>143</v>
      </c>
      <c r="E130" s="177" t="s">
        <v>152</v>
      </c>
      <c r="F130" s="178" t="s">
        <v>153</v>
      </c>
      <c r="G130" s="179" t="s">
        <v>154</v>
      </c>
      <c r="H130" s="180">
        <v>1</v>
      </c>
      <c r="I130" s="181"/>
      <c r="J130" s="182">
        <f>ROUND(I130*H130,2)</f>
        <v>0</v>
      </c>
      <c r="K130" s="178" t="s">
        <v>155</v>
      </c>
      <c r="L130" s="37"/>
      <c r="M130" s="183" t="s">
        <v>1</v>
      </c>
      <c r="N130" s="184" t="s">
        <v>42</v>
      </c>
      <c r="O130" s="7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141</v>
      </c>
      <c r="AT130" s="187" t="s">
        <v>143</v>
      </c>
      <c r="AU130" s="187" t="s">
        <v>88</v>
      </c>
      <c r="AY130" s="17" t="s">
        <v>142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88</v>
      </c>
      <c r="BK130" s="188">
        <f>ROUND(I130*H130,2)</f>
        <v>0</v>
      </c>
      <c r="BL130" s="17" t="s">
        <v>141</v>
      </c>
      <c r="BM130" s="187" t="s">
        <v>141</v>
      </c>
    </row>
    <row r="131" s="12" customFormat="1" ht="22.8" customHeight="1">
      <c r="A131" s="12"/>
      <c r="B131" s="164"/>
      <c r="C131" s="12"/>
      <c r="D131" s="165" t="s">
        <v>75</v>
      </c>
      <c r="E131" s="189" t="s">
        <v>156</v>
      </c>
      <c r="F131" s="189" t="s">
        <v>157</v>
      </c>
      <c r="G131" s="12"/>
      <c r="H131" s="12"/>
      <c r="I131" s="167"/>
      <c r="J131" s="190">
        <f>BK131</f>
        <v>0</v>
      </c>
      <c r="K131" s="12"/>
      <c r="L131" s="164"/>
      <c r="M131" s="169"/>
      <c r="N131" s="170"/>
      <c r="O131" s="170"/>
      <c r="P131" s="171">
        <f>SUM(P132:P134)</f>
        <v>0</v>
      </c>
      <c r="Q131" s="170"/>
      <c r="R131" s="171">
        <f>SUM(R132:R134)</f>
        <v>0</v>
      </c>
      <c r="S131" s="170"/>
      <c r="T131" s="17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5" t="s">
        <v>149</v>
      </c>
      <c r="AT131" s="173" t="s">
        <v>75</v>
      </c>
      <c r="AU131" s="173" t="s">
        <v>80</v>
      </c>
      <c r="AY131" s="165" t="s">
        <v>142</v>
      </c>
      <c r="BK131" s="174">
        <f>SUM(BK132:BK134)</f>
        <v>0</v>
      </c>
    </row>
    <row r="132" s="2" customFormat="1" ht="16.5" customHeight="1">
      <c r="A132" s="36"/>
      <c r="B132" s="175"/>
      <c r="C132" s="176" t="s">
        <v>158</v>
      </c>
      <c r="D132" s="176" t="s">
        <v>143</v>
      </c>
      <c r="E132" s="177" t="s">
        <v>159</v>
      </c>
      <c r="F132" s="178" t="s">
        <v>157</v>
      </c>
      <c r="G132" s="179" t="s">
        <v>146</v>
      </c>
      <c r="H132" s="180">
        <v>1</v>
      </c>
      <c r="I132" s="181"/>
      <c r="J132" s="182">
        <f>ROUND(I132*H132,2)</f>
        <v>0</v>
      </c>
      <c r="K132" s="178" t="s">
        <v>155</v>
      </c>
      <c r="L132" s="37"/>
      <c r="M132" s="183" t="s">
        <v>1</v>
      </c>
      <c r="N132" s="184" t="s">
        <v>42</v>
      </c>
      <c r="O132" s="7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141</v>
      </c>
      <c r="AT132" s="187" t="s">
        <v>143</v>
      </c>
      <c r="AU132" s="187" t="s">
        <v>88</v>
      </c>
      <c r="AY132" s="17" t="s">
        <v>142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88</v>
      </c>
      <c r="BK132" s="188">
        <f>ROUND(I132*H132,2)</f>
        <v>0</v>
      </c>
      <c r="BL132" s="17" t="s">
        <v>141</v>
      </c>
      <c r="BM132" s="187" t="s">
        <v>160</v>
      </c>
    </row>
    <row r="133" s="2" customFormat="1" ht="16.5" customHeight="1">
      <c r="A133" s="36"/>
      <c r="B133" s="175"/>
      <c r="C133" s="176" t="s">
        <v>141</v>
      </c>
      <c r="D133" s="176" t="s">
        <v>143</v>
      </c>
      <c r="E133" s="177" t="s">
        <v>161</v>
      </c>
      <c r="F133" s="178" t="s">
        <v>162</v>
      </c>
      <c r="G133" s="179" t="s">
        <v>163</v>
      </c>
      <c r="H133" s="180">
        <v>1</v>
      </c>
      <c r="I133" s="181"/>
      <c r="J133" s="182">
        <f>ROUND(I133*H133,2)</f>
        <v>0</v>
      </c>
      <c r="K133" s="178" t="s">
        <v>155</v>
      </c>
      <c r="L133" s="37"/>
      <c r="M133" s="183" t="s">
        <v>1</v>
      </c>
      <c r="N133" s="184" t="s">
        <v>42</v>
      </c>
      <c r="O133" s="75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141</v>
      </c>
      <c r="AT133" s="187" t="s">
        <v>143</v>
      </c>
      <c r="AU133" s="187" t="s">
        <v>88</v>
      </c>
      <c r="AY133" s="17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88</v>
      </c>
      <c r="BK133" s="188">
        <f>ROUND(I133*H133,2)</f>
        <v>0</v>
      </c>
      <c r="BL133" s="17" t="s">
        <v>141</v>
      </c>
      <c r="BM133" s="187" t="s">
        <v>164</v>
      </c>
    </row>
    <row r="134" s="2" customFormat="1" ht="16.5" customHeight="1">
      <c r="A134" s="36"/>
      <c r="B134" s="175"/>
      <c r="C134" s="176" t="s">
        <v>149</v>
      </c>
      <c r="D134" s="176" t="s">
        <v>143</v>
      </c>
      <c r="E134" s="177" t="s">
        <v>165</v>
      </c>
      <c r="F134" s="178" t="s">
        <v>166</v>
      </c>
      <c r="G134" s="179" t="s">
        <v>163</v>
      </c>
      <c r="H134" s="180">
        <v>1</v>
      </c>
      <c r="I134" s="181"/>
      <c r="J134" s="182">
        <f>ROUND(I134*H134,2)</f>
        <v>0</v>
      </c>
      <c r="K134" s="178" t="s">
        <v>155</v>
      </c>
      <c r="L134" s="37"/>
      <c r="M134" s="183" t="s">
        <v>1</v>
      </c>
      <c r="N134" s="184" t="s">
        <v>42</v>
      </c>
      <c r="O134" s="7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141</v>
      </c>
      <c r="AT134" s="187" t="s">
        <v>143</v>
      </c>
      <c r="AU134" s="187" t="s">
        <v>88</v>
      </c>
      <c r="AY134" s="17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88</v>
      </c>
      <c r="BK134" s="188">
        <f>ROUND(I134*H134,2)</f>
        <v>0</v>
      </c>
      <c r="BL134" s="17" t="s">
        <v>141</v>
      </c>
      <c r="BM134" s="187" t="s">
        <v>90</v>
      </c>
    </row>
    <row r="135" s="12" customFormat="1" ht="22.8" customHeight="1">
      <c r="A135" s="12"/>
      <c r="B135" s="164"/>
      <c r="C135" s="12"/>
      <c r="D135" s="165" t="s">
        <v>75</v>
      </c>
      <c r="E135" s="189" t="s">
        <v>167</v>
      </c>
      <c r="F135" s="189" t="s">
        <v>168</v>
      </c>
      <c r="G135" s="12"/>
      <c r="H135" s="12"/>
      <c r="I135" s="167"/>
      <c r="J135" s="190">
        <f>BK135</f>
        <v>0</v>
      </c>
      <c r="K135" s="12"/>
      <c r="L135" s="164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5" t="s">
        <v>149</v>
      </c>
      <c r="AT135" s="173" t="s">
        <v>75</v>
      </c>
      <c r="AU135" s="173" t="s">
        <v>80</v>
      </c>
      <c r="AY135" s="165" t="s">
        <v>142</v>
      </c>
      <c r="BK135" s="174">
        <f>BK136</f>
        <v>0</v>
      </c>
    </row>
    <row r="136" s="2" customFormat="1" ht="16.5" customHeight="1">
      <c r="A136" s="36"/>
      <c r="B136" s="175"/>
      <c r="C136" s="176" t="s">
        <v>160</v>
      </c>
      <c r="D136" s="176" t="s">
        <v>143</v>
      </c>
      <c r="E136" s="177" t="s">
        <v>169</v>
      </c>
      <c r="F136" s="178" t="s">
        <v>168</v>
      </c>
      <c r="G136" s="179" t="s">
        <v>146</v>
      </c>
      <c r="H136" s="180">
        <v>1</v>
      </c>
      <c r="I136" s="181"/>
      <c r="J136" s="182">
        <f>ROUND(I136*H136,2)</f>
        <v>0</v>
      </c>
      <c r="K136" s="178" t="s">
        <v>155</v>
      </c>
      <c r="L136" s="37"/>
      <c r="M136" s="191" t="s">
        <v>1</v>
      </c>
      <c r="N136" s="192" t="s">
        <v>42</v>
      </c>
      <c r="O136" s="193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141</v>
      </c>
      <c r="AT136" s="187" t="s">
        <v>143</v>
      </c>
      <c r="AU136" s="187" t="s">
        <v>88</v>
      </c>
      <c r="AY136" s="17" t="s">
        <v>142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88</v>
      </c>
      <c r="BK136" s="188">
        <f>ROUND(I136*H136,2)</f>
        <v>0</v>
      </c>
      <c r="BL136" s="17" t="s">
        <v>141</v>
      </c>
      <c r="BM136" s="187" t="s">
        <v>8</v>
      </c>
    </row>
    <row r="137" s="2" customFormat="1" ht="6.96" customHeight="1">
      <c r="A137" s="36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37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autoFilter ref="C124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113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170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ROUND(J134,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ROUND((SUM(BE134:BE346)),  2)</f>
        <v>0</v>
      </c>
      <c r="G35" s="36"/>
      <c r="H35" s="36"/>
      <c r="I35" s="134">
        <v>0.20999999999999999</v>
      </c>
      <c r="J35" s="133">
        <f>ROUND(((SUM(BE134:BE346))*I35),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ROUND((SUM(BF134:BF346)),  2)</f>
        <v>0</v>
      </c>
      <c r="G36" s="36"/>
      <c r="H36" s="36"/>
      <c r="I36" s="134">
        <v>0.12</v>
      </c>
      <c r="J36" s="133">
        <f>ROUND(((SUM(BF134:BF346))*I36),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ROUND((SUM(BG134:BG346)),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ROUND((SUM(BH134:BH346)),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ROUND((SUM(BI134:BI346)),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113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10 - Objekt DOZP - oprava omítky a kamenného zdiva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J134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J135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J136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173</v>
      </c>
      <c r="E101" s="152"/>
      <c r="F101" s="152"/>
      <c r="G101" s="152"/>
      <c r="H101" s="152"/>
      <c r="I101" s="152"/>
      <c r="J101" s="153">
        <f>J163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174</v>
      </c>
      <c r="E102" s="152"/>
      <c r="F102" s="152"/>
      <c r="G102" s="152"/>
      <c r="H102" s="152"/>
      <c r="I102" s="152"/>
      <c r="J102" s="153">
        <f>J185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175</v>
      </c>
      <c r="E103" s="152"/>
      <c r="F103" s="152"/>
      <c r="G103" s="152"/>
      <c r="H103" s="152"/>
      <c r="I103" s="152"/>
      <c r="J103" s="153">
        <f>J196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176</v>
      </c>
      <c r="E104" s="152"/>
      <c r="F104" s="152"/>
      <c r="G104" s="152"/>
      <c r="H104" s="152"/>
      <c r="I104" s="152"/>
      <c r="J104" s="153">
        <f>J270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177</v>
      </c>
      <c r="E105" s="152"/>
      <c r="F105" s="152"/>
      <c r="G105" s="152"/>
      <c r="H105" s="152"/>
      <c r="I105" s="152"/>
      <c r="J105" s="153">
        <f>J276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178</v>
      </c>
      <c r="E106" s="152"/>
      <c r="F106" s="152"/>
      <c r="G106" s="152"/>
      <c r="H106" s="152"/>
      <c r="I106" s="152"/>
      <c r="J106" s="153">
        <f>J318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179</v>
      </c>
      <c r="E107" s="152"/>
      <c r="F107" s="152"/>
      <c r="G107" s="152"/>
      <c r="H107" s="152"/>
      <c r="I107" s="152"/>
      <c r="J107" s="153">
        <f>J325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180</v>
      </c>
      <c r="E108" s="148"/>
      <c r="F108" s="148"/>
      <c r="G108" s="148"/>
      <c r="H108" s="148"/>
      <c r="I108" s="148"/>
      <c r="J108" s="149">
        <f>J327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0"/>
      <c r="C109" s="10"/>
      <c r="D109" s="151" t="s">
        <v>181</v>
      </c>
      <c r="E109" s="152"/>
      <c r="F109" s="152"/>
      <c r="G109" s="152"/>
      <c r="H109" s="152"/>
      <c r="I109" s="152"/>
      <c r="J109" s="153">
        <f>J328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182</v>
      </c>
      <c r="E110" s="152"/>
      <c r="F110" s="152"/>
      <c r="G110" s="152"/>
      <c r="H110" s="152"/>
      <c r="I110" s="152"/>
      <c r="J110" s="153">
        <f>J335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183</v>
      </c>
      <c r="E111" s="152"/>
      <c r="F111" s="152"/>
      <c r="G111" s="152"/>
      <c r="H111" s="152"/>
      <c r="I111" s="152"/>
      <c r="J111" s="153">
        <f>J338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46"/>
      <c r="C112" s="9"/>
      <c r="D112" s="147" t="s">
        <v>121</v>
      </c>
      <c r="E112" s="148"/>
      <c r="F112" s="148"/>
      <c r="G112" s="148"/>
      <c r="H112" s="148"/>
      <c r="I112" s="148"/>
      <c r="J112" s="149">
        <f>J345</f>
        <v>0</v>
      </c>
      <c r="K112" s="9"/>
      <c r="L112" s="14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21" t="s">
        <v>126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16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27" t="str">
        <f>E7</f>
        <v>Opravy fasád objektů DOZP a TS v areálu DPL Smečno</v>
      </c>
      <c r="F122" s="30"/>
      <c r="G122" s="30"/>
      <c r="H122" s="30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" customFormat="1" ht="12" customHeight="1">
      <c r="B123" s="20"/>
      <c r="C123" s="30" t="s">
        <v>112</v>
      </c>
      <c r="L123" s="20"/>
    </row>
    <row r="124" s="2" customFormat="1" ht="16.5" customHeight="1">
      <c r="A124" s="36"/>
      <c r="B124" s="37"/>
      <c r="C124" s="36"/>
      <c r="D124" s="36"/>
      <c r="E124" s="127" t="s">
        <v>113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114</v>
      </c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6"/>
      <c r="D126" s="36"/>
      <c r="E126" s="65" t="str">
        <f>E11</f>
        <v>10 - Objekt DOZP - oprava omítky a kamenného zdiva</v>
      </c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20</v>
      </c>
      <c r="D128" s="36"/>
      <c r="E128" s="36"/>
      <c r="F128" s="25" t="str">
        <f>F14</f>
        <v>Smečno</v>
      </c>
      <c r="G128" s="36"/>
      <c r="H128" s="36"/>
      <c r="I128" s="30" t="s">
        <v>22</v>
      </c>
      <c r="J128" s="67" t="str">
        <f>IF(J14="","",J14)</f>
        <v>28. 1. 2024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25.65" customHeight="1">
      <c r="A130" s="36"/>
      <c r="B130" s="37"/>
      <c r="C130" s="30" t="s">
        <v>24</v>
      </c>
      <c r="D130" s="36"/>
      <c r="E130" s="36"/>
      <c r="F130" s="25" t="str">
        <f>E17</f>
        <v>Domov pod Lipami Smečno</v>
      </c>
      <c r="G130" s="36"/>
      <c r="H130" s="36"/>
      <c r="I130" s="30" t="s">
        <v>30</v>
      </c>
      <c r="J130" s="34" t="str">
        <f>E23</f>
        <v>Projekt stav - ing.Volný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28</v>
      </c>
      <c r="D131" s="36"/>
      <c r="E131" s="36"/>
      <c r="F131" s="25" t="str">
        <f>IF(E20="","",E20)</f>
        <v>Vyplň údaj</v>
      </c>
      <c r="G131" s="36"/>
      <c r="H131" s="36"/>
      <c r="I131" s="30" t="s">
        <v>33</v>
      </c>
      <c r="J131" s="34" t="str">
        <f>E26</f>
        <v>Milan Hájek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0.32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11" customFormat="1" ht="29.28" customHeight="1">
      <c r="A133" s="154"/>
      <c r="B133" s="155"/>
      <c r="C133" s="156" t="s">
        <v>127</v>
      </c>
      <c r="D133" s="157" t="s">
        <v>61</v>
      </c>
      <c r="E133" s="157" t="s">
        <v>57</v>
      </c>
      <c r="F133" s="157" t="s">
        <v>58</v>
      </c>
      <c r="G133" s="157" t="s">
        <v>128</v>
      </c>
      <c r="H133" s="157" t="s">
        <v>129</v>
      </c>
      <c r="I133" s="157" t="s">
        <v>130</v>
      </c>
      <c r="J133" s="157" t="s">
        <v>118</v>
      </c>
      <c r="K133" s="158" t="s">
        <v>131</v>
      </c>
      <c r="L133" s="159"/>
      <c r="M133" s="84" t="s">
        <v>1</v>
      </c>
      <c r="N133" s="85" t="s">
        <v>40</v>
      </c>
      <c r="O133" s="85" t="s">
        <v>132</v>
      </c>
      <c r="P133" s="85" t="s">
        <v>133</v>
      </c>
      <c r="Q133" s="85" t="s">
        <v>134</v>
      </c>
      <c r="R133" s="85" t="s">
        <v>135</v>
      </c>
      <c r="S133" s="85" t="s">
        <v>136</v>
      </c>
      <c r="T133" s="86" t="s">
        <v>137</v>
      </c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</row>
    <row r="134" s="2" customFormat="1" ht="22.8" customHeight="1">
      <c r="A134" s="36"/>
      <c r="B134" s="37"/>
      <c r="C134" s="91" t="s">
        <v>138</v>
      </c>
      <c r="D134" s="36"/>
      <c r="E134" s="36"/>
      <c r="F134" s="36"/>
      <c r="G134" s="36"/>
      <c r="H134" s="36"/>
      <c r="I134" s="36"/>
      <c r="J134" s="160">
        <f>BK134</f>
        <v>0</v>
      </c>
      <c r="K134" s="36"/>
      <c r="L134" s="37"/>
      <c r="M134" s="87"/>
      <c r="N134" s="71"/>
      <c r="O134" s="88"/>
      <c r="P134" s="161">
        <f>P135+P327+P345</f>
        <v>0</v>
      </c>
      <c r="Q134" s="88"/>
      <c r="R134" s="161">
        <f>R135+R327+R345</f>
        <v>0</v>
      </c>
      <c r="S134" s="88"/>
      <c r="T134" s="162">
        <f>T135+T327+T345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75</v>
      </c>
      <c r="AU134" s="17" t="s">
        <v>120</v>
      </c>
      <c r="BK134" s="163">
        <f>BK135+BK327+BK345</f>
        <v>0</v>
      </c>
    </row>
    <row r="135" s="12" customFormat="1" ht="25.92" customHeight="1">
      <c r="A135" s="12"/>
      <c r="B135" s="164"/>
      <c r="C135" s="12"/>
      <c r="D135" s="165" t="s">
        <v>75</v>
      </c>
      <c r="E135" s="166" t="s">
        <v>184</v>
      </c>
      <c r="F135" s="166" t="s">
        <v>185</v>
      </c>
      <c r="G135" s="12"/>
      <c r="H135" s="12"/>
      <c r="I135" s="167"/>
      <c r="J135" s="168">
        <f>BK135</f>
        <v>0</v>
      </c>
      <c r="K135" s="12"/>
      <c r="L135" s="164"/>
      <c r="M135" s="169"/>
      <c r="N135" s="170"/>
      <c r="O135" s="170"/>
      <c r="P135" s="171">
        <f>P136+P163+P185+P196+P270+P276+P318+P325</f>
        <v>0</v>
      </c>
      <c r="Q135" s="170"/>
      <c r="R135" s="171">
        <f>R136+R163+R185+R196+R270+R276+R318+R325</f>
        <v>0</v>
      </c>
      <c r="S135" s="170"/>
      <c r="T135" s="172">
        <f>T136+T163+T185+T196+T270+T276+T318+T325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5" t="s">
        <v>80</v>
      </c>
      <c r="AT135" s="173" t="s">
        <v>75</v>
      </c>
      <c r="AU135" s="173" t="s">
        <v>76</v>
      </c>
      <c r="AY135" s="165" t="s">
        <v>142</v>
      </c>
      <c r="BK135" s="174">
        <f>BK136+BK163+BK185+BK196+BK270+BK276+BK318+BK325</f>
        <v>0</v>
      </c>
    </row>
    <row r="136" s="12" customFormat="1" ht="22.8" customHeight="1">
      <c r="A136" s="12"/>
      <c r="B136" s="164"/>
      <c r="C136" s="12"/>
      <c r="D136" s="165" t="s">
        <v>75</v>
      </c>
      <c r="E136" s="189" t="s">
        <v>80</v>
      </c>
      <c r="F136" s="189" t="s">
        <v>186</v>
      </c>
      <c r="G136" s="12"/>
      <c r="H136" s="12"/>
      <c r="I136" s="167"/>
      <c r="J136" s="190">
        <f>BK136</f>
        <v>0</v>
      </c>
      <c r="K136" s="12"/>
      <c r="L136" s="164"/>
      <c r="M136" s="169"/>
      <c r="N136" s="170"/>
      <c r="O136" s="170"/>
      <c r="P136" s="171">
        <f>SUM(P137:P162)</f>
        <v>0</v>
      </c>
      <c r="Q136" s="170"/>
      <c r="R136" s="171">
        <f>SUM(R137:R162)</f>
        <v>0</v>
      </c>
      <c r="S136" s="170"/>
      <c r="T136" s="172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5" t="s">
        <v>80</v>
      </c>
      <c r="AT136" s="173" t="s">
        <v>75</v>
      </c>
      <c r="AU136" s="173" t="s">
        <v>80</v>
      </c>
      <c r="AY136" s="165" t="s">
        <v>142</v>
      </c>
      <c r="BK136" s="174">
        <f>SUM(BK137:BK162)</f>
        <v>0</v>
      </c>
    </row>
    <row r="137" s="2" customFormat="1" ht="33" customHeight="1">
      <c r="A137" s="36"/>
      <c r="B137" s="175"/>
      <c r="C137" s="176" t="s">
        <v>80</v>
      </c>
      <c r="D137" s="176" t="s">
        <v>143</v>
      </c>
      <c r="E137" s="177" t="s">
        <v>187</v>
      </c>
      <c r="F137" s="178" t="s">
        <v>188</v>
      </c>
      <c r="G137" s="179" t="s">
        <v>189</v>
      </c>
      <c r="H137" s="180">
        <v>244.06</v>
      </c>
      <c r="I137" s="181"/>
      <c r="J137" s="182">
        <f>ROUND(I137*H137,2)</f>
        <v>0</v>
      </c>
      <c r="K137" s="178" t="s">
        <v>155</v>
      </c>
      <c r="L137" s="37"/>
      <c r="M137" s="183" t="s">
        <v>1</v>
      </c>
      <c r="N137" s="184" t="s">
        <v>42</v>
      </c>
      <c r="O137" s="75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141</v>
      </c>
      <c r="AT137" s="187" t="s">
        <v>143</v>
      </c>
      <c r="AU137" s="187" t="s">
        <v>88</v>
      </c>
      <c r="AY137" s="17" t="s">
        <v>142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88</v>
      </c>
      <c r="BK137" s="188">
        <f>ROUND(I137*H137,2)</f>
        <v>0</v>
      </c>
      <c r="BL137" s="17" t="s">
        <v>141</v>
      </c>
      <c r="BM137" s="187" t="s">
        <v>88</v>
      </c>
    </row>
    <row r="138" s="13" customFormat="1">
      <c r="A138" s="13"/>
      <c r="B138" s="196"/>
      <c r="C138" s="13"/>
      <c r="D138" s="197" t="s">
        <v>190</v>
      </c>
      <c r="E138" s="198" t="s">
        <v>1</v>
      </c>
      <c r="F138" s="199" t="s">
        <v>191</v>
      </c>
      <c r="G138" s="13"/>
      <c r="H138" s="200">
        <v>148.82400000000001</v>
      </c>
      <c r="I138" s="201"/>
      <c r="J138" s="13"/>
      <c r="K138" s="13"/>
      <c r="L138" s="196"/>
      <c r="M138" s="202"/>
      <c r="N138" s="203"/>
      <c r="O138" s="203"/>
      <c r="P138" s="203"/>
      <c r="Q138" s="203"/>
      <c r="R138" s="203"/>
      <c r="S138" s="203"/>
      <c r="T138" s="20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8" t="s">
        <v>190</v>
      </c>
      <c r="AU138" s="198" t="s">
        <v>88</v>
      </c>
      <c r="AV138" s="13" t="s">
        <v>88</v>
      </c>
      <c r="AW138" s="13" t="s">
        <v>32</v>
      </c>
      <c r="AX138" s="13" t="s">
        <v>76</v>
      </c>
      <c r="AY138" s="198" t="s">
        <v>142</v>
      </c>
    </row>
    <row r="139" s="13" customFormat="1">
      <c r="A139" s="13"/>
      <c r="B139" s="196"/>
      <c r="C139" s="13"/>
      <c r="D139" s="197" t="s">
        <v>190</v>
      </c>
      <c r="E139" s="198" t="s">
        <v>1</v>
      </c>
      <c r="F139" s="199" t="s">
        <v>192</v>
      </c>
      <c r="G139" s="13"/>
      <c r="H139" s="200">
        <v>28</v>
      </c>
      <c r="I139" s="201"/>
      <c r="J139" s="13"/>
      <c r="K139" s="13"/>
      <c r="L139" s="196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190</v>
      </c>
      <c r="AU139" s="198" t="s">
        <v>88</v>
      </c>
      <c r="AV139" s="13" t="s">
        <v>88</v>
      </c>
      <c r="AW139" s="13" t="s">
        <v>32</v>
      </c>
      <c r="AX139" s="13" t="s">
        <v>76</v>
      </c>
      <c r="AY139" s="198" t="s">
        <v>142</v>
      </c>
    </row>
    <row r="140" s="13" customFormat="1">
      <c r="A140" s="13"/>
      <c r="B140" s="196"/>
      <c r="C140" s="13"/>
      <c r="D140" s="197" t="s">
        <v>190</v>
      </c>
      <c r="E140" s="198" t="s">
        <v>1</v>
      </c>
      <c r="F140" s="199" t="s">
        <v>193</v>
      </c>
      <c r="G140" s="13"/>
      <c r="H140" s="200">
        <v>62.892000000000003</v>
      </c>
      <c r="I140" s="201"/>
      <c r="J140" s="13"/>
      <c r="K140" s="13"/>
      <c r="L140" s="196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190</v>
      </c>
      <c r="AU140" s="198" t="s">
        <v>88</v>
      </c>
      <c r="AV140" s="13" t="s">
        <v>88</v>
      </c>
      <c r="AW140" s="13" t="s">
        <v>32</v>
      </c>
      <c r="AX140" s="13" t="s">
        <v>76</v>
      </c>
      <c r="AY140" s="198" t="s">
        <v>142</v>
      </c>
    </row>
    <row r="141" s="13" customFormat="1">
      <c r="A141" s="13"/>
      <c r="B141" s="196"/>
      <c r="C141" s="13"/>
      <c r="D141" s="197" t="s">
        <v>190</v>
      </c>
      <c r="E141" s="198" t="s">
        <v>1</v>
      </c>
      <c r="F141" s="199" t="s">
        <v>194</v>
      </c>
      <c r="G141" s="13"/>
      <c r="H141" s="200">
        <v>4.3440000000000003</v>
      </c>
      <c r="I141" s="201"/>
      <c r="J141" s="13"/>
      <c r="K141" s="13"/>
      <c r="L141" s="196"/>
      <c r="M141" s="202"/>
      <c r="N141" s="203"/>
      <c r="O141" s="203"/>
      <c r="P141" s="203"/>
      <c r="Q141" s="203"/>
      <c r="R141" s="203"/>
      <c r="S141" s="203"/>
      <c r="T141" s="20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8" t="s">
        <v>190</v>
      </c>
      <c r="AU141" s="198" t="s">
        <v>88</v>
      </c>
      <c r="AV141" s="13" t="s">
        <v>88</v>
      </c>
      <c r="AW141" s="13" t="s">
        <v>32</v>
      </c>
      <c r="AX141" s="13" t="s">
        <v>76</v>
      </c>
      <c r="AY141" s="198" t="s">
        <v>142</v>
      </c>
    </row>
    <row r="142" s="14" customFormat="1">
      <c r="A142" s="14"/>
      <c r="B142" s="205"/>
      <c r="C142" s="14"/>
      <c r="D142" s="197" t="s">
        <v>190</v>
      </c>
      <c r="E142" s="206" t="s">
        <v>1</v>
      </c>
      <c r="F142" s="207" t="s">
        <v>195</v>
      </c>
      <c r="G142" s="14"/>
      <c r="H142" s="208">
        <v>244.06</v>
      </c>
      <c r="I142" s="209"/>
      <c r="J142" s="14"/>
      <c r="K142" s="14"/>
      <c r="L142" s="205"/>
      <c r="M142" s="210"/>
      <c r="N142" s="211"/>
      <c r="O142" s="211"/>
      <c r="P142" s="211"/>
      <c r="Q142" s="211"/>
      <c r="R142" s="211"/>
      <c r="S142" s="211"/>
      <c r="T142" s="21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6" t="s">
        <v>190</v>
      </c>
      <c r="AU142" s="206" t="s">
        <v>88</v>
      </c>
      <c r="AV142" s="14" t="s">
        <v>141</v>
      </c>
      <c r="AW142" s="14" t="s">
        <v>32</v>
      </c>
      <c r="AX142" s="14" t="s">
        <v>80</v>
      </c>
      <c r="AY142" s="206" t="s">
        <v>142</v>
      </c>
    </row>
    <row r="143" s="2" customFormat="1" ht="33" customHeight="1">
      <c r="A143" s="36"/>
      <c r="B143" s="175"/>
      <c r="C143" s="176" t="s">
        <v>88</v>
      </c>
      <c r="D143" s="176" t="s">
        <v>143</v>
      </c>
      <c r="E143" s="177" t="s">
        <v>196</v>
      </c>
      <c r="F143" s="178" t="s">
        <v>197</v>
      </c>
      <c r="G143" s="179" t="s">
        <v>189</v>
      </c>
      <c r="H143" s="180">
        <v>122.03</v>
      </c>
      <c r="I143" s="181"/>
      <c r="J143" s="182">
        <f>ROUND(I143*H143,2)</f>
        <v>0</v>
      </c>
      <c r="K143" s="178" t="s">
        <v>155</v>
      </c>
      <c r="L143" s="37"/>
      <c r="M143" s="183" t="s">
        <v>1</v>
      </c>
      <c r="N143" s="184" t="s">
        <v>42</v>
      </c>
      <c r="O143" s="75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141</v>
      </c>
      <c r="AT143" s="187" t="s">
        <v>143</v>
      </c>
      <c r="AU143" s="187" t="s">
        <v>88</v>
      </c>
      <c r="AY143" s="17" t="s">
        <v>142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88</v>
      </c>
      <c r="BK143" s="188">
        <f>ROUND(I143*H143,2)</f>
        <v>0</v>
      </c>
      <c r="BL143" s="17" t="s">
        <v>141</v>
      </c>
      <c r="BM143" s="187" t="s">
        <v>141</v>
      </c>
    </row>
    <row r="144" s="2" customFormat="1" ht="37.8" customHeight="1">
      <c r="A144" s="36"/>
      <c r="B144" s="175"/>
      <c r="C144" s="176" t="s">
        <v>158</v>
      </c>
      <c r="D144" s="176" t="s">
        <v>143</v>
      </c>
      <c r="E144" s="177" t="s">
        <v>198</v>
      </c>
      <c r="F144" s="178" t="s">
        <v>199</v>
      </c>
      <c r="G144" s="179" t="s">
        <v>189</v>
      </c>
      <c r="H144" s="180">
        <v>122.03</v>
      </c>
      <c r="I144" s="181"/>
      <c r="J144" s="182">
        <f>ROUND(I144*H144,2)</f>
        <v>0</v>
      </c>
      <c r="K144" s="178" t="s">
        <v>155</v>
      </c>
      <c r="L144" s="37"/>
      <c r="M144" s="183" t="s">
        <v>1</v>
      </c>
      <c r="N144" s="184" t="s">
        <v>42</v>
      </c>
      <c r="O144" s="75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141</v>
      </c>
      <c r="AT144" s="187" t="s">
        <v>143</v>
      </c>
      <c r="AU144" s="187" t="s">
        <v>88</v>
      </c>
      <c r="AY144" s="17" t="s">
        <v>142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7" t="s">
        <v>88</v>
      </c>
      <c r="BK144" s="188">
        <f>ROUND(I144*H144,2)</f>
        <v>0</v>
      </c>
      <c r="BL144" s="17" t="s">
        <v>141</v>
      </c>
      <c r="BM144" s="187" t="s">
        <v>160</v>
      </c>
    </row>
    <row r="145" s="13" customFormat="1">
      <c r="A145" s="13"/>
      <c r="B145" s="196"/>
      <c r="C145" s="13"/>
      <c r="D145" s="197" t="s">
        <v>190</v>
      </c>
      <c r="E145" s="198" t="s">
        <v>1</v>
      </c>
      <c r="F145" s="199" t="s">
        <v>200</v>
      </c>
      <c r="G145" s="13"/>
      <c r="H145" s="200">
        <v>122.03</v>
      </c>
      <c r="I145" s="201"/>
      <c r="J145" s="13"/>
      <c r="K145" s="13"/>
      <c r="L145" s="196"/>
      <c r="M145" s="202"/>
      <c r="N145" s="203"/>
      <c r="O145" s="203"/>
      <c r="P145" s="203"/>
      <c r="Q145" s="203"/>
      <c r="R145" s="203"/>
      <c r="S145" s="203"/>
      <c r="T145" s="20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8" t="s">
        <v>190</v>
      </c>
      <c r="AU145" s="198" t="s">
        <v>88</v>
      </c>
      <c r="AV145" s="13" t="s">
        <v>88</v>
      </c>
      <c r="AW145" s="13" t="s">
        <v>32</v>
      </c>
      <c r="AX145" s="13" t="s">
        <v>76</v>
      </c>
      <c r="AY145" s="198" t="s">
        <v>142</v>
      </c>
    </row>
    <row r="146" s="14" customFormat="1">
      <c r="A146" s="14"/>
      <c r="B146" s="205"/>
      <c r="C146" s="14"/>
      <c r="D146" s="197" t="s">
        <v>190</v>
      </c>
      <c r="E146" s="206" t="s">
        <v>1</v>
      </c>
      <c r="F146" s="207" t="s">
        <v>195</v>
      </c>
      <c r="G146" s="14"/>
      <c r="H146" s="208">
        <v>122.03</v>
      </c>
      <c r="I146" s="209"/>
      <c r="J146" s="14"/>
      <c r="K146" s="14"/>
      <c r="L146" s="205"/>
      <c r="M146" s="210"/>
      <c r="N146" s="211"/>
      <c r="O146" s="211"/>
      <c r="P146" s="211"/>
      <c r="Q146" s="211"/>
      <c r="R146" s="211"/>
      <c r="S146" s="211"/>
      <c r="T146" s="21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6" t="s">
        <v>190</v>
      </c>
      <c r="AU146" s="206" t="s">
        <v>88</v>
      </c>
      <c r="AV146" s="14" t="s">
        <v>141</v>
      </c>
      <c r="AW146" s="14" t="s">
        <v>32</v>
      </c>
      <c r="AX146" s="14" t="s">
        <v>80</v>
      </c>
      <c r="AY146" s="206" t="s">
        <v>142</v>
      </c>
    </row>
    <row r="147" s="2" customFormat="1" ht="24.15" customHeight="1">
      <c r="A147" s="36"/>
      <c r="B147" s="175"/>
      <c r="C147" s="176" t="s">
        <v>141</v>
      </c>
      <c r="D147" s="176" t="s">
        <v>143</v>
      </c>
      <c r="E147" s="177" t="s">
        <v>201</v>
      </c>
      <c r="F147" s="178" t="s">
        <v>202</v>
      </c>
      <c r="G147" s="179" t="s">
        <v>189</v>
      </c>
      <c r="H147" s="180">
        <v>122.03</v>
      </c>
      <c r="I147" s="181"/>
      <c r="J147" s="182">
        <f>ROUND(I147*H147,2)</f>
        <v>0</v>
      </c>
      <c r="K147" s="178" t="s">
        <v>155</v>
      </c>
      <c r="L147" s="37"/>
      <c r="M147" s="183" t="s">
        <v>1</v>
      </c>
      <c r="N147" s="184" t="s">
        <v>42</v>
      </c>
      <c r="O147" s="7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141</v>
      </c>
      <c r="AT147" s="187" t="s">
        <v>143</v>
      </c>
      <c r="AU147" s="187" t="s">
        <v>88</v>
      </c>
      <c r="AY147" s="17" t="s">
        <v>142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7" t="s">
        <v>88</v>
      </c>
      <c r="BK147" s="188">
        <f>ROUND(I147*H147,2)</f>
        <v>0</v>
      </c>
      <c r="BL147" s="17" t="s">
        <v>141</v>
      </c>
      <c r="BM147" s="187" t="s">
        <v>164</v>
      </c>
    </row>
    <row r="148" s="2" customFormat="1" ht="33" customHeight="1">
      <c r="A148" s="36"/>
      <c r="B148" s="175"/>
      <c r="C148" s="176" t="s">
        <v>149</v>
      </c>
      <c r="D148" s="176" t="s">
        <v>143</v>
      </c>
      <c r="E148" s="177" t="s">
        <v>203</v>
      </c>
      <c r="F148" s="178" t="s">
        <v>204</v>
      </c>
      <c r="G148" s="179" t="s">
        <v>205</v>
      </c>
      <c r="H148" s="180">
        <v>244.06</v>
      </c>
      <c r="I148" s="181"/>
      <c r="J148" s="182">
        <f>ROUND(I148*H148,2)</f>
        <v>0</v>
      </c>
      <c r="K148" s="178" t="s">
        <v>155</v>
      </c>
      <c r="L148" s="37"/>
      <c r="M148" s="183" t="s">
        <v>1</v>
      </c>
      <c r="N148" s="184" t="s">
        <v>42</v>
      </c>
      <c r="O148" s="7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143</v>
      </c>
      <c r="AU148" s="187" t="s">
        <v>88</v>
      </c>
      <c r="AY148" s="17" t="s">
        <v>142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88</v>
      </c>
      <c r="BK148" s="188">
        <f>ROUND(I148*H148,2)</f>
        <v>0</v>
      </c>
      <c r="BL148" s="17" t="s">
        <v>141</v>
      </c>
      <c r="BM148" s="187" t="s">
        <v>90</v>
      </c>
    </row>
    <row r="149" s="13" customFormat="1">
      <c r="A149" s="13"/>
      <c r="B149" s="196"/>
      <c r="C149" s="13"/>
      <c r="D149" s="197" t="s">
        <v>190</v>
      </c>
      <c r="E149" s="198" t="s">
        <v>1</v>
      </c>
      <c r="F149" s="199" t="s">
        <v>206</v>
      </c>
      <c r="G149" s="13"/>
      <c r="H149" s="200">
        <v>244.06</v>
      </c>
      <c r="I149" s="201"/>
      <c r="J149" s="13"/>
      <c r="K149" s="13"/>
      <c r="L149" s="196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190</v>
      </c>
      <c r="AU149" s="198" t="s">
        <v>88</v>
      </c>
      <c r="AV149" s="13" t="s">
        <v>88</v>
      </c>
      <c r="AW149" s="13" t="s">
        <v>32</v>
      </c>
      <c r="AX149" s="13" t="s">
        <v>76</v>
      </c>
      <c r="AY149" s="198" t="s">
        <v>142</v>
      </c>
    </row>
    <row r="150" s="14" customFormat="1">
      <c r="A150" s="14"/>
      <c r="B150" s="205"/>
      <c r="C150" s="14"/>
      <c r="D150" s="197" t="s">
        <v>190</v>
      </c>
      <c r="E150" s="206" t="s">
        <v>1</v>
      </c>
      <c r="F150" s="207" t="s">
        <v>195</v>
      </c>
      <c r="G150" s="14"/>
      <c r="H150" s="208">
        <v>244.06</v>
      </c>
      <c r="I150" s="209"/>
      <c r="J150" s="14"/>
      <c r="K150" s="14"/>
      <c r="L150" s="205"/>
      <c r="M150" s="210"/>
      <c r="N150" s="211"/>
      <c r="O150" s="211"/>
      <c r="P150" s="211"/>
      <c r="Q150" s="211"/>
      <c r="R150" s="211"/>
      <c r="S150" s="211"/>
      <c r="T150" s="21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6" t="s">
        <v>190</v>
      </c>
      <c r="AU150" s="206" t="s">
        <v>88</v>
      </c>
      <c r="AV150" s="14" t="s">
        <v>141</v>
      </c>
      <c r="AW150" s="14" t="s">
        <v>32</v>
      </c>
      <c r="AX150" s="14" t="s">
        <v>80</v>
      </c>
      <c r="AY150" s="206" t="s">
        <v>142</v>
      </c>
    </row>
    <row r="151" s="2" customFormat="1" ht="16.5" customHeight="1">
      <c r="A151" s="36"/>
      <c r="B151" s="175"/>
      <c r="C151" s="176" t="s">
        <v>160</v>
      </c>
      <c r="D151" s="176" t="s">
        <v>143</v>
      </c>
      <c r="E151" s="177" t="s">
        <v>207</v>
      </c>
      <c r="F151" s="178" t="s">
        <v>208</v>
      </c>
      <c r="G151" s="179" t="s">
        <v>189</v>
      </c>
      <c r="H151" s="180">
        <v>122.03</v>
      </c>
      <c r="I151" s="181"/>
      <c r="J151" s="182">
        <f>ROUND(I151*H151,2)</f>
        <v>0</v>
      </c>
      <c r="K151" s="178" t="s">
        <v>155</v>
      </c>
      <c r="L151" s="37"/>
      <c r="M151" s="183" t="s">
        <v>1</v>
      </c>
      <c r="N151" s="184" t="s">
        <v>42</v>
      </c>
      <c r="O151" s="7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141</v>
      </c>
      <c r="AT151" s="187" t="s">
        <v>143</v>
      </c>
      <c r="AU151" s="187" t="s">
        <v>88</v>
      </c>
      <c r="AY151" s="17" t="s">
        <v>142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88</v>
      </c>
      <c r="BK151" s="188">
        <f>ROUND(I151*H151,2)</f>
        <v>0</v>
      </c>
      <c r="BL151" s="17" t="s">
        <v>141</v>
      </c>
      <c r="BM151" s="187" t="s">
        <v>8</v>
      </c>
    </row>
    <row r="152" s="2" customFormat="1" ht="24.15" customHeight="1">
      <c r="A152" s="36"/>
      <c r="B152" s="175"/>
      <c r="C152" s="176" t="s">
        <v>209</v>
      </c>
      <c r="D152" s="176" t="s">
        <v>143</v>
      </c>
      <c r="E152" s="177" t="s">
        <v>210</v>
      </c>
      <c r="F152" s="178" t="s">
        <v>211</v>
      </c>
      <c r="G152" s="179" t="s">
        <v>189</v>
      </c>
      <c r="H152" s="180">
        <v>122.03</v>
      </c>
      <c r="I152" s="181"/>
      <c r="J152" s="182">
        <f>ROUND(I152*H152,2)</f>
        <v>0</v>
      </c>
      <c r="K152" s="178" t="s">
        <v>155</v>
      </c>
      <c r="L152" s="37"/>
      <c r="M152" s="183" t="s">
        <v>1</v>
      </c>
      <c r="N152" s="184" t="s">
        <v>42</v>
      </c>
      <c r="O152" s="7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143</v>
      </c>
      <c r="AU152" s="187" t="s">
        <v>88</v>
      </c>
      <c r="AY152" s="17" t="s">
        <v>142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88</v>
      </c>
      <c r="BK152" s="188">
        <f>ROUND(I152*H152,2)</f>
        <v>0</v>
      </c>
      <c r="BL152" s="17" t="s">
        <v>141</v>
      </c>
      <c r="BM152" s="187" t="s">
        <v>95</v>
      </c>
    </row>
    <row r="153" s="13" customFormat="1">
      <c r="A153" s="13"/>
      <c r="B153" s="196"/>
      <c r="C153" s="13"/>
      <c r="D153" s="197" t="s">
        <v>190</v>
      </c>
      <c r="E153" s="198" t="s">
        <v>1</v>
      </c>
      <c r="F153" s="199" t="s">
        <v>212</v>
      </c>
      <c r="G153" s="13"/>
      <c r="H153" s="200">
        <v>74.412000000000006</v>
      </c>
      <c r="I153" s="201"/>
      <c r="J153" s="13"/>
      <c r="K153" s="13"/>
      <c r="L153" s="196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190</v>
      </c>
      <c r="AU153" s="198" t="s">
        <v>88</v>
      </c>
      <c r="AV153" s="13" t="s">
        <v>88</v>
      </c>
      <c r="AW153" s="13" t="s">
        <v>32</v>
      </c>
      <c r="AX153" s="13" t="s">
        <v>76</v>
      </c>
      <c r="AY153" s="198" t="s">
        <v>142</v>
      </c>
    </row>
    <row r="154" s="13" customFormat="1">
      <c r="A154" s="13"/>
      <c r="B154" s="196"/>
      <c r="C154" s="13"/>
      <c r="D154" s="197" t="s">
        <v>190</v>
      </c>
      <c r="E154" s="198" t="s">
        <v>1</v>
      </c>
      <c r="F154" s="199" t="s">
        <v>213</v>
      </c>
      <c r="G154" s="13"/>
      <c r="H154" s="200">
        <v>14</v>
      </c>
      <c r="I154" s="201"/>
      <c r="J154" s="13"/>
      <c r="K154" s="13"/>
      <c r="L154" s="196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190</v>
      </c>
      <c r="AU154" s="198" t="s">
        <v>88</v>
      </c>
      <c r="AV154" s="13" t="s">
        <v>88</v>
      </c>
      <c r="AW154" s="13" t="s">
        <v>32</v>
      </c>
      <c r="AX154" s="13" t="s">
        <v>76</v>
      </c>
      <c r="AY154" s="198" t="s">
        <v>142</v>
      </c>
    </row>
    <row r="155" s="13" customFormat="1">
      <c r="A155" s="13"/>
      <c r="B155" s="196"/>
      <c r="C155" s="13"/>
      <c r="D155" s="197" t="s">
        <v>190</v>
      </c>
      <c r="E155" s="198" t="s">
        <v>1</v>
      </c>
      <c r="F155" s="199" t="s">
        <v>214</v>
      </c>
      <c r="G155" s="13"/>
      <c r="H155" s="200">
        <v>31.446000000000002</v>
      </c>
      <c r="I155" s="201"/>
      <c r="J155" s="13"/>
      <c r="K155" s="13"/>
      <c r="L155" s="196"/>
      <c r="M155" s="202"/>
      <c r="N155" s="203"/>
      <c r="O155" s="203"/>
      <c r="P155" s="203"/>
      <c r="Q155" s="203"/>
      <c r="R155" s="203"/>
      <c r="S155" s="203"/>
      <c r="T155" s="20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8" t="s">
        <v>190</v>
      </c>
      <c r="AU155" s="198" t="s">
        <v>88</v>
      </c>
      <c r="AV155" s="13" t="s">
        <v>88</v>
      </c>
      <c r="AW155" s="13" t="s">
        <v>32</v>
      </c>
      <c r="AX155" s="13" t="s">
        <v>76</v>
      </c>
      <c r="AY155" s="198" t="s">
        <v>142</v>
      </c>
    </row>
    <row r="156" s="13" customFormat="1">
      <c r="A156" s="13"/>
      <c r="B156" s="196"/>
      <c r="C156" s="13"/>
      <c r="D156" s="197" t="s">
        <v>190</v>
      </c>
      <c r="E156" s="198" t="s">
        <v>1</v>
      </c>
      <c r="F156" s="199" t="s">
        <v>215</v>
      </c>
      <c r="G156" s="13"/>
      <c r="H156" s="200">
        <v>2.1720000000000002</v>
      </c>
      <c r="I156" s="201"/>
      <c r="J156" s="13"/>
      <c r="K156" s="13"/>
      <c r="L156" s="196"/>
      <c r="M156" s="202"/>
      <c r="N156" s="203"/>
      <c r="O156" s="203"/>
      <c r="P156" s="203"/>
      <c r="Q156" s="203"/>
      <c r="R156" s="203"/>
      <c r="S156" s="203"/>
      <c r="T156" s="20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8" t="s">
        <v>190</v>
      </c>
      <c r="AU156" s="198" t="s">
        <v>88</v>
      </c>
      <c r="AV156" s="13" t="s">
        <v>88</v>
      </c>
      <c r="AW156" s="13" t="s">
        <v>32</v>
      </c>
      <c r="AX156" s="13" t="s">
        <v>76</v>
      </c>
      <c r="AY156" s="198" t="s">
        <v>142</v>
      </c>
    </row>
    <row r="157" s="14" customFormat="1">
      <c r="A157" s="14"/>
      <c r="B157" s="205"/>
      <c r="C157" s="14"/>
      <c r="D157" s="197" t="s">
        <v>190</v>
      </c>
      <c r="E157" s="206" t="s">
        <v>1</v>
      </c>
      <c r="F157" s="207" t="s">
        <v>195</v>
      </c>
      <c r="G157" s="14"/>
      <c r="H157" s="208">
        <v>122.03</v>
      </c>
      <c r="I157" s="209"/>
      <c r="J157" s="14"/>
      <c r="K157" s="14"/>
      <c r="L157" s="205"/>
      <c r="M157" s="210"/>
      <c r="N157" s="211"/>
      <c r="O157" s="211"/>
      <c r="P157" s="211"/>
      <c r="Q157" s="211"/>
      <c r="R157" s="211"/>
      <c r="S157" s="211"/>
      <c r="T157" s="21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6" t="s">
        <v>190</v>
      </c>
      <c r="AU157" s="206" t="s">
        <v>88</v>
      </c>
      <c r="AV157" s="14" t="s">
        <v>141</v>
      </c>
      <c r="AW157" s="14" t="s">
        <v>32</v>
      </c>
      <c r="AX157" s="14" t="s">
        <v>80</v>
      </c>
      <c r="AY157" s="206" t="s">
        <v>142</v>
      </c>
    </row>
    <row r="158" s="2" customFormat="1" ht="24.15" customHeight="1">
      <c r="A158" s="36"/>
      <c r="B158" s="175"/>
      <c r="C158" s="176" t="s">
        <v>164</v>
      </c>
      <c r="D158" s="176" t="s">
        <v>143</v>
      </c>
      <c r="E158" s="177" t="s">
        <v>216</v>
      </c>
      <c r="F158" s="178" t="s">
        <v>217</v>
      </c>
      <c r="G158" s="179" t="s">
        <v>218</v>
      </c>
      <c r="H158" s="180">
        <v>239.71600000000001</v>
      </c>
      <c r="I158" s="181"/>
      <c r="J158" s="182">
        <f>ROUND(I158*H158,2)</f>
        <v>0</v>
      </c>
      <c r="K158" s="178" t="s">
        <v>155</v>
      </c>
      <c r="L158" s="37"/>
      <c r="M158" s="183" t="s">
        <v>1</v>
      </c>
      <c r="N158" s="184" t="s">
        <v>42</v>
      </c>
      <c r="O158" s="75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141</v>
      </c>
      <c r="AT158" s="187" t="s">
        <v>143</v>
      </c>
      <c r="AU158" s="187" t="s">
        <v>88</v>
      </c>
      <c r="AY158" s="17" t="s">
        <v>142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88</v>
      </c>
      <c r="BK158" s="188">
        <f>ROUND(I158*H158,2)</f>
        <v>0</v>
      </c>
      <c r="BL158" s="17" t="s">
        <v>141</v>
      </c>
      <c r="BM158" s="187" t="s">
        <v>98</v>
      </c>
    </row>
    <row r="159" s="13" customFormat="1">
      <c r="A159" s="13"/>
      <c r="B159" s="196"/>
      <c r="C159" s="13"/>
      <c r="D159" s="197" t="s">
        <v>190</v>
      </c>
      <c r="E159" s="198" t="s">
        <v>1</v>
      </c>
      <c r="F159" s="199" t="s">
        <v>219</v>
      </c>
      <c r="G159" s="13"/>
      <c r="H159" s="200">
        <v>148.82400000000001</v>
      </c>
      <c r="I159" s="201"/>
      <c r="J159" s="13"/>
      <c r="K159" s="13"/>
      <c r="L159" s="196"/>
      <c r="M159" s="202"/>
      <c r="N159" s="203"/>
      <c r="O159" s="203"/>
      <c r="P159" s="203"/>
      <c r="Q159" s="203"/>
      <c r="R159" s="203"/>
      <c r="S159" s="203"/>
      <c r="T159" s="20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8" t="s">
        <v>190</v>
      </c>
      <c r="AU159" s="198" t="s">
        <v>88</v>
      </c>
      <c r="AV159" s="13" t="s">
        <v>88</v>
      </c>
      <c r="AW159" s="13" t="s">
        <v>32</v>
      </c>
      <c r="AX159" s="13" t="s">
        <v>76</v>
      </c>
      <c r="AY159" s="198" t="s">
        <v>142</v>
      </c>
    </row>
    <row r="160" s="13" customFormat="1">
      <c r="A160" s="13"/>
      <c r="B160" s="196"/>
      <c r="C160" s="13"/>
      <c r="D160" s="197" t="s">
        <v>190</v>
      </c>
      <c r="E160" s="198" t="s">
        <v>1</v>
      </c>
      <c r="F160" s="199" t="s">
        <v>220</v>
      </c>
      <c r="G160" s="13"/>
      <c r="H160" s="200">
        <v>28</v>
      </c>
      <c r="I160" s="201"/>
      <c r="J160" s="13"/>
      <c r="K160" s="13"/>
      <c r="L160" s="196"/>
      <c r="M160" s="202"/>
      <c r="N160" s="203"/>
      <c r="O160" s="203"/>
      <c r="P160" s="203"/>
      <c r="Q160" s="203"/>
      <c r="R160" s="203"/>
      <c r="S160" s="203"/>
      <c r="T160" s="20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8" t="s">
        <v>190</v>
      </c>
      <c r="AU160" s="198" t="s">
        <v>88</v>
      </c>
      <c r="AV160" s="13" t="s">
        <v>88</v>
      </c>
      <c r="AW160" s="13" t="s">
        <v>32</v>
      </c>
      <c r="AX160" s="13" t="s">
        <v>76</v>
      </c>
      <c r="AY160" s="198" t="s">
        <v>142</v>
      </c>
    </row>
    <row r="161" s="13" customFormat="1">
      <c r="A161" s="13"/>
      <c r="B161" s="196"/>
      <c r="C161" s="13"/>
      <c r="D161" s="197" t="s">
        <v>190</v>
      </c>
      <c r="E161" s="198" t="s">
        <v>1</v>
      </c>
      <c r="F161" s="199" t="s">
        <v>221</v>
      </c>
      <c r="G161" s="13"/>
      <c r="H161" s="200">
        <v>62.892000000000003</v>
      </c>
      <c r="I161" s="201"/>
      <c r="J161" s="13"/>
      <c r="K161" s="13"/>
      <c r="L161" s="196"/>
      <c r="M161" s="202"/>
      <c r="N161" s="203"/>
      <c r="O161" s="203"/>
      <c r="P161" s="203"/>
      <c r="Q161" s="203"/>
      <c r="R161" s="203"/>
      <c r="S161" s="203"/>
      <c r="T161" s="20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8" t="s">
        <v>190</v>
      </c>
      <c r="AU161" s="198" t="s">
        <v>88</v>
      </c>
      <c r="AV161" s="13" t="s">
        <v>88</v>
      </c>
      <c r="AW161" s="13" t="s">
        <v>32</v>
      </c>
      <c r="AX161" s="13" t="s">
        <v>76</v>
      </c>
      <c r="AY161" s="198" t="s">
        <v>142</v>
      </c>
    </row>
    <row r="162" s="14" customFormat="1">
      <c r="A162" s="14"/>
      <c r="B162" s="205"/>
      <c r="C162" s="14"/>
      <c r="D162" s="197" t="s">
        <v>190</v>
      </c>
      <c r="E162" s="206" t="s">
        <v>1</v>
      </c>
      <c r="F162" s="207" t="s">
        <v>195</v>
      </c>
      <c r="G162" s="14"/>
      <c r="H162" s="208">
        <v>239.71600000000001</v>
      </c>
      <c r="I162" s="209"/>
      <c r="J162" s="14"/>
      <c r="K162" s="14"/>
      <c r="L162" s="205"/>
      <c r="M162" s="210"/>
      <c r="N162" s="211"/>
      <c r="O162" s="211"/>
      <c r="P162" s="211"/>
      <c r="Q162" s="211"/>
      <c r="R162" s="211"/>
      <c r="S162" s="211"/>
      <c r="T162" s="21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6" t="s">
        <v>190</v>
      </c>
      <c r="AU162" s="206" t="s">
        <v>88</v>
      </c>
      <c r="AV162" s="14" t="s">
        <v>141</v>
      </c>
      <c r="AW162" s="14" t="s">
        <v>32</v>
      </c>
      <c r="AX162" s="14" t="s">
        <v>80</v>
      </c>
      <c r="AY162" s="206" t="s">
        <v>142</v>
      </c>
    </row>
    <row r="163" s="12" customFormat="1" ht="22.8" customHeight="1">
      <c r="A163" s="12"/>
      <c r="B163" s="164"/>
      <c r="C163" s="12"/>
      <c r="D163" s="165" t="s">
        <v>75</v>
      </c>
      <c r="E163" s="189" t="s">
        <v>88</v>
      </c>
      <c r="F163" s="189" t="s">
        <v>222</v>
      </c>
      <c r="G163" s="12"/>
      <c r="H163" s="12"/>
      <c r="I163" s="167"/>
      <c r="J163" s="190">
        <f>BK163</f>
        <v>0</v>
      </c>
      <c r="K163" s="12"/>
      <c r="L163" s="164"/>
      <c r="M163" s="169"/>
      <c r="N163" s="170"/>
      <c r="O163" s="170"/>
      <c r="P163" s="171">
        <f>SUM(P164:P184)</f>
        <v>0</v>
      </c>
      <c r="Q163" s="170"/>
      <c r="R163" s="171">
        <f>SUM(R164:R184)</f>
        <v>0</v>
      </c>
      <c r="S163" s="170"/>
      <c r="T163" s="172">
        <f>SUM(T164:T184)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5" t="s">
        <v>80</v>
      </c>
      <c r="AT163" s="173" t="s">
        <v>75</v>
      </c>
      <c r="AU163" s="173" t="s">
        <v>80</v>
      </c>
      <c r="AY163" s="165" t="s">
        <v>142</v>
      </c>
      <c r="BK163" s="174">
        <f>SUM(BK164:BK184)</f>
        <v>0</v>
      </c>
    </row>
    <row r="164" s="2" customFormat="1" ht="33" customHeight="1">
      <c r="A164" s="36"/>
      <c r="B164" s="175"/>
      <c r="C164" s="176" t="s">
        <v>223</v>
      </c>
      <c r="D164" s="176" t="s">
        <v>143</v>
      </c>
      <c r="E164" s="177" t="s">
        <v>224</v>
      </c>
      <c r="F164" s="178" t="s">
        <v>225</v>
      </c>
      <c r="G164" s="179" t="s">
        <v>189</v>
      </c>
      <c r="H164" s="180">
        <v>97.625</v>
      </c>
      <c r="I164" s="181"/>
      <c r="J164" s="182">
        <f>ROUND(I164*H164,2)</f>
        <v>0</v>
      </c>
      <c r="K164" s="178" t="s">
        <v>155</v>
      </c>
      <c r="L164" s="37"/>
      <c r="M164" s="183" t="s">
        <v>1</v>
      </c>
      <c r="N164" s="184" t="s">
        <v>42</v>
      </c>
      <c r="O164" s="7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141</v>
      </c>
      <c r="AT164" s="187" t="s">
        <v>143</v>
      </c>
      <c r="AU164" s="187" t="s">
        <v>88</v>
      </c>
      <c r="AY164" s="17" t="s">
        <v>142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88</v>
      </c>
      <c r="BK164" s="188">
        <f>ROUND(I164*H164,2)</f>
        <v>0</v>
      </c>
      <c r="BL164" s="17" t="s">
        <v>141</v>
      </c>
      <c r="BM164" s="187" t="s">
        <v>226</v>
      </c>
    </row>
    <row r="165" s="13" customFormat="1">
      <c r="A165" s="13"/>
      <c r="B165" s="196"/>
      <c r="C165" s="13"/>
      <c r="D165" s="197" t="s">
        <v>190</v>
      </c>
      <c r="E165" s="198" t="s">
        <v>1</v>
      </c>
      <c r="F165" s="199" t="s">
        <v>227</v>
      </c>
      <c r="G165" s="13"/>
      <c r="H165" s="200">
        <v>59.530000000000001</v>
      </c>
      <c r="I165" s="201"/>
      <c r="J165" s="13"/>
      <c r="K165" s="13"/>
      <c r="L165" s="196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190</v>
      </c>
      <c r="AU165" s="198" t="s">
        <v>88</v>
      </c>
      <c r="AV165" s="13" t="s">
        <v>88</v>
      </c>
      <c r="AW165" s="13" t="s">
        <v>32</v>
      </c>
      <c r="AX165" s="13" t="s">
        <v>76</v>
      </c>
      <c r="AY165" s="198" t="s">
        <v>142</v>
      </c>
    </row>
    <row r="166" s="13" customFormat="1">
      <c r="A166" s="13"/>
      <c r="B166" s="196"/>
      <c r="C166" s="13"/>
      <c r="D166" s="197" t="s">
        <v>190</v>
      </c>
      <c r="E166" s="198" t="s">
        <v>1</v>
      </c>
      <c r="F166" s="199" t="s">
        <v>228</v>
      </c>
      <c r="G166" s="13"/>
      <c r="H166" s="200">
        <v>11.199999999999999</v>
      </c>
      <c r="I166" s="201"/>
      <c r="J166" s="13"/>
      <c r="K166" s="13"/>
      <c r="L166" s="196"/>
      <c r="M166" s="202"/>
      <c r="N166" s="203"/>
      <c r="O166" s="203"/>
      <c r="P166" s="203"/>
      <c r="Q166" s="203"/>
      <c r="R166" s="203"/>
      <c r="S166" s="203"/>
      <c r="T166" s="20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8" t="s">
        <v>190</v>
      </c>
      <c r="AU166" s="198" t="s">
        <v>88</v>
      </c>
      <c r="AV166" s="13" t="s">
        <v>88</v>
      </c>
      <c r="AW166" s="13" t="s">
        <v>32</v>
      </c>
      <c r="AX166" s="13" t="s">
        <v>76</v>
      </c>
      <c r="AY166" s="198" t="s">
        <v>142</v>
      </c>
    </row>
    <row r="167" s="13" customFormat="1">
      <c r="A167" s="13"/>
      <c r="B167" s="196"/>
      <c r="C167" s="13"/>
      <c r="D167" s="197" t="s">
        <v>190</v>
      </c>
      <c r="E167" s="198" t="s">
        <v>1</v>
      </c>
      <c r="F167" s="199" t="s">
        <v>229</v>
      </c>
      <c r="G167" s="13"/>
      <c r="H167" s="200">
        <v>25.157</v>
      </c>
      <c r="I167" s="201"/>
      <c r="J167" s="13"/>
      <c r="K167" s="13"/>
      <c r="L167" s="196"/>
      <c r="M167" s="202"/>
      <c r="N167" s="203"/>
      <c r="O167" s="203"/>
      <c r="P167" s="203"/>
      <c r="Q167" s="203"/>
      <c r="R167" s="203"/>
      <c r="S167" s="203"/>
      <c r="T167" s="20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8" t="s">
        <v>190</v>
      </c>
      <c r="AU167" s="198" t="s">
        <v>88</v>
      </c>
      <c r="AV167" s="13" t="s">
        <v>88</v>
      </c>
      <c r="AW167" s="13" t="s">
        <v>32</v>
      </c>
      <c r="AX167" s="13" t="s">
        <v>76</v>
      </c>
      <c r="AY167" s="198" t="s">
        <v>142</v>
      </c>
    </row>
    <row r="168" s="13" customFormat="1">
      <c r="A168" s="13"/>
      <c r="B168" s="196"/>
      <c r="C168" s="13"/>
      <c r="D168" s="197" t="s">
        <v>190</v>
      </c>
      <c r="E168" s="198" t="s">
        <v>1</v>
      </c>
      <c r="F168" s="199" t="s">
        <v>230</v>
      </c>
      <c r="G168" s="13"/>
      <c r="H168" s="200">
        <v>1.738</v>
      </c>
      <c r="I168" s="201"/>
      <c r="J168" s="13"/>
      <c r="K168" s="13"/>
      <c r="L168" s="196"/>
      <c r="M168" s="202"/>
      <c r="N168" s="203"/>
      <c r="O168" s="203"/>
      <c r="P168" s="203"/>
      <c r="Q168" s="203"/>
      <c r="R168" s="203"/>
      <c r="S168" s="203"/>
      <c r="T168" s="20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8" t="s">
        <v>190</v>
      </c>
      <c r="AU168" s="198" t="s">
        <v>88</v>
      </c>
      <c r="AV168" s="13" t="s">
        <v>88</v>
      </c>
      <c r="AW168" s="13" t="s">
        <v>32</v>
      </c>
      <c r="AX168" s="13" t="s">
        <v>76</v>
      </c>
      <c r="AY168" s="198" t="s">
        <v>142</v>
      </c>
    </row>
    <row r="169" s="14" customFormat="1">
      <c r="A169" s="14"/>
      <c r="B169" s="205"/>
      <c r="C169" s="14"/>
      <c r="D169" s="197" t="s">
        <v>190</v>
      </c>
      <c r="E169" s="206" t="s">
        <v>1</v>
      </c>
      <c r="F169" s="207" t="s">
        <v>195</v>
      </c>
      <c r="G169" s="14"/>
      <c r="H169" s="208">
        <v>97.625</v>
      </c>
      <c r="I169" s="209"/>
      <c r="J169" s="14"/>
      <c r="K169" s="14"/>
      <c r="L169" s="205"/>
      <c r="M169" s="210"/>
      <c r="N169" s="211"/>
      <c r="O169" s="211"/>
      <c r="P169" s="211"/>
      <c r="Q169" s="211"/>
      <c r="R169" s="211"/>
      <c r="S169" s="211"/>
      <c r="T169" s="21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6" t="s">
        <v>190</v>
      </c>
      <c r="AU169" s="206" t="s">
        <v>88</v>
      </c>
      <c r="AV169" s="14" t="s">
        <v>141</v>
      </c>
      <c r="AW169" s="14" t="s">
        <v>32</v>
      </c>
      <c r="AX169" s="14" t="s">
        <v>80</v>
      </c>
      <c r="AY169" s="206" t="s">
        <v>142</v>
      </c>
    </row>
    <row r="170" s="2" customFormat="1" ht="24.15" customHeight="1">
      <c r="A170" s="36"/>
      <c r="B170" s="175"/>
      <c r="C170" s="176" t="s">
        <v>90</v>
      </c>
      <c r="D170" s="176" t="s">
        <v>143</v>
      </c>
      <c r="E170" s="177" t="s">
        <v>231</v>
      </c>
      <c r="F170" s="178" t="s">
        <v>232</v>
      </c>
      <c r="G170" s="179" t="s">
        <v>218</v>
      </c>
      <c r="H170" s="180">
        <v>754.94799999999998</v>
      </c>
      <c r="I170" s="181"/>
      <c r="J170" s="182">
        <f>ROUND(I170*H170,2)</f>
        <v>0</v>
      </c>
      <c r="K170" s="178" t="s">
        <v>155</v>
      </c>
      <c r="L170" s="37"/>
      <c r="M170" s="183" t="s">
        <v>1</v>
      </c>
      <c r="N170" s="184" t="s">
        <v>42</v>
      </c>
      <c r="O170" s="7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141</v>
      </c>
      <c r="AT170" s="187" t="s">
        <v>143</v>
      </c>
      <c r="AU170" s="187" t="s">
        <v>88</v>
      </c>
      <c r="AY170" s="17" t="s">
        <v>142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88</v>
      </c>
      <c r="BK170" s="188">
        <f>ROUND(I170*H170,2)</f>
        <v>0</v>
      </c>
      <c r="BL170" s="17" t="s">
        <v>141</v>
      </c>
      <c r="BM170" s="187" t="s">
        <v>105</v>
      </c>
    </row>
    <row r="171" s="13" customFormat="1">
      <c r="A171" s="13"/>
      <c r="B171" s="196"/>
      <c r="C171" s="13"/>
      <c r="D171" s="197" t="s">
        <v>190</v>
      </c>
      <c r="E171" s="198" t="s">
        <v>1</v>
      </c>
      <c r="F171" s="199" t="s">
        <v>233</v>
      </c>
      <c r="G171" s="13"/>
      <c r="H171" s="200">
        <v>463.00799999999998</v>
      </c>
      <c r="I171" s="201"/>
      <c r="J171" s="13"/>
      <c r="K171" s="13"/>
      <c r="L171" s="196"/>
      <c r="M171" s="202"/>
      <c r="N171" s="203"/>
      <c r="O171" s="203"/>
      <c r="P171" s="203"/>
      <c r="Q171" s="203"/>
      <c r="R171" s="203"/>
      <c r="S171" s="203"/>
      <c r="T171" s="20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8" t="s">
        <v>190</v>
      </c>
      <c r="AU171" s="198" t="s">
        <v>88</v>
      </c>
      <c r="AV171" s="13" t="s">
        <v>88</v>
      </c>
      <c r="AW171" s="13" t="s">
        <v>32</v>
      </c>
      <c r="AX171" s="13" t="s">
        <v>76</v>
      </c>
      <c r="AY171" s="198" t="s">
        <v>142</v>
      </c>
    </row>
    <row r="172" s="13" customFormat="1">
      <c r="A172" s="13"/>
      <c r="B172" s="196"/>
      <c r="C172" s="13"/>
      <c r="D172" s="197" t="s">
        <v>190</v>
      </c>
      <c r="E172" s="198" t="s">
        <v>1</v>
      </c>
      <c r="F172" s="199" t="s">
        <v>234</v>
      </c>
      <c r="G172" s="13"/>
      <c r="H172" s="200">
        <v>78.900000000000006</v>
      </c>
      <c r="I172" s="201"/>
      <c r="J172" s="13"/>
      <c r="K172" s="13"/>
      <c r="L172" s="196"/>
      <c r="M172" s="202"/>
      <c r="N172" s="203"/>
      <c r="O172" s="203"/>
      <c r="P172" s="203"/>
      <c r="Q172" s="203"/>
      <c r="R172" s="203"/>
      <c r="S172" s="203"/>
      <c r="T172" s="20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8" t="s">
        <v>190</v>
      </c>
      <c r="AU172" s="198" t="s">
        <v>88</v>
      </c>
      <c r="AV172" s="13" t="s">
        <v>88</v>
      </c>
      <c r="AW172" s="13" t="s">
        <v>32</v>
      </c>
      <c r="AX172" s="13" t="s">
        <v>76</v>
      </c>
      <c r="AY172" s="198" t="s">
        <v>142</v>
      </c>
    </row>
    <row r="173" s="13" customFormat="1">
      <c r="A173" s="13"/>
      <c r="B173" s="196"/>
      <c r="C173" s="13"/>
      <c r="D173" s="197" t="s">
        <v>190</v>
      </c>
      <c r="E173" s="198" t="s">
        <v>1</v>
      </c>
      <c r="F173" s="199" t="s">
        <v>235</v>
      </c>
      <c r="G173" s="13"/>
      <c r="H173" s="200">
        <v>195.66399999999999</v>
      </c>
      <c r="I173" s="201"/>
      <c r="J173" s="13"/>
      <c r="K173" s="13"/>
      <c r="L173" s="196"/>
      <c r="M173" s="202"/>
      <c r="N173" s="203"/>
      <c r="O173" s="203"/>
      <c r="P173" s="203"/>
      <c r="Q173" s="203"/>
      <c r="R173" s="203"/>
      <c r="S173" s="203"/>
      <c r="T173" s="20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8" t="s">
        <v>190</v>
      </c>
      <c r="AU173" s="198" t="s">
        <v>88</v>
      </c>
      <c r="AV173" s="13" t="s">
        <v>88</v>
      </c>
      <c r="AW173" s="13" t="s">
        <v>32</v>
      </c>
      <c r="AX173" s="13" t="s">
        <v>76</v>
      </c>
      <c r="AY173" s="198" t="s">
        <v>142</v>
      </c>
    </row>
    <row r="174" s="13" customFormat="1">
      <c r="A174" s="13"/>
      <c r="B174" s="196"/>
      <c r="C174" s="13"/>
      <c r="D174" s="197" t="s">
        <v>190</v>
      </c>
      <c r="E174" s="198" t="s">
        <v>1</v>
      </c>
      <c r="F174" s="199" t="s">
        <v>236</v>
      </c>
      <c r="G174" s="13"/>
      <c r="H174" s="200">
        <v>17.376000000000001</v>
      </c>
      <c r="I174" s="201"/>
      <c r="J174" s="13"/>
      <c r="K174" s="13"/>
      <c r="L174" s="196"/>
      <c r="M174" s="202"/>
      <c r="N174" s="203"/>
      <c r="O174" s="203"/>
      <c r="P174" s="203"/>
      <c r="Q174" s="203"/>
      <c r="R174" s="203"/>
      <c r="S174" s="203"/>
      <c r="T174" s="20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8" t="s">
        <v>190</v>
      </c>
      <c r="AU174" s="198" t="s">
        <v>88</v>
      </c>
      <c r="AV174" s="13" t="s">
        <v>88</v>
      </c>
      <c r="AW174" s="13" t="s">
        <v>32</v>
      </c>
      <c r="AX174" s="13" t="s">
        <v>76</v>
      </c>
      <c r="AY174" s="198" t="s">
        <v>142</v>
      </c>
    </row>
    <row r="175" s="14" customFormat="1">
      <c r="A175" s="14"/>
      <c r="B175" s="205"/>
      <c r="C175" s="14"/>
      <c r="D175" s="197" t="s">
        <v>190</v>
      </c>
      <c r="E175" s="206" t="s">
        <v>1</v>
      </c>
      <c r="F175" s="207" t="s">
        <v>195</v>
      </c>
      <c r="G175" s="14"/>
      <c r="H175" s="208">
        <v>754.94799999999998</v>
      </c>
      <c r="I175" s="209"/>
      <c r="J175" s="14"/>
      <c r="K175" s="14"/>
      <c r="L175" s="205"/>
      <c r="M175" s="210"/>
      <c r="N175" s="211"/>
      <c r="O175" s="211"/>
      <c r="P175" s="211"/>
      <c r="Q175" s="211"/>
      <c r="R175" s="211"/>
      <c r="S175" s="211"/>
      <c r="T175" s="21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6" t="s">
        <v>190</v>
      </c>
      <c r="AU175" s="206" t="s">
        <v>88</v>
      </c>
      <c r="AV175" s="14" t="s">
        <v>141</v>
      </c>
      <c r="AW175" s="14" t="s">
        <v>32</v>
      </c>
      <c r="AX175" s="14" t="s">
        <v>80</v>
      </c>
      <c r="AY175" s="206" t="s">
        <v>142</v>
      </c>
    </row>
    <row r="176" s="2" customFormat="1" ht="24.15" customHeight="1">
      <c r="A176" s="36"/>
      <c r="B176" s="175"/>
      <c r="C176" s="213" t="s">
        <v>237</v>
      </c>
      <c r="D176" s="213" t="s">
        <v>238</v>
      </c>
      <c r="E176" s="214" t="s">
        <v>239</v>
      </c>
      <c r="F176" s="215" t="s">
        <v>240</v>
      </c>
      <c r="G176" s="216" t="s">
        <v>218</v>
      </c>
      <c r="H176" s="217">
        <v>868.19000000000005</v>
      </c>
      <c r="I176" s="218"/>
      <c r="J176" s="219">
        <f>ROUND(I176*H176,2)</f>
        <v>0</v>
      </c>
      <c r="K176" s="215" t="s">
        <v>155</v>
      </c>
      <c r="L176" s="220"/>
      <c r="M176" s="221" t="s">
        <v>1</v>
      </c>
      <c r="N176" s="222" t="s">
        <v>42</v>
      </c>
      <c r="O176" s="75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164</v>
      </c>
      <c r="AT176" s="187" t="s">
        <v>238</v>
      </c>
      <c r="AU176" s="187" t="s">
        <v>88</v>
      </c>
      <c r="AY176" s="17" t="s">
        <v>142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88</v>
      </c>
      <c r="BK176" s="188">
        <f>ROUND(I176*H176,2)</f>
        <v>0</v>
      </c>
      <c r="BL176" s="17" t="s">
        <v>141</v>
      </c>
      <c r="BM176" s="187" t="s">
        <v>108</v>
      </c>
    </row>
    <row r="177" s="13" customFormat="1">
      <c r="A177" s="13"/>
      <c r="B177" s="196"/>
      <c r="C177" s="13"/>
      <c r="D177" s="197" t="s">
        <v>190</v>
      </c>
      <c r="E177" s="198" t="s">
        <v>1</v>
      </c>
      <c r="F177" s="199" t="s">
        <v>241</v>
      </c>
      <c r="G177" s="13"/>
      <c r="H177" s="200">
        <v>868.19000000000005</v>
      </c>
      <c r="I177" s="201"/>
      <c r="J177" s="13"/>
      <c r="K177" s="13"/>
      <c r="L177" s="196"/>
      <c r="M177" s="202"/>
      <c r="N177" s="203"/>
      <c r="O177" s="203"/>
      <c r="P177" s="203"/>
      <c r="Q177" s="203"/>
      <c r="R177" s="203"/>
      <c r="S177" s="203"/>
      <c r="T177" s="20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8" t="s">
        <v>190</v>
      </c>
      <c r="AU177" s="198" t="s">
        <v>88</v>
      </c>
      <c r="AV177" s="13" t="s">
        <v>88</v>
      </c>
      <c r="AW177" s="13" t="s">
        <v>32</v>
      </c>
      <c r="AX177" s="13" t="s">
        <v>76</v>
      </c>
      <c r="AY177" s="198" t="s">
        <v>142</v>
      </c>
    </row>
    <row r="178" s="14" customFormat="1">
      <c r="A178" s="14"/>
      <c r="B178" s="205"/>
      <c r="C178" s="14"/>
      <c r="D178" s="197" t="s">
        <v>190</v>
      </c>
      <c r="E178" s="206" t="s">
        <v>1</v>
      </c>
      <c r="F178" s="207" t="s">
        <v>195</v>
      </c>
      <c r="G178" s="14"/>
      <c r="H178" s="208">
        <v>868.19000000000005</v>
      </c>
      <c r="I178" s="209"/>
      <c r="J178" s="14"/>
      <c r="K178" s="14"/>
      <c r="L178" s="205"/>
      <c r="M178" s="210"/>
      <c r="N178" s="211"/>
      <c r="O178" s="211"/>
      <c r="P178" s="211"/>
      <c r="Q178" s="211"/>
      <c r="R178" s="211"/>
      <c r="S178" s="211"/>
      <c r="T178" s="21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6" t="s">
        <v>190</v>
      </c>
      <c r="AU178" s="206" t="s">
        <v>88</v>
      </c>
      <c r="AV178" s="14" t="s">
        <v>141</v>
      </c>
      <c r="AW178" s="14" t="s">
        <v>32</v>
      </c>
      <c r="AX178" s="14" t="s">
        <v>80</v>
      </c>
      <c r="AY178" s="206" t="s">
        <v>142</v>
      </c>
    </row>
    <row r="179" s="2" customFormat="1" ht="33" customHeight="1">
      <c r="A179" s="36"/>
      <c r="B179" s="175"/>
      <c r="C179" s="176" t="s">
        <v>8</v>
      </c>
      <c r="D179" s="176" t="s">
        <v>143</v>
      </c>
      <c r="E179" s="177" t="s">
        <v>242</v>
      </c>
      <c r="F179" s="178" t="s">
        <v>243</v>
      </c>
      <c r="G179" s="179" t="s">
        <v>244</v>
      </c>
      <c r="H179" s="180">
        <v>269</v>
      </c>
      <c r="I179" s="181"/>
      <c r="J179" s="182">
        <f>ROUND(I179*H179,2)</f>
        <v>0</v>
      </c>
      <c r="K179" s="178" t="s">
        <v>155</v>
      </c>
      <c r="L179" s="37"/>
      <c r="M179" s="183" t="s">
        <v>1</v>
      </c>
      <c r="N179" s="184" t="s">
        <v>42</v>
      </c>
      <c r="O179" s="75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141</v>
      </c>
      <c r="AT179" s="187" t="s">
        <v>143</v>
      </c>
      <c r="AU179" s="187" t="s">
        <v>88</v>
      </c>
      <c r="AY179" s="17" t="s">
        <v>142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88</v>
      </c>
      <c r="BK179" s="188">
        <f>ROUND(I179*H179,2)</f>
        <v>0</v>
      </c>
      <c r="BL179" s="17" t="s">
        <v>141</v>
      </c>
      <c r="BM179" s="187" t="s">
        <v>245</v>
      </c>
    </row>
    <row r="180" s="13" customFormat="1">
      <c r="A180" s="13"/>
      <c r="B180" s="196"/>
      <c r="C180" s="13"/>
      <c r="D180" s="197" t="s">
        <v>190</v>
      </c>
      <c r="E180" s="198" t="s">
        <v>1</v>
      </c>
      <c r="F180" s="199" t="s">
        <v>246</v>
      </c>
      <c r="G180" s="13"/>
      <c r="H180" s="200">
        <v>165.36000000000001</v>
      </c>
      <c r="I180" s="201"/>
      <c r="J180" s="13"/>
      <c r="K180" s="13"/>
      <c r="L180" s="196"/>
      <c r="M180" s="202"/>
      <c r="N180" s="203"/>
      <c r="O180" s="203"/>
      <c r="P180" s="203"/>
      <c r="Q180" s="203"/>
      <c r="R180" s="203"/>
      <c r="S180" s="203"/>
      <c r="T180" s="20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8" t="s">
        <v>190</v>
      </c>
      <c r="AU180" s="198" t="s">
        <v>88</v>
      </c>
      <c r="AV180" s="13" t="s">
        <v>88</v>
      </c>
      <c r="AW180" s="13" t="s">
        <v>32</v>
      </c>
      <c r="AX180" s="13" t="s">
        <v>76</v>
      </c>
      <c r="AY180" s="198" t="s">
        <v>142</v>
      </c>
    </row>
    <row r="181" s="13" customFormat="1">
      <c r="A181" s="13"/>
      <c r="B181" s="196"/>
      <c r="C181" s="13"/>
      <c r="D181" s="197" t="s">
        <v>190</v>
      </c>
      <c r="E181" s="198" t="s">
        <v>1</v>
      </c>
      <c r="F181" s="199" t="s">
        <v>247</v>
      </c>
      <c r="G181" s="13"/>
      <c r="H181" s="200">
        <v>22.899999999999999</v>
      </c>
      <c r="I181" s="201"/>
      <c r="J181" s="13"/>
      <c r="K181" s="13"/>
      <c r="L181" s="196"/>
      <c r="M181" s="202"/>
      <c r="N181" s="203"/>
      <c r="O181" s="203"/>
      <c r="P181" s="203"/>
      <c r="Q181" s="203"/>
      <c r="R181" s="203"/>
      <c r="S181" s="203"/>
      <c r="T181" s="20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8" t="s">
        <v>190</v>
      </c>
      <c r="AU181" s="198" t="s">
        <v>88</v>
      </c>
      <c r="AV181" s="13" t="s">
        <v>88</v>
      </c>
      <c r="AW181" s="13" t="s">
        <v>32</v>
      </c>
      <c r="AX181" s="13" t="s">
        <v>76</v>
      </c>
      <c r="AY181" s="198" t="s">
        <v>142</v>
      </c>
    </row>
    <row r="182" s="13" customFormat="1">
      <c r="A182" s="13"/>
      <c r="B182" s="196"/>
      <c r="C182" s="13"/>
      <c r="D182" s="197" t="s">
        <v>190</v>
      </c>
      <c r="E182" s="198" t="s">
        <v>1</v>
      </c>
      <c r="F182" s="199" t="s">
        <v>248</v>
      </c>
      <c r="G182" s="13"/>
      <c r="H182" s="200">
        <v>69.879999999999995</v>
      </c>
      <c r="I182" s="201"/>
      <c r="J182" s="13"/>
      <c r="K182" s="13"/>
      <c r="L182" s="196"/>
      <c r="M182" s="202"/>
      <c r="N182" s="203"/>
      <c r="O182" s="203"/>
      <c r="P182" s="203"/>
      <c r="Q182" s="203"/>
      <c r="R182" s="203"/>
      <c r="S182" s="203"/>
      <c r="T182" s="20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8" t="s">
        <v>190</v>
      </c>
      <c r="AU182" s="198" t="s">
        <v>88</v>
      </c>
      <c r="AV182" s="13" t="s">
        <v>88</v>
      </c>
      <c r="AW182" s="13" t="s">
        <v>32</v>
      </c>
      <c r="AX182" s="13" t="s">
        <v>76</v>
      </c>
      <c r="AY182" s="198" t="s">
        <v>142</v>
      </c>
    </row>
    <row r="183" s="13" customFormat="1">
      <c r="A183" s="13"/>
      <c r="B183" s="196"/>
      <c r="C183" s="13"/>
      <c r="D183" s="197" t="s">
        <v>190</v>
      </c>
      <c r="E183" s="198" t="s">
        <v>1</v>
      </c>
      <c r="F183" s="199" t="s">
        <v>249</v>
      </c>
      <c r="G183" s="13"/>
      <c r="H183" s="200">
        <v>10.859999999999999</v>
      </c>
      <c r="I183" s="201"/>
      <c r="J183" s="13"/>
      <c r="K183" s="13"/>
      <c r="L183" s="196"/>
      <c r="M183" s="202"/>
      <c r="N183" s="203"/>
      <c r="O183" s="203"/>
      <c r="P183" s="203"/>
      <c r="Q183" s="203"/>
      <c r="R183" s="203"/>
      <c r="S183" s="203"/>
      <c r="T183" s="20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8" t="s">
        <v>190</v>
      </c>
      <c r="AU183" s="198" t="s">
        <v>88</v>
      </c>
      <c r="AV183" s="13" t="s">
        <v>88</v>
      </c>
      <c r="AW183" s="13" t="s">
        <v>32</v>
      </c>
      <c r="AX183" s="13" t="s">
        <v>76</v>
      </c>
      <c r="AY183" s="198" t="s">
        <v>142</v>
      </c>
    </row>
    <row r="184" s="14" customFormat="1">
      <c r="A184" s="14"/>
      <c r="B184" s="205"/>
      <c r="C184" s="14"/>
      <c r="D184" s="197" t="s">
        <v>190</v>
      </c>
      <c r="E184" s="206" t="s">
        <v>1</v>
      </c>
      <c r="F184" s="207" t="s">
        <v>195</v>
      </c>
      <c r="G184" s="14"/>
      <c r="H184" s="208">
        <v>269</v>
      </c>
      <c r="I184" s="209"/>
      <c r="J184" s="14"/>
      <c r="K184" s="14"/>
      <c r="L184" s="205"/>
      <c r="M184" s="210"/>
      <c r="N184" s="211"/>
      <c r="O184" s="211"/>
      <c r="P184" s="211"/>
      <c r="Q184" s="211"/>
      <c r="R184" s="211"/>
      <c r="S184" s="211"/>
      <c r="T184" s="21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6" t="s">
        <v>190</v>
      </c>
      <c r="AU184" s="206" t="s">
        <v>88</v>
      </c>
      <c r="AV184" s="14" t="s">
        <v>141</v>
      </c>
      <c r="AW184" s="14" t="s">
        <v>32</v>
      </c>
      <c r="AX184" s="14" t="s">
        <v>80</v>
      </c>
      <c r="AY184" s="206" t="s">
        <v>142</v>
      </c>
    </row>
    <row r="185" s="12" customFormat="1" ht="22.8" customHeight="1">
      <c r="A185" s="12"/>
      <c r="B185" s="164"/>
      <c r="C185" s="12"/>
      <c r="D185" s="165" t="s">
        <v>75</v>
      </c>
      <c r="E185" s="189" t="s">
        <v>158</v>
      </c>
      <c r="F185" s="189" t="s">
        <v>250</v>
      </c>
      <c r="G185" s="12"/>
      <c r="H185" s="12"/>
      <c r="I185" s="167"/>
      <c r="J185" s="190">
        <f>BK185</f>
        <v>0</v>
      </c>
      <c r="K185" s="12"/>
      <c r="L185" s="164"/>
      <c r="M185" s="169"/>
      <c r="N185" s="170"/>
      <c r="O185" s="170"/>
      <c r="P185" s="171">
        <f>SUM(P186:P195)</f>
        <v>0</v>
      </c>
      <c r="Q185" s="170"/>
      <c r="R185" s="171">
        <f>SUM(R186:R195)</f>
        <v>0</v>
      </c>
      <c r="S185" s="170"/>
      <c r="T185" s="172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5" t="s">
        <v>80</v>
      </c>
      <c r="AT185" s="173" t="s">
        <v>75</v>
      </c>
      <c r="AU185" s="173" t="s">
        <v>80</v>
      </c>
      <c r="AY185" s="165" t="s">
        <v>142</v>
      </c>
      <c r="BK185" s="174">
        <f>SUM(BK186:BK195)</f>
        <v>0</v>
      </c>
    </row>
    <row r="186" s="2" customFormat="1" ht="24.15" customHeight="1">
      <c r="A186" s="36"/>
      <c r="B186" s="175"/>
      <c r="C186" s="176" t="s">
        <v>251</v>
      </c>
      <c r="D186" s="176" t="s">
        <v>143</v>
      </c>
      <c r="E186" s="177" t="s">
        <v>252</v>
      </c>
      <c r="F186" s="178" t="s">
        <v>253</v>
      </c>
      <c r="G186" s="179" t="s">
        <v>244</v>
      </c>
      <c r="H186" s="180">
        <v>168.91999999999999</v>
      </c>
      <c r="I186" s="181"/>
      <c r="J186" s="182">
        <f>ROUND(I186*H186,2)</f>
        <v>0</v>
      </c>
      <c r="K186" s="178" t="s">
        <v>155</v>
      </c>
      <c r="L186" s="37"/>
      <c r="M186" s="183" t="s">
        <v>1</v>
      </c>
      <c r="N186" s="184" t="s">
        <v>42</v>
      </c>
      <c r="O186" s="75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141</v>
      </c>
      <c r="AT186" s="187" t="s">
        <v>143</v>
      </c>
      <c r="AU186" s="187" t="s">
        <v>88</v>
      </c>
      <c r="AY186" s="17" t="s">
        <v>142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88</v>
      </c>
      <c r="BK186" s="188">
        <f>ROUND(I186*H186,2)</f>
        <v>0</v>
      </c>
      <c r="BL186" s="17" t="s">
        <v>141</v>
      </c>
      <c r="BM186" s="187" t="s">
        <v>254</v>
      </c>
    </row>
    <row r="187" s="13" customFormat="1">
      <c r="A187" s="13"/>
      <c r="B187" s="196"/>
      <c r="C187" s="13"/>
      <c r="D187" s="197" t="s">
        <v>190</v>
      </c>
      <c r="E187" s="198" t="s">
        <v>1</v>
      </c>
      <c r="F187" s="199" t="s">
        <v>255</v>
      </c>
      <c r="G187" s="13"/>
      <c r="H187" s="200">
        <v>168.91999999999999</v>
      </c>
      <c r="I187" s="201"/>
      <c r="J187" s="13"/>
      <c r="K187" s="13"/>
      <c r="L187" s="196"/>
      <c r="M187" s="202"/>
      <c r="N187" s="203"/>
      <c r="O187" s="203"/>
      <c r="P187" s="203"/>
      <c r="Q187" s="203"/>
      <c r="R187" s="203"/>
      <c r="S187" s="203"/>
      <c r="T187" s="20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8" t="s">
        <v>190</v>
      </c>
      <c r="AU187" s="198" t="s">
        <v>88</v>
      </c>
      <c r="AV187" s="13" t="s">
        <v>88</v>
      </c>
      <c r="AW187" s="13" t="s">
        <v>32</v>
      </c>
      <c r="AX187" s="13" t="s">
        <v>76</v>
      </c>
      <c r="AY187" s="198" t="s">
        <v>142</v>
      </c>
    </row>
    <row r="188" s="14" customFormat="1">
      <c r="A188" s="14"/>
      <c r="B188" s="205"/>
      <c r="C188" s="14"/>
      <c r="D188" s="197" t="s">
        <v>190</v>
      </c>
      <c r="E188" s="206" t="s">
        <v>1</v>
      </c>
      <c r="F188" s="207" t="s">
        <v>195</v>
      </c>
      <c r="G188" s="14"/>
      <c r="H188" s="208">
        <v>168.91999999999999</v>
      </c>
      <c r="I188" s="209"/>
      <c r="J188" s="14"/>
      <c r="K188" s="14"/>
      <c r="L188" s="205"/>
      <c r="M188" s="210"/>
      <c r="N188" s="211"/>
      <c r="O188" s="211"/>
      <c r="P188" s="211"/>
      <c r="Q188" s="211"/>
      <c r="R188" s="211"/>
      <c r="S188" s="211"/>
      <c r="T188" s="21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6" t="s">
        <v>190</v>
      </c>
      <c r="AU188" s="206" t="s">
        <v>88</v>
      </c>
      <c r="AV188" s="14" t="s">
        <v>141</v>
      </c>
      <c r="AW188" s="14" t="s">
        <v>32</v>
      </c>
      <c r="AX188" s="14" t="s">
        <v>80</v>
      </c>
      <c r="AY188" s="206" t="s">
        <v>142</v>
      </c>
    </row>
    <row r="189" s="2" customFormat="1" ht="37.8" customHeight="1">
      <c r="A189" s="36"/>
      <c r="B189" s="175"/>
      <c r="C189" s="176" t="s">
        <v>95</v>
      </c>
      <c r="D189" s="176" t="s">
        <v>143</v>
      </c>
      <c r="E189" s="177" t="s">
        <v>256</v>
      </c>
      <c r="F189" s="178" t="s">
        <v>257</v>
      </c>
      <c r="G189" s="179" t="s">
        <v>154</v>
      </c>
      <c r="H189" s="180">
        <v>50</v>
      </c>
      <c r="I189" s="181"/>
      <c r="J189" s="182">
        <f>ROUND(I189*H189,2)</f>
        <v>0</v>
      </c>
      <c r="K189" s="178" t="s">
        <v>1</v>
      </c>
      <c r="L189" s="37"/>
      <c r="M189" s="183" t="s">
        <v>1</v>
      </c>
      <c r="N189" s="184" t="s">
        <v>42</v>
      </c>
      <c r="O189" s="75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141</v>
      </c>
      <c r="AT189" s="187" t="s">
        <v>143</v>
      </c>
      <c r="AU189" s="187" t="s">
        <v>88</v>
      </c>
      <c r="AY189" s="17" t="s">
        <v>142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7" t="s">
        <v>88</v>
      </c>
      <c r="BK189" s="188">
        <f>ROUND(I189*H189,2)</f>
        <v>0</v>
      </c>
      <c r="BL189" s="17" t="s">
        <v>141</v>
      </c>
      <c r="BM189" s="187" t="s">
        <v>258</v>
      </c>
    </row>
    <row r="190" s="13" customFormat="1">
      <c r="A190" s="13"/>
      <c r="B190" s="196"/>
      <c r="C190" s="13"/>
      <c r="D190" s="197" t="s">
        <v>190</v>
      </c>
      <c r="E190" s="198" t="s">
        <v>1</v>
      </c>
      <c r="F190" s="199" t="s">
        <v>259</v>
      </c>
      <c r="G190" s="13"/>
      <c r="H190" s="200">
        <v>50</v>
      </c>
      <c r="I190" s="201"/>
      <c r="J190" s="13"/>
      <c r="K190" s="13"/>
      <c r="L190" s="196"/>
      <c r="M190" s="202"/>
      <c r="N190" s="203"/>
      <c r="O190" s="203"/>
      <c r="P190" s="203"/>
      <c r="Q190" s="203"/>
      <c r="R190" s="203"/>
      <c r="S190" s="203"/>
      <c r="T190" s="20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8" t="s">
        <v>190</v>
      </c>
      <c r="AU190" s="198" t="s">
        <v>88</v>
      </c>
      <c r="AV190" s="13" t="s">
        <v>88</v>
      </c>
      <c r="AW190" s="13" t="s">
        <v>32</v>
      </c>
      <c r="AX190" s="13" t="s">
        <v>76</v>
      </c>
      <c r="AY190" s="198" t="s">
        <v>142</v>
      </c>
    </row>
    <row r="191" s="14" customFormat="1">
      <c r="A191" s="14"/>
      <c r="B191" s="205"/>
      <c r="C191" s="14"/>
      <c r="D191" s="197" t="s">
        <v>190</v>
      </c>
      <c r="E191" s="206" t="s">
        <v>1</v>
      </c>
      <c r="F191" s="207" t="s">
        <v>195</v>
      </c>
      <c r="G191" s="14"/>
      <c r="H191" s="208">
        <v>50</v>
      </c>
      <c r="I191" s="209"/>
      <c r="J191" s="14"/>
      <c r="K191" s="14"/>
      <c r="L191" s="205"/>
      <c r="M191" s="210"/>
      <c r="N191" s="211"/>
      <c r="O191" s="211"/>
      <c r="P191" s="211"/>
      <c r="Q191" s="211"/>
      <c r="R191" s="211"/>
      <c r="S191" s="211"/>
      <c r="T191" s="21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6" t="s">
        <v>190</v>
      </c>
      <c r="AU191" s="206" t="s">
        <v>88</v>
      </c>
      <c r="AV191" s="14" t="s">
        <v>141</v>
      </c>
      <c r="AW191" s="14" t="s">
        <v>32</v>
      </c>
      <c r="AX191" s="14" t="s">
        <v>80</v>
      </c>
      <c r="AY191" s="206" t="s">
        <v>142</v>
      </c>
    </row>
    <row r="192" s="2" customFormat="1" ht="21.75" customHeight="1">
      <c r="A192" s="36"/>
      <c r="B192" s="175"/>
      <c r="C192" s="176" t="s">
        <v>260</v>
      </c>
      <c r="D192" s="176" t="s">
        <v>143</v>
      </c>
      <c r="E192" s="177" t="s">
        <v>261</v>
      </c>
      <c r="F192" s="178" t="s">
        <v>262</v>
      </c>
      <c r="G192" s="179" t="s">
        <v>154</v>
      </c>
      <c r="H192" s="180">
        <v>7</v>
      </c>
      <c r="I192" s="181"/>
      <c r="J192" s="182">
        <f>ROUND(I192*H192,2)</f>
        <v>0</v>
      </c>
      <c r="K192" s="178" t="s">
        <v>1</v>
      </c>
      <c r="L192" s="37"/>
      <c r="M192" s="183" t="s">
        <v>1</v>
      </c>
      <c r="N192" s="184" t="s">
        <v>42</v>
      </c>
      <c r="O192" s="7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141</v>
      </c>
      <c r="AT192" s="187" t="s">
        <v>143</v>
      </c>
      <c r="AU192" s="187" t="s">
        <v>88</v>
      </c>
      <c r="AY192" s="17" t="s">
        <v>142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88</v>
      </c>
      <c r="BK192" s="188">
        <f>ROUND(I192*H192,2)</f>
        <v>0</v>
      </c>
      <c r="BL192" s="17" t="s">
        <v>141</v>
      </c>
      <c r="BM192" s="187" t="s">
        <v>263</v>
      </c>
    </row>
    <row r="193" s="2" customFormat="1" ht="24.15" customHeight="1">
      <c r="A193" s="36"/>
      <c r="B193" s="175"/>
      <c r="C193" s="176" t="s">
        <v>98</v>
      </c>
      <c r="D193" s="176" t="s">
        <v>143</v>
      </c>
      <c r="E193" s="177" t="s">
        <v>264</v>
      </c>
      <c r="F193" s="178" t="s">
        <v>265</v>
      </c>
      <c r="G193" s="179" t="s">
        <v>218</v>
      </c>
      <c r="H193" s="180">
        <v>170.667</v>
      </c>
      <c r="I193" s="181"/>
      <c r="J193" s="182">
        <f>ROUND(I193*H193,2)</f>
        <v>0</v>
      </c>
      <c r="K193" s="178" t="s">
        <v>155</v>
      </c>
      <c r="L193" s="37"/>
      <c r="M193" s="183" t="s">
        <v>1</v>
      </c>
      <c r="N193" s="184" t="s">
        <v>42</v>
      </c>
      <c r="O193" s="75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141</v>
      </c>
      <c r="AT193" s="187" t="s">
        <v>143</v>
      </c>
      <c r="AU193" s="187" t="s">
        <v>88</v>
      </c>
      <c r="AY193" s="17" t="s">
        <v>142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7" t="s">
        <v>88</v>
      </c>
      <c r="BK193" s="188">
        <f>ROUND(I193*H193,2)</f>
        <v>0</v>
      </c>
      <c r="BL193" s="17" t="s">
        <v>141</v>
      </c>
      <c r="BM193" s="187" t="s">
        <v>266</v>
      </c>
    </row>
    <row r="194" s="13" customFormat="1">
      <c r="A194" s="13"/>
      <c r="B194" s="196"/>
      <c r="C194" s="13"/>
      <c r="D194" s="197" t="s">
        <v>190</v>
      </c>
      <c r="E194" s="198" t="s">
        <v>1</v>
      </c>
      <c r="F194" s="199" t="s">
        <v>267</v>
      </c>
      <c r="G194" s="13"/>
      <c r="H194" s="200">
        <v>170.667</v>
      </c>
      <c r="I194" s="201"/>
      <c r="J194" s="13"/>
      <c r="K194" s="13"/>
      <c r="L194" s="196"/>
      <c r="M194" s="202"/>
      <c r="N194" s="203"/>
      <c r="O194" s="203"/>
      <c r="P194" s="203"/>
      <c r="Q194" s="203"/>
      <c r="R194" s="203"/>
      <c r="S194" s="203"/>
      <c r="T194" s="20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8" t="s">
        <v>190</v>
      </c>
      <c r="AU194" s="198" t="s">
        <v>88</v>
      </c>
      <c r="AV194" s="13" t="s">
        <v>88</v>
      </c>
      <c r="AW194" s="13" t="s">
        <v>32</v>
      </c>
      <c r="AX194" s="13" t="s">
        <v>76</v>
      </c>
      <c r="AY194" s="198" t="s">
        <v>142</v>
      </c>
    </row>
    <row r="195" s="14" customFormat="1">
      <c r="A195" s="14"/>
      <c r="B195" s="205"/>
      <c r="C195" s="14"/>
      <c r="D195" s="197" t="s">
        <v>190</v>
      </c>
      <c r="E195" s="206" t="s">
        <v>1</v>
      </c>
      <c r="F195" s="207" t="s">
        <v>195</v>
      </c>
      <c r="G195" s="14"/>
      <c r="H195" s="208">
        <v>170.667</v>
      </c>
      <c r="I195" s="209"/>
      <c r="J195" s="14"/>
      <c r="K195" s="14"/>
      <c r="L195" s="205"/>
      <c r="M195" s="210"/>
      <c r="N195" s="211"/>
      <c r="O195" s="211"/>
      <c r="P195" s="211"/>
      <c r="Q195" s="211"/>
      <c r="R195" s="211"/>
      <c r="S195" s="211"/>
      <c r="T195" s="21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6" t="s">
        <v>190</v>
      </c>
      <c r="AU195" s="206" t="s">
        <v>88</v>
      </c>
      <c r="AV195" s="14" t="s">
        <v>141</v>
      </c>
      <c r="AW195" s="14" t="s">
        <v>32</v>
      </c>
      <c r="AX195" s="14" t="s">
        <v>80</v>
      </c>
      <c r="AY195" s="206" t="s">
        <v>142</v>
      </c>
    </row>
    <row r="196" s="12" customFormat="1" ht="22.8" customHeight="1">
      <c r="A196" s="12"/>
      <c r="B196" s="164"/>
      <c r="C196" s="12"/>
      <c r="D196" s="165" t="s">
        <v>75</v>
      </c>
      <c r="E196" s="189" t="s">
        <v>160</v>
      </c>
      <c r="F196" s="189" t="s">
        <v>268</v>
      </c>
      <c r="G196" s="12"/>
      <c r="H196" s="12"/>
      <c r="I196" s="167"/>
      <c r="J196" s="190">
        <f>BK196</f>
        <v>0</v>
      </c>
      <c r="K196" s="12"/>
      <c r="L196" s="164"/>
      <c r="M196" s="169"/>
      <c r="N196" s="170"/>
      <c r="O196" s="170"/>
      <c r="P196" s="171">
        <f>SUM(P197:P269)</f>
        <v>0</v>
      </c>
      <c r="Q196" s="170"/>
      <c r="R196" s="171">
        <f>SUM(R197:R269)</f>
        <v>0</v>
      </c>
      <c r="S196" s="170"/>
      <c r="T196" s="172">
        <f>SUM(T197:T269)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5" t="s">
        <v>80</v>
      </c>
      <c r="AT196" s="173" t="s">
        <v>75</v>
      </c>
      <c r="AU196" s="173" t="s">
        <v>80</v>
      </c>
      <c r="AY196" s="165" t="s">
        <v>142</v>
      </c>
      <c r="BK196" s="174">
        <f>SUM(BK197:BK269)</f>
        <v>0</v>
      </c>
    </row>
    <row r="197" s="2" customFormat="1" ht="21.75" customHeight="1">
      <c r="A197" s="36"/>
      <c r="B197" s="175"/>
      <c r="C197" s="176" t="s">
        <v>269</v>
      </c>
      <c r="D197" s="176" t="s">
        <v>143</v>
      </c>
      <c r="E197" s="177" t="s">
        <v>270</v>
      </c>
      <c r="F197" s="178" t="s">
        <v>271</v>
      </c>
      <c r="G197" s="179" t="s">
        <v>244</v>
      </c>
      <c r="H197" s="180">
        <v>7.7000000000000002</v>
      </c>
      <c r="I197" s="181"/>
      <c r="J197" s="182">
        <f>ROUND(I197*H197,2)</f>
        <v>0</v>
      </c>
      <c r="K197" s="178" t="s">
        <v>1</v>
      </c>
      <c r="L197" s="37"/>
      <c r="M197" s="183" t="s">
        <v>1</v>
      </c>
      <c r="N197" s="184" t="s">
        <v>42</v>
      </c>
      <c r="O197" s="75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141</v>
      </c>
      <c r="AT197" s="187" t="s">
        <v>143</v>
      </c>
      <c r="AU197" s="187" t="s">
        <v>88</v>
      </c>
      <c r="AY197" s="17" t="s">
        <v>142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88</v>
      </c>
      <c r="BK197" s="188">
        <f>ROUND(I197*H197,2)</f>
        <v>0</v>
      </c>
      <c r="BL197" s="17" t="s">
        <v>141</v>
      </c>
      <c r="BM197" s="187" t="s">
        <v>272</v>
      </c>
    </row>
    <row r="198" s="13" customFormat="1">
      <c r="A198" s="13"/>
      <c r="B198" s="196"/>
      <c r="C198" s="13"/>
      <c r="D198" s="197" t="s">
        <v>190</v>
      </c>
      <c r="E198" s="198" t="s">
        <v>1</v>
      </c>
      <c r="F198" s="199" t="s">
        <v>273</v>
      </c>
      <c r="G198" s="13"/>
      <c r="H198" s="200">
        <v>5.9000000000000004</v>
      </c>
      <c r="I198" s="201"/>
      <c r="J198" s="13"/>
      <c r="K198" s="13"/>
      <c r="L198" s="196"/>
      <c r="M198" s="202"/>
      <c r="N198" s="203"/>
      <c r="O198" s="203"/>
      <c r="P198" s="203"/>
      <c r="Q198" s="203"/>
      <c r="R198" s="203"/>
      <c r="S198" s="203"/>
      <c r="T198" s="20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8" t="s">
        <v>190</v>
      </c>
      <c r="AU198" s="198" t="s">
        <v>88</v>
      </c>
      <c r="AV198" s="13" t="s">
        <v>88</v>
      </c>
      <c r="AW198" s="13" t="s">
        <v>32</v>
      </c>
      <c r="AX198" s="13" t="s">
        <v>76</v>
      </c>
      <c r="AY198" s="198" t="s">
        <v>142</v>
      </c>
    </row>
    <row r="199" s="13" customFormat="1">
      <c r="A199" s="13"/>
      <c r="B199" s="196"/>
      <c r="C199" s="13"/>
      <c r="D199" s="197" t="s">
        <v>190</v>
      </c>
      <c r="E199" s="198" t="s">
        <v>1</v>
      </c>
      <c r="F199" s="199" t="s">
        <v>274</v>
      </c>
      <c r="G199" s="13"/>
      <c r="H199" s="200">
        <v>0.90000000000000002</v>
      </c>
      <c r="I199" s="201"/>
      <c r="J199" s="13"/>
      <c r="K199" s="13"/>
      <c r="L199" s="196"/>
      <c r="M199" s="202"/>
      <c r="N199" s="203"/>
      <c r="O199" s="203"/>
      <c r="P199" s="203"/>
      <c r="Q199" s="203"/>
      <c r="R199" s="203"/>
      <c r="S199" s="203"/>
      <c r="T199" s="20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8" t="s">
        <v>190</v>
      </c>
      <c r="AU199" s="198" t="s">
        <v>88</v>
      </c>
      <c r="AV199" s="13" t="s">
        <v>88</v>
      </c>
      <c r="AW199" s="13" t="s">
        <v>32</v>
      </c>
      <c r="AX199" s="13" t="s">
        <v>76</v>
      </c>
      <c r="AY199" s="198" t="s">
        <v>142</v>
      </c>
    </row>
    <row r="200" s="13" customFormat="1">
      <c r="A200" s="13"/>
      <c r="B200" s="196"/>
      <c r="C200" s="13"/>
      <c r="D200" s="197" t="s">
        <v>190</v>
      </c>
      <c r="E200" s="198" t="s">
        <v>1</v>
      </c>
      <c r="F200" s="199" t="s">
        <v>274</v>
      </c>
      <c r="G200" s="13"/>
      <c r="H200" s="200">
        <v>0.90000000000000002</v>
      </c>
      <c r="I200" s="201"/>
      <c r="J200" s="13"/>
      <c r="K200" s="13"/>
      <c r="L200" s="196"/>
      <c r="M200" s="202"/>
      <c r="N200" s="203"/>
      <c r="O200" s="203"/>
      <c r="P200" s="203"/>
      <c r="Q200" s="203"/>
      <c r="R200" s="203"/>
      <c r="S200" s="203"/>
      <c r="T200" s="20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8" t="s">
        <v>190</v>
      </c>
      <c r="AU200" s="198" t="s">
        <v>88</v>
      </c>
      <c r="AV200" s="13" t="s">
        <v>88</v>
      </c>
      <c r="AW200" s="13" t="s">
        <v>32</v>
      </c>
      <c r="AX200" s="13" t="s">
        <v>76</v>
      </c>
      <c r="AY200" s="198" t="s">
        <v>142</v>
      </c>
    </row>
    <row r="201" s="14" customFormat="1">
      <c r="A201" s="14"/>
      <c r="B201" s="205"/>
      <c r="C201" s="14"/>
      <c r="D201" s="197" t="s">
        <v>190</v>
      </c>
      <c r="E201" s="206" t="s">
        <v>1</v>
      </c>
      <c r="F201" s="207" t="s">
        <v>195</v>
      </c>
      <c r="G201" s="14"/>
      <c r="H201" s="208">
        <v>7.7000000000000011</v>
      </c>
      <c r="I201" s="209"/>
      <c r="J201" s="14"/>
      <c r="K201" s="14"/>
      <c r="L201" s="205"/>
      <c r="M201" s="210"/>
      <c r="N201" s="211"/>
      <c r="O201" s="211"/>
      <c r="P201" s="211"/>
      <c r="Q201" s="211"/>
      <c r="R201" s="211"/>
      <c r="S201" s="211"/>
      <c r="T201" s="21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6" t="s">
        <v>190</v>
      </c>
      <c r="AU201" s="206" t="s">
        <v>88</v>
      </c>
      <c r="AV201" s="14" t="s">
        <v>141</v>
      </c>
      <c r="AW201" s="14" t="s">
        <v>32</v>
      </c>
      <c r="AX201" s="14" t="s">
        <v>80</v>
      </c>
      <c r="AY201" s="206" t="s">
        <v>142</v>
      </c>
    </row>
    <row r="202" s="2" customFormat="1" ht="16.5" customHeight="1">
      <c r="A202" s="36"/>
      <c r="B202" s="175"/>
      <c r="C202" s="176" t="s">
        <v>226</v>
      </c>
      <c r="D202" s="176" t="s">
        <v>143</v>
      </c>
      <c r="E202" s="177" t="s">
        <v>275</v>
      </c>
      <c r="F202" s="178" t="s">
        <v>276</v>
      </c>
      <c r="G202" s="179" t="s">
        <v>244</v>
      </c>
      <c r="H202" s="180">
        <v>50.200000000000003</v>
      </c>
      <c r="I202" s="181"/>
      <c r="J202" s="182">
        <f>ROUND(I202*H202,2)</f>
        <v>0</v>
      </c>
      <c r="K202" s="178" t="s">
        <v>1</v>
      </c>
      <c r="L202" s="37"/>
      <c r="M202" s="183" t="s">
        <v>1</v>
      </c>
      <c r="N202" s="184" t="s">
        <v>42</v>
      </c>
      <c r="O202" s="7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141</v>
      </c>
      <c r="AT202" s="187" t="s">
        <v>143</v>
      </c>
      <c r="AU202" s="187" t="s">
        <v>88</v>
      </c>
      <c r="AY202" s="17" t="s">
        <v>142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88</v>
      </c>
      <c r="BK202" s="188">
        <f>ROUND(I202*H202,2)</f>
        <v>0</v>
      </c>
      <c r="BL202" s="17" t="s">
        <v>141</v>
      </c>
      <c r="BM202" s="187" t="s">
        <v>277</v>
      </c>
    </row>
    <row r="203" s="2" customFormat="1" ht="16.5" customHeight="1">
      <c r="A203" s="36"/>
      <c r="B203" s="175"/>
      <c r="C203" s="176" t="s">
        <v>278</v>
      </c>
      <c r="D203" s="176" t="s">
        <v>143</v>
      </c>
      <c r="E203" s="177" t="s">
        <v>279</v>
      </c>
      <c r="F203" s="178" t="s">
        <v>280</v>
      </c>
      <c r="G203" s="179" t="s">
        <v>244</v>
      </c>
      <c r="H203" s="180">
        <v>30.079999999999998</v>
      </c>
      <c r="I203" s="181"/>
      <c r="J203" s="182">
        <f>ROUND(I203*H203,2)</f>
        <v>0</v>
      </c>
      <c r="K203" s="178" t="s">
        <v>1</v>
      </c>
      <c r="L203" s="37"/>
      <c r="M203" s="183" t="s">
        <v>1</v>
      </c>
      <c r="N203" s="184" t="s">
        <v>42</v>
      </c>
      <c r="O203" s="75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141</v>
      </c>
      <c r="AT203" s="187" t="s">
        <v>143</v>
      </c>
      <c r="AU203" s="187" t="s">
        <v>88</v>
      </c>
      <c r="AY203" s="17" t="s">
        <v>142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7" t="s">
        <v>88</v>
      </c>
      <c r="BK203" s="188">
        <f>ROUND(I203*H203,2)</f>
        <v>0</v>
      </c>
      <c r="BL203" s="17" t="s">
        <v>141</v>
      </c>
      <c r="BM203" s="187" t="s">
        <v>281</v>
      </c>
    </row>
    <row r="204" s="13" customFormat="1">
      <c r="A204" s="13"/>
      <c r="B204" s="196"/>
      <c r="C204" s="13"/>
      <c r="D204" s="197" t="s">
        <v>190</v>
      </c>
      <c r="E204" s="198" t="s">
        <v>1</v>
      </c>
      <c r="F204" s="199" t="s">
        <v>282</v>
      </c>
      <c r="G204" s="13"/>
      <c r="H204" s="200">
        <v>22.5</v>
      </c>
      <c r="I204" s="201"/>
      <c r="J204" s="13"/>
      <c r="K204" s="13"/>
      <c r="L204" s="196"/>
      <c r="M204" s="202"/>
      <c r="N204" s="203"/>
      <c r="O204" s="203"/>
      <c r="P204" s="203"/>
      <c r="Q204" s="203"/>
      <c r="R204" s="203"/>
      <c r="S204" s="203"/>
      <c r="T204" s="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8" t="s">
        <v>190</v>
      </c>
      <c r="AU204" s="198" t="s">
        <v>88</v>
      </c>
      <c r="AV204" s="13" t="s">
        <v>88</v>
      </c>
      <c r="AW204" s="13" t="s">
        <v>32</v>
      </c>
      <c r="AX204" s="13" t="s">
        <v>76</v>
      </c>
      <c r="AY204" s="198" t="s">
        <v>142</v>
      </c>
    </row>
    <row r="205" s="13" customFormat="1">
      <c r="A205" s="13"/>
      <c r="B205" s="196"/>
      <c r="C205" s="13"/>
      <c r="D205" s="197" t="s">
        <v>190</v>
      </c>
      <c r="E205" s="198" t="s">
        <v>1</v>
      </c>
      <c r="F205" s="199" t="s">
        <v>283</v>
      </c>
      <c r="G205" s="13"/>
      <c r="H205" s="200">
        <v>4.3799999999999999</v>
      </c>
      <c r="I205" s="201"/>
      <c r="J205" s="13"/>
      <c r="K205" s="13"/>
      <c r="L205" s="196"/>
      <c r="M205" s="202"/>
      <c r="N205" s="203"/>
      <c r="O205" s="203"/>
      <c r="P205" s="203"/>
      <c r="Q205" s="203"/>
      <c r="R205" s="203"/>
      <c r="S205" s="203"/>
      <c r="T205" s="20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8" t="s">
        <v>190</v>
      </c>
      <c r="AU205" s="198" t="s">
        <v>88</v>
      </c>
      <c r="AV205" s="13" t="s">
        <v>88</v>
      </c>
      <c r="AW205" s="13" t="s">
        <v>32</v>
      </c>
      <c r="AX205" s="13" t="s">
        <v>76</v>
      </c>
      <c r="AY205" s="198" t="s">
        <v>142</v>
      </c>
    </row>
    <row r="206" s="13" customFormat="1">
      <c r="A206" s="13"/>
      <c r="B206" s="196"/>
      <c r="C206" s="13"/>
      <c r="D206" s="197" t="s">
        <v>190</v>
      </c>
      <c r="E206" s="198" t="s">
        <v>1</v>
      </c>
      <c r="F206" s="199" t="s">
        <v>284</v>
      </c>
      <c r="G206" s="13"/>
      <c r="H206" s="200">
        <v>3.2000000000000002</v>
      </c>
      <c r="I206" s="201"/>
      <c r="J206" s="13"/>
      <c r="K206" s="13"/>
      <c r="L206" s="196"/>
      <c r="M206" s="202"/>
      <c r="N206" s="203"/>
      <c r="O206" s="203"/>
      <c r="P206" s="203"/>
      <c r="Q206" s="203"/>
      <c r="R206" s="203"/>
      <c r="S206" s="203"/>
      <c r="T206" s="20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8" t="s">
        <v>190</v>
      </c>
      <c r="AU206" s="198" t="s">
        <v>88</v>
      </c>
      <c r="AV206" s="13" t="s">
        <v>88</v>
      </c>
      <c r="AW206" s="13" t="s">
        <v>32</v>
      </c>
      <c r="AX206" s="13" t="s">
        <v>76</v>
      </c>
      <c r="AY206" s="198" t="s">
        <v>142</v>
      </c>
    </row>
    <row r="207" s="14" customFormat="1">
      <c r="A207" s="14"/>
      <c r="B207" s="205"/>
      <c r="C207" s="14"/>
      <c r="D207" s="197" t="s">
        <v>190</v>
      </c>
      <c r="E207" s="206" t="s">
        <v>1</v>
      </c>
      <c r="F207" s="207" t="s">
        <v>195</v>
      </c>
      <c r="G207" s="14"/>
      <c r="H207" s="208">
        <v>30.079999999999998</v>
      </c>
      <c r="I207" s="209"/>
      <c r="J207" s="14"/>
      <c r="K207" s="14"/>
      <c r="L207" s="205"/>
      <c r="M207" s="210"/>
      <c r="N207" s="211"/>
      <c r="O207" s="211"/>
      <c r="P207" s="211"/>
      <c r="Q207" s="211"/>
      <c r="R207" s="211"/>
      <c r="S207" s="211"/>
      <c r="T207" s="21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6" t="s">
        <v>190</v>
      </c>
      <c r="AU207" s="206" t="s">
        <v>88</v>
      </c>
      <c r="AV207" s="14" t="s">
        <v>141</v>
      </c>
      <c r="AW207" s="14" t="s">
        <v>32</v>
      </c>
      <c r="AX207" s="14" t="s">
        <v>80</v>
      </c>
      <c r="AY207" s="206" t="s">
        <v>142</v>
      </c>
    </row>
    <row r="208" s="2" customFormat="1" ht="21.75" customHeight="1">
      <c r="A208" s="36"/>
      <c r="B208" s="175"/>
      <c r="C208" s="176" t="s">
        <v>105</v>
      </c>
      <c r="D208" s="176" t="s">
        <v>143</v>
      </c>
      <c r="E208" s="177" t="s">
        <v>285</v>
      </c>
      <c r="F208" s="178" t="s">
        <v>286</v>
      </c>
      <c r="G208" s="179" t="s">
        <v>244</v>
      </c>
      <c r="H208" s="180">
        <v>30.079999999999998</v>
      </c>
      <c r="I208" s="181"/>
      <c r="J208" s="182">
        <f>ROUND(I208*H208,2)</f>
        <v>0</v>
      </c>
      <c r="K208" s="178" t="s">
        <v>1</v>
      </c>
      <c r="L208" s="37"/>
      <c r="M208" s="183" t="s">
        <v>1</v>
      </c>
      <c r="N208" s="184" t="s">
        <v>42</v>
      </c>
      <c r="O208" s="7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141</v>
      </c>
      <c r="AT208" s="187" t="s">
        <v>143</v>
      </c>
      <c r="AU208" s="187" t="s">
        <v>88</v>
      </c>
      <c r="AY208" s="17" t="s">
        <v>142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7" t="s">
        <v>88</v>
      </c>
      <c r="BK208" s="188">
        <f>ROUND(I208*H208,2)</f>
        <v>0</v>
      </c>
      <c r="BL208" s="17" t="s">
        <v>141</v>
      </c>
      <c r="BM208" s="187" t="s">
        <v>287</v>
      </c>
    </row>
    <row r="209" s="13" customFormat="1">
      <c r="A209" s="13"/>
      <c r="B209" s="196"/>
      <c r="C209" s="13"/>
      <c r="D209" s="197" t="s">
        <v>190</v>
      </c>
      <c r="E209" s="198" t="s">
        <v>1</v>
      </c>
      <c r="F209" s="199" t="s">
        <v>282</v>
      </c>
      <c r="G209" s="13"/>
      <c r="H209" s="200">
        <v>22.5</v>
      </c>
      <c r="I209" s="201"/>
      <c r="J209" s="13"/>
      <c r="K209" s="13"/>
      <c r="L209" s="196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190</v>
      </c>
      <c r="AU209" s="198" t="s">
        <v>88</v>
      </c>
      <c r="AV209" s="13" t="s">
        <v>88</v>
      </c>
      <c r="AW209" s="13" t="s">
        <v>32</v>
      </c>
      <c r="AX209" s="13" t="s">
        <v>76</v>
      </c>
      <c r="AY209" s="198" t="s">
        <v>142</v>
      </c>
    </row>
    <row r="210" s="13" customFormat="1">
      <c r="A210" s="13"/>
      <c r="B210" s="196"/>
      <c r="C210" s="13"/>
      <c r="D210" s="197" t="s">
        <v>190</v>
      </c>
      <c r="E210" s="198" t="s">
        <v>1</v>
      </c>
      <c r="F210" s="199" t="s">
        <v>283</v>
      </c>
      <c r="G210" s="13"/>
      <c r="H210" s="200">
        <v>4.3799999999999999</v>
      </c>
      <c r="I210" s="201"/>
      <c r="J210" s="13"/>
      <c r="K210" s="13"/>
      <c r="L210" s="196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190</v>
      </c>
      <c r="AU210" s="198" t="s">
        <v>88</v>
      </c>
      <c r="AV210" s="13" t="s">
        <v>88</v>
      </c>
      <c r="AW210" s="13" t="s">
        <v>32</v>
      </c>
      <c r="AX210" s="13" t="s">
        <v>76</v>
      </c>
      <c r="AY210" s="198" t="s">
        <v>142</v>
      </c>
    </row>
    <row r="211" s="13" customFormat="1">
      <c r="A211" s="13"/>
      <c r="B211" s="196"/>
      <c r="C211" s="13"/>
      <c r="D211" s="197" t="s">
        <v>190</v>
      </c>
      <c r="E211" s="198" t="s">
        <v>1</v>
      </c>
      <c r="F211" s="199" t="s">
        <v>284</v>
      </c>
      <c r="G211" s="13"/>
      <c r="H211" s="200">
        <v>3.2000000000000002</v>
      </c>
      <c r="I211" s="201"/>
      <c r="J211" s="13"/>
      <c r="K211" s="13"/>
      <c r="L211" s="196"/>
      <c r="M211" s="202"/>
      <c r="N211" s="203"/>
      <c r="O211" s="203"/>
      <c r="P211" s="203"/>
      <c r="Q211" s="203"/>
      <c r="R211" s="203"/>
      <c r="S211" s="203"/>
      <c r="T211" s="20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8" t="s">
        <v>190</v>
      </c>
      <c r="AU211" s="198" t="s">
        <v>88</v>
      </c>
      <c r="AV211" s="13" t="s">
        <v>88</v>
      </c>
      <c r="AW211" s="13" t="s">
        <v>32</v>
      </c>
      <c r="AX211" s="13" t="s">
        <v>76</v>
      </c>
      <c r="AY211" s="198" t="s">
        <v>142</v>
      </c>
    </row>
    <row r="212" s="14" customFormat="1">
      <c r="A212" s="14"/>
      <c r="B212" s="205"/>
      <c r="C212" s="14"/>
      <c r="D212" s="197" t="s">
        <v>190</v>
      </c>
      <c r="E212" s="206" t="s">
        <v>1</v>
      </c>
      <c r="F212" s="207" t="s">
        <v>195</v>
      </c>
      <c r="G212" s="14"/>
      <c r="H212" s="208">
        <v>30.079999999999998</v>
      </c>
      <c r="I212" s="209"/>
      <c r="J212" s="14"/>
      <c r="K212" s="14"/>
      <c r="L212" s="205"/>
      <c r="M212" s="210"/>
      <c r="N212" s="211"/>
      <c r="O212" s="211"/>
      <c r="P212" s="211"/>
      <c r="Q212" s="211"/>
      <c r="R212" s="211"/>
      <c r="S212" s="211"/>
      <c r="T212" s="21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6" t="s">
        <v>190</v>
      </c>
      <c r="AU212" s="206" t="s">
        <v>88</v>
      </c>
      <c r="AV212" s="14" t="s">
        <v>141</v>
      </c>
      <c r="AW212" s="14" t="s">
        <v>32</v>
      </c>
      <c r="AX212" s="14" t="s">
        <v>80</v>
      </c>
      <c r="AY212" s="206" t="s">
        <v>142</v>
      </c>
    </row>
    <row r="213" s="2" customFormat="1" ht="24.15" customHeight="1">
      <c r="A213" s="36"/>
      <c r="B213" s="175"/>
      <c r="C213" s="176" t="s">
        <v>7</v>
      </c>
      <c r="D213" s="176" t="s">
        <v>143</v>
      </c>
      <c r="E213" s="177" t="s">
        <v>288</v>
      </c>
      <c r="F213" s="178" t="s">
        <v>289</v>
      </c>
      <c r="G213" s="179" t="s">
        <v>218</v>
      </c>
      <c r="H213" s="180">
        <v>850.5</v>
      </c>
      <c r="I213" s="181"/>
      <c r="J213" s="182">
        <f>ROUND(I213*H213,2)</f>
        <v>0</v>
      </c>
      <c r="K213" s="178" t="s">
        <v>155</v>
      </c>
      <c r="L213" s="37"/>
      <c r="M213" s="183" t="s">
        <v>1</v>
      </c>
      <c r="N213" s="184" t="s">
        <v>42</v>
      </c>
      <c r="O213" s="75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141</v>
      </c>
      <c r="AT213" s="187" t="s">
        <v>143</v>
      </c>
      <c r="AU213" s="187" t="s">
        <v>88</v>
      </c>
      <c r="AY213" s="17" t="s">
        <v>142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7" t="s">
        <v>88</v>
      </c>
      <c r="BK213" s="188">
        <f>ROUND(I213*H213,2)</f>
        <v>0</v>
      </c>
      <c r="BL213" s="17" t="s">
        <v>141</v>
      </c>
      <c r="BM213" s="187" t="s">
        <v>290</v>
      </c>
    </row>
    <row r="214" s="13" customFormat="1">
      <c r="A214" s="13"/>
      <c r="B214" s="196"/>
      <c r="C214" s="13"/>
      <c r="D214" s="197" t="s">
        <v>190</v>
      </c>
      <c r="E214" s="198" t="s">
        <v>1</v>
      </c>
      <c r="F214" s="199" t="s">
        <v>291</v>
      </c>
      <c r="G214" s="13"/>
      <c r="H214" s="200">
        <v>850.5</v>
      </c>
      <c r="I214" s="201"/>
      <c r="J214" s="13"/>
      <c r="K214" s="13"/>
      <c r="L214" s="196"/>
      <c r="M214" s="202"/>
      <c r="N214" s="203"/>
      <c r="O214" s="203"/>
      <c r="P214" s="203"/>
      <c r="Q214" s="203"/>
      <c r="R214" s="203"/>
      <c r="S214" s="203"/>
      <c r="T214" s="20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8" t="s">
        <v>190</v>
      </c>
      <c r="AU214" s="198" t="s">
        <v>88</v>
      </c>
      <c r="AV214" s="13" t="s">
        <v>88</v>
      </c>
      <c r="AW214" s="13" t="s">
        <v>32</v>
      </c>
      <c r="AX214" s="13" t="s">
        <v>76</v>
      </c>
      <c r="AY214" s="198" t="s">
        <v>142</v>
      </c>
    </row>
    <row r="215" s="14" customFormat="1">
      <c r="A215" s="14"/>
      <c r="B215" s="205"/>
      <c r="C215" s="14"/>
      <c r="D215" s="197" t="s">
        <v>190</v>
      </c>
      <c r="E215" s="206" t="s">
        <v>1</v>
      </c>
      <c r="F215" s="207" t="s">
        <v>195</v>
      </c>
      <c r="G215" s="14"/>
      <c r="H215" s="208">
        <v>850.5</v>
      </c>
      <c r="I215" s="209"/>
      <c r="J215" s="14"/>
      <c r="K215" s="14"/>
      <c r="L215" s="205"/>
      <c r="M215" s="210"/>
      <c r="N215" s="211"/>
      <c r="O215" s="211"/>
      <c r="P215" s="211"/>
      <c r="Q215" s="211"/>
      <c r="R215" s="211"/>
      <c r="S215" s="211"/>
      <c r="T215" s="21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6" t="s">
        <v>190</v>
      </c>
      <c r="AU215" s="206" t="s">
        <v>88</v>
      </c>
      <c r="AV215" s="14" t="s">
        <v>141</v>
      </c>
      <c r="AW215" s="14" t="s">
        <v>32</v>
      </c>
      <c r="AX215" s="14" t="s">
        <v>80</v>
      </c>
      <c r="AY215" s="206" t="s">
        <v>142</v>
      </c>
    </row>
    <row r="216" s="2" customFormat="1" ht="24.15" customHeight="1">
      <c r="A216" s="36"/>
      <c r="B216" s="175"/>
      <c r="C216" s="176" t="s">
        <v>108</v>
      </c>
      <c r="D216" s="176" t="s">
        <v>143</v>
      </c>
      <c r="E216" s="177" t="s">
        <v>292</v>
      </c>
      <c r="F216" s="178" t="s">
        <v>293</v>
      </c>
      <c r="G216" s="179" t="s">
        <v>218</v>
      </c>
      <c r="H216" s="180">
        <v>850.5</v>
      </c>
      <c r="I216" s="181"/>
      <c r="J216" s="182">
        <f>ROUND(I216*H216,2)</f>
        <v>0</v>
      </c>
      <c r="K216" s="178" t="s">
        <v>155</v>
      </c>
      <c r="L216" s="37"/>
      <c r="M216" s="183" t="s">
        <v>1</v>
      </c>
      <c r="N216" s="184" t="s">
        <v>42</v>
      </c>
      <c r="O216" s="75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141</v>
      </c>
      <c r="AT216" s="187" t="s">
        <v>143</v>
      </c>
      <c r="AU216" s="187" t="s">
        <v>88</v>
      </c>
      <c r="AY216" s="17" t="s">
        <v>142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7" t="s">
        <v>88</v>
      </c>
      <c r="BK216" s="188">
        <f>ROUND(I216*H216,2)</f>
        <v>0</v>
      </c>
      <c r="BL216" s="17" t="s">
        <v>141</v>
      </c>
      <c r="BM216" s="187" t="s">
        <v>294</v>
      </c>
    </row>
    <row r="217" s="13" customFormat="1">
      <c r="A217" s="13"/>
      <c r="B217" s="196"/>
      <c r="C217" s="13"/>
      <c r="D217" s="197" t="s">
        <v>190</v>
      </c>
      <c r="E217" s="198" t="s">
        <v>1</v>
      </c>
      <c r="F217" s="199" t="s">
        <v>291</v>
      </c>
      <c r="G217" s="13"/>
      <c r="H217" s="200">
        <v>850.5</v>
      </c>
      <c r="I217" s="201"/>
      <c r="J217" s="13"/>
      <c r="K217" s="13"/>
      <c r="L217" s="196"/>
      <c r="M217" s="202"/>
      <c r="N217" s="203"/>
      <c r="O217" s="203"/>
      <c r="P217" s="203"/>
      <c r="Q217" s="203"/>
      <c r="R217" s="203"/>
      <c r="S217" s="203"/>
      <c r="T217" s="20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8" t="s">
        <v>190</v>
      </c>
      <c r="AU217" s="198" t="s">
        <v>88</v>
      </c>
      <c r="AV217" s="13" t="s">
        <v>88</v>
      </c>
      <c r="AW217" s="13" t="s">
        <v>32</v>
      </c>
      <c r="AX217" s="13" t="s">
        <v>76</v>
      </c>
      <c r="AY217" s="198" t="s">
        <v>142</v>
      </c>
    </row>
    <row r="218" s="14" customFormat="1">
      <c r="A218" s="14"/>
      <c r="B218" s="205"/>
      <c r="C218" s="14"/>
      <c r="D218" s="197" t="s">
        <v>190</v>
      </c>
      <c r="E218" s="206" t="s">
        <v>1</v>
      </c>
      <c r="F218" s="207" t="s">
        <v>195</v>
      </c>
      <c r="G218" s="14"/>
      <c r="H218" s="208">
        <v>850.5</v>
      </c>
      <c r="I218" s="209"/>
      <c r="J218" s="14"/>
      <c r="K218" s="14"/>
      <c r="L218" s="205"/>
      <c r="M218" s="210"/>
      <c r="N218" s="211"/>
      <c r="O218" s="211"/>
      <c r="P218" s="211"/>
      <c r="Q218" s="211"/>
      <c r="R218" s="211"/>
      <c r="S218" s="211"/>
      <c r="T218" s="21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6" t="s">
        <v>190</v>
      </c>
      <c r="AU218" s="206" t="s">
        <v>88</v>
      </c>
      <c r="AV218" s="14" t="s">
        <v>141</v>
      </c>
      <c r="AW218" s="14" t="s">
        <v>32</v>
      </c>
      <c r="AX218" s="14" t="s">
        <v>80</v>
      </c>
      <c r="AY218" s="206" t="s">
        <v>142</v>
      </c>
    </row>
    <row r="219" s="2" customFormat="1" ht="37.8" customHeight="1">
      <c r="A219" s="36"/>
      <c r="B219" s="175"/>
      <c r="C219" s="176" t="s">
        <v>295</v>
      </c>
      <c r="D219" s="176" t="s">
        <v>143</v>
      </c>
      <c r="E219" s="177" t="s">
        <v>296</v>
      </c>
      <c r="F219" s="178" t="s">
        <v>297</v>
      </c>
      <c r="G219" s="179" t="s">
        <v>218</v>
      </c>
      <c r="H219" s="180">
        <v>850.5</v>
      </c>
      <c r="I219" s="181"/>
      <c r="J219" s="182">
        <f>ROUND(I219*H219,2)</f>
        <v>0</v>
      </c>
      <c r="K219" s="178" t="s">
        <v>155</v>
      </c>
      <c r="L219" s="37"/>
      <c r="M219" s="183" t="s">
        <v>1</v>
      </c>
      <c r="N219" s="184" t="s">
        <v>42</v>
      </c>
      <c r="O219" s="75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7" t="s">
        <v>141</v>
      </c>
      <c r="AT219" s="187" t="s">
        <v>143</v>
      </c>
      <c r="AU219" s="187" t="s">
        <v>88</v>
      </c>
      <c r="AY219" s="17" t="s">
        <v>142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7" t="s">
        <v>88</v>
      </c>
      <c r="BK219" s="188">
        <f>ROUND(I219*H219,2)</f>
        <v>0</v>
      </c>
      <c r="BL219" s="17" t="s">
        <v>141</v>
      </c>
      <c r="BM219" s="187" t="s">
        <v>298</v>
      </c>
    </row>
    <row r="220" s="13" customFormat="1">
      <c r="A220" s="13"/>
      <c r="B220" s="196"/>
      <c r="C220" s="13"/>
      <c r="D220" s="197" t="s">
        <v>190</v>
      </c>
      <c r="E220" s="198" t="s">
        <v>1</v>
      </c>
      <c r="F220" s="199" t="s">
        <v>291</v>
      </c>
      <c r="G220" s="13"/>
      <c r="H220" s="200">
        <v>850.5</v>
      </c>
      <c r="I220" s="201"/>
      <c r="J220" s="13"/>
      <c r="K220" s="13"/>
      <c r="L220" s="196"/>
      <c r="M220" s="202"/>
      <c r="N220" s="203"/>
      <c r="O220" s="203"/>
      <c r="P220" s="203"/>
      <c r="Q220" s="203"/>
      <c r="R220" s="203"/>
      <c r="S220" s="203"/>
      <c r="T220" s="20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8" t="s">
        <v>190</v>
      </c>
      <c r="AU220" s="198" t="s">
        <v>88</v>
      </c>
      <c r="AV220" s="13" t="s">
        <v>88</v>
      </c>
      <c r="AW220" s="13" t="s">
        <v>32</v>
      </c>
      <c r="AX220" s="13" t="s">
        <v>76</v>
      </c>
      <c r="AY220" s="198" t="s">
        <v>142</v>
      </c>
    </row>
    <row r="221" s="14" customFormat="1">
      <c r="A221" s="14"/>
      <c r="B221" s="205"/>
      <c r="C221" s="14"/>
      <c r="D221" s="197" t="s">
        <v>190</v>
      </c>
      <c r="E221" s="206" t="s">
        <v>1</v>
      </c>
      <c r="F221" s="207" t="s">
        <v>195</v>
      </c>
      <c r="G221" s="14"/>
      <c r="H221" s="208">
        <v>850.5</v>
      </c>
      <c r="I221" s="209"/>
      <c r="J221" s="14"/>
      <c r="K221" s="14"/>
      <c r="L221" s="205"/>
      <c r="M221" s="210"/>
      <c r="N221" s="211"/>
      <c r="O221" s="211"/>
      <c r="P221" s="211"/>
      <c r="Q221" s="211"/>
      <c r="R221" s="211"/>
      <c r="S221" s="211"/>
      <c r="T221" s="21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6" t="s">
        <v>190</v>
      </c>
      <c r="AU221" s="206" t="s">
        <v>88</v>
      </c>
      <c r="AV221" s="14" t="s">
        <v>141</v>
      </c>
      <c r="AW221" s="14" t="s">
        <v>32</v>
      </c>
      <c r="AX221" s="14" t="s">
        <v>80</v>
      </c>
      <c r="AY221" s="206" t="s">
        <v>142</v>
      </c>
    </row>
    <row r="222" s="2" customFormat="1" ht="24.15" customHeight="1">
      <c r="A222" s="36"/>
      <c r="B222" s="175"/>
      <c r="C222" s="176" t="s">
        <v>245</v>
      </c>
      <c r="D222" s="176" t="s">
        <v>143</v>
      </c>
      <c r="E222" s="177" t="s">
        <v>299</v>
      </c>
      <c r="F222" s="178" t="s">
        <v>300</v>
      </c>
      <c r="G222" s="179" t="s">
        <v>218</v>
      </c>
      <c r="H222" s="180">
        <v>170.09999999999999</v>
      </c>
      <c r="I222" s="181"/>
      <c r="J222" s="182">
        <f>ROUND(I222*H222,2)</f>
        <v>0</v>
      </c>
      <c r="K222" s="178" t="s">
        <v>155</v>
      </c>
      <c r="L222" s="37"/>
      <c r="M222" s="183" t="s">
        <v>1</v>
      </c>
      <c r="N222" s="184" t="s">
        <v>42</v>
      </c>
      <c r="O222" s="75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7" t="s">
        <v>141</v>
      </c>
      <c r="AT222" s="187" t="s">
        <v>143</v>
      </c>
      <c r="AU222" s="187" t="s">
        <v>88</v>
      </c>
      <c r="AY222" s="17" t="s">
        <v>142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7" t="s">
        <v>88</v>
      </c>
      <c r="BK222" s="188">
        <f>ROUND(I222*H222,2)</f>
        <v>0</v>
      </c>
      <c r="BL222" s="17" t="s">
        <v>141</v>
      </c>
      <c r="BM222" s="187" t="s">
        <v>301</v>
      </c>
    </row>
    <row r="223" s="13" customFormat="1">
      <c r="A223" s="13"/>
      <c r="B223" s="196"/>
      <c r="C223" s="13"/>
      <c r="D223" s="197" t="s">
        <v>190</v>
      </c>
      <c r="E223" s="198" t="s">
        <v>1</v>
      </c>
      <c r="F223" s="199" t="s">
        <v>302</v>
      </c>
      <c r="G223" s="13"/>
      <c r="H223" s="200">
        <v>170.09999999999999</v>
      </c>
      <c r="I223" s="201"/>
      <c r="J223" s="13"/>
      <c r="K223" s="13"/>
      <c r="L223" s="196"/>
      <c r="M223" s="202"/>
      <c r="N223" s="203"/>
      <c r="O223" s="203"/>
      <c r="P223" s="203"/>
      <c r="Q223" s="203"/>
      <c r="R223" s="203"/>
      <c r="S223" s="203"/>
      <c r="T223" s="20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8" t="s">
        <v>190</v>
      </c>
      <c r="AU223" s="198" t="s">
        <v>88</v>
      </c>
      <c r="AV223" s="13" t="s">
        <v>88</v>
      </c>
      <c r="AW223" s="13" t="s">
        <v>32</v>
      </c>
      <c r="AX223" s="13" t="s">
        <v>76</v>
      </c>
      <c r="AY223" s="198" t="s">
        <v>142</v>
      </c>
    </row>
    <row r="224" s="14" customFormat="1">
      <c r="A224" s="14"/>
      <c r="B224" s="205"/>
      <c r="C224" s="14"/>
      <c r="D224" s="197" t="s">
        <v>190</v>
      </c>
      <c r="E224" s="206" t="s">
        <v>1</v>
      </c>
      <c r="F224" s="207" t="s">
        <v>195</v>
      </c>
      <c r="G224" s="14"/>
      <c r="H224" s="208">
        <v>170.09999999999999</v>
      </c>
      <c r="I224" s="209"/>
      <c r="J224" s="14"/>
      <c r="K224" s="14"/>
      <c r="L224" s="205"/>
      <c r="M224" s="210"/>
      <c r="N224" s="211"/>
      <c r="O224" s="211"/>
      <c r="P224" s="211"/>
      <c r="Q224" s="211"/>
      <c r="R224" s="211"/>
      <c r="S224" s="211"/>
      <c r="T224" s="21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6" t="s">
        <v>190</v>
      </c>
      <c r="AU224" s="206" t="s">
        <v>88</v>
      </c>
      <c r="AV224" s="14" t="s">
        <v>141</v>
      </c>
      <c r="AW224" s="14" t="s">
        <v>32</v>
      </c>
      <c r="AX224" s="14" t="s">
        <v>80</v>
      </c>
      <c r="AY224" s="206" t="s">
        <v>142</v>
      </c>
    </row>
    <row r="225" s="2" customFormat="1" ht="24.15" customHeight="1">
      <c r="A225" s="36"/>
      <c r="B225" s="175"/>
      <c r="C225" s="176" t="s">
        <v>303</v>
      </c>
      <c r="D225" s="176" t="s">
        <v>143</v>
      </c>
      <c r="E225" s="177" t="s">
        <v>304</v>
      </c>
      <c r="F225" s="178" t="s">
        <v>305</v>
      </c>
      <c r="G225" s="179" t="s">
        <v>218</v>
      </c>
      <c r="H225" s="180">
        <v>850.5</v>
      </c>
      <c r="I225" s="181"/>
      <c r="J225" s="182">
        <f>ROUND(I225*H225,2)</f>
        <v>0</v>
      </c>
      <c r="K225" s="178" t="s">
        <v>155</v>
      </c>
      <c r="L225" s="37"/>
      <c r="M225" s="183" t="s">
        <v>1</v>
      </c>
      <c r="N225" s="184" t="s">
        <v>42</v>
      </c>
      <c r="O225" s="75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141</v>
      </c>
      <c r="AT225" s="187" t="s">
        <v>143</v>
      </c>
      <c r="AU225" s="187" t="s">
        <v>88</v>
      </c>
      <c r="AY225" s="17" t="s">
        <v>142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7" t="s">
        <v>88</v>
      </c>
      <c r="BK225" s="188">
        <f>ROUND(I225*H225,2)</f>
        <v>0</v>
      </c>
      <c r="BL225" s="17" t="s">
        <v>141</v>
      </c>
      <c r="BM225" s="187" t="s">
        <v>306</v>
      </c>
    </row>
    <row r="226" s="13" customFormat="1">
      <c r="A226" s="13"/>
      <c r="B226" s="196"/>
      <c r="C226" s="13"/>
      <c r="D226" s="197" t="s">
        <v>190</v>
      </c>
      <c r="E226" s="198" t="s">
        <v>1</v>
      </c>
      <c r="F226" s="199" t="s">
        <v>291</v>
      </c>
      <c r="G226" s="13"/>
      <c r="H226" s="200">
        <v>850.5</v>
      </c>
      <c r="I226" s="201"/>
      <c r="J226" s="13"/>
      <c r="K226" s="13"/>
      <c r="L226" s="196"/>
      <c r="M226" s="202"/>
      <c r="N226" s="203"/>
      <c r="O226" s="203"/>
      <c r="P226" s="203"/>
      <c r="Q226" s="203"/>
      <c r="R226" s="203"/>
      <c r="S226" s="203"/>
      <c r="T226" s="20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8" t="s">
        <v>190</v>
      </c>
      <c r="AU226" s="198" t="s">
        <v>88</v>
      </c>
      <c r="AV226" s="13" t="s">
        <v>88</v>
      </c>
      <c r="AW226" s="13" t="s">
        <v>32</v>
      </c>
      <c r="AX226" s="13" t="s">
        <v>76</v>
      </c>
      <c r="AY226" s="198" t="s">
        <v>142</v>
      </c>
    </row>
    <row r="227" s="14" customFormat="1">
      <c r="A227" s="14"/>
      <c r="B227" s="205"/>
      <c r="C227" s="14"/>
      <c r="D227" s="197" t="s">
        <v>190</v>
      </c>
      <c r="E227" s="206" t="s">
        <v>1</v>
      </c>
      <c r="F227" s="207" t="s">
        <v>195</v>
      </c>
      <c r="G227" s="14"/>
      <c r="H227" s="208">
        <v>850.5</v>
      </c>
      <c r="I227" s="209"/>
      <c r="J227" s="14"/>
      <c r="K227" s="14"/>
      <c r="L227" s="205"/>
      <c r="M227" s="210"/>
      <c r="N227" s="211"/>
      <c r="O227" s="211"/>
      <c r="P227" s="211"/>
      <c r="Q227" s="211"/>
      <c r="R227" s="211"/>
      <c r="S227" s="211"/>
      <c r="T227" s="21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6" t="s">
        <v>190</v>
      </c>
      <c r="AU227" s="206" t="s">
        <v>88</v>
      </c>
      <c r="AV227" s="14" t="s">
        <v>141</v>
      </c>
      <c r="AW227" s="14" t="s">
        <v>32</v>
      </c>
      <c r="AX227" s="14" t="s">
        <v>80</v>
      </c>
      <c r="AY227" s="206" t="s">
        <v>142</v>
      </c>
    </row>
    <row r="228" s="2" customFormat="1" ht="24.15" customHeight="1">
      <c r="A228" s="36"/>
      <c r="B228" s="175"/>
      <c r="C228" s="176" t="s">
        <v>254</v>
      </c>
      <c r="D228" s="176" t="s">
        <v>143</v>
      </c>
      <c r="E228" s="177" t="s">
        <v>307</v>
      </c>
      <c r="F228" s="178" t="s">
        <v>308</v>
      </c>
      <c r="G228" s="179" t="s">
        <v>218</v>
      </c>
      <c r="H228" s="180">
        <v>309.76799999999997</v>
      </c>
      <c r="I228" s="181"/>
      <c r="J228" s="182">
        <f>ROUND(I228*H228,2)</f>
        <v>0</v>
      </c>
      <c r="K228" s="178" t="s">
        <v>1</v>
      </c>
      <c r="L228" s="37"/>
      <c r="M228" s="183" t="s">
        <v>1</v>
      </c>
      <c r="N228" s="184" t="s">
        <v>42</v>
      </c>
      <c r="O228" s="75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141</v>
      </c>
      <c r="AT228" s="187" t="s">
        <v>143</v>
      </c>
      <c r="AU228" s="187" t="s">
        <v>88</v>
      </c>
      <c r="AY228" s="17" t="s">
        <v>142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7" t="s">
        <v>88</v>
      </c>
      <c r="BK228" s="188">
        <f>ROUND(I228*H228,2)</f>
        <v>0</v>
      </c>
      <c r="BL228" s="17" t="s">
        <v>141</v>
      </c>
      <c r="BM228" s="187" t="s">
        <v>309</v>
      </c>
    </row>
    <row r="229" s="13" customFormat="1">
      <c r="A229" s="13"/>
      <c r="B229" s="196"/>
      <c r="C229" s="13"/>
      <c r="D229" s="197" t="s">
        <v>190</v>
      </c>
      <c r="E229" s="198" t="s">
        <v>1</v>
      </c>
      <c r="F229" s="199" t="s">
        <v>310</v>
      </c>
      <c r="G229" s="13"/>
      <c r="H229" s="200">
        <v>198.43199999999999</v>
      </c>
      <c r="I229" s="201"/>
      <c r="J229" s="13"/>
      <c r="K229" s="13"/>
      <c r="L229" s="196"/>
      <c r="M229" s="202"/>
      <c r="N229" s="203"/>
      <c r="O229" s="203"/>
      <c r="P229" s="203"/>
      <c r="Q229" s="203"/>
      <c r="R229" s="203"/>
      <c r="S229" s="203"/>
      <c r="T229" s="20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8" t="s">
        <v>190</v>
      </c>
      <c r="AU229" s="198" t="s">
        <v>88</v>
      </c>
      <c r="AV229" s="13" t="s">
        <v>88</v>
      </c>
      <c r="AW229" s="13" t="s">
        <v>32</v>
      </c>
      <c r="AX229" s="13" t="s">
        <v>76</v>
      </c>
      <c r="AY229" s="198" t="s">
        <v>142</v>
      </c>
    </row>
    <row r="230" s="13" customFormat="1">
      <c r="A230" s="13"/>
      <c r="B230" s="196"/>
      <c r="C230" s="13"/>
      <c r="D230" s="197" t="s">
        <v>190</v>
      </c>
      <c r="E230" s="198" t="s">
        <v>1</v>
      </c>
      <c r="F230" s="199" t="s">
        <v>311</v>
      </c>
      <c r="G230" s="13"/>
      <c r="H230" s="200">
        <v>27.48</v>
      </c>
      <c r="I230" s="201"/>
      <c r="J230" s="13"/>
      <c r="K230" s="13"/>
      <c r="L230" s="196"/>
      <c r="M230" s="202"/>
      <c r="N230" s="203"/>
      <c r="O230" s="203"/>
      <c r="P230" s="203"/>
      <c r="Q230" s="203"/>
      <c r="R230" s="203"/>
      <c r="S230" s="203"/>
      <c r="T230" s="20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8" t="s">
        <v>190</v>
      </c>
      <c r="AU230" s="198" t="s">
        <v>88</v>
      </c>
      <c r="AV230" s="13" t="s">
        <v>88</v>
      </c>
      <c r="AW230" s="13" t="s">
        <v>32</v>
      </c>
      <c r="AX230" s="13" t="s">
        <v>76</v>
      </c>
      <c r="AY230" s="198" t="s">
        <v>142</v>
      </c>
    </row>
    <row r="231" s="13" customFormat="1">
      <c r="A231" s="13"/>
      <c r="B231" s="196"/>
      <c r="C231" s="13"/>
      <c r="D231" s="197" t="s">
        <v>190</v>
      </c>
      <c r="E231" s="198" t="s">
        <v>1</v>
      </c>
      <c r="F231" s="199" t="s">
        <v>312</v>
      </c>
      <c r="G231" s="13"/>
      <c r="H231" s="200">
        <v>83.855999999999995</v>
      </c>
      <c r="I231" s="201"/>
      <c r="J231" s="13"/>
      <c r="K231" s="13"/>
      <c r="L231" s="196"/>
      <c r="M231" s="202"/>
      <c r="N231" s="203"/>
      <c r="O231" s="203"/>
      <c r="P231" s="203"/>
      <c r="Q231" s="203"/>
      <c r="R231" s="203"/>
      <c r="S231" s="203"/>
      <c r="T231" s="20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8" t="s">
        <v>190</v>
      </c>
      <c r="AU231" s="198" t="s">
        <v>88</v>
      </c>
      <c r="AV231" s="13" t="s">
        <v>88</v>
      </c>
      <c r="AW231" s="13" t="s">
        <v>32</v>
      </c>
      <c r="AX231" s="13" t="s">
        <v>76</v>
      </c>
      <c r="AY231" s="198" t="s">
        <v>142</v>
      </c>
    </row>
    <row r="232" s="14" customFormat="1">
      <c r="A232" s="14"/>
      <c r="B232" s="205"/>
      <c r="C232" s="14"/>
      <c r="D232" s="197" t="s">
        <v>190</v>
      </c>
      <c r="E232" s="206" t="s">
        <v>1</v>
      </c>
      <c r="F232" s="207" t="s">
        <v>195</v>
      </c>
      <c r="G232" s="14"/>
      <c r="H232" s="208">
        <v>309.76799999999997</v>
      </c>
      <c r="I232" s="209"/>
      <c r="J232" s="14"/>
      <c r="K232" s="14"/>
      <c r="L232" s="205"/>
      <c r="M232" s="210"/>
      <c r="N232" s="211"/>
      <c r="O232" s="211"/>
      <c r="P232" s="211"/>
      <c r="Q232" s="211"/>
      <c r="R232" s="211"/>
      <c r="S232" s="211"/>
      <c r="T232" s="21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6" t="s">
        <v>190</v>
      </c>
      <c r="AU232" s="206" t="s">
        <v>88</v>
      </c>
      <c r="AV232" s="14" t="s">
        <v>141</v>
      </c>
      <c r="AW232" s="14" t="s">
        <v>32</v>
      </c>
      <c r="AX232" s="14" t="s">
        <v>80</v>
      </c>
      <c r="AY232" s="206" t="s">
        <v>142</v>
      </c>
    </row>
    <row r="233" s="2" customFormat="1" ht="24.15" customHeight="1">
      <c r="A233" s="36"/>
      <c r="B233" s="175"/>
      <c r="C233" s="176" t="s">
        <v>313</v>
      </c>
      <c r="D233" s="176" t="s">
        <v>143</v>
      </c>
      <c r="E233" s="177" t="s">
        <v>314</v>
      </c>
      <c r="F233" s="178" t="s">
        <v>315</v>
      </c>
      <c r="G233" s="179" t="s">
        <v>218</v>
      </c>
      <c r="H233" s="180">
        <v>850.5</v>
      </c>
      <c r="I233" s="181"/>
      <c r="J233" s="182">
        <f>ROUND(I233*H233,2)</f>
        <v>0</v>
      </c>
      <c r="K233" s="178" t="s">
        <v>1</v>
      </c>
      <c r="L233" s="37"/>
      <c r="M233" s="183" t="s">
        <v>1</v>
      </c>
      <c r="N233" s="184" t="s">
        <v>42</v>
      </c>
      <c r="O233" s="75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141</v>
      </c>
      <c r="AT233" s="187" t="s">
        <v>143</v>
      </c>
      <c r="AU233" s="187" t="s">
        <v>88</v>
      </c>
      <c r="AY233" s="17" t="s">
        <v>142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88</v>
      </c>
      <c r="BK233" s="188">
        <f>ROUND(I233*H233,2)</f>
        <v>0</v>
      </c>
      <c r="BL233" s="17" t="s">
        <v>141</v>
      </c>
      <c r="BM233" s="187" t="s">
        <v>316</v>
      </c>
    </row>
    <row r="234" s="13" customFormat="1">
      <c r="A234" s="13"/>
      <c r="B234" s="196"/>
      <c r="C234" s="13"/>
      <c r="D234" s="197" t="s">
        <v>190</v>
      </c>
      <c r="E234" s="198" t="s">
        <v>1</v>
      </c>
      <c r="F234" s="199" t="s">
        <v>317</v>
      </c>
      <c r="G234" s="13"/>
      <c r="H234" s="200">
        <v>826.79999999999995</v>
      </c>
      <c r="I234" s="201"/>
      <c r="J234" s="13"/>
      <c r="K234" s="13"/>
      <c r="L234" s="196"/>
      <c r="M234" s="202"/>
      <c r="N234" s="203"/>
      <c r="O234" s="203"/>
      <c r="P234" s="203"/>
      <c r="Q234" s="203"/>
      <c r="R234" s="203"/>
      <c r="S234" s="203"/>
      <c r="T234" s="20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8" t="s">
        <v>190</v>
      </c>
      <c r="AU234" s="198" t="s">
        <v>88</v>
      </c>
      <c r="AV234" s="13" t="s">
        <v>88</v>
      </c>
      <c r="AW234" s="13" t="s">
        <v>32</v>
      </c>
      <c r="AX234" s="13" t="s">
        <v>76</v>
      </c>
      <c r="AY234" s="198" t="s">
        <v>142</v>
      </c>
    </row>
    <row r="235" s="13" customFormat="1">
      <c r="A235" s="13"/>
      <c r="B235" s="196"/>
      <c r="C235" s="13"/>
      <c r="D235" s="197" t="s">
        <v>190</v>
      </c>
      <c r="E235" s="198" t="s">
        <v>1</v>
      </c>
      <c r="F235" s="199" t="s">
        <v>318</v>
      </c>
      <c r="G235" s="13"/>
      <c r="H235" s="200">
        <v>23.699999999999999</v>
      </c>
      <c r="I235" s="201"/>
      <c r="J235" s="13"/>
      <c r="K235" s="13"/>
      <c r="L235" s="196"/>
      <c r="M235" s="202"/>
      <c r="N235" s="203"/>
      <c r="O235" s="203"/>
      <c r="P235" s="203"/>
      <c r="Q235" s="203"/>
      <c r="R235" s="203"/>
      <c r="S235" s="203"/>
      <c r="T235" s="20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8" t="s">
        <v>190</v>
      </c>
      <c r="AU235" s="198" t="s">
        <v>88</v>
      </c>
      <c r="AV235" s="13" t="s">
        <v>88</v>
      </c>
      <c r="AW235" s="13" t="s">
        <v>32</v>
      </c>
      <c r="AX235" s="13" t="s">
        <v>76</v>
      </c>
      <c r="AY235" s="198" t="s">
        <v>142</v>
      </c>
    </row>
    <row r="236" s="14" customFormat="1">
      <c r="A236" s="14"/>
      <c r="B236" s="205"/>
      <c r="C236" s="14"/>
      <c r="D236" s="197" t="s">
        <v>190</v>
      </c>
      <c r="E236" s="206" t="s">
        <v>1</v>
      </c>
      <c r="F236" s="207" t="s">
        <v>195</v>
      </c>
      <c r="G236" s="14"/>
      <c r="H236" s="208">
        <v>850.5</v>
      </c>
      <c r="I236" s="209"/>
      <c r="J236" s="14"/>
      <c r="K236" s="14"/>
      <c r="L236" s="205"/>
      <c r="M236" s="210"/>
      <c r="N236" s="211"/>
      <c r="O236" s="211"/>
      <c r="P236" s="211"/>
      <c r="Q236" s="211"/>
      <c r="R236" s="211"/>
      <c r="S236" s="211"/>
      <c r="T236" s="21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6" t="s">
        <v>190</v>
      </c>
      <c r="AU236" s="206" t="s">
        <v>88</v>
      </c>
      <c r="AV236" s="14" t="s">
        <v>141</v>
      </c>
      <c r="AW236" s="14" t="s">
        <v>32</v>
      </c>
      <c r="AX236" s="14" t="s">
        <v>80</v>
      </c>
      <c r="AY236" s="206" t="s">
        <v>142</v>
      </c>
    </row>
    <row r="237" s="2" customFormat="1" ht="24.15" customHeight="1">
      <c r="A237" s="36"/>
      <c r="B237" s="175"/>
      <c r="C237" s="176" t="s">
        <v>258</v>
      </c>
      <c r="D237" s="176" t="s">
        <v>143</v>
      </c>
      <c r="E237" s="177" t="s">
        <v>319</v>
      </c>
      <c r="F237" s="178" t="s">
        <v>320</v>
      </c>
      <c r="G237" s="179" t="s">
        <v>218</v>
      </c>
      <c r="H237" s="180">
        <v>371.12</v>
      </c>
      <c r="I237" s="181"/>
      <c r="J237" s="182">
        <f>ROUND(I237*H237,2)</f>
        <v>0</v>
      </c>
      <c r="K237" s="178" t="s">
        <v>1</v>
      </c>
      <c r="L237" s="37"/>
      <c r="M237" s="183" t="s">
        <v>1</v>
      </c>
      <c r="N237" s="184" t="s">
        <v>42</v>
      </c>
      <c r="O237" s="75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141</v>
      </c>
      <c r="AT237" s="187" t="s">
        <v>143</v>
      </c>
      <c r="AU237" s="187" t="s">
        <v>88</v>
      </c>
      <c r="AY237" s="17" t="s">
        <v>142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88</v>
      </c>
      <c r="BK237" s="188">
        <f>ROUND(I237*H237,2)</f>
        <v>0</v>
      </c>
      <c r="BL237" s="17" t="s">
        <v>141</v>
      </c>
      <c r="BM237" s="187" t="s">
        <v>321</v>
      </c>
    </row>
    <row r="238" s="13" customFormat="1">
      <c r="A238" s="13"/>
      <c r="B238" s="196"/>
      <c r="C238" s="13"/>
      <c r="D238" s="197" t="s">
        <v>190</v>
      </c>
      <c r="E238" s="198" t="s">
        <v>1</v>
      </c>
      <c r="F238" s="199" t="s">
        <v>322</v>
      </c>
      <c r="G238" s="13"/>
      <c r="H238" s="200">
        <v>91.599999999999994</v>
      </c>
      <c r="I238" s="201"/>
      <c r="J238" s="13"/>
      <c r="K238" s="13"/>
      <c r="L238" s="196"/>
      <c r="M238" s="202"/>
      <c r="N238" s="203"/>
      <c r="O238" s="203"/>
      <c r="P238" s="203"/>
      <c r="Q238" s="203"/>
      <c r="R238" s="203"/>
      <c r="S238" s="203"/>
      <c r="T238" s="20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8" t="s">
        <v>190</v>
      </c>
      <c r="AU238" s="198" t="s">
        <v>88</v>
      </c>
      <c r="AV238" s="13" t="s">
        <v>88</v>
      </c>
      <c r="AW238" s="13" t="s">
        <v>32</v>
      </c>
      <c r="AX238" s="13" t="s">
        <v>76</v>
      </c>
      <c r="AY238" s="198" t="s">
        <v>142</v>
      </c>
    </row>
    <row r="239" s="13" customFormat="1">
      <c r="A239" s="13"/>
      <c r="B239" s="196"/>
      <c r="C239" s="13"/>
      <c r="D239" s="197" t="s">
        <v>190</v>
      </c>
      <c r="E239" s="198" t="s">
        <v>1</v>
      </c>
      <c r="F239" s="199" t="s">
        <v>323</v>
      </c>
      <c r="G239" s="13"/>
      <c r="H239" s="200">
        <v>279.51999999999998</v>
      </c>
      <c r="I239" s="201"/>
      <c r="J239" s="13"/>
      <c r="K239" s="13"/>
      <c r="L239" s="196"/>
      <c r="M239" s="202"/>
      <c r="N239" s="203"/>
      <c r="O239" s="203"/>
      <c r="P239" s="203"/>
      <c r="Q239" s="203"/>
      <c r="R239" s="203"/>
      <c r="S239" s="203"/>
      <c r="T239" s="20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8" t="s">
        <v>190</v>
      </c>
      <c r="AU239" s="198" t="s">
        <v>88</v>
      </c>
      <c r="AV239" s="13" t="s">
        <v>88</v>
      </c>
      <c r="AW239" s="13" t="s">
        <v>32</v>
      </c>
      <c r="AX239" s="13" t="s">
        <v>76</v>
      </c>
      <c r="AY239" s="198" t="s">
        <v>142</v>
      </c>
    </row>
    <row r="240" s="14" customFormat="1">
      <c r="A240" s="14"/>
      <c r="B240" s="205"/>
      <c r="C240" s="14"/>
      <c r="D240" s="197" t="s">
        <v>190</v>
      </c>
      <c r="E240" s="206" t="s">
        <v>1</v>
      </c>
      <c r="F240" s="207" t="s">
        <v>195</v>
      </c>
      <c r="G240" s="14"/>
      <c r="H240" s="208">
        <v>371.12</v>
      </c>
      <c r="I240" s="209"/>
      <c r="J240" s="14"/>
      <c r="K240" s="14"/>
      <c r="L240" s="205"/>
      <c r="M240" s="210"/>
      <c r="N240" s="211"/>
      <c r="O240" s="211"/>
      <c r="P240" s="211"/>
      <c r="Q240" s="211"/>
      <c r="R240" s="211"/>
      <c r="S240" s="211"/>
      <c r="T240" s="21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6" t="s">
        <v>190</v>
      </c>
      <c r="AU240" s="206" t="s">
        <v>88</v>
      </c>
      <c r="AV240" s="14" t="s">
        <v>141</v>
      </c>
      <c r="AW240" s="14" t="s">
        <v>32</v>
      </c>
      <c r="AX240" s="14" t="s">
        <v>80</v>
      </c>
      <c r="AY240" s="206" t="s">
        <v>142</v>
      </c>
    </row>
    <row r="241" s="2" customFormat="1" ht="24.15" customHeight="1">
      <c r="A241" s="36"/>
      <c r="B241" s="175"/>
      <c r="C241" s="176" t="s">
        <v>324</v>
      </c>
      <c r="D241" s="176" t="s">
        <v>143</v>
      </c>
      <c r="E241" s="177" t="s">
        <v>325</v>
      </c>
      <c r="F241" s="178" t="s">
        <v>326</v>
      </c>
      <c r="G241" s="179" t="s">
        <v>218</v>
      </c>
      <c r="H241" s="180">
        <v>371.12</v>
      </c>
      <c r="I241" s="181"/>
      <c r="J241" s="182">
        <f>ROUND(I241*H241,2)</f>
        <v>0</v>
      </c>
      <c r="K241" s="178" t="s">
        <v>1</v>
      </c>
      <c r="L241" s="37"/>
      <c r="M241" s="183" t="s">
        <v>1</v>
      </c>
      <c r="N241" s="184" t="s">
        <v>42</v>
      </c>
      <c r="O241" s="7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141</v>
      </c>
      <c r="AT241" s="187" t="s">
        <v>143</v>
      </c>
      <c r="AU241" s="187" t="s">
        <v>88</v>
      </c>
      <c r="AY241" s="17" t="s">
        <v>142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7" t="s">
        <v>88</v>
      </c>
      <c r="BK241" s="188">
        <f>ROUND(I241*H241,2)</f>
        <v>0</v>
      </c>
      <c r="BL241" s="17" t="s">
        <v>141</v>
      </c>
      <c r="BM241" s="187" t="s">
        <v>327</v>
      </c>
    </row>
    <row r="242" s="2" customFormat="1" ht="16.5" customHeight="1">
      <c r="A242" s="36"/>
      <c r="B242" s="175"/>
      <c r="C242" s="176" t="s">
        <v>263</v>
      </c>
      <c r="D242" s="176" t="s">
        <v>143</v>
      </c>
      <c r="E242" s="177" t="s">
        <v>328</v>
      </c>
      <c r="F242" s="178" t="s">
        <v>329</v>
      </c>
      <c r="G242" s="179" t="s">
        <v>218</v>
      </c>
      <c r="H242" s="180">
        <v>258.13999999999999</v>
      </c>
      <c r="I242" s="181"/>
      <c r="J242" s="182">
        <f>ROUND(I242*H242,2)</f>
        <v>0</v>
      </c>
      <c r="K242" s="178" t="s">
        <v>155</v>
      </c>
      <c r="L242" s="37"/>
      <c r="M242" s="183" t="s">
        <v>1</v>
      </c>
      <c r="N242" s="184" t="s">
        <v>42</v>
      </c>
      <c r="O242" s="75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141</v>
      </c>
      <c r="AT242" s="187" t="s">
        <v>143</v>
      </c>
      <c r="AU242" s="187" t="s">
        <v>88</v>
      </c>
      <c r="AY242" s="17" t="s">
        <v>142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88</v>
      </c>
      <c r="BK242" s="188">
        <f>ROUND(I242*H242,2)</f>
        <v>0</v>
      </c>
      <c r="BL242" s="17" t="s">
        <v>141</v>
      </c>
      <c r="BM242" s="187" t="s">
        <v>330</v>
      </c>
    </row>
    <row r="243" s="13" customFormat="1">
      <c r="A243" s="13"/>
      <c r="B243" s="196"/>
      <c r="C243" s="13"/>
      <c r="D243" s="197" t="s">
        <v>190</v>
      </c>
      <c r="E243" s="198" t="s">
        <v>1</v>
      </c>
      <c r="F243" s="199" t="s">
        <v>331</v>
      </c>
      <c r="G243" s="13"/>
      <c r="H243" s="200">
        <v>165.36000000000001</v>
      </c>
      <c r="I243" s="201"/>
      <c r="J243" s="13"/>
      <c r="K243" s="13"/>
      <c r="L243" s="196"/>
      <c r="M243" s="202"/>
      <c r="N243" s="203"/>
      <c r="O243" s="203"/>
      <c r="P243" s="203"/>
      <c r="Q243" s="203"/>
      <c r="R243" s="203"/>
      <c r="S243" s="203"/>
      <c r="T243" s="20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8" t="s">
        <v>190</v>
      </c>
      <c r="AU243" s="198" t="s">
        <v>88</v>
      </c>
      <c r="AV243" s="13" t="s">
        <v>88</v>
      </c>
      <c r="AW243" s="13" t="s">
        <v>32</v>
      </c>
      <c r="AX243" s="13" t="s">
        <v>76</v>
      </c>
      <c r="AY243" s="198" t="s">
        <v>142</v>
      </c>
    </row>
    <row r="244" s="13" customFormat="1">
      <c r="A244" s="13"/>
      <c r="B244" s="196"/>
      <c r="C244" s="13"/>
      <c r="D244" s="197" t="s">
        <v>190</v>
      </c>
      <c r="E244" s="198" t="s">
        <v>1</v>
      </c>
      <c r="F244" s="199" t="s">
        <v>332</v>
      </c>
      <c r="G244" s="13"/>
      <c r="H244" s="200">
        <v>22.899999999999999</v>
      </c>
      <c r="I244" s="201"/>
      <c r="J244" s="13"/>
      <c r="K244" s="13"/>
      <c r="L244" s="196"/>
      <c r="M244" s="202"/>
      <c r="N244" s="203"/>
      <c r="O244" s="203"/>
      <c r="P244" s="203"/>
      <c r="Q244" s="203"/>
      <c r="R244" s="203"/>
      <c r="S244" s="203"/>
      <c r="T244" s="20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8" t="s">
        <v>190</v>
      </c>
      <c r="AU244" s="198" t="s">
        <v>88</v>
      </c>
      <c r="AV244" s="13" t="s">
        <v>88</v>
      </c>
      <c r="AW244" s="13" t="s">
        <v>32</v>
      </c>
      <c r="AX244" s="13" t="s">
        <v>76</v>
      </c>
      <c r="AY244" s="198" t="s">
        <v>142</v>
      </c>
    </row>
    <row r="245" s="13" customFormat="1">
      <c r="A245" s="13"/>
      <c r="B245" s="196"/>
      <c r="C245" s="13"/>
      <c r="D245" s="197" t="s">
        <v>190</v>
      </c>
      <c r="E245" s="198" t="s">
        <v>1</v>
      </c>
      <c r="F245" s="199" t="s">
        <v>333</v>
      </c>
      <c r="G245" s="13"/>
      <c r="H245" s="200">
        <v>69.879999999999995</v>
      </c>
      <c r="I245" s="201"/>
      <c r="J245" s="13"/>
      <c r="K245" s="13"/>
      <c r="L245" s="196"/>
      <c r="M245" s="202"/>
      <c r="N245" s="203"/>
      <c r="O245" s="203"/>
      <c r="P245" s="203"/>
      <c r="Q245" s="203"/>
      <c r="R245" s="203"/>
      <c r="S245" s="203"/>
      <c r="T245" s="20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8" t="s">
        <v>190</v>
      </c>
      <c r="AU245" s="198" t="s">
        <v>88</v>
      </c>
      <c r="AV245" s="13" t="s">
        <v>88</v>
      </c>
      <c r="AW245" s="13" t="s">
        <v>32</v>
      </c>
      <c r="AX245" s="13" t="s">
        <v>76</v>
      </c>
      <c r="AY245" s="198" t="s">
        <v>142</v>
      </c>
    </row>
    <row r="246" s="14" customFormat="1">
      <c r="A246" s="14"/>
      <c r="B246" s="205"/>
      <c r="C246" s="14"/>
      <c r="D246" s="197" t="s">
        <v>190</v>
      </c>
      <c r="E246" s="206" t="s">
        <v>1</v>
      </c>
      <c r="F246" s="207" t="s">
        <v>195</v>
      </c>
      <c r="G246" s="14"/>
      <c r="H246" s="208">
        <v>258.13999999999999</v>
      </c>
      <c r="I246" s="209"/>
      <c r="J246" s="14"/>
      <c r="K246" s="14"/>
      <c r="L246" s="205"/>
      <c r="M246" s="210"/>
      <c r="N246" s="211"/>
      <c r="O246" s="211"/>
      <c r="P246" s="211"/>
      <c r="Q246" s="211"/>
      <c r="R246" s="211"/>
      <c r="S246" s="211"/>
      <c r="T246" s="21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6" t="s">
        <v>190</v>
      </c>
      <c r="AU246" s="206" t="s">
        <v>88</v>
      </c>
      <c r="AV246" s="14" t="s">
        <v>141</v>
      </c>
      <c r="AW246" s="14" t="s">
        <v>32</v>
      </c>
      <c r="AX246" s="14" t="s">
        <v>80</v>
      </c>
      <c r="AY246" s="206" t="s">
        <v>142</v>
      </c>
    </row>
    <row r="247" s="2" customFormat="1" ht="33" customHeight="1">
      <c r="A247" s="36"/>
      <c r="B247" s="175"/>
      <c r="C247" s="176" t="s">
        <v>334</v>
      </c>
      <c r="D247" s="176" t="s">
        <v>143</v>
      </c>
      <c r="E247" s="177" t="s">
        <v>335</v>
      </c>
      <c r="F247" s="178" t="s">
        <v>336</v>
      </c>
      <c r="G247" s="179" t="s">
        <v>218</v>
      </c>
      <c r="H247" s="180">
        <v>371.12</v>
      </c>
      <c r="I247" s="181"/>
      <c r="J247" s="182">
        <f>ROUND(I247*H247,2)</f>
        <v>0</v>
      </c>
      <c r="K247" s="178" t="s">
        <v>1</v>
      </c>
      <c r="L247" s="37"/>
      <c r="M247" s="183" t="s">
        <v>1</v>
      </c>
      <c r="N247" s="184" t="s">
        <v>42</v>
      </c>
      <c r="O247" s="75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7" t="s">
        <v>141</v>
      </c>
      <c r="AT247" s="187" t="s">
        <v>143</v>
      </c>
      <c r="AU247" s="187" t="s">
        <v>88</v>
      </c>
      <c r="AY247" s="17" t="s">
        <v>142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7" t="s">
        <v>88</v>
      </c>
      <c r="BK247" s="188">
        <f>ROUND(I247*H247,2)</f>
        <v>0</v>
      </c>
      <c r="BL247" s="17" t="s">
        <v>141</v>
      </c>
      <c r="BM247" s="187" t="s">
        <v>337</v>
      </c>
    </row>
    <row r="248" s="13" customFormat="1">
      <c r="A248" s="13"/>
      <c r="B248" s="196"/>
      <c r="C248" s="13"/>
      <c r="D248" s="197" t="s">
        <v>190</v>
      </c>
      <c r="E248" s="198" t="s">
        <v>1</v>
      </c>
      <c r="F248" s="199" t="s">
        <v>322</v>
      </c>
      <c r="G248" s="13"/>
      <c r="H248" s="200">
        <v>91.599999999999994</v>
      </c>
      <c r="I248" s="201"/>
      <c r="J248" s="13"/>
      <c r="K248" s="13"/>
      <c r="L248" s="196"/>
      <c r="M248" s="202"/>
      <c r="N248" s="203"/>
      <c r="O248" s="203"/>
      <c r="P248" s="203"/>
      <c r="Q248" s="203"/>
      <c r="R248" s="203"/>
      <c r="S248" s="203"/>
      <c r="T248" s="20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8" t="s">
        <v>190</v>
      </c>
      <c r="AU248" s="198" t="s">
        <v>88</v>
      </c>
      <c r="AV248" s="13" t="s">
        <v>88</v>
      </c>
      <c r="AW248" s="13" t="s">
        <v>32</v>
      </c>
      <c r="AX248" s="13" t="s">
        <v>76</v>
      </c>
      <c r="AY248" s="198" t="s">
        <v>142</v>
      </c>
    </row>
    <row r="249" s="13" customFormat="1">
      <c r="A249" s="13"/>
      <c r="B249" s="196"/>
      <c r="C249" s="13"/>
      <c r="D249" s="197" t="s">
        <v>190</v>
      </c>
      <c r="E249" s="198" t="s">
        <v>1</v>
      </c>
      <c r="F249" s="199" t="s">
        <v>323</v>
      </c>
      <c r="G249" s="13"/>
      <c r="H249" s="200">
        <v>279.51999999999998</v>
      </c>
      <c r="I249" s="201"/>
      <c r="J249" s="13"/>
      <c r="K249" s="13"/>
      <c r="L249" s="196"/>
      <c r="M249" s="202"/>
      <c r="N249" s="203"/>
      <c r="O249" s="203"/>
      <c r="P249" s="203"/>
      <c r="Q249" s="203"/>
      <c r="R249" s="203"/>
      <c r="S249" s="203"/>
      <c r="T249" s="20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8" t="s">
        <v>190</v>
      </c>
      <c r="AU249" s="198" t="s">
        <v>88</v>
      </c>
      <c r="AV249" s="13" t="s">
        <v>88</v>
      </c>
      <c r="AW249" s="13" t="s">
        <v>32</v>
      </c>
      <c r="AX249" s="13" t="s">
        <v>76</v>
      </c>
      <c r="AY249" s="198" t="s">
        <v>142</v>
      </c>
    </row>
    <row r="250" s="14" customFormat="1">
      <c r="A250" s="14"/>
      <c r="B250" s="205"/>
      <c r="C250" s="14"/>
      <c r="D250" s="197" t="s">
        <v>190</v>
      </c>
      <c r="E250" s="206" t="s">
        <v>1</v>
      </c>
      <c r="F250" s="207" t="s">
        <v>195</v>
      </c>
      <c r="G250" s="14"/>
      <c r="H250" s="208">
        <v>371.12</v>
      </c>
      <c r="I250" s="209"/>
      <c r="J250" s="14"/>
      <c r="K250" s="14"/>
      <c r="L250" s="205"/>
      <c r="M250" s="210"/>
      <c r="N250" s="211"/>
      <c r="O250" s="211"/>
      <c r="P250" s="211"/>
      <c r="Q250" s="211"/>
      <c r="R250" s="211"/>
      <c r="S250" s="211"/>
      <c r="T250" s="21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6" t="s">
        <v>190</v>
      </c>
      <c r="AU250" s="206" t="s">
        <v>88</v>
      </c>
      <c r="AV250" s="14" t="s">
        <v>141</v>
      </c>
      <c r="AW250" s="14" t="s">
        <v>32</v>
      </c>
      <c r="AX250" s="14" t="s">
        <v>80</v>
      </c>
      <c r="AY250" s="206" t="s">
        <v>142</v>
      </c>
    </row>
    <row r="251" s="2" customFormat="1" ht="24.15" customHeight="1">
      <c r="A251" s="36"/>
      <c r="B251" s="175"/>
      <c r="C251" s="176" t="s">
        <v>266</v>
      </c>
      <c r="D251" s="176" t="s">
        <v>143</v>
      </c>
      <c r="E251" s="177" t="s">
        <v>338</v>
      </c>
      <c r="F251" s="178" t="s">
        <v>339</v>
      </c>
      <c r="G251" s="179" t="s">
        <v>218</v>
      </c>
      <c r="H251" s="180">
        <v>371.12</v>
      </c>
      <c r="I251" s="181"/>
      <c r="J251" s="182">
        <f>ROUND(I251*H251,2)</f>
        <v>0</v>
      </c>
      <c r="K251" s="178" t="s">
        <v>1</v>
      </c>
      <c r="L251" s="37"/>
      <c r="M251" s="183" t="s">
        <v>1</v>
      </c>
      <c r="N251" s="184" t="s">
        <v>42</v>
      </c>
      <c r="O251" s="75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7" t="s">
        <v>141</v>
      </c>
      <c r="AT251" s="187" t="s">
        <v>143</v>
      </c>
      <c r="AU251" s="187" t="s">
        <v>88</v>
      </c>
      <c r="AY251" s="17" t="s">
        <v>142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7" t="s">
        <v>88</v>
      </c>
      <c r="BK251" s="188">
        <f>ROUND(I251*H251,2)</f>
        <v>0</v>
      </c>
      <c r="BL251" s="17" t="s">
        <v>141</v>
      </c>
      <c r="BM251" s="187" t="s">
        <v>340</v>
      </c>
    </row>
    <row r="252" s="13" customFormat="1">
      <c r="A252" s="13"/>
      <c r="B252" s="196"/>
      <c r="C252" s="13"/>
      <c r="D252" s="197" t="s">
        <v>190</v>
      </c>
      <c r="E252" s="198" t="s">
        <v>1</v>
      </c>
      <c r="F252" s="199" t="s">
        <v>322</v>
      </c>
      <c r="G252" s="13"/>
      <c r="H252" s="200">
        <v>91.599999999999994</v>
      </c>
      <c r="I252" s="201"/>
      <c r="J252" s="13"/>
      <c r="K252" s="13"/>
      <c r="L252" s="196"/>
      <c r="M252" s="202"/>
      <c r="N252" s="203"/>
      <c r="O252" s="203"/>
      <c r="P252" s="203"/>
      <c r="Q252" s="203"/>
      <c r="R252" s="203"/>
      <c r="S252" s="203"/>
      <c r="T252" s="20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8" t="s">
        <v>190</v>
      </c>
      <c r="AU252" s="198" t="s">
        <v>88</v>
      </c>
      <c r="AV252" s="13" t="s">
        <v>88</v>
      </c>
      <c r="AW252" s="13" t="s">
        <v>32</v>
      </c>
      <c r="AX252" s="13" t="s">
        <v>76</v>
      </c>
      <c r="AY252" s="198" t="s">
        <v>142</v>
      </c>
    </row>
    <row r="253" s="13" customFormat="1">
      <c r="A253" s="13"/>
      <c r="B253" s="196"/>
      <c r="C253" s="13"/>
      <c r="D253" s="197" t="s">
        <v>190</v>
      </c>
      <c r="E253" s="198" t="s">
        <v>1</v>
      </c>
      <c r="F253" s="199" t="s">
        <v>323</v>
      </c>
      <c r="G253" s="13"/>
      <c r="H253" s="200">
        <v>279.51999999999998</v>
      </c>
      <c r="I253" s="201"/>
      <c r="J253" s="13"/>
      <c r="K253" s="13"/>
      <c r="L253" s="196"/>
      <c r="M253" s="202"/>
      <c r="N253" s="203"/>
      <c r="O253" s="203"/>
      <c r="P253" s="203"/>
      <c r="Q253" s="203"/>
      <c r="R253" s="203"/>
      <c r="S253" s="203"/>
      <c r="T253" s="20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8" t="s">
        <v>190</v>
      </c>
      <c r="AU253" s="198" t="s">
        <v>88</v>
      </c>
      <c r="AV253" s="13" t="s">
        <v>88</v>
      </c>
      <c r="AW253" s="13" t="s">
        <v>32</v>
      </c>
      <c r="AX253" s="13" t="s">
        <v>76</v>
      </c>
      <c r="AY253" s="198" t="s">
        <v>142</v>
      </c>
    </row>
    <row r="254" s="14" customFormat="1">
      <c r="A254" s="14"/>
      <c r="B254" s="205"/>
      <c r="C254" s="14"/>
      <c r="D254" s="197" t="s">
        <v>190</v>
      </c>
      <c r="E254" s="206" t="s">
        <v>1</v>
      </c>
      <c r="F254" s="207" t="s">
        <v>195</v>
      </c>
      <c r="G254" s="14"/>
      <c r="H254" s="208">
        <v>371.12</v>
      </c>
      <c r="I254" s="209"/>
      <c r="J254" s="14"/>
      <c r="K254" s="14"/>
      <c r="L254" s="205"/>
      <c r="M254" s="210"/>
      <c r="N254" s="211"/>
      <c r="O254" s="211"/>
      <c r="P254" s="211"/>
      <c r="Q254" s="211"/>
      <c r="R254" s="211"/>
      <c r="S254" s="211"/>
      <c r="T254" s="21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6" t="s">
        <v>190</v>
      </c>
      <c r="AU254" s="206" t="s">
        <v>88</v>
      </c>
      <c r="AV254" s="14" t="s">
        <v>141</v>
      </c>
      <c r="AW254" s="14" t="s">
        <v>32</v>
      </c>
      <c r="AX254" s="14" t="s">
        <v>80</v>
      </c>
      <c r="AY254" s="206" t="s">
        <v>142</v>
      </c>
    </row>
    <row r="255" s="2" customFormat="1" ht="16.5" customHeight="1">
      <c r="A255" s="36"/>
      <c r="B255" s="175"/>
      <c r="C255" s="176" t="s">
        <v>341</v>
      </c>
      <c r="D255" s="176" t="s">
        <v>143</v>
      </c>
      <c r="E255" s="177" t="s">
        <v>342</v>
      </c>
      <c r="F255" s="178" t="s">
        <v>343</v>
      </c>
      <c r="G255" s="179" t="s">
        <v>218</v>
      </c>
      <c r="H255" s="180">
        <v>742.24000000000001</v>
      </c>
      <c r="I255" s="181"/>
      <c r="J255" s="182">
        <f>ROUND(I255*H255,2)</f>
        <v>0</v>
      </c>
      <c r="K255" s="178" t="s">
        <v>1</v>
      </c>
      <c r="L255" s="37"/>
      <c r="M255" s="183" t="s">
        <v>1</v>
      </c>
      <c r="N255" s="184" t="s">
        <v>42</v>
      </c>
      <c r="O255" s="75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141</v>
      </c>
      <c r="AT255" s="187" t="s">
        <v>143</v>
      </c>
      <c r="AU255" s="187" t="s">
        <v>88</v>
      </c>
      <c r="AY255" s="17" t="s">
        <v>142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88</v>
      </c>
      <c r="BK255" s="188">
        <f>ROUND(I255*H255,2)</f>
        <v>0</v>
      </c>
      <c r="BL255" s="17" t="s">
        <v>141</v>
      </c>
      <c r="BM255" s="187" t="s">
        <v>344</v>
      </c>
    </row>
    <row r="256" s="13" customFormat="1">
      <c r="A256" s="13"/>
      <c r="B256" s="196"/>
      <c r="C256" s="13"/>
      <c r="D256" s="197" t="s">
        <v>190</v>
      </c>
      <c r="E256" s="198" t="s">
        <v>1</v>
      </c>
      <c r="F256" s="199" t="s">
        <v>345</v>
      </c>
      <c r="G256" s="13"/>
      <c r="H256" s="200">
        <v>91.599999999999994</v>
      </c>
      <c r="I256" s="201"/>
      <c r="J256" s="13"/>
      <c r="K256" s="13"/>
      <c r="L256" s="196"/>
      <c r="M256" s="202"/>
      <c r="N256" s="203"/>
      <c r="O256" s="203"/>
      <c r="P256" s="203"/>
      <c r="Q256" s="203"/>
      <c r="R256" s="203"/>
      <c r="S256" s="203"/>
      <c r="T256" s="20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8" t="s">
        <v>190</v>
      </c>
      <c r="AU256" s="198" t="s">
        <v>88</v>
      </c>
      <c r="AV256" s="13" t="s">
        <v>88</v>
      </c>
      <c r="AW256" s="13" t="s">
        <v>32</v>
      </c>
      <c r="AX256" s="13" t="s">
        <v>76</v>
      </c>
      <c r="AY256" s="198" t="s">
        <v>142</v>
      </c>
    </row>
    <row r="257" s="13" customFormat="1">
      <c r="A257" s="13"/>
      <c r="B257" s="196"/>
      <c r="C257" s="13"/>
      <c r="D257" s="197" t="s">
        <v>190</v>
      </c>
      <c r="E257" s="198" t="s">
        <v>1</v>
      </c>
      <c r="F257" s="199" t="s">
        <v>323</v>
      </c>
      <c r="G257" s="13"/>
      <c r="H257" s="200">
        <v>279.51999999999998</v>
      </c>
      <c r="I257" s="201"/>
      <c r="J257" s="13"/>
      <c r="K257" s="13"/>
      <c r="L257" s="196"/>
      <c r="M257" s="202"/>
      <c r="N257" s="203"/>
      <c r="O257" s="203"/>
      <c r="P257" s="203"/>
      <c r="Q257" s="203"/>
      <c r="R257" s="203"/>
      <c r="S257" s="203"/>
      <c r="T257" s="20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8" t="s">
        <v>190</v>
      </c>
      <c r="AU257" s="198" t="s">
        <v>88</v>
      </c>
      <c r="AV257" s="13" t="s">
        <v>88</v>
      </c>
      <c r="AW257" s="13" t="s">
        <v>32</v>
      </c>
      <c r="AX257" s="13" t="s">
        <v>76</v>
      </c>
      <c r="AY257" s="198" t="s">
        <v>142</v>
      </c>
    </row>
    <row r="258" s="13" customFormat="1">
      <c r="A258" s="13"/>
      <c r="B258" s="196"/>
      <c r="C258" s="13"/>
      <c r="D258" s="197" t="s">
        <v>190</v>
      </c>
      <c r="E258" s="198" t="s">
        <v>1</v>
      </c>
      <c r="F258" s="199" t="s">
        <v>346</v>
      </c>
      <c r="G258" s="13"/>
      <c r="H258" s="200">
        <v>371.12</v>
      </c>
      <c r="I258" s="201"/>
      <c r="J258" s="13"/>
      <c r="K258" s="13"/>
      <c r="L258" s="196"/>
      <c r="M258" s="202"/>
      <c r="N258" s="203"/>
      <c r="O258" s="203"/>
      <c r="P258" s="203"/>
      <c r="Q258" s="203"/>
      <c r="R258" s="203"/>
      <c r="S258" s="203"/>
      <c r="T258" s="2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8" t="s">
        <v>190</v>
      </c>
      <c r="AU258" s="198" t="s">
        <v>88</v>
      </c>
      <c r="AV258" s="13" t="s">
        <v>88</v>
      </c>
      <c r="AW258" s="13" t="s">
        <v>32</v>
      </c>
      <c r="AX258" s="13" t="s">
        <v>76</v>
      </c>
      <c r="AY258" s="198" t="s">
        <v>142</v>
      </c>
    </row>
    <row r="259" s="14" customFormat="1">
      <c r="A259" s="14"/>
      <c r="B259" s="205"/>
      <c r="C259" s="14"/>
      <c r="D259" s="197" t="s">
        <v>190</v>
      </c>
      <c r="E259" s="206" t="s">
        <v>1</v>
      </c>
      <c r="F259" s="207" t="s">
        <v>195</v>
      </c>
      <c r="G259" s="14"/>
      <c r="H259" s="208">
        <v>742.24000000000001</v>
      </c>
      <c r="I259" s="209"/>
      <c r="J259" s="14"/>
      <c r="K259" s="14"/>
      <c r="L259" s="205"/>
      <c r="M259" s="210"/>
      <c r="N259" s="211"/>
      <c r="O259" s="211"/>
      <c r="P259" s="211"/>
      <c r="Q259" s="211"/>
      <c r="R259" s="211"/>
      <c r="S259" s="211"/>
      <c r="T259" s="21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6" t="s">
        <v>190</v>
      </c>
      <c r="AU259" s="206" t="s">
        <v>88</v>
      </c>
      <c r="AV259" s="14" t="s">
        <v>141</v>
      </c>
      <c r="AW259" s="14" t="s">
        <v>32</v>
      </c>
      <c r="AX259" s="14" t="s">
        <v>80</v>
      </c>
      <c r="AY259" s="206" t="s">
        <v>142</v>
      </c>
    </row>
    <row r="260" s="2" customFormat="1" ht="33" customHeight="1">
      <c r="A260" s="36"/>
      <c r="B260" s="175"/>
      <c r="C260" s="176" t="s">
        <v>272</v>
      </c>
      <c r="D260" s="176" t="s">
        <v>143</v>
      </c>
      <c r="E260" s="177" t="s">
        <v>347</v>
      </c>
      <c r="F260" s="178" t="s">
        <v>348</v>
      </c>
      <c r="G260" s="179" t="s">
        <v>189</v>
      </c>
      <c r="H260" s="180">
        <v>16.914999999999999</v>
      </c>
      <c r="I260" s="181"/>
      <c r="J260" s="182">
        <f>ROUND(I260*H260,2)</f>
        <v>0</v>
      </c>
      <c r="K260" s="178" t="s">
        <v>155</v>
      </c>
      <c r="L260" s="37"/>
      <c r="M260" s="183" t="s">
        <v>1</v>
      </c>
      <c r="N260" s="184" t="s">
        <v>42</v>
      </c>
      <c r="O260" s="7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141</v>
      </c>
      <c r="AT260" s="187" t="s">
        <v>143</v>
      </c>
      <c r="AU260" s="187" t="s">
        <v>88</v>
      </c>
      <c r="AY260" s="17" t="s">
        <v>142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88</v>
      </c>
      <c r="BK260" s="188">
        <f>ROUND(I260*H260,2)</f>
        <v>0</v>
      </c>
      <c r="BL260" s="17" t="s">
        <v>141</v>
      </c>
      <c r="BM260" s="187" t="s">
        <v>349</v>
      </c>
    </row>
    <row r="261" s="13" customFormat="1">
      <c r="A261" s="13"/>
      <c r="B261" s="196"/>
      <c r="C261" s="13"/>
      <c r="D261" s="197" t="s">
        <v>190</v>
      </c>
      <c r="E261" s="198" t="s">
        <v>1</v>
      </c>
      <c r="F261" s="199" t="s">
        <v>350</v>
      </c>
      <c r="G261" s="13"/>
      <c r="H261" s="200">
        <v>9.9220000000000006</v>
      </c>
      <c r="I261" s="201"/>
      <c r="J261" s="13"/>
      <c r="K261" s="13"/>
      <c r="L261" s="196"/>
      <c r="M261" s="202"/>
      <c r="N261" s="203"/>
      <c r="O261" s="203"/>
      <c r="P261" s="203"/>
      <c r="Q261" s="203"/>
      <c r="R261" s="203"/>
      <c r="S261" s="203"/>
      <c r="T261" s="20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8" t="s">
        <v>190</v>
      </c>
      <c r="AU261" s="198" t="s">
        <v>88</v>
      </c>
      <c r="AV261" s="13" t="s">
        <v>88</v>
      </c>
      <c r="AW261" s="13" t="s">
        <v>32</v>
      </c>
      <c r="AX261" s="13" t="s">
        <v>76</v>
      </c>
      <c r="AY261" s="198" t="s">
        <v>142</v>
      </c>
    </row>
    <row r="262" s="13" customFormat="1">
      <c r="A262" s="13"/>
      <c r="B262" s="196"/>
      <c r="C262" s="13"/>
      <c r="D262" s="197" t="s">
        <v>190</v>
      </c>
      <c r="E262" s="198" t="s">
        <v>1</v>
      </c>
      <c r="F262" s="199" t="s">
        <v>351</v>
      </c>
      <c r="G262" s="13"/>
      <c r="H262" s="200">
        <v>2.7999999999999998</v>
      </c>
      <c r="I262" s="201"/>
      <c r="J262" s="13"/>
      <c r="K262" s="13"/>
      <c r="L262" s="196"/>
      <c r="M262" s="202"/>
      <c r="N262" s="203"/>
      <c r="O262" s="203"/>
      <c r="P262" s="203"/>
      <c r="Q262" s="203"/>
      <c r="R262" s="203"/>
      <c r="S262" s="203"/>
      <c r="T262" s="20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8" t="s">
        <v>190</v>
      </c>
      <c r="AU262" s="198" t="s">
        <v>88</v>
      </c>
      <c r="AV262" s="13" t="s">
        <v>88</v>
      </c>
      <c r="AW262" s="13" t="s">
        <v>32</v>
      </c>
      <c r="AX262" s="13" t="s">
        <v>76</v>
      </c>
      <c r="AY262" s="198" t="s">
        <v>142</v>
      </c>
    </row>
    <row r="263" s="13" customFormat="1">
      <c r="A263" s="13"/>
      <c r="B263" s="196"/>
      <c r="C263" s="13"/>
      <c r="D263" s="197" t="s">
        <v>190</v>
      </c>
      <c r="E263" s="198" t="s">
        <v>1</v>
      </c>
      <c r="F263" s="199" t="s">
        <v>352</v>
      </c>
      <c r="G263" s="13"/>
      <c r="H263" s="200">
        <v>4.1929999999999996</v>
      </c>
      <c r="I263" s="201"/>
      <c r="J263" s="13"/>
      <c r="K263" s="13"/>
      <c r="L263" s="196"/>
      <c r="M263" s="202"/>
      <c r="N263" s="203"/>
      <c r="O263" s="203"/>
      <c r="P263" s="203"/>
      <c r="Q263" s="203"/>
      <c r="R263" s="203"/>
      <c r="S263" s="203"/>
      <c r="T263" s="20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8" t="s">
        <v>190</v>
      </c>
      <c r="AU263" s="198" t="s">
        <v>88</v>
      </c>
      <c r="AV263" s="13" t="s">
        <v>88</v>
      </c>
      <c r="AW263" s="13" t="s">
        <v>32</v>
      </c>
      <c r="AX263" s="13" t="s">
        <v>76</v>
      </c>
      <c r="AY263" s="198" t="s">
        <v>142</v>
      </c>
    </row>
    <row r="264" s="14" customFormat="1">
      <c r="A264" s="14"/>
      <c r="B264" s="205"/>
      <c r="C264" s="14"/>
      <c r="D264" s="197" t="s">
        <v>190</v>
      </c>
      <c r="E264" s="206" t="s">
        <v>1</v>
      </c>
      <c r="F264" s="207" t="s">
        <v>195</v>
      </c>
      <c r="G264" s="14"/>
      <c r="H264" s="208">
        <v>16.914999999999999</v>
      </c>
      <c r="I264" s="209"/>
      <c r="J264" s="14"/>
      <c r="K264" s="14"/>
      <c r="L264" s="205"/>
      <c r="M264" s="210"/>
      <c r="N264" s="211"/>
      <c r="O264" s="211"/>
      <c r="P264" s="211"/>
      <c r="Q264" s="211"/>
      <c r="R264" s="211"/>
      <c r="S264" s="211"/>
      <c r="T264" s="21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6" t="s">
        <v>190</v>
      </c>
      <c r="AU264" s="206" t="s">
        <v>88</v>
      </c>
      <c r="AV264" s="14" t="s">
        <v>141</v>
      </c>
      <c r="AW264" s="14" t="s">
        <v>32</v>
      </c>
      <c r="AX264" s="14" t="s">
        <v>80</v>
      </c>
      <c r="AY264" s="206" t="s">
        <v>142</v>
      </c>
    </row>
    <row r="265" s="2" customFormat="1" ht="21.75" customHeight="1">
      <c r="A265" s="36"/>
      <c r="B265" s="175"/>
      <c r="C265" s="176" t="s">
        <v>353</v>
      </c>
      <c r="D265" s="176" t="s">
        <v>143</v>
      </c>
      <c r="E265" s="177" t="s">
        <v>354</v>
      </c>
      <c r="F265" s="178" t="s">
        <v>355</v>
      </c>
      <c r="G265" s="179" t="s">
        <v>218</v>
      </c>
      <c r="H265" s="180">
        <v>119.858</v>
      </c>
      <c r="I265" s="181"/>
      <c r="J265" s="182">
        <f>ROUND(I265*H265,2)</f>
        <v>0</v>
      </c>
      <c r="K265" s="178" t="s">
        <v>155</v>
      </c>
      <c r="L265" s="37"/>
      <c r="M265" s="183" t="s">
        <v>1</v>
      </c>
      <c r="N265" s="184" t="s">
        <v>42</v>
      </c>
      <c r="O265" s="75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7" t="s">
        <v>141</v>
      </c>
      <c r="AT265" s="187" t="s">
        <v>143</v>
      </c>
      <c r="AU265" s="187" t="s">
        <v>88</v>
      </c>
      <c r="AY265" s="17" t="s">
        <v>142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7" t="s">
        <v>88</v>
      </c>
      <c r="BK265" s="188">
        <f>ROUND(I265*H265,2)</f>
        <v>0</v>
      </c>
      <c r="BL265" s="17" t="s">
        <v>141</v>
      </c>
      <c r="BM265" s="187" t="s">
        <v>356</v>
      </c>
    </row>
    <row r="266" s="13" customFormat="1">
      <c r="A266" s="13"/>
      <c r="B266" s="196"/>
      <c r="C266" s="13"/>
      <c r="D266" s="197" t="s">
        <v>190</v>
      </c>
      <c r="E266" s="198" t="s">
        <v>1</v>
      </c>
      <c r="F266" s="199" t="s">
        <v>357</v>
      </c>
      <c r="G266" s="13"/>
      <c r="H266" s="200">
        <v>74.412000000000006</v>
      </c>
      <c r="I266" s="201"/>
      <c r="J266" s="13"/>
      <c r="K266" s="13"/>
      <c r="L266" s="196"/>
      <c r="M266" s="202"/>
      <c r="N266" s="203"/>
      <c r="O266" s="203"/>
      <c r="P266" s="203"/>
      <c r="Q266" s="203"/>
      <c r="R266" s="203"/>
      <c r="S266" s="203"/>
      <c r="T266" s="20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8" t="s">
        <v>190</v>
      </c>
      <c r="AU266" s="198" t="s">
        <v>88</v>
      </c>
      <c r="AV266" s="13" t="s">
        <v>88</v>
      </c>
      <c r="AW266" s="13" t="s">
        <v>32</v>
      </c>
      <c r="AX266" s="13" t="s">
        <v>76</v>
      </c>
      <c r="AY266" s="198" t="s">
        <v>142</v>
      </c>
    </row>
    <row r="267" s="13" customFormat="1">
      <c r="A267" s="13"/>
      <c r="B267" s="196"/>
      <c r="C267" s="13"/>
      <c r="D267" s="197" t="s">
        <v>190</v>
      </c>
      <c r="E267" s="198" t="s">
        <v>1</v>
      </c>
      <c r="F267" s="199" t="s">
        <v>213</v>
      </c>
      <c r="G267" s="13"/>
      <c r="H267" s="200">
        <v>14</v>
      </c>
      <c r="I267" s="201"/>
      <c r="J267" s="13"/>
      <c r="K267" s="13"/>
      <c r="L267" s="196"/>
      <c r="M267" s="202"/>
      <c r="N267" s="203"/>
      <c r="O267" s="203"/>
      <c r="P267" s="203"/>
      <c r="Q267" s="203"/>
      <c r="R267" s="203"/>
      <c r="S267" s="203"/>
      <c r="T267" s="20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8" t="s">
        <v>190</v>
      </c>
      <c r="AU267" s="198" t="s">
        <v>88</v>
      </c>
      <c r="AV267" s="13" t="s">
        <v>88</v>
      </c>
      <c r="AW267" s="13" t="s">
        <v>32</v>
      </c>
      <c r="AX267" s="13" t="s">
        <v>76</v>
      </c>
      <c r="AY267" s="198" t="s">
        <v>142</v>
      </c>
    </row>
    <row r="268" s="13" customFormat="1">
      <c r="A268" s="13"/>
      <c r="B268" s="196"/>
      <c r="C268" s="13"/>
      <c r="D268" s="197" t="s">
        <v>190</v>
      </c>
      <c r="E268" s="198" t="s">
        <v>1</v>
      </c>
      <c r="F268" s="199" t="s">
        <v>358</v>
      </c>
      <c r="G268" s="13"/>
      <c r="H268" s="200">
        <v>31.446000000000002</v>
      </c>
      <c r="I268" s="201"/>
      <c r="J268" s="13"/>
      <c r="K268" s="13"/>
      <c r="L268" s="196"/>
      <c r="M268" s="202"/>
      <c r="N268" s="203"/>
      <c r="O268" s="203"/>
      <c r="P268" s="203"/>
      <c r="Q268" s="203"/>
      <c r="R268" s="203"/>
      <c r="S268" s="203"/>
      <c r="T268" s="20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8" t="s">
        <v>190</v>
      </c>
      <c r="AU268" s="198" t="s">
        <v>88</v>
      </c>
      <c r="AV268" s="13" t="s">
        <v>88</v>
      </c>
      <c r="AW268" s="13" t="s">
        <v>32</v>
      </c>
      <c r="AX268" s="13" t="s">
        <v>76</v>
      </c>
      <c r="AY268" s="198" t="s">
        <v>142</v>
      </c>
    </row>
    <row r="269" s="14" customFormat="1">
      <c r="A269" s="14"/>
      <c r="B269" s="205"/>
      <c r="C269" s="14"/>
      <c r="D269" s="197" t="s">
        <v>190</v>
      </c>
      <c r="E269" s="206" t="s">
        <v>1</v>
      </c>
      <c r="F269" s="207" t="s">
        <v>195</v>
      </c>
      <c r="G269" s="14"/>
      <c r="H269" s="208">
        <v>119.858</v>
      </c>
      <c r="I269" s="209"/>
      <c r="J269" s="14"/>
      <c r="K269" s="14"/>
      <c r="L269" s="205"/>
      <c r="M269" s="210"/>
      <c r="N269" s="211"/>
      <c r="O269" s="211"/>
      <c r="P269" s="211"/>
      <c r="Q269" s="211"/>
      <c r="R269" s="211"/>
      <c r="S269" s="211"/>
      <c r="T269" s="21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6" t="s">
        <v>190</v>
      </c>
      <c r="AU269" s="206" t="s">
        <v>88</v>
      </c>
      <c r="AV269" s="14" t="s">
        <v>141</v>
      </c>
      <c r="AW269" s="14" t="s">
        <v>32</v>
      </c>
      <c r="AX269" s="14" t="s">
        <v>80</v>
      </c>
      <c r="AY269" s="206" t="s">
        <v>142</v>
      </c>
    </row>
    <row r="270" s="12" customFormat="1" ht="22.8" customHeight="1">
      <c r="A270" s="12"/>
      <c r="B270" s="164"/>
      <c r="C270" s="12"/>
      <c r="D270" s="165" t="s">
        <v>75</v>
      </c>
      <c r="E270" s="189" t="s">
        <v>164</v>
      </c>
      <c r="F270" s="189" t="s">
        <v>359</v>
      </c>
      <c r="G270" s="12"/>
      <c r="H270" s="12"/>
      <c r="I270" s="167"/>
      <c r="J270" s="190">
        <f>BK270</f>
        <v>0</v>
      </c>
      <c r="K270" s="12"/>
      <c r="L270" s="164"/>
      <c r="M270" s="169"/>
      <c r="N270" s="170"/>
      <c r="O270" s="170"/>
      <c r="P270" s="171">
        <f>SUM(P271:P275)</f>
        <v>0</v>
      </c>
      <c r="Q270" s="170"/>
      <c r="R270" s="171">
        <f>SUM(R271:R275)</f>
        <v>0</v>
      </c>
      <c r="S270" s="170"/>
      <c r="T270" s="172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65" t="s">
        <v>80</v>
      </c>
      <c r="AT270" s="173" t="s">
        <v>75</v>
      </c>
      <c r="AU270" s="173" t="s">
        <v>80</v>
      </c>
      <c r="AY270" s="165" t="s">
        <v>142</v>
      </c>
      <c r="BK270" s="174">
        <f>SUM(BK271:BK275)</f>
        <v>0</v>
      </c>
    </row>
    <row r="271" s="2" customFormat="1" ht="24.15" customHeight="1">
      <c r="A271" s="36"/>
      <c r="B271" s="175"/>
      <c r="C271" s="176" t="s">
        <v>277</v>
      </c>
      <c r="D271" s="176" t="s">
        <v>143</v>
      </c>
      <c r="E271" s="177" t="s">
        <v>360</v>
      </c>
      <c r="F271" s="178" t="s">
        <v>361</v>
      </c>
      <c r="G271" s="179" t="s">
        <v>154</v>
      </c>
      <c r="H271" s="180">
        <v>3</v>
      </c>
      <c r="I271" s="181"/>
      <c r="J271" s="182">
        <f>ROUND(I271*H271,2)</f>
        <v>0</v>
      </c>
      <c r="K271" s="178" t="s">
        <v>155</v>
      </c>
      <c r="L271" s="37"/>
      <c r="M271" s="183" t="s">
        <v>1</v>
      </c>
      <c r="N271" s="184" t="s">
        <v>42</v>
      </c>
      <c r="O271" s="75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141</v>
      </c>
      <c r="AT271" s="187" t="s">
        <v>143</v>
      </c>
      <c r="AU271" s="187" t="s">
        <v>88</v>
      </c>
      <c r="AY271" s="17" t="s">
        <v>142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88</v>
      </c>
      <c r="BK271" s="188">
        <f>ROUND(I271*H271,2)</f>
        <v>0</v>
      </c>
      <c r="BL271" s="17" t="s">
        <v>141</v>
      </c>
      <c r="BM271" s="187" t="s">
        <v>362</v>
      </c>
    </row>
    <row r="272" s="2" customFormat="1" ht="24.15" customHeight="1">
      <c r="A272" s="36"/>
      <c r="B272" s="175"/>
      <c r="C272" s="176" t="s">
        <v>363</v>
      </c>
      <c r="D272" s="176" t="s">
        <v>143</v>
      </c>
      <c r="E272" s="177" t="s">
        <v>364</v>
      </c>
      <c r="F272" s="178" t="s">
        <v>365</v>
      </c>
      <c r="G272" s="179" t="s">
        <v>154</v>
      </c>
      <c r="H272" s="180">
        <v>1</v>
      </c>
      <c r="I272" s="181"/>
      <c r="J272" s="182">
        <f>ROUND(I272*H272,2)</f>
        <v>0</v>
      </c>
      <c r="K272" s="178" t="s">
        <v>155</v>
      </c>
      <c r="L272" s="37"/>
      <c r="M272" s="183" t="s">
        <v>1</v>
      </c>
      <c r="N272" s="184" t="s">
        <v>42</v>
      </c>
      <c r="O272" s="75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7" t="s">
        <v>141</v>
      </c>
      <c r="AT272" s="187" t="s">
        <v>143</v>
      </c>
      <c r="AU272" s="187" t="s">
        <v>88</v>
      </c>
      <c r="AY272" s="17" t="s">
        <v>142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7" t="s">
        <v>88</v>
      </c>
      <c r="BK272" s="188">
        <f>ROUND(I272*H272,2)</f>
        <v>0</v>
      </c>
      <c r="BL272" s="17" t="s">
        <v>141</v>
      </c>
      <c r="BM272" s="187" t="s">
        <v>366</v>
      </c>
    </row>
    <row r="273" s="2" customFormat="1" ht="24.15" customHeight="1">
      <c r="A273" s="36"/>
      <c r="B273" s="175"/>
      <c r="C273" s="176" t="s">
        <v>281</v>
      </c>
      <c r="D273" s="176" t="s">
        <v>143</v>
      </c>
      <c r="E273" s="177" t="s">
        <v>367</v>
      </c>
      <c r="F273" s="178" t="s">
        <v>368</v>
      </c>
      <c r="G273" s="179" t="s">
        <v>154</v>
      </c>
      <c r="H273" s="180">
        <v>4</v>
      </c>
      <c r="I273" s="181"/>
      <c r="J273" s="182">
        <f>ROUND(I273*H273,2)</f>
        <v>0</v>
      </c>
      <c r="K273" s="178" t="s">
        <v>155</v>
      </c>
      <c r="L273" s="37"/>
      <c r="M273" s="183" t="s">
        <v>1</v>
      </c>
      <c r="N273" s="184" t="s">
        <v>42</v>
      </c>
      <c r="O273" s="75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7" t="s">
        <v>141</v>
      </c>
      <c r="AT273" s="187" t="s">
        <v>143</v>
      </c>
      <c r="AU273" s="187" t="s">
        <v>88</v>
      </c>
      <c r="AY273" s="17" t="s">
        <v>142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7" t="s">
        <v>88</v>
      </c>
      <c r="BK273" s="188">
        <f>ROUND(I273*H273,2)</f>
        <v>0</v>
      </c>
      <c r="BL273" s="17" t="s">
        <v>141</v>
      </c>
      <c r="BM273" s="187" t="s">
        <v>369</v>
      </c>
    </row>
    <row r="274" s="2" customFormat="1" ht="24.15" customHeight="1">
      <c r="A274" s="36"/>
      <c r="B274" s="175"/>
      <c r="C274" s="176" t="s">
        <v>370</v>
      </c>
      <c r="D274" s="176" t="s">
        <v>143</v>
      </c>
      <c r="E274" s="177" t="s">
        <v>371</v>
      </c>
      <c r="F274" s="178" t="s">
        <v>372</v>
      </c>
      <c r="G274" s="179" t="s">
        <v>154</v>
      </c>
      <c r="H274" s="180">
        <v>4</v>
      </c>
      <c r="I274" s="181"/>
      <c r="J274" s="182">
        <f>ROUND(I274*H274,2)</f>
        <v>0</v>
      </c>
      <c r="K274" s="178" t="s">
        <v>155</v>
      </c>
      <c r="L274" s="37"/>
      <c r="M274" s="183" t="s">
        <v>1</v>
      </c>
      <c r="N274" s="184" t="s">
        <v>42</v>
      </c>
      <c r="O274" s="75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7" t="s">
        <v>141</v>
      </c>
      <c r="AT274" s="187" t="s">
        <v>143</v>
      </c>
      <c r="AU274" s="187" t="s">
        <v>88</v>
      </c>
      <c r="AY274" s="17" t="s">
        <v>142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7" t="s">
        <v>88</v>
      </c>
      <c r="BK274" s="188">
        <f>ROUND(I274*H274,2)</f>
        <v>0</v>
      </c>
      <c r="BL274" s="17" t="s">
        <v>141</v>
      </c>
      <c r="BM274" s="187" t="s">
        <v>373</v>
      </c>
    </row>
    <row r="275" s="2" customFormat="1" ht="33" customHeight="1">
      <c r="A275" s="36"/>
      <c r="B275" s="175"/>
      <c r="C275" s="176" t="s">
        <v>287</v>
      </c>
      <c r="D275" s="176" t="s">
        <v>143</v>
      </c>
      <c r="E275" s="177" t="s">
        <v>374</v>
      </c>
      <c r="F275" s="178" t="s">
        <v>375</v>
      </c>
      <c r="G275" s="179" t="s">
        <v>154</v>
      </c>
      <c r="H275" s="180">
        <v>4</v>
      </c>
      <c r="I275" s="181"/>
      <c r="J275" s="182">
        <f>ROUND(I275*H275,2)</f>
        <v>0</v>
      </c>
      <c r="K275" s="178" t="s">
        <v>155</v>
      </c>
      <c r="L275" s="37"/>
      <c r="M275" s="183" t="s">
        <v>1</v>
      </c>
      <c r="N275" s="184" t="s">
        <v>42</v>
      </c>
      <c r="O275" s="7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141</v>
      </c>
      <c r="AT275" s="187" t="s">
        <v>143</v>
      </c>
      <c r="AU275" s="187" t="s">
        <v>88</v>
      </c>
      <c r="AY275" s="17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88</v>
      </c>
      <c r="BK275" s="188">
        <f>ROUND(I275*H275,2)</f>
        <v>0</v>
      </c>
      <c r="BL275" s="17" t="s">
        <v>141</v>
      </c>
      <c r="BM275" s="187" t="s">
        <v>376</v>
      </c>
    </row>
    <row r="276" s="12" customFormat="1" ht="22.8" customHeight="1">
      <c r="A276" s="12"/>
      <c r="B276" s="164"/>
      <c r="C276" s="12"/>
      <c r="D276" s="165" t="s">
        <v>75</v>
      </c>
      <c r="E276" s="189" t="s">
        <v>223</v>
      </c>
      <c r="F276" s="189" t="s">
        <v>377</v>
      </c>
      <c r="G276" s="12"/>
      <c r="H276" s="12"/>
      <c r="I276" s="167"/>
      <c r="J276" s="190">
        <f>BK276</f>
        <v>0</v>
      </c>
      <c r="K276" s="12"/>
      <c r="L276" s="164"/>
      <c r="M276" s="169"/>
      <c r="N276" s="170"/>
      <c r="O276" s="170"/>
      <c r="P276" s="171">
        <f>SUM(P277:P317)</f>
        <v>0</v>
      </c>
      <c r="Q276" s="170"/>
      <c r="R276" s="171">
        <f>SUM(R277:R317)</f>
        <v>0</v>
      </c>
      <c r="S276" s="170"/>
      <c r="T276" s="172">
        <f>SUM(T277:T317)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65" t="s">
        <v>80</v>
      </c>
      <c r="AT276" s="173" t="s">
        <v>75</v>
      </c>
      <c r="AU276" s="173" t="s">
        <v>80</v>
      </c>
      <c r="AY276" s="165" t="s">
        <v>142</v>
      </c>
      <c r="BK276" s="174">
        <f>SUM(BK277:BK317)</f>
        <v>0</v>
      </c>
    </row>
    <row r="277" s="2" customFormat="1" ht="24.15" customHeight="1">
      <c r="A277" s="36"/>
      <c r="B277" s="175"/>
      <c r="C277" s="176" t="s">
        <v>378</v>
      </c>
      <c r="D277" s="176" t="s">
        <v>143</v>
      </c>
      <c r="E277" s="177" t="s">
        <v>379</v>
      </c>
      <c r="F277" s="178" t="s">
        <v>380</v>
      </c>
      <c r="G277" s="179" t="s">
        <v>244</v>
      </c>
      <c r="H277" s="180">
        <v>38.049999999999997</v>
      </c>
      <c r="I277" s="181"/>
      <c r="J277" s="182">
        <f>ROUND(I277*H277,2)</f>
        <v>0</v>
      </c>
      <c r="K277" s="178" t="s">
        <v>155</v>
      </c>
      <c r="L277" s="37"/>
      <c r="M277" s="183" t="s">
        <v>1</v>
      </c>
      <c r="N277" s="184" t="s">
        <v>42</v>
      </c>
      <c r="O277" s="75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7" t="s">
        <v>141</v>
      </c>
      <c r="AT277" s="187" t="s">
        <v>143</v>
      </c>
      <c r="AU277" s="187" t="s">
        <v>88</v>
      </c>
      <c r="AY277" s="17" t="s">
        <v>142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7" t="s">
        <v>88</v>
      </c>
      <c r="BK277" s="188">
        <f>ROUND(I277*H277,2)</f>
        <v>0</v>
      </c>
      <c r="BL277" s="17" t="s">
        <v>141</v>
      </c>
      <c r="BM277" s="187" t="s">
        <v>381</v>
      </c>
    </row>
    <row r="278" s="13" customFormat="1">
      <c r="A278" s="13"/>
      <c r="B278" s="196"/>
      <c r="C278" s="13"/>
      <c r="D278" s="197" t="s">
        <v>190</v>
      </c>
      <c r="E278" s="198" t="s">
        <v>1</v>
      </c>
      <c r="F278" s="199" t="s">
        <v>382</v>
      </c>
      <c r="G278" s="13"/>
      <c r="H278" s="200">
        <v>38.049999999999997</v>
      </c>
      <c r="I278" s="201"/>
      <c r="J278" s="13"/>
      <c r="K278" s="13"/>
      <c r="L278" s="196"/>
      <c r="M278" s="202"/>
      <c r="N278" s="203"/>
      <c r="O278" s="203"/>
      <c r="P278" s="203"/>
      <c r="Q278" s="203"/>
      <c r="R278" s="203"/>
      <c r="S278" s="203"/>
      <c r="T278" s="20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8" t="s">
        <v>190</v>
      </c>
      <c r="AU278" s="198" t="s">
        <v>88</v>
      </c>
      <c r="AV278" s="13" t="s">
        <v>88</v>
      </c>
      <c r="AW278" s="13" t="s">
        <v>32</v>
      </c>
      <c r="AX278" s="13" t="s">
        <v>76</v>
      </c>
      <c r="AY278" s="198" t="s">
        <v>142</v>
      </c>
    </row>
    <row r="279" s="14" customFormat="1">
      <c r="A279" s="14"/>
      <c r="B279" s="205"/>
      <c r="C279" s="14"/>
      <c r="D279" s="197" t="s">
        <v>190</v>
      </c>
      <c r="E279" s="206" t="s">
        <v>1</v>
      </c>
      <c r="F279" s="207" t="s">
        <v>195</v>
      </c>
      <c r="G279" s="14"/>
      <c r="H279" s="208">
        <v>38.049999999999997</v>
      </c>
      <c r="I279" s="209"/>
      <c r="J279" s="14"/>
      <c r="K279" s="14"/>
      <c r="L279" s="205"/>
      <c r="M279" s="210"/>
      <c r="N279" s="211"/>
      <c r="O279" s="211"/>
      <c r="P279" s="211"/>
      <c r="Q279" s="211"/>
      <c r="R279" s="211"/>
      <c r="S279" s="211"/>
      <c r="T279" s="21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6" t="s">
        <v>190</v>
      </c>
      <c r="AU279" s="206" t="s">
        <v>88</v>
      </c>
      <c r="AV279" s="14" t="s">
        <v>141</v>
      </c>
      <c r="AW279" s="14" t="s">
        <v>32</v>
      </c>
      <c r="AX279" s="14" t="s">
        <v>80</v>
      </c>
      <c r="AY279" s="206" t="s">
        <v>142</v>
      </c>
    </row>
    <row r="280" s="2" customFormat="1" ht="24.15" customHeight="1">
      <c r="A280" s="36"/>
      <c r="B280" s="175"/>
      <c r="C280" s="213" t="s">
        <v>290</v>
      </c>
      <c r="D280" s="213" t="s">
        <v>238</v>
      </c>
      <c r="E280" s="214" t="s">
        <v>383</v>
      </c>
      <c r="F280" s="215" t="s">
        <v>384</v>
      </c>
      <c r="G280" s="216" t="s">
        <v>244</v>
      </c>
      <c r="H280" s="217">
        <v>38.049999999999997</v>
      </c>
      <c r="I280" s="218"/>
      <c r="J280" s="219">
        <f>ROUND(I280*H280,2)</f>
        <v>0</v>
      </c>
      <c r="K280" s="215" t="s">
        <v>155</v>
      </c>
      <c r="L280" s="220"/>
      <c r="M280" s="221" t="s">
        <v>1</v>
      </c>
      <c r="N280" s="222" t="s">
        <v>42</v>
      </c>
      <c r="O280" s="75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7" t="s">
        <v>164</v>
      </c>
      <c r="AT280" s="187" t="s">
        <v>238</v>
      </c>
      <c r="AU280" s="187" t="s">
        <v>88</v>
      </c>
      <c r="AY280" s="17" t="s">
        <v>142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88</v>
      </c>
      <c r="BK280" s="188">
        <f>ROUND(I280*H280,2)</f>
        <v>0</v>
      </c>
      <c r="BL280" s="17" t="s">
        <v>141</v>
      </c>
      <c r="BM280" s="187" t="s">
        <v>385</v>
      </c>
    </row>
    <row r="281" s="2" customFormat="1" ht="33" customHeight="1">
      <c r="A281" s="36"/>
      <c r="B281" s="175"/>
      <c r="C281" s="213" t="s">
        <v>386</v>
      </c>
      <c r="D281" s="213" t="s">
        <v>238</v>
      </c>
      <c r="E281" s="214" t="s">
        <v>387</v>
      </c>
      <c r="F281" s="215" t="s">
        <v>388</v>
      </c>
      <c r="G281" s="216" t="s">
        <v>154</v>
      </c>
      <c r="H281" s="217">
        <v>3</v>
      </c>
      <c r="I281" s="218"/>
      <c r="J281" s="219">
        <f>ROUND(I281*H281,2)</f>
        <v>0</v>
      </c>
      <c r="K281" s="215" t="s">
        <v>155</v>
      </c>
      <c r="L281" s="220"/>
      <c r="M281" s="221" t="s">
        <v>1</v>
      </c>
      <c r="N281" s="222" t="s">
        <v>42</v>
      </c>
      <c r="O281" s="75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7" t="s">
        <v>164</v>
      </c>
      <c r="AT281" s="187" t="s">
        <v>238</v>
      </c>
      <c r="AU281" s="187" t="s">
        <v>88</v>
      </c>
      <c r="AY281" s="17" t="s">
        <v>142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7" t="s">
        <v>88</v>
      </c>
      <c r="BK281" s="188">
        <f>ROUND(I281*H281,2)</f>
        <v>0</v>
      </c>
      <c r="BL281" s="17" t="s">
        <v>141</v>
      </c>
      <c r="BM281" s="187" t="s">
        <v>389</v>
      </c>
    </row>
    <row r="282" s="2" customFormat="1" ht="24.15" customHeight="1">
      <c r="A282" s="36"/>
      <c r="B282" s="175"/>
      <c r="C282" s="213" t="s">
        <v>294</v>
      </c>
      <c r="D282" s="213" t="s">
        <v>238</v>
      </c>
      <c r="E282" s="214" t="s">
        <v>390</v>
      </c>
      <c r="F282" s="215" t="s">
        <v>391</v>
      </c>
      <c r="G282" s="216" t="s">
        <v>154</v>
      </c>
      <c r="H282" s="217">
        <v>3</v>
      </c>
      <c r="I282" s="218"/>
      <c r="J282" s="219">
        <f>ROUND(I282*H282,2)</f>
        <v>0</v>
      </c>
      <c r="K282" s="215" t="s">
        <v>155</v>
      </c>
      <c r="L282" s="220"/>
      <c r="M282" s="221" t="s">
        <v>1</v>
      </c>
      <c r="N282" s="222" t="s">
        <v>42</v>
      </c>
      <c r="O282" s="75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7" t="s">
        <v>164</v>
      </c>
      <c r="AT282" s="187" t="s">
        <v>238</v>
      </c>
      <c r="AU282" s="187" t="s">
        <v>88</v>
      </c>
      <c r="AY282" s="17" t="s">
        <v>142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7" t="s">
        <v>88</v>
      </c>
      <c r="BK282" s="188">
        <f>ROUND(I282*H282,2)</f>
        <v>0</v>
      </c>
      <c r="BL282" s="17" t="s">
        <v>141</v>
      </c>
      <c r="BM282" s="187" t="s">
        <v>392</v>
      </c>
    </row>
    <row r="283" s="2" customFormat="1" ht="33" customHeight="1">
      <c r="A283" s="36"/>
      <c r="B283" s="175"/>
      <c r="C283" s="176" t="s">
        <v>393</v>
      </c>
      <c r="D283" s="176" t="s">
        <v>143</v>
      </c>
      <c r="E283" s="177" t="s">
        <v>394</v>
      </c>
      <c r="F283" s="178" t="s">
        <v>395</v>
      </c>
      <c r="G283" s="179" t="s">
        <v>218</v>
      </c>
      <c r="H283" s="180">
        <v>963.48000000000002</v>
      </c>
      <c r="I283" s="181"/>
      <c r="J283" s="182">
        <f>ROUND(I283*H283,2)</f>
        <v>0</v>
      </c>
      <c r="K283" s="178" t="s">
        <v>155</v>
      </c>
      <c r="L283" s="37"/>
      <c r="M283" s="183" t="s">
        <v>1</v>
      </c>
      <c r="N283" s="184" t="s">
        <v>42</v>
      </c>
      <c r="O283" s="75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7" t="s">
        <v>141</v>
      </c>
      <c r="AT283" s="187" t="s">
        <v>143</v>
      </c>
      <c r="AU283" s="187" t="s">
        <v>88</v>
      </c>
      <c r="AY283" s="17" t="s">
        <v>142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7" t="s">
        <v>88</v>
      </c>
      <c r="BK283" s="188">
        <f>ROUND(I283*H283,2)</f>
        <v>0</v>
      </c>
      <c r="BL283" s="17" t="s">
        <v>141</v>
      </c>
      <c r="BM283" s="187" t="s">
        <v>396</v>
      </c>
    </row>
    <row r="284" s="13" customFormat="1">
      <c r="A284" s="13"/>
      <c r="B284" s="196"/>
      <c r="C284" s="13"/>
      <c r="D284" s="197" t="s">
        <v>190</v>
      </c>
      <c r="E284" s="198" t="s">
        <v>1</v>
      </c>
      <c r="F284" s="199" t="s">
        <v>397</v>
      </c>
      <c r="G284" s="13"/>
      <c r="H284" s="200">
        <v>661.44000000000005</v>
      </c>
      <c r="I284" s="201"/>
      <c r="J284" s="13"/>
      <c r="K284" s="13"/>
      <c r="L284" s="196"/>
      <c r="M284" s="202"/>
      <c r="N284" s="203"/>
      <c r="O284" s="203"/>
      <c r="P284" s="203"/>
      <c r="Q284" s="203"/>
      <c r="R284" s="203"/>
      <c r="S284" s="203"/>
      <c r="T284" s="20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8" t="s">
        <v>190</v>
      </c>
      <c r="AU284" s="198" t="s">
        <v>88</v>
      </c>
      <c r="AV284" s="13" t="s">
        <v>88</v>
      </c>
      <c r="AW284" s="13" t="s">
        <v>32</v>
      </c>
      <c r="AX284" s="13" t="s">
        <v>76</v>
      </c>
      <c r="AY284" s="198" t="s">
        <v>142</v>
      </c>
    </row>
    <row r="285" s="13" customFormat="1">
      <c r="A285" s="13"/>
      <c r="B285" s="196"/>
      <c r="C285" s="13"/>
      <c r="D285" s="197" t="s">
        <v>190</v>
      </c>
      <c r="E285" s="198" t="s">
        <v>1</v>
      </c>
      <c r="F285" s="199" t="s">
        <v>318</v>
      </c>
      <c r="G285" s="13"/>
      <c r="H285" s="200">
        <v>23.699999999999999</v>
      </c>
      <c r="I285" s="201"/>
      <c r="J285" s="13"/>
      <c r="K285" s="13"/>
      <c r="L285" s="196"/>
      <c r="M285" s="202"/>
      <c r="N285" s="203"/>
      <c r="O285" s="203"/>
      <c r="P285" s="203"/>
      <c r="Q285" s="203"/>
      <c r="R285" s="203"/>
      <c r="S285" s="203"/>
      <c r="T285" s="20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8" t="s">
        <v>190</v>
      </c>
      <c r="AU285" s="198" t="s">
        <v>88</v>
      </c>
      <c r="AV285" s="13" t="s">
        <v>88</v>
      </c>
      <c r="AW285" s="13" t="s">
        <v>32</v>
      </c>
      <c r="AX285" s="13" t="s">
        <v>76</v>
      </c>
      <c r="AY285" s="198" t="s">
        <v>142</v>
      </c>
    </row>
    <row r="286" s="13" customFormat="1">
      <c r="A286" s="13"/>
      <c r="B286" s="196"/>
      <c r="C286" s="13"/>
      <c r="D286" s="197" t="s">
        <v>190</v>
      </c>
      <c r="E286" s="198" t="s">
        <v>1</v>
      </c>
      <c r="F286" s="199" t="s">
        <v>398</v>
      </c>
      <c r="G286" s="13"/>
      <c r="H286" s="200">
        <v>68.700000000000003</v>
      </c>
      <c r="I286" s="201"/>
      <c r="J286" s="13"/>
      <c r="K286" s="13"/>
      <c r="L286" s="196"/>
      <c r="M286" s="202"/>
      <c r="N286" s="203"/>
      <c r="O286" s="203"/>
      <c r="P286" s="203"/>
      <c r="Q286" s="203"/>
      <c r="R286" s="203"/>
      <c r="S286" s="203"/>
      <c r="T286" s="20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8" t="s">
        <v>190</v>
      </c>
      <c r="AU286" s="198" t="s">
        <v>88</v>
      </c>
      <c r="AV286" s="13" t="s">
        <v>88</v>
      </c>
      <c r="AW286" s="13" t="s">
        <v>32</v>
      </c>
      <c r="AX286" s="13" t="s">
        <v>76</v>
      </c>
      <c r="AY286" s="198" t="s">
        <v>142</v>
      </c>
    </row>
    <row r="287" s="13" customFormat="1">
      <c r="A287" s="13"/>
      <c r="B287" s="196"/>
      <c r="C287" s="13"/>
      <c r="D287" s="197" t="s">
        <v>190</v>
      </c>
      <c r="E287" s="198" t="s">
        <v>1</v>
      </c>
      <c r="F287" s="199" t="s">
        <v>399</v>
      </c>
      <c r="G287" s="13"/>
      <c r="H287" s="200">
        <v>209.63999999999999</v>
      </c>
      <c r="I287" s="201"/>
      <c r="J287" s="13"/>
      <c r="K287" s="13"/>
      <c r="L287" s="196"/>
      <c r="M287" s="202"/>
      <c r="N287" s="203"/>
      <c r="O287" s="203"/>
      <c r="P287" s="203"/>
      <c r="Q287" s="203"/>
      <c r="R287" s="203"/>
      <c r="S287" s="203"/>
      <c r="T287" s="20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8" t="s">
        <v>190</v>
      </c>
      <c r="AU287" s="198" t="s">
        <v>88</v>
      </c>
      <c r="AV287" s="13" t="s">
        <v>88</v>
      </c>
      <c r="AW287" s="13" t="s">
        <v>32</v>
      </c>
      <c r="AX287" s="13" t="s">
        <v>76</v>
      </c>
      <c r="AY287" s="198" t="s">
        <v>142</v>
      </c>
    </row>
    <row r="288" s="14" customFormat="1">
      <c r="A288" s="14"/>
      <c r="B288" s="205"/>
      <c r="C288" s="14"/>
      <c r="D288" s="197" t="s">
        <v>190</v>
      </c>
      <c r="E288" s="206" t="s">
        <v>1</v>
      </c>
      <c r="F288" s="207" t="s">
        <v>195</v>
      </c>
      <c r="G288" s="14"/>
      <c r="H288" s="208">
        <v>963.48000000000013</v>
      </c>
      <c r="I288" s="209"/>
      <c r="J288" s="14"/>
      <c r="K288" s="14"/>
      <c r="L288" s="205"/>
      <c r="M288" s="210"/>
      <c r="N288" s="211"/>
      <c r="O288" s="211"/>
      <c r="P288" s="211"/>
      <c r="Q288" s="211"/>
      <c r="R288" s="211"/>
      <c r="S288" s="211"/>
      <c r="T288" s="21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6" t="s">
        <v>190</v>
      </c>
      <c r="AU288" s="206" t="s">
        <v>88</v>
      </c>
      <c r="AV288" s="14" t="s">
        <v>141</v>
      </c>
      <c r="AW288" s="14" t="s">
        <v>32</v>
      </c>
      <c r="AX288" s="14" t="s">
        <v>80</v>
      </c>
      <c r="AY288" s="206" t="s">
        <v>142</v>
      </c>
    </row>
    <row r="289" s="2" customFormat="1" ht="33" customHeight="1">
      <c r="A289" s="36"/>
      <c r="B289" s="175"/>
      <c r="C289" s="176" t="s">
        <v>298</v>
      </c>
      <c r="D289" s="176" t="s">
        <v>143</v>
      </c>
      <c r="E289" s="177" t="s">
        <v>400</v>
      </c>
      <c r="F289" s="178" t="s">
        <v>401</v>
      </c>
      <c r="G289" s="179" t="s">
        <v>218</v>
      </c>
      <c r="H289" s="180">
        <v>57808.800000000003</v>
      </c>
      <c r="I289" s="181"/>
      <c r="J289" s="182">
        <f>ROUND(I289*H289,2)</f>
        <v>0</v>
      </c>
      <c r="K289" s="178" t="s">
        <v>155</v>
      </c>
      <c r="L289" s="37"/>
      <c r="M289" s="183" t="s">
        <v>1</v>
      </c>
      <c r="N289" s="184" t="s">
        <v>42</v>
      </c>
      <c r="O289" s="75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141</v>
      </c>
      <c r="AT289" s="187" t="s">
        <v>143</v>
      </c>
      <c r="AU289" s="187" t="s">
        <v>88</v>
      </c>
      <c r="AY289" s="17" t="s">
        <v>142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7" t="s">
        <v>88</v>
      </c>
      <c r="BK289" s="188">
        <f>ROUND(I289*H289,2)</f>
        <v>0</v>
      </c>
      <c r="BL289" s="17" t="s">
        <v>141</v>
      </c>
      <c r="BM289" s="187" t="s">
        <v>402</v>
      </c>
    </row>
    <row r="290" s="13" customFormat="1">
      <c r="A290" s="13"/>
      <c r="B290" s="196"/>
      <c r="C290" s="13"/>
      <c r="D290" s="197" t="s">
        <v>190</v>
      </c>
      <c r="E290" s="198" t="s">
        <v>1</v>
      </c>
      <c r="F290" s="199" t="s">
        <v>403</v>
      </c>
      <c r="G290" s="13"/>
      <c r="H290" s="200">
        <v>57808.800000000003</v>
      </c>
      <c r="I290" s="201"/>
      <c r="J290" s="13"/>
      <c r="K290" s="13"/>
      <c r="L290" s="196"/>
      <c r="M290" s="202"/>
      <c r="N290" s="203"/>
      <c r="O290" s="203"/>
      <c r="P290" s="203"/>
      <c r="Q290" s="203"/>
      <c r="R290" s="203"/>
      <c r="S290" s="203"/>
      <c r="T290" s="20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8" t="s">
        <v>190</v>
      </c>
      <c r="AU290" s="198" t="s">
        <v>88</v>
      </c>
      <c r="AV290" s="13" t="s">
        <v>88</v>
      </c>
      <c r="AW290" s="13" t="s">
        <v>32</v>
      </c>
      <c r="AX290" s="13" t="s">
        <v>76</v>
      </c>
      <c r="AY290" s="198" t="s">
        <v>142</v>
      </c>
    </row>
    <row r="291" s="14" customFormat="1">
      <c r="A291" s="14"/>
      <c r="B291" s="205"/>
      <c r="C291" s="14"/>
      <c r="D291" s="197" t="s">
        <v>190</v>
      </c>
      <c r="E291" s="206" t="s">
        <v>1</v>
      </c>
      <c r="F291" s="207" t="s">
        <v>195</v>
      </c>
      <c r="G291" s="14"/>
      <c r="H291" s="208">
        <v>57808.800000000003</v>
      </c>
      <c r="I291" s="209"/>
      <c r="J291" s="14"/>
      <c r="K291" s="14"/>
      <c r="L291" s="205"/>
      <c r="M291" s="210"/>
      <c r="N291" s="211"/>
      <c r="O291" s="211"/>
      <c r="P291" s="211"/>
      <c r="Q291" s="211"/>
      <c r="R291" s="211"/>
      <c r="S291" s="211"/>
      <c r="T291" s="21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6" t="s">
        <v>190</v>
      </c>
      <c r="AU291" s="206" t="s">
        <v>88</v>
      </c>
      <c r="AV291" s="14" t="s">
        <v>141</v>
      </c>
      <c r="AW291" s="14" t="s">
        <v>32</v>
      </c>
      <c r="AX291" s="14" t="s">
        <v>80</v>
      </c>
      <c r="AY291" s="206" t="s">
        <v>142</v>
      </c>
    </row>
    <row r="292" s="2" customFormat="1" ht="33" customHeight="1">
      <c r="A292" s="36"/>
      <c r="B292" s="175"/>
      <c r="C292" s="176" t="s">
        <v>404</v>
      </c>
      <c r="D292" s="176" t="s">
        <v>143</v>
      </c>
      <c r="E292" s="177" t="s">
        <v>405</v>
      </c>
      <c r="F292" s="178" t="s">
        <v>406</v>
      </c>
      <c r="G292" s="179" t="s">
        <v>218</v>
      </c>
      <c r="H292" s="180">
        <v>963.48000000000002</v>
      </c>
      <c r="I292" s="181"/>
      <c r="J292" s="182">
        <f>ROUND(I292*H292,2)</f>
        <v>0</v>
      </c>
      <c r="K292" s="178" t="s">
        <v>155</v>
      </c>
      <c r="L292" s="37"/>
      <c r="M292" s="183" t="s">
        <v>1</v>
      </c>
      <c r="N292" s="184" t="s">
        <v>42</v>
      </c>
      <c r="O292" s="75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141</v>
      </c>
      <c r="AT292" s="187" t="s">
        <v>143</v>
      </c>
      <c r="AU292" s="187" t="s">
        <v>88</v>
      </c>
      <c r="AY292" s="17" t="s">
        <v>142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88</v>
      </c>
      <c r="BK292" s="188">
        <f>ROUND(I292*H292,2)</f>
        <v>0</v>
      </c>
      <c r="BL292" s="17" t="s">
        <v>141</v>
      </c>
      <c r="BM292" s="187" t="s">
        <v>407</v>
      </c>
    </row>
    <row r="293" s="2" customFormat="1" ht="21.75" customHeight="1">
      <c r="A293" s="36"/>
      <c r="B293" s="175"/>
      <c r="C293" s="176" t="s">
        <v>301</v>
      </c>
      <c r="D293" s="176" t="s">
        <v>143</v>
      </c>
      <c r="E293" s="177" t="s">
        <v>408</v>
      </c>
      <c r="F293" s="178" t="s">
        <v>409</v>
      </c>
      <c r="G293" s="179" t="s">
        <v>218</v>
      </c>
      <c r="H293" s="180">
        <v>963.48000000000002</v>
      </c>
      <c r="I293" s="181"/>
      <c r="J293" s="182">
        <f>ROUND(I293*H293,2)</f>
        <v>0</v>
      </c>
      <c r="K293" s="178" t="s">
        <v>155</v>
      </c>
      <c r="L293" s="37"/>
      <c r="M293" s="183" t="s">
        <v>1</v>
      </c>
      <c r="N293" s="184" t="s">
        <v>42</v>
      </c>
      <c r="O293" s="75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7" t="s">
        <v>141</v>
      </c>
      <c r="AT293" s="187" t="s">
        <v>143</v>
      </c>
      <c r="AU293" s="187" t="s">
        <v>88</v>
      </c>
      <c r="AY293" s="17" t="s">
        <v>142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7" t="s">
        <v>88</v>
      </c>
      <c r="BK293" s="188">
        <f>ROUND(I293*H293,2)</f>
        <v>0</v>
      </c>
      <c r="BL293" s="17" t="s">
        <v>141</v>
      </c>
      <c r="BM293" s="187" t="s">
        <v>410</v>
      </c>
    </row>
    <row r="294" s="2" customFormat="1" ht="21.75" customHeight="1">
      <c r="A294" s="36"/>
      <c r="B294" s="175"/>
      <c r="C294" s="176" t="s">
        <v>411</v>
      </c>
      <c r="D294" s="176" t="s">
        <v>143</v>
      </c>
      <c r="E294" s="177" t="s">
        <v>412</v>
      </c>
      <c r="F294" s="178" t="s">
        <v>413</v>
      </c>
      <c r="G294" s="179" t="s">
        <v>218</v>
      </c>
      <c r="H294" s="180">
        <v>57808.800000000003</v>
      </c>
      <c r="I294" s="181"/>
      <c r="J294" s="182">
        <f>ROUND(I294*H294,2)</f>
        <v>0</v>
      </c>
      <c r="K294" s="178" t="s">
        <v>155</v>
      </c>
      <c r="L294" s="37"/>
      <c r="M294" s="183" t="s">
        <v>1</v>
      </c>
      <c r="N294" s="184" t="s">
        <v>42</v>
      </c>
      <c r="O294" s="75"/>
      <c r="P294" s="185">
        <f>O294*H294</f>
        <v>0</v>
      </c>
      <c r="Q294" s="185">
        <v>0</v>
      </c>
      <c r="R294" s="185">
        <f>Q294*H294</f>
        <v>0</v>
      </c>
      <c r="S294" s="185">
        <v>0</v>
      </c>
      <c r="T294" s="18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7" t="s">
        <v>141</v>
      </c>
      <c r="AT294" s="187" t="s">
        <v>143</v>
      </c>
      <c r="AU294" s="187" t="s">
        <v>88</v>
      </c>
      <c r="AY294" s="17" t="s">
        <v>142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7" t="s">
        <v>88</v>
      </c>
      <c r="BK294" s="188">
        <f>ROUND(I294*H294,2)</f>
        <v>0</v>
      </c>
      <c r="BL294" s="17" t="s">
        <v>141</v>
      </c>
      <c r="BM294" s="187" t="s">
        <v>414</v>
      </c>
    </row>
    <row r="295" s="13" customFormat="1">
      <c r="A295" s="13"/>
      <c r="B295" s="196"/>
      <c r="C295" s="13"/>
      <c r="D295" s="197" t="s">
        <v>190</v>
      </c>
      <c r="E295" s="198" t="s">
        <v>1</v>
      </c>
      <c r="F295" s="199" t="s">
        <v>403</v>
      </c>
      <c r="G295" s="13"/>
      <c r="H295" s="200">
        <v>57808.800000000003</v>
      </c>
      <c r="I295" s="201"/>
      <c r="J295" s="13"/>
      <c r="K295" s="13"/>
      <c r="L295" s="196"/>
      <c r="M295" s="202"/>
      <c r="N295" s="203"/>
      <c r="O295" s="203"/>
      <c r="P295" s="203"/>
      <c r="Q295" s="203"/>
      <c r="R295" s="203"/>
      <c r="S295" s="203"/>
      <c r="T295" s="20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8" t="s">
        <v>190</v>
      </c>
      <c r="AU295" s="198" t="s">
        <v>88</v>
      </c>
      <c r="AV295" s="13" t="s">
        <v>88</v>
      </c>
      <c r="AW295" s="13" t="s">
        <v>32</v>
      </c>
      <c r="AX295" s="13" t="s">
        <v>76</v>
      </c>
      <c r="AY295" s="198" t="s">
        <v>142</v>
      </c>
    </row>
    <row r="296" s="14" customFormat="1">
      <c r="A296" s="14"/>
      <c r="B296" s="205"/>
      <c r="C296" s="14"/>
      <c r="D296" s="197" t="s">
        <v>190</v>
      </c>
      <c r="E296" s="206" t="s">
        <v>1</v>
      </c>
      <c r="F296" s="207" t="s">
        <v>195</v>
      </c>
      <c r="G296" s="14"/>
      <c r="H296" s="208">
        <v>57808.800000000003</v>
      </c>
      <c r="I296" s="209"/>
      <c r="J296" s="14"/>
      <c r="K296" s="14"/>
      <c r="L296" s="205"/>
      <c r="M296" s="210"/>
      <c r="N296" s="211"/>
      <c r="O296" s="211"/>
      <c r="P296" s="211"/>
      <c r="Q296" s="211"/>
      <c r="R296" s="211"/>
      <c r="S296" s="211"/>
      <c r="T296" s="21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6" t="s">
        <v>190</v>
      </c>
      <c r="AU296" s="206" t="s">
        <v>88</v>
      </c>
      <c r="AV296" s="14" t="s">
        <v>141</v>
      </c>
      <c r="AW296" s="14" t="s">
        <v>32</v>
      </c>
      <c r="AX296" s="14" t="s">
        <v>80</v>
      </c>
      <c r="AY296" s="206" t="s">
        <v>142</v>
      </c>
    </row>
    <row r="297" s="2" customFormat="1" ht="21.75" customHeight="1">
      <c r="A297" s="36"/>
      <c r="B297" s="175"/>
      <c r="C297" s="176" t="s">
        <v>306</v>
      </c>
      <c r="D297" s="176" t="s">
        <v>143</v>
      </c>
      <c r="E297" s="177" t="s">
        <v>415</v>
      </c>
      <c r="F297" s="178" t="s">
        <v>416</v>
      </c>
      <c r="G297" s="179" t="s">
        <v>218</v>
      </c>
      <c r="H297" s="180">
        <v>963.48000000000002</v>
      </c>
      <c r="I297" s="181"/>
      <c r="J297" s="182">
        <f>ROUND(I297*H297,2)</f>
        <v>0</v>
      </c>
      <c r="K297" s="178" t="s">
        <v>155</v>
      </c>
      <c r="L297" s="37"/>
      <c r="M297" s="183" t="s">
        <v>1</v>
      </c>
      <c r="N297" s="184" t="s">
        <v>42</v>
      </c>
      <c r="O297" s="75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7" t="s">
        <v>141</v>
      </c>
      <c r="AT297" s="187" t="s">
        <v>143</v>
      </c>
      <c r="AU297" s="187" t="s">
        <v>88</v>
      </c>
      <c r="AY297" s="17" t="s">
        <v>142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7" t="s">
        <v>88</v>
      </c>
      <c r="BK297" s="188">
        <f>ROUND(I297*H297,2)</f>
        <v>0</v>
      </c>
      <c r="BL297" s="17" t="s">
        <v>141</v>
      </c>
      <c r="BM297" s="187" t="s">
        <v>417</v>
      </c>
    </row>
    <row r="298" s="2" customFormat="1" ht="24.15" customHeight="1">
      <c r="A298" s="36"/>
      <c r="B298" s="175"/>
      <c r="C298" s="176" t="s">
        <v>418</v>
      </c>
      <c r="D298" s="176" t="s">
        <v>143</v>
      </c>
      <c r="E298" s="177" t="s">
        <v>419</v>
      </c>
      <c r="F298" s="178" t="s">
        <v>420</v>
      </c>
      <c r="G298" s="179" t="s">
        <v>244</v>
      </c>
      <c r="H298" s="180">
        <v>38.049999999999997</v>
      </c>
      <c r="I298" s="181"/>
      <c r="J298" s="182">
        <f>ROUND(I298*H298,2)</f>
        <v>0</v>
      </c>
      <c r="K298" s="178" t="s">
        <v>155</v>
      </c>
      <c r="L298" s="37"/>
      <c r="M298" s="183" t="s">
        <v>1</v>
      </c>
      <c r="N298" s="184" t="s">
        <v>42</v>
      </c>
      <c r="O298" s="75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141</v>
      </c>
      <c r="AT298" s="187" t="s">
        <v>143</v>
      </c>
      <c r="AU298" s="187" t="s">
        <v>88</v>
      </c>
      <c r="AY298" s="17" t="s">
        <v>142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7" t="s">
        <v>88</v>
      </c>
      <c r="BK298" s="188">
        <f>ROUND(I298*H298,2)</f>
        <v>0</v>
      </c>
      <c r="BL298" s="17" t="s">
        <v>141</v>
      </c>
      <c r="BM298" s="187" t="s">
        <v>421</v>
      </c>
    </row>
    <row r="299" s="2" customFormat="1" ht="16.5" customHeight="1">
      <c r="A299" s="36"/>
      <c r="B299" s="175"/>
      <c r="C299" s="176" t="s">
        <v>309</v>
      </c>
      <c r="D299" s="176" t="s">
        <v>143</v>
      </c>
      <c r="E299" s="177" t="s">
        <v>422</v>
      </c>
      <c r="F299" s="178" t="s">
        <v>423</v>
      </c>
      <c r="G299" s="179" t="s">
        <v>218</v>
      </c>
      <c r="H299" s="180">
        <v>170.667</v>
      </c>
      <c r="I299" s="181"/>
      <c r="J299" s="182">
        <f>ROUND(I299*H299,2)</f>
        <v>0</v>
      </c>
      <c r="K299" s="178" t="s">
        <v>1</v>
      </c>
      <c r="L299" s="37"/>
      <c r="M299" s="183" t="s">
        <v>1</v>
      </c>
      <c r="N299" s="184" t="s">
        <v>42</v>
      </c>
      <c r="O299" s="75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7" t="s">
        <v>141</v>
      </c>
      <c r="AT299" s="187" t="s">
        <v>143</v>
      </c>
      <c r="AU299" s="187" t="s">
        <v>88</v>
      </c>
      <c r="AY299" s="17" t="s">
        <v>142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7" t="s">
        <v>88</v>
      </c>
      <c r="BK299" s="188">
        <f>ROUND(I299*H299,2)</f>
        <v>0</v>
      </c>
      <c r="BL299" s="17" t="s">
        <v>141</v>
      </c>
      <c r="BM299" s="187" t="s">
        <v>424</v>
      </c>
    </row>
    <row r="300" s="13" customFormat="1">
      <c r="A300" s="13"/>
      <c r="B300" s="196"/>
      <c r="C300" s="13"/>
      <c r="D300" s="197" t="s">
        <v>190</v>
      </c>
      <c r="E300" s="198" t="s">
        <v>1</v>
      </c>
      <c r="F300" s="199" t="s">
        <v>425</v>
      </c>
      <c r="G300" s="13"/>
      <c r="H300" s="200">
        <v>170.667</v>
      </c>
      <c r="I300" s="201"/>
      <c r="J300" s="13"/>
      <c r="K300" s="13"/>
      <c r="L300" s="196"/>
      <c r="M300" s="202"/>
      <c r="N300" s="203"/>
      <c r="O300" s="203"/>
      <c r="P300" s="203"/>
      <c r="Q300" s="203"/>
      <c r="R300" s="203"/>
      <c r="S300" s="203"/>
      <c r="T300" s="20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8" t="s">
        <v>190</v>
      </c>
      <c r="AU300" s="198" t="s">
        <v>88</v>
      </c>
      <c r="AV300" s="13" t="s">
        <v>88</v>
      </c>
      <c r="AW300" s="13" t="s">
        <v>32</v>
      </c>
      <c r="AX300" s="13" t="s">
        <v>76</v>
      </c>
      <c r="AY300" s="198" t="s">
        <v>142</v>
      </c>
    </row>
    <row r="301" s="14" customFormat="1">
      <c r="A301" s="14"/>
      <c r="B301" s="205"/>
      <c r="C301" s="14"/>
      <c r="D301" s="197" t="s">
        <v>190</v>
      </c>
      <c r="E301" s="206" t="s">
        <v>1</v>
      </c>
      <c r="F301" s="207" t="s">
        <v>195</v>
      </c>
      <c r="G301" s="14"/>
      <c r="H301" s="208">
        <v>170.667</v>
      </c>
      <c r="I301" s="209"/>
      <c r="J301" s="14"/>
      <c r="K301" s="14"/>
      <c r="L301" s="205"/>
      <c r="M301" s="210"/>
      <c r="N301" s="211"/>
      <c r="O301" s="211"/>
      <c r="P301" s="211"/>
      <c r="Q301" s="211"/>
      <c r="R301" s="211"/>
      <c r="S301" s="211"/>
      <c r="T301" s="21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6" t="s">
        <v>190</v>
      </c>
      <c r="AU301" s="206" t="s">
        <v>88</v>
      </c>
      <c r="AV301" s="14" t="s">
        <v>141</v>
      </c>
      <c r="AW301" s="14" t="s">
        <v>32</v>
      </c>
      <c r="AX301" s="14" t="s">
        <v>80</v>
      </c>
      <c r="AY301" s="206" t="s">
        <v>142</v>
      </c>
    </row>
    <row r="302" s="2" customFormat="1" ht="24.15" customHeight="1">
      <c r="A302" s="36"/>
      <c r="B302" s="175"/>
      <c r="C302" s="176" t="s">
        <v>426</v>
      </c>
      <c r="D302" s="176" t="s">
        <v>143</v>
      </c>
      <c r="E302" s="177" t="s">
        <v>427</v>
      </c>
      <c r="F302" s="178" t="s">
        <v>428</v>
      </c>
      <c r="G302" s="179" t="s">
        <v>154</v>
      </c>
      <c r="H302" s="180">
        <v>200</v>
      </c>
      <c r="I302" s="181"/>
      <c r="J302" s="182">
        <f>ROUND(I302*H302,2)</f>
        <v>0</v>
      </c>
      <c r="K302" s="178" t="s">
        <v>155</v>
      </c>
      <c r="L302" s="37"/>
      <c r="M302" s="183" t="s">
        <v>1</v>
      </c>
      <c r="N302" s="184" t="s">
        <v>42</v>
      </c>
      <c r="O302" s="75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141</v>
      </c>
      <c r="AT302" s="187" t="s">
        <v>143</v>
      </c>
      <c r="AU302" s="187" t="s">
        <v>88</v>
      </c>
      <c r="AY302" s="17" t="s">
        <v>142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7" t="s">
        <v>88</v>
      </c>
      <c r="BK302" s="188">
        <f>ROUND(I302*H302,2)</f>
        <v>0</v>
      </c>
      <c r="BL302" s="17" t="s">
        <v>141</v>
      </c>
      <c r="BM302" s="187" t="s">
        <v>429</v>
      </c>
    </row>
    <row r="303" s="13" customFormat="1">
      <c r="A303" s="13"/>
      <c r="B303" s="196"/>
      <c r="C303" s="13"/>
      <c r="D303" s="197" t="s">
        <v>190</v>
      </c>
      <c r="E303" s="198" t="s">
        <v>1</v>
      </c>
      <c r="F303" s="199" t="s">
        <v>430</v>
      </c>
      <c r="G303" s="13"/>
      <c r="H303" s="200">
        <v>200</v>
      </c>
      <c r="I303" s="201"/>
      <c r="J303" s="13"/>
      <c r="K303" s="13"/>
      <c r="L303" s="196"/>
      <c r="M303" s="202"/>
      <c r="N303" s="203"/>
      <c r="O303" s="203"/>
      <c r="P303" s="203"/>
      <c r="Q303" s="203"/>
      <c r="R303" s="203"/>
      <c r="S303" s="203"/>
      <c r="T303" s="20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8" t="s">
        <v>190</v>
      </c>
      <c r="AU303" s="198" t="s">
        <v>88</v>
      </c>
      <c r="AV303" s="13" t="s">
        <v>88</v>
      </c>
      <c r="AW303" s="13" t="s">
        <v>32</v>
      </c>
      <c r="AX303" s="13" t="s">
        <v>76</v>
      </c>
      <c r="AY303" s="198" t="s">
        <v>142</v>
      </c>
    </row>
    <row r="304" s="14" customFormat="1">
      <c r="A304" s="14"/>
      <c r="B304" s="205"/>
      <c r="C304" s="14"/>
      <c r="D304" s="197" t="s">
        <v>190</v>
      </c>
      <c r="E304" s="206" t="s">
        <v>1</v>
      </c>
      <c r="F304" s="207" t="s">
        <v>195</v>
      </c>
      <c r="G304" s="14"/>
      <c r="H304" s="208">
        <v>200</v>
      </c>
      <c r="I304" s="209"/>
      <c r="J304" s="14"/>
      <c r="K304" s="14"/>
      <c r="L304" s="205"/>
      <c r="M304" s="210"/>
      <c r="N304" s="211"/>
      <c r="O304" s="211"/>
      <c r="P304" s="211"/>
      <c r="Q304" s="211"/>
      <c r="R304" s="211"/>
      <c r="S304" s="211"/>
      <c r="T304" s="21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6" t="s">
        <v>190</v>
      </c>
      <c r="AU304" s="206" t="s">
        <v>88</v>
      </c>
      <c r="AV304" s="14" t="s">
        <v>141</v>
      </c>
      <c r="AW304" s="14" t="s">
        <v>32</v>
      </c>
      <c r="AX304" s="14" t="s">
        <v>80</v>
      </c>
      <c r="AY304" s="206" t="s">
        <v>142</v>
      </c>
    </row>
    <row r="305" s="2" customFormat="1" ht="24.15" customHeight="1">
      <c r="A305" s="36"/>
      <c r="B305" s="175"/>
      <c r="C305" s="176" t="s">
        <v>316</v>
      </c>
      <c r="D305" s="176" t="s">
        <v>143</v>
      </c>
      <c r="E305" s="177" t="s">
        <v>431</v>
      </c>
      <c r="F305" s="178" t="s">
        <v>432</v>
      </c>
      <c r="G305" s="179" t="s">
        <v>218</v>
      </c>
      <c r="H305" s="180">
        <v>850.5</v>
      </c>
      <c r="I305" s="181"/>
      <c r="J305" s="182">
        <f>ROUND(I305*H305,2)</f>
        <v>0</v>
      </c>
      <c r="K305" s="178" t="s">
        <v>155</v>
      </c>
      <c r="L305" s="37"/>
      <c r="M305" s="183" t="s">
        <v>1</v>
      </c>
      <c r="N305" s="184" t="s">
        <v>42</v>
      </c>
      <c r="O305" s="75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141</v>
      </c>
      <c r="AT305" s="187" t="s">
        <v>143</v>
      </c>
      <c r="AU305" s="187" t="s">
        <v>88</v>
      </c>
      <c r="AY305" s="17" t="s">
        <v>142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7" t="s">
        <v>88</v>
      </c>
      <c r="BK305" s="188">
        <f>ROUND(I305*H305,2)</f>
        <v>0</v>
      </c>
      <c r="BL305" s="17" t="s">
        <v>141</v>
      </c>
      <c r="BM305" s="187" t="s">
        <v>433</v>
      </c>
    </row>
    <row r="306" s="13" customFormat="1">
      <c r="A306" s="13"/>
      <c r="B306" s="196"/>
      <c r="C306" s="13"/>
      <c r="D306" s="197" t="s">
        <v>190</v>
      </c>
      <c r="E306" s="198" t="s">
        <v>1</v>
      </c>
      <c r="F306" s="199" t="s">
        <v>317</v>
      </c>
      <c r="G306" s="13"/>
      <c r="H306" s="200">
        <v>826.79999999999995</v>
      </c>
      <c r="I306" s="201"/>
      <c r="J306" s="13"/>
      <c r="K306" s="13"/>
      <c r="L306" s="196"/>
      <c r="M306" s="202"/>
      <c r="N306" s="203"/>
      <c r="O306" s="203"/>
      <c r="P306" s="203"/>
      <c r="Q306" s="203"/>
      <c r="R306" s="203"/>
      <c r="S306" s="203"/>
      <c r="T306" s="20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8" t="s">
        <v>190</v>
      </c>
      <c r="AU306" s="198" t="s">
        <v>88</v>
      </c>
      <c r="AV306" s="13" t="s">
        <v>88</v>
      </c>
      <c r="AW306" s="13" t="s">
        <v>32</v>
      </c>
      <c r="AX306" s="13" t="s">
        <v>76</v>
      </c>
      <c r="AY306" s="198" t="s">
        <v>142</v>
      </c>
    </row>
    <row r="307" s="13" customFormat="1">
      <c r="A307" s="13"/>
      <c r="B307" s="196"/>
      <c r="C307" s="13"/>
      <c r="D307" s="197" t="s">
        <v>190</v>
      </c>
      <c r="E307" s="198" t="s">
        <v>1</v>
      </c>
      <c r="F307" s="199" t="s">
        <v>318</v>
      </c>
      <c r="G307" s="13"/>
      <c r="H307" s="200">
        <v>23.699999999999999</v>
      </c>
      <c r="I307" s="201"/>
      <c r="J307" s="13"/>
      <c r="K307" s="13"/>
      <c r="L307" s="196"/>
      <c r="M307" s="202"/>
      <c r="N307" s="203"/>
      <c r="O307" s="203"/>
      <c r="P307" s="203"/>
      <c r="Q307" s="203"/>
      <c r="R307" s="203"/>
      <c r="S307" s="203"/>
      <c r="T307" s="20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8" t="s">
        <v>190</v>
      </c>
      <c r="AU307" s="198" t="s">
        <v>88</v>
      </c>
      <c r="AV307" s="13" t="s">
        <v>88</v>
      </c>
      <c r="AW307" s="13" t="s">
        <v>32</v>
      </c>
      <c r="AX307" s="13" t="s">
        <v>76</v>
      </c>
      <c r="AY307" s="198" t="s">
        <v>142</v>
      </c>
    </row>
    <row r="308" s="14" customFormat="1">
      <c r="A308" s="14"/>
      <c r="B308" s="205"/>
      <c r="C308" s="14"/>
      <c r="D308" s="197" t="s">
        <v>190</v>
      </c>
      <c r="E308" s="206" t="s">
        <v>1</v>
      </c>
      <c r="F308" s="207" t="s">
        <v>195</v>
      </c>
      <c r="G308" s="14"/>
      <c r="H308" s="208">
        <v>850.5</v>
      </c>
      <c r="I308" s="209"/>
      <c r="J308" s="14"/>
      <c r="K308" s="14"/>
      <c r="L308" s="205"/>
      <c r="M308" s="210"/>
      <c r="N308" s="211"/>
      <c r="O308" s="211"/>
      <c r="P308" s="211"/>
      <c r="Q308" s="211"/>
      <c r="R308" s="211"/>
      <c r="S308" s="211"/>
      <c r="T308" s="21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6" t="s">
        <v>190</v>
      </c>
      <c r="AU308" s="206" t="s">
        <v>88</v>
      </c>
      <c r="AV308" s="14" t="s">
        <v>141</v>
      </c>
      <c r="AW308" s="14" t="s">
        <v>32</v>
      </c>
      <c r="AX308" s="14" t="s">
        <v>80</v>
      </c>
      <c r="AY308" s="206" t="s">
        <v>142</v>
      </c>
    </row>
    <row r="309" s="2" customFormat="1" ht="16.5" customHeight="1">
      <c r="A309" s="36"/>
      <c r="B309" s="175"/>
      <c r="C309" s="176" t="s">
        <v>434</v>
      </c>
      <c r="D309" s="176" t="s">
        <v>143</v>
      </c>
      <c r="E309" s="177" t="s">
        <v>435</v>
      </c>
      <c r="F309" s="178" t="s">
        <v>436</v>
      </c>
      <c r="G309" s="179" t="s">
        <v>189</v>
      </c>
      <c r="H309" s="180">
        <v>15</v>
      </c>
      <c r="I309" s="181"/>
      <c r="J309" s="182">
        <f>ROUND(I309*H309,2)</f>
        <v>0</v>
      </c>
      <c r="K309" s="178" t="s">
        <v>155</v>
      </c>
      <c r="L309" s="37"/>
      <c r="M309" s="183" t="s">
        <v>1</v>
      </c>
      <c r="N309" s="184" t="s">
        <v>42</v>
      </c>
      <c r="O309" s="75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7" t="s">
        <v>141</v>
      </c>
      <c r="AT309" s="187" t="s">
        <v>143</v>
      </c>
      <c r="AU309" s="187" t="s">
        <v>88</v>
      </c>
      <c r="AY309" s="17" t="s">
        <v>142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17" t="s">
        <v>88</v>
      </c>
      <c r="BK309" s="188">
        <f>ROUND(I309*H309,2)</f>
        <v>0</v>
      </c>
      <c r="BL309" s="17" t="s">
        <v>141</v>
      </c>
      <c r="BM309" s="187" t="s">
        <v>437</v>
      </c>
    </row>
    <row r="310" s="13" customFormat="1">
      <c r="A310" s="13"/>
      <c r="B310" s="196"/>
      <c r="C310" s="13"/>
      <c r="D310" s="197" t="s">
        <v>190</v>
      </c>
      <c r="E310" s="198" t="s">
        <v>1</v>
      </c>
      <c r="F310" s="199" t="s">
        <v>438</v>
      </c>
      <c r="G310" s="13"/>
      <c r="H310" s="200">
        <v>15</v>
      </c>
      <c r="I310" s="201"/>
      <c r="J310" s="13"/>
      <c r="K310" s="13"/>
      <c r="L310" s="196"/>
      <c r="M310" s="202"/>
      <c r="N310" s="203"/>
      <c r="O310" s="203"/>
      <c r="P310" s="203"/>
      <c r="Q310" s="203"/>
      <c r="R310" s="203"/>
      <c r="S310" s="203"/>
      <c r="T310" s="20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8" t="s">
        <v>190</v>
      </c>
      <c r="AU310" s="198" t="s">
        <v>88</v>
      </c>
      <c r="AV310" s="13" t="s">
        <v>88</v>
      </c>
      <c r="AW310" s="13" t="s">
        <v>32</v>
      </c>
      <c r="AX310" s="13" t="s">
        <v>76</v>
      </c>
      <c r="AY310" s="198" t="s">
        <v>142</v>
      </c>
    </row>
    <row r="311" s="14" customFormat="1">
      <c r="A311" s="14"/>
      <c r="B311" s="205"/>
      <c r="C311" s="14"/>
      <c r="D311" s="197" t="s">
        <v>190</v>
      </c>
      <c r="E311" s="206" t="s">
        <v>1</v>
      </c>
      <c r="F311" s="207" t="s">
        <v>195</v>
      </c>
      <c r="G311" s="14"/>
      <c r="H311" s="208">
        <v>15</v>
      </c>
      <c r="I311" s="209"/>
      <c r="J311" s="14"/>
      <c r="K311" s="14"/>
      <c r="L311" s="205"/>
      <c r="M311" s="210"/>
      <c r="N311" s="211"/>
      <c r="O311" s="211"/>
      <c r="P311" s="211"/>
      <c r="Q311" s="211"/>
      <c r="R311" s="211"/>
      <c r="S311" s="211"/>
      <c r="T311" s="21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6" t="s">
        <v>190</v>
      </c>
      <c r="AU311" s="206" t="s">
        <v>88</v>
      </c>
      <c r="AV311" s="14" t="s">
        <v>141</v>
      </c>
      <c r="AW311" s="14" t="s">
        <v>32</v>
      </c>
      <c r="AX311" s="14" t="s">
        <v>80</v>
      </c>
      <c r="AY311" s="206" t="s">
        <v>142</v>
      </c>
    </row>
    <row r="312" s="2" customFormat="1" ht="21.75" customHeight="1">
      <c r="A312" s="36"/>
      <c r="B312" s="175"/>
      <c r="C312" s="213" t="s">
        <v>321</v>
      </c>
      <c r="D312" s="213" t="s">
        <v>238</v>
      </c>
      <c r="E312" s="214" t="s">
        <v>439</v>
      </c>
      <c r="F312" s="215" t="s">
        <v>440</v>
      </c>
      <c r="G312" s="216" t="s">
        <v>154</v>
      </c>
      <c r="H312" s="217">
        <v>4575</v>
      </c>
      <c r="I312" s="218"/>
      <c r="J312" s="219">
        <f>ROUND(I312*H312,2)</f>
        <v>0</v>
      </c>
      <c r="K312" s="215" t="s">
        <v>155</v>
      </c>
      <c r="L312" s="220"/>
      <c r="M312" s="221" t="s">
        <v>1</v>
      </c>
      <c r="N312" s="222" t="s">
        <v>42</v>
      </c>
      <c r="O312" s="75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7" t="s">
        <v>164</v>
      </c>
      <c r="AT312" s="187" t="s">
        <v>238</v>
      </c>
      <c r="AU312" s="187" t="s">
        <v>88</v>
      </c>
      <c r="AY312" s="17" t="s">
        <v>142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7" t="s">
        <v>88</v>
      </c>
      <c r="BK312" s="188">
        <f>ROUND(I312*H312,2)</f>
        <v>0</v>
      </c>
      <c r="BL312" s="17" t="s">
        <v>141</v>
      </c>
      <c r="BM312" s="187" t="s">
        <v>441</v>
      </c>
    </row>
    <row r="313" s="13" customFormat="1">
      <c r="A313" s="13"/>
      <c r="B313" s="196"/>
      <c r="C313" s="13"/>
      <c r="D313" s="197" t="s">
        <v>190</v>
      </c>
      <c r="E313" s="198" t="s">
        <v>1</v>
      </c>
      <c r="F313" s="199" t="s">
        <v>442</v>
      </c>
      <c r="G313" s="13"/>
      <c r="H313" s="200">
        <v>4575</v>
      </c>
      <c r="I313" s="201"/>
      <c r="J313" s="13"/>
      <c r="K313" s="13"/>
      <c r="L313" s="196"/>
      <c r="M313" s="202"/>
      <c r="N313" s="203"/>
      <c r="O313" s="203"/>
      <c r="P313" s="203"/>
      <c r="Q313" s="203"/>
      <c r="R313" s="203"/>
      <c r="S313" s="203"/>
      <c r="T313" s="20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8" t="s">
        <v>190</v>
      </c>
      <c r="AU313" s="198" t="s">
        <v>88</v>
      </c>
      <c r="AV313" s="13" t="s">
        <v>88</v>
      </c>
      <c r="AW313" s="13" t="s">
        <v>32</v>
      </c>
      <c r="AX313" s="13" t="s">
        <v>76</v>
      </c>
      <c r="AY313" s="198" t="s">
        <v>142</v>
      </c>
    </row>
    <row r="314" s="14" customFormat="1">
      <c r="A314" s="14"/>
      <c r="B314" s="205"/>
      <c r="C314" s="14"/>
      <c r="D314" s="197" t="s">
        <v>190</v>
      </c>
      <c r="E314" s="206" t="s">
        <v>1</v>
      </c>
      <c r="F314" s="207" t="s">
        <v>195</v>
      </c>
      <c r="G314" s="14"/>
      <c r="H314" s="208">
        <v>4575</v>
      </c>
      <c r="I314" s="209"/>
      <c r="J314" s="14"/>
      <c r="K314" s="14"/>
      <c r="L314" s="205"/>
      <c r="M314" s="210"/>
      <c r="N314" s="211"/>
      <c r="O314" s="211"/>
      <c r="P314" s="211"/>
      <c r="Q314" s="211"/>
      <c r="R314" s="211"/>
      <c r="S314" s="211"/>
      <c r="T314" s="21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6" t="s">
        <v>190</v>
      </c>
      <c r="AU314" s="206" t="s">
        <v>88</v>
      </c>
      <c r="AV314" s="14" t="s">
        <v>141</v>
      </c>
      <c r="AW314" s="14" t="s">
        <v>32</v>
      </c>
      <c r="AX314" s="14" t="s">
        <v>80</v>
      </c>
      <c r="AY314" s="206" t="s">
        <v>142</v>
      </c>
    </row>
    <row r="315" s="2" customFormat="1" ht="24.15" customHeight="1">
      <c r="A315" s="36"/>
      <c r="B315" s="175"/>
      <c r="C315" s="176" t="s">
        <v>443</v>
      </c>
      <c r="D315" s="176" t="s">
        <v>143</v>
      </c>
      <c r="E315" s="177" t="s">
        <v>444</v>
      </c>
      <c r="F315" s="178" t="s">
        <v>445</v>
      </c>
      <c r="G315" s="179" t="s">
        <v>218</v>
      </c>
      <c r="H315" s="180">
        <v>170.09999999999999</v>
      </c>
      <c r="I315" s="181"/>
      <c r="J315" s="182">
        <f>ROUND(I315*H315,2)</f>
        <v>0</v>
      </c>
      <c r="K315" s="178" t="s">
        <v>155</v>
      </c>
      <c r="L315" s="37"/>
      <c r="M315" s="183" t="s">
        <v>1</v>
      </c>
      <c r="N315" s="184" t="s">
        <v>42</v>
      </c>
      <c r="O315" s="75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7" t="s">
        <v>141</v>
      </c>
      <c r="AT315" s="187" t="s">
        <v>143</v>
      </c>
      <c r="AU315" s="187" t="s">
        <v>88</v>
      </c>
      <c r="AY315" s="17" t="s">
        <v>142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88</v>
      </c>
      <c r="BK315" s="188">
        <f>ROUND(I315*H315,2)</f>
        <v>0</v>
      </c>
      <c r="BL315" s="17" t="s">
        <v>141</v>
      </c>
      <c r="BM315" s="187" t="s">
        <v>446</v>
      </c>
    </row>
    <row r="316" s="13" customFormat="1">
      <c r="A316" s="13"/>
      <c r="B316" s="196"/>
      <c r="C316" s="13"/>
      <c r="D316" s="197" t="s">
        <v>190</v>
      </c>
      <c r="E316" s="198" t="s">
        <v>1</v>
      </c>
      <c r="F316" s="199" t="s">
        <v>447</v>
      </c>
      <c r="G316" s="13"/>
      <c r="H316" s="200">
        <v>170.09999999999999</v>
      </c>
      <c r="I316" s="201"/>
      <c r="J316" s="13"/>
      <c r="K316" s="13"/>
      <c r="L316" s="196"/>
      <c r="M316" s="202"/>
      <c r="N316" s="203"/>
      <c r="O316" s="203"/>
      <c r="P316" s="203"/>
      <c r="Q316" s="203"/>
      <c r="R316" s="203"/>
      <c r="S316" s="203"/>
      <c r="T316" s="20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8" t="s">
        <v>190</v>
      </c>
      <c r="AU316" s="198" t="s">
        <v>88</v>
      </c>
      <c r="AV316" s="13" t="s">
        <v>88</v>
      </c>
      <c r="AW316" s="13" t="s">
        <v>32</v>
      </c>
      <c r="AX316" s="13" t="s">
        <v>76</v>
      </c>
      <c r="AY316" s="198" t="s">
        <v>142</v>
      </c>
    </row>
    <row r="317" s="14" customFormat="1">
      <c r="A317" s="14"/>
      <c r="B317" s="205"/>
      <c r="C317" s="14"/>
      <c r="D317" s="197" t="s">
        <v>190</v>
      </c>
      <c r="E317" s="206" t="s">
        <v>1</v>
      </c>
      <c r="F317" s="207" t="s">
        <v>195</v>
      </c>
      <c r="G317" s="14"/>
      <c r="H317" s="208">
        <v>170.09999999999999</v>
      </c>
      <c r="I317" s="209"/>
      <c r="J317" s="14"/>
      <c r="K317" s="14"/>
      <c r="L317" s="205"/>
      <c r="M317" s="210"/>
      <c r="N317" s="211"/>
      <c r="O317" s="211"/>
      <c r="P317" s="211"/>
      <c r="Q317" s="211"/>
      <c r="R317" s="211"/>
      <c r="S317" s="211"/>
      <c r="T317" s="21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6" t="s">
        <v>190</v>
      </c>
      <c r="AU317" s="206" t="s">
        <v>88</v>
      </c>
      <c r="AV317" s="14" t="s">
        <v>141</v>
      </c>
      <c r="AW317" s="14" t="s">
        <v>32</v>
      </c>
      <c r="AX317" s="14" t="s">
        <v>80</v>
      </c>
      <c r="AY317" s="206" t="s">
        <v>142</v>
      </c>
    </row>
    <row r="318" s="12" customFormat="1" ht="22.8" customHeight="1">
      <c r="A318" s="12"/>
      <c r="B318" s="164"/>
      <c r="C318" s="12"/>
      <c r="D318" s="165" t="s">
        <v>75</v>
      </c>
      <c r="E318" s="189" t="s">
        <v>448</v>
      </c>
      <c r="F318" s="189" t="s">
        <v>449</v>
      </c>
      <c r="G318" s="12"/>
      <c r="H318" s="12"/>
      <c r="I318" s="167"/>
      <c r="J318" s="190">
        <f>BK318</f>
        <v>0</v>
      </c>
      <c r="K318" s="12"/>
      <c r="L318" s="164"/>
      <c r="M318" s="169"/>
      <c r="N318" s="170"/>
      <c r="O318" s="170"/>
      <c r="P318" s="171">
        <f>SUM(P319:P324)</f>
        <v>0</v>
      </c>
      <c r="Q318" s="170"/>
      <c r="R318" s="171">
        <f>SUM(R319:R324)</f>
        <v>0</v>
      </c>
      <c r="S318" s="170"/>
      <c r="T318" s="172">
        <f>SUM(T319:T324)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65" t="s">
        <v>80</v>
      </c>
      <c r="AT318" s="173" t="s">
        <v>75</v>
      </c>
      <c r="AU318" s="173" t="s">
        <v>80</v>
      </c>
      <c r="AY318" s="165" t="s">
        <v>142</v>
      </c>
      <c r="BK318" s="174">
        <f>SUM(BK319:BK324)</f>
        <v>0</v>
      </c>
    </row>
    <row r="319" s="2" customFormat="1" ht="33" customHeight="1">
      <c r="A319" s="36"/>
      <c r="B319" s="175"/>
      <c r="C319" s="176" t="s">
        <v>327</v>
      </c>
      <c r="D319" s="176" t="s">
        <v>143</v>
      </c>
      <c r="E319" s="177" t="s">
        <v>450</v>
      </c>
      <c r="F319" s="178" t="s">
        <v>451</v>
      </c>
      <c r="G319" s="179" t="s">
        <v>205</v>
      </c>
      <c r="H319" s="180">
        <v>112.01300000000001</v>
      </c>
      <c r="I319" s="181"/>
      <c r="J319" s="182">
        <f>ROUND(I319*H319,2)</f>
        <v>0</v>
      </c>
      <c r="K319" s="178" t="s">
        <v>155</v>
      </c>
      <c r="L319" s="37"/>
      <c r="M319" s="183" t="s">
        <v>1</v>
      </c>
      <c r="N319" s="184" t="s">
        <v>42</v>
      </c>
      <c r="O319" s="75"/>
      <c r="P319" s="185">
        <f>O319*H319</f>
        <v>0</v>
      </c>
      <c r="Q319" s="185">
        <v>0</v>
      </c>
      <c r="R319" s="185">
        <f>Q319*H319</f>
        <v>0</v>
      </c>
      <c r="S319" s="185">
        <v>0</v>
      </c>
      <c r="T319" s="18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7" t="s">
        <v>141</v>
      </c>
      <c r="AT319" s="187" t="s">
        <v>143</v>
      </c>
      <c r="AU319" s="187" t="s">
        <v>88</v>
      </c>
      <c r="AY319" s="17" t="s">
        <v>142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7" t="s">
        <v>88</v>
      </c>
      <c r="BK319" s="188">
        <f>ROUND(I319*H319,2)</f>
        <v>0</v>
      </c>
      <c r="BL319" s="17" t="s">
        <v>141</v>
      </c>
      <c r="BM319" s="187" t="s">
        <v>452</v>
      </c>
    </row>
    <row r="320" s="2" customFormat="1" ht="24.15" customHeight="1">
      <c r="A320" s="36"/>
      <c r="B320" s="175"/>
      <c r="C320" s="176" t="s">
        <v>453</v>
      </c>
      <c r="D320" s="176" t="s">
        <v>143</v>
      </c>
      <c r="E320" s="177" t="s">
        <v>454</v>
      </c>
      <c r="F320" s="178" t="s">
        <v>455</v>
      </c>
      <c r="G320" s="179" t="s">
        <v>205</v>
      </c>
      <c r="H320" s="180">
        <v>112.01300000000001</v>
      </c>
      <c r="I320" s="181"/>
      <c r="J320" s="182">
        <f>ROUND(I320*H320,2)</f>
        <v>0</v>
      </c>
      <c r="K320" s="178" t="s">
        <v>155</v>
      </c>
      <c r="L320" s="37"/>
      <c r="M320" s="183" t="s">
        <v>1</v>
      </c>
      <c r="N320" s="184" t="s">
        <v>42</v>
      </c>
      <c r="O320" s="75"/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7" t="s">
        <v>141</v>
      </c>
      <c r="AT320" s="187" t="s">
        <v>143</v>
      </c>
      <c r="AU320" s="187" t="s">
        <v>88</v>
      </c>
      <c r="AY320" s="17" t="s">
        <v>142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7" t="s">
        <v>88</v>
      </c>
      <c r="BK320" s="188">
        <f>ROUND(I320*H320,2)</f>
        <v>0</v>
      </c>
      <c r="BL320" s="17" t="s">
        <v>141</v>
      </c>
      <c r="BM320" s="187" t="s">
        <v>456</v>
      </c>
    </row>
    <row r="321" s="2" customFormat="1" ht="24.15" customHeight="1">
      <c r="A321" s="36"/>
      <c r="B321" s="175"/>
      <c r="C321" s="176" t="s">
        <v>330</v>
      </c>
      <c r="D321" s="176" t="s">
        <v>143</v>
      </c>
      <c r="E321" s="177" t="s">
        <v>457</v>
      </c>
      <c r="F321" s="178" t="s">
        <v>458</v>
      </c>
      <c r="G321" s="179" t="s">
        <v>205</v>
      </c>
      <c r="H321" s="180">
        <v>1568.182</v>
      </c>
      <c r="I321" s="181"/>
      <c r="J321" s="182">
        <f>ROUND(I321*H321,2)</f>
        <v>0</v>
      </c>
      <c r="K321" s="178" t="s">
        <v>155</v>
      </c>
      <c r="L321" s="37"/>
      <c r="M321" s="183" t="s">
        <v>1</v>
      </c>
      <c r="N321" s="184" t="s">
        <v>42</v>
      </c>
      <c r="O321" s="75"/>
      <c r="P321" s="185">
        <f>O321*H321</f>
        <v>0</v>
      </c>
      <c r="Q321" s="185">
        <v>0</v>
      </c>
      <c r="R321" s="185">
        <f>Q321*H321</f>
        <v>0</v>
      </c>
      <c r="S321" s="185">
        <v>0</v>
      </c>
      <c r="T321" s="18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7" t="s">
        <v>141</v>
      </c>
      <c r="AT321" s="187" t="s">
        <v>143</v>
      </c>
      <c r="AU321" s="187" t="s">
        <v>88</v>
      </c>
      <c r="AY321" s="17" t="s">
        <v>142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7" t="s">
        <v>88</v>
      </c>
      <c r="BK321" s="188">
        <f>ROUND(I321*H321,2)</f>
        <v>0</v>
      </c>
      <c r="BL321" s="17" t="s">
        <v>141</v>
      </c>
      <c r="BM321" s="187" t="s">
        <v>459</v>
      </c>
    </row>
    <row r="322" s="13" customFormat="1">
      <c r="A322" s="13"/>
      <c r="B322" s="196"/>
      <c r="C322" s="13"/>
      <c r="D322" s="197" t="s">
        <v>190</v>
      </c>
      <c r="E322" s="198" t="s">
        <v>1</v>
      </c>
      <c r="F322" s="199" t="s">
        <v>460</v>
      </c>
      <c r="G322" s="13"/>
      <c r="H322" s="200">
        <v>1568.182</v>
      </c>
      <c r="I322" s="201"/>
      <c r="J322" s="13"/>
      <c r="K322" s="13"/>
      <c r="L322" s="196"/>
      <c r="M322" s="202"/>
      <c r="N322" s="203"/>
      <c r="O322" s="203"/>
      <c r="P322" s="203"/>
      <c r="Q322" s="203"/>
      <c r="R322" s="203"/>
      <c r="S322" s="203"/>
      <c r="T322" s="20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8" t="s">
        <v>190</v>
      </c>
      <c r="AU322" s="198" t="s">
        <v>88</v>
      </c>
      <c r="AV322" s="13" t="s">
        <v>88</v>
      </c>
      <c r="AW322" s="13" t="s">
        <v>32</v>
      </c>
      <c r="AX322" s="13" t="s">
        <v>76</v>
      </c>
      <c r="AY322" s="198" t="s">
        <v>142</v>
      </c>
    </row>
    <row r="323" s="14" customFormat="1">
      <c r="A323" s="14"/>
      <c r="B323" s="205"/>
      <c r="C323" s="14"/>
      <c r="D323" s="197" t="s">
        <v>190</v>
      </c>
      <c r="E323" s="206" t="s">
        <v>1</v>
      </c>
      <c r="F323" s="207" t="s">
        <v>195</v>
      </c>
      <c r="G323" s="14"/>
      <c r="H323" s="208">
        <v>1568.182</v>
      </c>
      <c r="I323" s="209"/>
      <c r="J323" s="14"/>
      <c r="K323" s="14"/>
      <c r="L323" s="205"/>
      <c r="M323" s="210"/>
      <c r="N323" s="211"/>
      <c r="O323" s="211"/>
      <c r="P323" s="211"/>
      <c r="Q323" s="211"/>
      <c r="R323" s="211"/>
      <c r="S323" s="211"/>
      <c r="T323" s="21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6" t="s">
        <v>190</v>
      </c>
      <c r="AU323" s="206" t="s">
        <v>88</v>
      </c>
      <c r="AV323" s="14" t="s">
        <v>141</v>
      </c>
      <c r="AW323" s="14" t="s">
        <v>32</v>
      </c>
      <c r="AX323" s="14" t="s">
        <v>80</v>
      </c>
      <c r="AY323" s="206" t="s">
        <v>142</v>
      </c>
    </row>
    <row r="324" s="2" customFormat="1" ht="33" customHeight="1">
      <c r="A324" s="36"/>
      <c r="B324" s="175"/>
      <c r="C324" s="176" t="s">
        <v>461</v>
      </c>
      <c r="D324" s="176" t="s">
        <v>143</v>
      </c>
      <c r="E324" s="177" t="s">
        <v>462</v>
      </c>
      <c r="F324" s="178" t="s">
        <v>463</v>
      </c>
      <c r="G324" s="179" t="s">
        <v>205</v>
      </c>
      <c r="H324" s="180">
        <v>112.01300000000001</v>
      </c>
      <c r="I324" s="181"/>
      <c r="J324" s="182">
        <f>ROUND(I324*H324,2)</f>
        <v>0</v>
      </c>
      <c r="K324" s="178" t="s">
        <v>155</v>
      </c>
      <c r="L324" s="37"/>
      <c r="M324" s="183" t="s">
        <v>1</v>
      </c>
      <c r="N324" s="184" t="s">
        <v>42</v>
      </c>
      <c r="O324" s="75"/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7" t="s">
        <v>141</v>
      </c>
      <c r="AT324" s="187" t="s">
        <v>143</v>
      </c>
      <c r="AU324" s="187" t="s">
        <v>88</v>
      </c>
      <c r="AY324" s="17" t="s">
        <v>142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7" t="s">
        <v>88</v>
      </c>
      <c r="BK324" s="188">
        <f>ROUND(I324*H324,2)</f>
        <v>0</v>
      </c>
      <c r="BL324" s="17" t="s">
        <v>141</v>
      </c>
      <c r="BM324" s="187" t="s">
        <v>464</v>
      </c>
    </row>
    <row r="325" s="12" customFormat="1" ht="22.8" customHeight="1">
      <c r="A325" s="12"/>
      <c r="B325" s="164"/>
      <c r="C325" s="12"/>
      <c r="D325" s="165" t="s">
        <v>75</v>
      </c>
      <c r="E325" s="189" t="s">
        <v>465</v>
      </c>
      <c r="F325" s="189" t="s">
        <v>466</v>
      </c>
      <c r="G325" s="12"/>
      <c r="H325" s="12"/>
      <c r="I325" s="167"/>
      <c r="J325" s="190">
        <f>BK325</f>
        <v>0</v>
      </c>
      <c r="K325" s="12"/>
      <c r="L325" s="164"/>
      <c r="M325" s="169"/>
      <c r="N325" s="170"/>
      <c r="O325" s="170"/>
      <c r="P325" s="171">
        <f>P326</f>
        <v>0</v>
      </c>
      <c r="Q325" s="170"/>
      <c r="R325" s="171">
        <f>R326</f>
        <v>0</v>
      </c>
      <c r="S325" s="170"/>
      <c r="T325" s="172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65" t="s">
        <v>80</v>
      </c>
      <c r="AT325" s="173" t="s">
        <v>75</v>
      </c>
      <c r="AU325" s="173" t="s">
        <v>80</v>
      </c>
      <c r="AY325" s="165" t="s">
        <v>142</v>
      </c>
      <c r="BK325" s="174">
        <f>BK326</f>
        <v>0</v>
      </c>
    </row>
    <row r="326" s="2" customFormat="1" ht="16.5" customHeight="1">
      <c r="A326" s="36"/>
      <c r="B326" s="175"/>
      <c r="C326" s="176" t="s">
        <v>337</v>
      </c>
      <c r="D326" s="176" t="s">
        <v>143</v>
      </c>
      <c r="E326" s="177" t="s">
        <v>467</v>
      </c>
      <c r="F326" s="178" t="s">
        <v>468</v>
      </c>
      <c r="G326" s="179" t="s">
        <v>205</v>
      </c>
      <c r="H326" s="180">
        <v>241.83000000000001</v>
      </c>
      <c r="I326" s="181"/>
      <c r="J326" s="182">
        <f>ROUND(I326*H326,2)</f>
        <v>0</v>
      </c>
      <c r="K326" s="178" t="s">
        <v>155</v>
      </c>
      <c r="L326" s="37"/>
      <c r="M326" s="183" t="s">
        <v>1</v>
      </c>
      <c r="N326" s="184" t="s">
        <v>42</v>
      </c>
      <c r="O326" s="75"/>
      <c r="P326" s="185">
        <f>O326*H326</f>
        <v>0</v>
      </c>
      <c r="Q326" s="185">
        <v>0</v>
      </c>
      <c r="R326" s="185">
        <f>Q326*H326</f>
        <v>0</v>
      </c>
      <c r="S326" s="185">
        <v>0</v>
      </c>
      <c r="T326" s="18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7" t="s">
        <v>141</v>
      </c>
      <c r="AT326" s="187" t="s">
        <v>143</v>
      </c>
      <c r="AU326" s="187" t="s">
        <v>88</v>
      </c>
      <c r="AY326" s="17" t="s">
        <v>142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7" t="s">
        <v>88</v>
      </c>
      <c r="BK326" s="188">
        <f>ROUND(I326*H326,2)</f>
        <v>0</v>
      </c>
      <c r="BL326" s="17" t="s">
        <v>141</v>
      </c>
      <c r="BM326" s="187" t="s">
        <v>469</v>
      </c>
    </row>
    <row r="327" s="12" customFormat="1" ht="25.92" customHeight="1">
      <c r="A327" s="12"/>
      <c r="B327" s="164"/>
      <c r="C327" s="12"/>
      <c r="D327" s="165" t="s">
        <v>75</v>
      </c>
      <c r="E327" s="166" t="s">
        <v>470</v>
      </c>
      <c r="F327" s="166" t="s">
        <v>471</v>
      </c>
      <c r="G327" s="12"/>
      <c r="H327" s="12"/>
      <c r="I327" s="167"/>
      <c r="J327" s="168">
        <f>BK327</f>
        <v>0</v>
      </c>
      <c r="K327" s="12"/>
      <c r="L327" s="164"/>
      <c r="M327" s="169"/>
      <c r="N327" s="170"/>
      <c r="O327" s="170"/>
      <c r="P327" s="171">
        <f>P328+P335+P338</f>
        <v>0</v>
      </c>
      <c r="Q327" s="170"/>
      <c r="R327" s="171">
        <f>R328+R335+R338</f>
        <v>0</v>
      </c>
      <c r="S327" s="170"/>
      <c r="T327" s="172">
        <f>T328+T335+T338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65" t="s">
        <v>88</v>
      </c>
      <c r="AT327" s="173" t="s">
        <v>75</v>
      </c>
      <c r="AU327" s="173" t="s">
        <v>76</v>
      </c>
      <c r="AY327" s="165" t="s">
        <v>142</v>
      </c>
      <c r="BK327" s="174">
        <f>BK328+BK335+BK338</f>
        <v>0</v>
      </c>
    </row>
    <row r="328" s="12" customFormat="1" ht="22.8" customHeight="1">
      <c r="A328" s="12"/>
      <c r="B328" s="164"/>
      <c r="C328" s="12"/>
      <c r="D328" s="165" t="s">
        <v>75</v>
      </c>
      <c r="E328" s="189" t="s">
        <v>472</v>
      </c>
      <c r="F328" s="189" t="s">
        <v>473</v>
      </c>
      <c r="G328" s="12"/>
      <c r="H328" s="12"/>
      <c r="I328" s="167"/>
      <c r="J328" s="190">
        <f>BK328</f>
        <v>0</v>
      </c>
      <c r="K328" s="12"/>
      <c r="L328" s="164"/>
      <c r="M328" s="169"/>
      <c r="N328" s="170"/>
      <c r="O328" s="170"/>
      <c r="P328" s="171">
        <f>SUM(P329:P334)</f>
        <v>0</v>
      </c>
      <c r="Q328" s="170"/>
      <c r="R328" s="171">
        <f>SUM(R329:R334)</f>
        <v>0</v>
      </c>
      <c r="S328" s="170"/>
      <c r="T328" s="172">
        <f>SUM(T329:T334)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5" t="s">
        <v>88</v>
      </c>
      <c r="AT328" s="173" t="s">
        <v>75</v>
      </c>
      <c r="AU328" s="173" t="s">
        <v>80</v>
      </c>
      <c r="AY328" s="165" t="s">
        <v>142</v>
      </c>
      <c r="BK328" s="174">
        <f>SUM(BK329:BK334)</f>
        <v>0</v>
      </c>
    </row>
    <row r="329" s="2" customFormat="1" ht="24.15" customHeight="1">
      <c r="A329" s="36"/>
      <c r="B329" s="175"/>
      <c r="C329" s="176" t="s">
        <v>474</v>
      </c>
      <c r="D329" s="176" t="s">
        <v>143</v>
      </c>
      <c r="E329" s="177" t="s">
        <v>475</v>
      </c>
      <c r="F329" s="178" t="s">
        <v>476</v>
      </c>
      <c r="G329" s="179" t="s">
        <v>218</v>
      </c>
      <c r="H329" s="180">
        <v>309.76799999999997</v>
      </c>
      <c r="I329" s="181"/>
      <c r="J329" s="182">
        <f>ROUND(I329*H329,2)</f>
        <v>0</v>
      </c>
      <c r="K329" s="178" t="s">
        <v>1</v>
      </c>
      <c r="L329" s="37"/>
      <c r="M329" s="183" t="s">
        <v>1</v>
      </c>
      <c r="N329" s="184" t="s">
        <v>42</v>
      </c>
      <c r="O329" s="75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7" t="s">
        <v>98</v>
      </c>
      <c r="AT329" s="187" t="s">
        <v>143</v>
      </c>
      <c r="AU329" s="187" t="s">
        <v>88</v>
      </c>
      <c r="AY329" s="17" t="s">
        <v>142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17" t="s">
        <v>88</v>
      </c>
      <c r="BK329" s="188">
        <f>ROUND(I329*H329,2)</f>
        <v>0</v>
      </c>
      <c r="BL329" s="17" t="s">
        <v>98</v>
      </c>
      <c r="BM329" s="187" t="s">
        <v>477</v>
      </c>
    </row>
    <row r="330" s="13" customFormat="1">
      <c r="A330" s="13"/>
      <c r="B330" s="196"/>
      <c r="C330" s="13"/>
      <c r="D330" s="197" t="s">
        <v>190</v>
      </c>
      <c r="E330" s="198" t="s">
        <v>1</v>
      </c>
      <c r="F330" s="199" t="s">
        <v>478</v>
      </c>
      <c r="G330" s="13"/>
      <c r="H330" s="200">
        <v>198.43199999999999</v>
      </c>
      <c r="I330" s="201"/>
      <c r="J330" s="13"/>
      <c r="K330" s="13"/>
      <c r="L330" s="196"/>
      <c r="M330" s="202"/>
      <c r="N330" s="203"/>
      <c r="O330" s="203"/>
      <c r="P330" s="203"/>
      <c r="Q330" s="203"/>
      <c r="R330" s="203"/>
      <c r="S330" s="203"/>
      <c r="T330" s="20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8" t="s">
        <v>190</v>
      </c>
      <c r="AU330" s="198" t="s">
        <v>88</v>
      </c>
      <c r="AV330" s="13" t="s">
        <v>88</v>
      </c>
      <c r="AW330" s="13" t="s">
        <v>32</v>
      </c>
      <c r="AX330" s="13" t="s">
        <v>76</v>
      </c>
      <c r="AY330" s="198" t="s">
        <v>142</v>
      </c>
    </row>
    <row r="331" s="13" customFormat="1">
      <c r="A331" s="13"/>
      <c r="B331" s="196"/>
      <c r="C331" s="13"/>
      <c r="D331" s="197" t="s">
        <v>190</v>
      </c>
      <c r="E331" s="198" t="s">
        <v>1</v>
      </c>
      <c r="F331" s="199" t="s">
        <v>479</v>
      </c>
      <c r="G331" s="13"/>
      <c r="H331" s="200">
        <v>27.48</v>
      </c>
      <c r="I331" s="201"/>
      <c r="J331" s="13"/>
      <c r="K331" s="13"/>
      <c r="L331" s="196"/>
      <c r="M331" s="202"/>
      <c r="N331" s="203"/>
      <c r="O331" s="203"/>
      <c r="P331" s="203"/>
      <c r="Q331" s="203"/>
      <c r="R331" s="203"/>
      <c r="S331" s="203"/>
      <c r="T331" s="20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8" t="s">
        <v>190</v>
      </c>
      <c r="AU331" s="198" t="s">
        <v>88</v>
      </c>
      <c r="AV331" s="13" t="s">
        <v>88</v>
      </c>
      <c r="AW331" s="13" t="s">
        <v>32</v>
      </c>
      <c r="AX331" s="13" t="s">
        <v>76</v>
      </c>
      <c r="AY331" s="198" t="s">
        <v>142</v>
      </c>
    </row>
    <row r="332" s="13" customFormat="1">
      <c r="A332" s="13"/>
      <c r="B332" s="196"/>
      <c r="C332" s="13"/>
      <c r="D332" s="197" t="s">
        <v>190</v>
      </c>
      <c r="E332" s="198" t="s">
        <v>1</v>
      </c>
      <c r="F332" s="199" t="s">
        <v>312</v>
      </c>
      <c r="G332" s="13"/>
      <c r="H332" s="200">
        <v>83.855999999999995</v>
      </c>
      <c r="I332" s="201"/>
      <c r="J332" s="13"/>
      <c r="K332" s="13"/>
      <c r="L332" s="196"/>
      <c r="M332" s="202"/>
      <c r="N332" s="203"/>
      <c r="O332" s="203"/>
      <c r="P332" s="203"/>
      <c r="Q332" s="203"/>
      <c r="R332" s="203"/>
      <c r="S332" s="203"/>
      <c r="T332" s="20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8" t="s">
        <v>190</v>
      </c>
      <c r="AU332" s="198" t="s">
        <v>88</v>
      </c>
      <c r="AV332" s="13" t="s">
        <v>88</v>
      </c>
      <c r="AW332" s="13" t="s">
        <v>32</v>
      </c>
      <c r="AX332" s="13" t="s">
        <v>76</v>
      </c>
      <c r="AY332" s="198" t="s">
        <v>142</v>
      </c>
    </row>
    <row r="333" s="14" customFormat="1">
      <c r="A333" s="14"/>
      <c r="B333" s="205"/>
      <c r="C333" s="14"/>
      <c r="D333" s="197" t="s">
        <v>190</v>
      </c>
      <c r="E333" s="206" t="s">
        <v>1</v>
      </c>
      <c r="F333" s="207" t="s">
        <v>195</v>
      </c>
      <c r="G333" s="14"/>
      <c r="H333" s="208">
        <v>309.76799999999997</v>
      </c>
      <c r="I333" s="209"/>
      <c r="J333" s="14"/>
      <c r="K333" s="14"/>
      <c r="L333" s="205"/>
      <c r="M333" s="210"/>
      <c r="N333" s="211"/>
      <c r="O333" s="211"/>
      <c r="P333" s="211"/>
      <c r="Q333" s="211"/>
      <c r="R333" s="211"/>
      <c r="S333" s="211"/>
      <c r="T333" s="21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6" t="s">
        <v>190</v>
      </c>
      <c r="AU333" s="206" t="s">
        <v>88</v>
      </c>
      <c r="AV333" s="14" t="s">
        <v>141</v>
      </c>
      <c r="AW333" s="14" t="s">
        <v>32</v>
      </c>
      <c r="AX333" s="14" t="s">
        <v>80</v>
      </c>
      <c r="AY333" s="206" t="s">
        <v>142</v>
      </c>
    </row>
    <row r="334" s="2" customFormat="1" ht="24.15" customHeight="1">
      <c r="A334" s="36"/>
      <c r="B334" s="175"/>
      <c r="C334" s="176" t="s">
        <v>340</v>
      </c>
      <c r="D334" s="176" t="s">
        <v>143</v>
      </c>
      <c r="E334" s="177" t="s">
        <v>480</v>
      </c>
      <c r="F334" s="178" t="s">
        <v>481</v>
      </c>
      <c r="G334" s="179" t="s">
        <v>482</v>
      </c>
      <c r="H334" s="223"/>
      <c r="I334" s="181"/>
      <c r="J334" s="182">
        <f>ROUND(I334*H334,2)</f>
        <v>0</v>
      </c>
      <c r="K334" s="178" t="s">
        <v>155</v>
      </c>
      <c r="L334" s="37"/>
      <c r="M334" s="183" t="s">
        <v>1</v>
      </c>
      <c r="N334" s="184" t="s">
        <v>42</v>
      </c>
      <c r="O334" s="75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7" t="s">
        <v>98</v>
      </c>
      <c r="AT334" s="187" t="s">
        <v>143</v>
      </c>
      <c r="AU334" s="187" t="s">
        <v>88</v>
      </c>
      <c r="AY334" s="17" t="s">
        <v>142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7" t="s">
        <v>88</v>
      </c>
      <c r="BK334" s="188">
        <f>ROUND(I334*H334,2)</f>
        <v>0</v>
      </c>
      <c r="BL334" s="17" t="s">
        <v>98</v>
      </c>
      <c r="BM334" s="187" t="s">
        <v>483</v>
      </c>
    </row>
    <row r="335" s="12" customFormat="1" ht="22.8" customHeight="1">
      <c r="A335" s="12"/>
      <c r="B335" s="164"/>
      <c r="C335" s="12"/>
      <c r="D335" s="165" t="s">
        <v>75</v>
      </c>
      <c r="E335" s="189" t="s">
        <v>484</v>
      </c>
      <c r="F335" s="189" t="s">
        <v>485</v>
      </c>
      <c r="G335" s="12"/>
      <c r="H335" s="12"/>
      <c r="I335" s="167"/>
      <c r="J335" s="190">
        <f>BK335</f>
        <v>0</v>
      </c>
      <c r="K335" s="12"/>
      <c r="L335" s="164"/>
      <c r="M335" s="169"/>
      <c r="N335" s="170"/>
      <c r="O335" s="170"/>
      <c r="P335" s="171">
        <f>SUM(P336:P337)</f>
        <v>0</v>
      </c>
      <c r="Q335" s="170"/>
      <c r="R335" s="171">
        <f>SUM(R336:R337)</f>
        <v>0</v>
      </c>
      <c r="S335" s="170"/>
      <c r="T335" s="172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65" t="s">
        <v>88</v>
      </c>
      <c r="AT335" s="173" t="s">
        <v>75</v>
      </c>
      <c r="AU335" s="173" t="s">
        <v>80</v>
      </c>
      <c r="AY335" s="165" t="s">
        <v>142</v>
      </c>
      <c r="BK335" s="174">
        <f>SUM(BK336:BK337)</f>
        <v>0</v>
      </c>
    </row>
    <row r="336" s="2" customFormat="1" ht="16.5" customHeight="1">
      <c r="A336" s="36"/>
      <c r="B336" s="175"/>
      <c r="C336" s="176" t="s">
        <v>486</v>
      </c>
      <c r="D336" s="176" t="s">
        <v>143</v>
      </c>
      <c r="E336" s="177" t="s">
        <v>487</v>
      </c>
      <c r="F336" s="178" t="s">
        <v>488</v>
      </c>
      <c r="G336" s="179" t="s">
        <v>154</v>
      </c>
      <c r="H336" s="180">
        <v>1</v>
      </c>
      <c r="I336" s="181"/>
      <c r="J336" s="182">
        <f>ROUND(I336*H336,2)</f>
        <v>0</v>
      </c>
      <c r="K336" s="178" t="s">
        <v>1</v>
      </c>
      <c r="L336" s="37"/>
      <c r="M336" s="183" t="s">
        <v>1</v>
      </c>
      <c r="N336" s="184" t="s">
        <v>42</v>
      </c>
      <c r="O336" s="75"/>
      <c r="P336" s="185">
        <f>O336*H336</f>
        <v>0</v>
      </c>
      <c r="Q336" s="185">
        <v>0</v>
      </c>
      <c r="R336" s="185">
        <f>Q336*H336</f>
        <v>0</v>
      </c>
      <c r="S336" s="185">
        <v>0</v>
      </c>
      <c r="T336" s="18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7" t="s">
        <v>98</v>
      </c>
      <c r="AT336" s="187" t="s">
        <v>143</v>
      </c>
      <c r="AU336" s="187" t="s">
        <v>88</v>
      </c>
      <c r="AY336" s="17" t="s">
        <v>142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17" t="s">
        <v>88</v>
      </c>
      <c r="BK336" s="188">
        <f>ROUND(I336*H336,2)</f>
        <v>0</v>
      </c>
      <c r="BL336" s="17" t="s">
        <v>98</v>
      </c>
      <c r="BM336" s="187" t="s">
        <v>489</v>
      </c>
    </row>
    <row r="337" s="2" customFormat="1" ht="24.15" customHeight="1">
      <c r="A337" s="36"/>
      <c r="B337" s="175"/>
      <c r="C337" s="176" t="s">
        <v>344</v>
      </c>
      <c r="D337" s="176" t="s">
        <v>143</v>
      </c>
      <c r="E337" s="177" t="s">
        <v>490</v>
      </c>
      <c r="F337" s="178" t="s">
        <v>491</v>
      </c>
      <c r="G337" s="179" t="s">
        <v>482</v>
      </c>
      <c r="H337" s="223"/>
      <c r="I337" s="181"/>
      <c r="J337" s="182">
        <f>ROUND(I337*H337,2)</f>
        <v>0</v>
      </c>
      <c r="K337" s="178" t="s">
        <v>155</v>
      </c>
      <c r="L337" s="37"/>
      <c r="M337" s="183" t="s">
        <v>1</v>
      </c>
      <c r="N337" s="184" t="s">
        <v>42</v>
      </c>
      <c r="O337" s="75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7" t="s">
        <v>98</v>
      </c>
      <c r="AT337" s="187" t="s">
        <v>143</v>
      </c>
      <c r="AU337" s="187" t="s">
        <v>88</v>
      </c>
      <c r="AY337" s="17" t="s">
        <v>142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17" t="s">
        <v>88</v>
      </c>
      <c r="BK337" s="188">
        <f>ROUND(I337*H337,2)</f>
        <v>0</v>
      </c>
      <c r="BL337" s="17" t="s">
        <v>98</v>
      </c>
      <c r="BM337" s="187" t="s">
        <v>492</v>
      </c>
    </row>
    <row r="338" s="12" customFormat="1" ht="22.8" customHeight="1">
      <c r="A338" s="12"/>
      <c r="B338" s="164"/>
      <c r="C338" s="12"/>
      <c r="D338" s="165" t="s">
        <v>75</v>
      </c>
      <c r="E338" s="189" t="s">
        <v>493</v>
      </c>
      <c r="F338" s="189" t="s">
        <v>494</v>
      </c>
      <c r="G338" s="12"/>
      <c r="H338" s="12"/>
      <c r="I338" s="167"/>
      <c r="J338" s="190">
        <f>BK338</f>
        <v>0</v>
      </c>
      <c r="K338" s="12"/>
      <c r="L338" s="164"/>
      <c r="M338" s="169"/>
      <c r="N338" s="170"/>
      <c r="O338" s="170"/>
      <c r="P338" s="171">
        <f>SUM(P339:P344)</f>
        <v>0</v>
      </c>
      <c r="Q338" s="170"/>
      <c r="R338" s="171">
        <f>SUM(R339:R344)</f>
        <v>0</v>
      </c>
      <c r="S338" s="170"/>
      <c r="T338" s="172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65" t="s">
        <v>88</v>
      </c>
      <c r="AT338" s="173" t="s">
        <v>75</v>
      </c>
      <c r="AU338" s="173" t="s">
        <v>80</v>
      </c>
      <c r="AY338" s="165" t="s">
        <v>142</v>
      </c>
      <c r="BK338" s="174">
        <f>SUM(BK339:BK344)</f>
        <v>0</v>
      </c>
    </row>
    <row r="339" s="2" customFormat="1" ht="24.15" customHeight="1">
      <c r="A339" s="36"/>
      <c r="B339" s="175"/>
      <c r="C339" s="176" t="s">
        <v>495</v>
      </c>
      <c r="D339" s="176" t="s">
        <v>143</v>
      </c>
      <c r="E339" s="177" t="s">
        <v>496</v>
      </c>
      <c r="F339" s="178" t="s">
        <v>497</v>
      </c>
      <c r="G339" s="179" t="s">
        <v>218</v>
      </c>
      <c r="H339" s="180">
        <v>850.5</v>
      </c>
      <c r="I339" s="181"/>
      <c r="J339" s="182">
        <f>ROUND(I339*H339,2)</f>
        <v>0</v>
      </c>
      <c r="K339" s="178" t="s">
        <v>155</v>
      </c>
      <c r="L339" s="37"/>
      <c r="M339" s="183" t="s">
        <v>1</v>
      </c>
      <c r="N339" s="184" t="s">
        <v>42</v>
      </c>
      <c r="O339" s="75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98</v>
      </c>
      <c r="AT339" s="187" t="s">
        <v>143</v>
      </c>
      <c r="AU339" s="187" t="s">
        <v>88</v>
      </c>
      <c r="AY339" s="17" t="s">
        <v>142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7" t="s">
        <v>88</v>
      </c>
      <c r="BK339" s="188">
        <f>ROUND(I339*H339,2)</f>
        <v>0</v>
      </c>
      <c r="BL339" s="17" t="s">
        <v>98</v>
      </c>
      <c r="BM339" s="187" t="s">
        <v>498</v>
      </c>
    </row>
    <row r="340" s="13" customFormat="1">
      <c r="A340" s="13"/>
      <c r="B340" s="196"/>
      <c r="C340" s="13"/>
      <c r="D340" s="197" t="s">
        <v>190</v>
      </c>
      <c r="E340" s="198" t="s">
        <v>1</v>
      </c>
      <c r="F340" s="199" t="s">
        <v>291</v>
      </c>
      <c r="G340" s="13"/>
      <c r="H340" s="200">
        <v>850.5</v>
      </c>
      <c r="I340" s="201"/>
      <c r="J340" s="13"/>
      <c r="K340" s="13"/>
      <c r="L340" s="196"/>
      <c r="M340" s="202"/>
      <c r="N340" s="203"/>
      <c r="O340" s="203"/>
      <c r="P340" s="203"/>
      <c r="Q340" s="203"/>
      <c r="R340" s="203"/>
      <c r="S340" s="203"/>
      <c r="T340" s="20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8" t="s">
        <v>190</v>
      </c>
      <c r="AU340" s="198" t="s">
        <v>88</v>
      </c>
      <c r="AV340" s="13" t="s">
        <v>88</v>
      </c>
      <c r="AW340" s="13" t="s">
        <v>32</v>
      </c>
      <c r="AX340" s="13" t="s">
        <v>76</v>
      </c>
      <c r="AY340" s="198" t="s">
        <v>142</v>
      </c>
    </row>
    <row r="341" s="14" customFormat="1">
      <c r="A341" s="14"/>
      <c r="B341" s="205"/>
      <c r="C341" s="14"/>
      <c r="D341" s="197" t="s">
        <v>190</v>
      </c>
      <c r="E341" s="206" t="s">
        <v>1</v>
      </c>
      <c r="F341" s="207" t="s">
        <v>195</v>
      </c>
      <c r="G341" s="14"/>
      <c r="H341" s="208">
        <v>850.5</v>
      </c>
      <c r="I341" s="209"/>
      <c r="J341" s="14"/>
      <c r="K341" s="14"/>
      <c r="L341" s="205"/>
      <c r="M341" s="210"/>
      <c r="N341" s="211"/>
      <c r="O341" s="211"/>
      <c r="P341" s="211"/>
      <c r="Q341" s="211"/>
      <c r="R341" s="211"/>
      <c r="S341" s="211"/>
      <c r="T341" s="21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6" t="s">
        <v>190</v>
      </c>
      <c r="AU341" s="206" t="s">
        <v>88</v>
      </c>
      <c r="AV341" s="14" t="s">
        <v>141</v>
      </c>
      <c r="AW341" s="14" t="s">
        <v>32</v>
      </c>
      <c r="AX341" s="14" t="s">
        <v>80</v>
      </c>
      <c r="AY341" s="206" t="s">
        <v>142</v>
      </c>
    </row>
    <row r="342" s="2" customFormat="1" ht="24.15" customHeight="1">
      <c r="A342" s="36"/>
      <c r="B342" s="175"/>
      <c r="C342" s="176" t="s">
        <v>349</v>
      </c>
      <c r="D342" s="176" t="s">
        <v>143</v>
      </c>
      <c r="E342" s="177" t="s">
        <v>499</v>
      </c>
      <c r="F342" s="178" t="s">
        <v>500</v>
      </c>
      <c r="G342" s="179" t="s">
        <v>218</v>
      </c>
      <c r="H342" s="180">
        <v>850.5</v>
      </c>
      <c r="I342" s="181"/>
      <c r="J342" s="182">
        <f>ROUND(I342*H342,2)</f>
        <v>0</v>
      </c>
      <c r="K342" s="178" t="s">
        <v>155</v>
      </c>
      <c r="L342" s="37"/>
      <c r="M342" s="183" t="s">
        <v>1</v>
      </c>
      <c r="N342" s="184" t="s">
        <v>42</v>
      </c>
      <c r="O342" s="75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7" t="s">
        <v>98</v>
      </c>
      <c r="AT342" s="187" t="s">
        <v>143</v>
      </c>
      <c r="AU342" s="187" t="s">
        <v>88</v>
      </c>
      <c r="AY342" s="17" t="s">
        <v>142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17" t="s">
        <v>88</v>
      </c>
      <c r="BK342" s="188">
        <f>ROUND(I342*H342,2)</f>
        <v>0</v>
      </c>
      <c r="BL342" s="17" t="s">
        <v>98</v>
      </c>
      <c r="BM342" s="187" t="s">
        <v>501</v>
      </c>
    </row>
    <row r="343" s="13" customFormat="1">
      <c r="A343" s="13"/>
      <c r="B343" s="196"/>
      <c r="C343" s="13"/>
      <c r="D343" s="197" t="s">
        <v>190</v>
      </c>
      <c r="E343" s="198" t="s">
        <v>1</v>
      </c>
      <c r="F343" s="199" t="s">
        <v>291</v>
      </c>
      <c r="G343" s="13"/>
      <c r="H343" s="200">
        <v>850.5</v>
      </c>
      <c r="I343" s="201"/>
      <c r="J343" s="13"/>
      <c r="K343" s="13"/>
      <c r="L343" s="196"/>
      <c r="M343" s="202"/>
      <c r="N343" s="203"/>
      <c r="O343" s="203"/>
      <c r="P343" s="203"/>
      <c r="Q343" s="203"/>
      <c r="R343" s="203"/>
      <c r="S343" s="203"/>
      <c r="T343" s="20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8" t="s">
        <v>190</v>
      </c>
      <c r="AU343" s="198" t="s">
        <v>88</v>
      </c>
      <c r="AV343" s="13" t="s">
        <v>88</v>
      </c>
      <c r="AW343" s="13" t="s">
        <v>32</v>
      </c>
      <c r="AX343" s="13" t="s">
        <v>76</v>
      </c>
      <c r="AY343" s="198" t="s">
        <v>142</v>
      </c>
    </row>
    <row r="344" s="14" customFormat="1">
      <c r="A344" s="14"/>
      <c r="B344" s="205"/>
      <c r="C344" s="14"/>
      <c r="D344" s="197" t="s">
        <v>190</v>
      </c>
      <c r="E344" s="206" t="s">
        <v>1</v>
      </c>
      <c r="F344" s="207" t="s">
        <v>195</v>
      </c>
      <c r="G344" s="14"/>
      <c r="H344" s="208">
        <v>850.5</v>
      </c>
      <c r="I344" s="209"/>
      <c r="J344" s="14"/>
      <c r="K344" s="14"/>
      <c r="L344" s="205"/>
      <c r="M344" s="210"/>
      <c r="N344" s="211"/>
      <c r="O344" s="211"/>
      <c r="P344" s="211"/>
      <c r="Q344" s="211"/>
      <c r="R344" s="211"/>
      <c r="S344" s="211"/>
      <c r="T344" s="21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6" t="s">
        <v>190</v>
      </c>
      <c r="AU344" s="206" t="s">
        <v>88</v>
      </c>
      <c r="AV344" s="14" t="s">
        <v>141</v>
      </c>
      <c r="AW344" s="14" t="s">
        <v>32</v>
      </c>
      <c r="AX344" s="14" t="s">
        <v>80</v>
      </c>
      <c r="AY344" s="206" t="s">
        <v>142</v>
      </c>
    </row>
    <row r="345" s="12" customFormat="1" ht="25.92" customHeight="1">
      <c r="A345" s="12"/>
      <c r="B345" s="164"/>
      <c r="C345" s="12"/>
      <c r="D345" s="165" t="s">
        <v>75</v>
      </c>
      <c r="E345" s="166" t="s">
        <v>139</v>
      </c>
      <c r="F345" s="166" t="s">
        <v>140</v>
      </c>
      <c r="G345" s="12"/>
      <c r="H345" s="12"/>
      <c r="I345" s="167"/>
      <c r="J345" s="168">
        <f>BK345</f>
        <v>0</v>
      </c>
      <c r="K345" s="12"/>
      <c r="L345" s="164"/>
      <c r="M345" s="169"/>
      <c r="N345" s="170"/>
      <c r="O345" s="170"/>
      <c r="P345" s="171">
        <f>P346</f>
        <v>0</v>
      </c>
      <c r="Q345" s="170"/>
      <c r="R345" s="171">
        <f>R346</f>
        <v>0</v>
      </c>
      <c r="S345" s="170"/>
      <c r="T345" s="172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65" t="s">
        <v>141</v>
      </c>
      <c r="AT345" s="173" t="s">
        <v>75</v>
      </c>
      <c r="AU345" s="173" t="s">
        <v>76</v>
      </c>
      <c r="AY345" s="165" t="s">
        <v>142</v>
      </c>
      <c r="BK345" s="174">
        <f>BK346</f>
        <v>0</v>
      </c>
    </row>
    <row r="346" s="2" customFormat="1" ht="16.5" customHeight="1">
      <c r="A346" s="36"/>
      <c r="B346" s="175"/>
      <c r="C346" s="176" t="s">
        <v>502</v>
      </c>
      <c r="D346" s="176" t="s">
        <v>143</v>
      </c>
      <c r="E346" s="177" t="s">
        <v>503</v>
      </c>
      <c r="F346" s="178" t="s">
        <v>504</v>
      </c>
      <c r="G346" s="179" t="s">
        <v>154</v>
      </c>
      <c r="H346" s="180">
        <v>1</v>
      </c>
      <c r="I346" s="181"/>
      <c r="J346" s="182">
        <f>ROUND(I346*H346,2)</f>
        <v>0</v>
      </c>
      <c r="K346" s="178" t="s">
        <v>1</v>
      </c>
      <c r="L346" s="37"/>
      <c r="M346" s="191" t="s">
        <v>1</v>
      </c>
      <c r="N346" s="192" t="s">
        <v>42</v>
      </c>
      <c r="O346" s="193"/>
      <c r="P346" s="194">
        <f>O346*H346</f>
        <v>0</v>
      </c>
      <c r="Q346" s="194">
        <v>0</v>
      </c>
      <c r="R346" s="194">
        <f>Q346*H346</f>
        <v>0</v>
      </c>
      <c r="S346" s="194">
        <v>0</v>
      </c>
      <c r="T346" s="19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7" t="s">
        <v>147</v>
      </c>
      <c r="AT346" s="187" t="s">
        <v>143</v>
      </c>
      <c r="AU346" s="187" t="s">
        <v>80</v>
      </c>
      <c r="AY346" s="17" t="s">
        <v>142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17" t="s">
        <v>88</v>
      </c>
      <c r="BK346" s="188">
        <f>ROUND(I346*H346,2)</f>
        <v>0</v>
      </c>
      <c r="BL346" s="17" t="s">
        <v>147</v>
      </c>
      <c r="BM346" s="187" t="s">
        <v>505</v>
      </c>
    </row>
    <row r="347" s="2" customFormat="1" ht="6.96" customHeight="1">
      <c r="A347" s="36"/>
      <c r="B347" s="58"/>
      <c r="C347" s="59"/>
      <c r="D347" s="59"/>
      <c r="E347" s="59"/>
      <c r="F347" s="59"/>
      <c r="G347" s="59"/>
      <c r="H347" s="59"/>
      <c r="I347" s="59"/>
      <c r="J347" s="59"/>
      <c r="K347" s="59"/>
      <c r="L347" s="37"/>
      <c r="M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</row>
  </sheetData>
  <autoFilter ref="C133:K3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113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506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ROUND(J130,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ROUND((SUM(BE130:BE276)),  2)</f>
        <v>0</v>
      </c>
      <c r="G35" s="36"/>
      <c r="H35" s="36"/>
      <c r="I35" s="134">
        <v>0.20999999999999999</v>
      </c>
      <c r="J35" s="133">
        <f>ROUND(((SUM(BE130:BE276))*I35),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ROUND((SUM(BF130:BF276)),  2)</f>
        <v>0</v>
      </c>
      <c r="G36" s="36"/>
      <c r="H36" s="36"/>
      <c r="I36" s="134">
        <v>0.12</v>
      </c>
      <c r="J36" s="133">
        <f>ROUND(((SUM(BF130:BF276))*I36),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ROUND((SUM(BG130:BG276)),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ROUND((SUM(BH130:BH276)),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ROUND((SUM(BI130:BI276)),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113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12 - Objekt DOZP - dešťová kanalizace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J130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J131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J132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507</v>
      </c>
      <c r="E101" s="152"/>
      <c r="F101" s="152"/>
      <c r="G101" s="152"/>
      <c r="H101" s="152"/>
      <c r="I101" s="152"/>
      <c r="J101" s="153">
        <f>J207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508</v>
      </c>
      <c r="E102" s="152"/>
      <c r="F102" s="152"/>
      <c r="G102" s="152"/>
      <c r="H102" s="152"/>
      <c r="I102" s="152"/>
      <c r="J102" s="153">
        <f>J212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175</v>
      </c>
      <c r="E103" s="152"/>
      <c r="F103" s="152"/>
      <c r="G103" s="152"/>
      <c r="H103" s="152"/>
      <c r="I103" s="152"/>
      <c r="J103" s="153">
        <f>J217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176</v>
      </c>
      <c r="E104" s="152"/>
      <c r="F104" s="152"/>
      <c r="G104" s="152"/>
      <c r="H104" s="152"/>
      <c r="I104" s="152"/>
      <c r="J104" s="153">
        <f>J229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179</v>
      </c>
      <c r="E105" s="152"/>
      <c r="F105" s="152"/>
      <c r="G105" s="152"/>
      <c r="H105" s="152"/>
      <c r="I105" s="152"/>
      <c r="J105" s="153">
        <f>J267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6"/>
      <c r="C106" s="9"/>
      <c r="D106" s="147" t="s">
        <v>180</v>
      </c>
      <c r="E106" s="148"/>
      <c r="F106" s="148"/>
      <c r="G106" s="148"/>
      <c r="H106" s="148"/>
      <c r="I106" s="148"/>
      <c r="J106" s="149">
        <f>J269</f>
        <v>0</v>
      </c>
      <c r="K106" s="9"/>
      <c r="L106" s="14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0"/>
      <c r="C107" s="10"/>
      <c r="D107" s="151" t="s">
        <v>509</v>
      </c>
      <c r="E107" s="152"/>
      <c r="F107" s="152"/>
      <c r="G107" s="152"/>
      <c r="H107" s="152"/>
      <c r="I107" s="152"/>
      <c r="J107" s="153">
        <f>J270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121</v>
      </c>
      <c r="E108" s="148"/>
      <c r="F108" s="148"/>
      <c r="G108" s="148"/>
      <c r="H108" s="148"/>
      <c r="I108" s="148"/>
      <c r="J108" s="149">
        <f>J274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126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127" t="str">
        <f>E7</f>
        <v>Opravy fasád objektů DOZP a TS v areálu DPL Smečno</v>
      </c>
      <c r="F118" s="30"/>
      <c r="G118" s="30"/>
      <c r="H118" s="30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" customFormat="1" ht="12" customHeight="1">
      <c r="B119" s="20"/>
      <c r="C119" s="30" t="s">
        <v>112</v>
      </c>
      <c r="L119" s="20"/>
    </row>
    <row r="120" s="2" customFormat="1" ht="16.5" customHeight="1">
      <c r="A120" s="36"/>
      <c r="B120" s="37"/>
      <c r="C120" s="36"/>
      <c r="D120" s="36"/>
      <c r="E120" s="127" t="s">
        <v>113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114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65" t="str">
        <f>E11</f>
        <v>12 - Objekt DOZP - dešťová kanalizace</v>
      </c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6"/>
      <c r="E124" s="36"/>
      <c r="F124" s="25" t="str">
        <f>F14</f>
        <v>Smečno</v>
      </c>
      <c r="G124" s="36"/>
      <c r="H124" s="36"/>
      <c r="I124" s="30" t="s">
        <v>22</v>
      </c>
      <c r="J124" s="67" t="str">
        <f>IF(J14="","",J14)</f>
        <v>28. 1. 2024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5.65" customHeight="1">
      <c r="A126" s="36"/>
      <c r="B126" s="37"/>
      <c r="C126" s="30" t="s">
        <v>24</v>
      </c>
      <c r="D126" s="36"/>
      <c r="E126" s="36"/>
      <c r="F126" s="25" t="str">
        <f>E17</f>
        <v>Domov pod Lipami Smečno</v>
      </c>
      <c r="G126" s="36"/>
      <c r="H126" s="36"/>
      <c r="I126" s="30" t="s">
        <v>30</v>
      </c>
      <c r="J126" s="34" t="str">
        <f>E23</f>
        <v>Projekt stav - ing.Volný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6"/>
      <c r="E127" s="36"/>
      <c r="F127" s="25" t="str">
        <f>IF(E20="","",E20)</f>
        <v>Vyplň údaj</v>
      </c>
      <c r="G127" s="36"/>
      <c r="H127" s="36"/>
      <c r="I127" s="30" t="s">
        <v>33</v>
      </c>
      <c r="J127" s="34" t="str">
        <f>E26</f>
        <v>Milan Hájek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54"/>
      <c r="B129" s="155"/>
      <c r="C129" s="156" t="s">
        <v>127</v>
      </c>
      <c r="D129" s="157" t="s">
        <v>61</v>
      </c>
      <c r="E129" s="157" t="s">
        <v>57</v>
      </c>
      <c r="F129" s="157" t="s">
        <v>58</v>
      </c>
      <c r="G129" s="157" t="s">
        <v>128</v>
      </c>
      <c r="H129" s="157" t="s">
        <v>129</v>
      </c>
      <c r="I129" s="157" t="s">
        <v>130</v>
      </c>
      <c r="J129" s="157" t="s">
        <v>118</v>
      </c>
      <c r="K129" s="158" t="s">
        <v>131</v>
      </c>
      <c r="L129" s="159"/>
      <c r="M129" s="84" t="s">
        <v>1</v>
      </c>
      <c r="N129" s="85" t="s">
        <v>40</v>
      </c>
      <c r="O129" s="85" t="s">
        <v>132</v>
      </c>
      <c r="P129" s="85" t="s">
        <v>133</v>
      </c>
      <c r="Q129" s="85" t="s">
        <v>134</v>
      </c>
      <c r="R129" s="85" t="s">
        <v>135</v>
      </c>
      <c r="S129" s="85" t="s">
        <v>136</v>
      </c>
      <c r="T129" s="86" t="s">
        <v>137</v>
      </c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</row>
    <row r="130" s="2" customFormat="1" ht="22.8" customHeight="1">
      <c r="A130" s="36"/>
      <c r="B130" s="37"/>
      <c r="C130" s="91" t="s">
        <v>138</v>
      </c>
      <c r="D130" s="36"/>
      <c r="E130" s="36"/>
      <c r="F130" s="36"/>
      <c r="G130" s="36"/>
      <c r="H130" s="36"/>
      <c r="I130" s="36"/>
      <c r="J130" s="160">
        <f>BK130</f>
        <v>0</v>
      </c>
      <c r="K130" s="36"/>
      <c r="L130" s="37"/>
      <c r="M130" s="87"/>
      <c r="N130" s="71"/>
      <c r="O130" s="88"/>
      <c r="P130" s="161">
        <f>P131+P269+P274</f>
        <v>0</v>
      </c>
      <c r="Q130" s="88"/>
      <c r="R130" s="161">
        <f>R131+R269+R274</f>
        <v>0</v>
      </c>
      <c r="S130" s="88"/>
      <c r="T130" s="162">
        <f>T131+T269+T274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75</v>
      </c>
      <c r="AU130" s="17" t="s">
        <v>120</v>
      </c>
      <c r="BK130" s="163">
        <f>BK131+BK269+BK274</f>
        <v>0</v>
      </c>
    </row>
    <row r="131" s="12" customFormat="1" ht="25.92" customHeight="1">
      <c r="A131" s="12"/>
      <c r="B131" s="164"/>
      <c r="C131" s="12"/>
      <c r="D131" s="165" t="s">
        <v>75</v>
      </c>
      <c r="E131" s="166" t="s">
        <v>184</v>
      </c>
      <c r="F131" s="166" t="s">
        <v>185</v>
      </c>
      <c r="G131" s="12"/>
      <c r="H131" s="12"/>
      <c r="I131" s="167"/>
      <c r="J131" s="168">
        <f>BK131</f>
        <v>0</v>
      </c>
      <c r="K131" s="12"/>
      <c r="L131" s="164"/>
      <c r="M131" s="169"/>
      <c r="N131" s="170"/>
      <c r="O131" s="170"/>
      <c r="P131" s="171">
        <f>P132+P207+P212+P217+P229+P267</f>
        <v>0</v>
      </c>
      <c r="Q131" s="170"/>
      <c r="R131" s="171">
        <f>R132+R207+R212+R217+R229+R267</f>
        <v>0</v>
      </c>
      <c r="S131" s="170"/>
      <c r="T131" s="172">
        <f>T132+T207+T212+T217+T229+T267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5" t="s">
        <v>80</v>
      </c>
      <c r="AT131" s="173" t="s">
        <v>75</v>
      </c>
      <c r="AU131" s="173" t="s">
        <v>76</v>
      </c>
      <c r="AY131" s="165" t="s">
        <v>142</v>
      </c>
      <c r="BK131" s="174">
        <f>BK132+BK207+BK212+BK217+BK229+BK267</f>
        <v>0</v>
      </c>
    </row>
    <row r="132" s="12" customFormat="1" ht="22.8" customHeight="1">
      <c r="A132" s="12"/>
      <c r="B132" s="164"/>
      <c r="C132" s="12"/>
      <c r="D132" s="165" t="s">
        <v>75</v>
      </c>
      <c r="E132" s="189" t="s">
        <v>80</v>
      </c>
      <c r="F132" s="189" t="s">
        <v>186</v>
      </c>
      <c r="G132" s="12"/>
      <c r="H132" s="12"/>
      <c r="I132" s="167"/>
      <c r="J132" s="190">
        <f>BK132</f>
        <v>0</v>
      </c>
      <c r="K132" s="12"/>
      <c r="L132" s="164"/>
      <c r="M132" s="169"/>
      <c r="N132" s="170"/>
      <c r="O132" s="170"/>
      <c r="P132" s="171">
        <f>SUM(P133:P206)</f>
        <v>0</v>
      </c>
      <c r="Q132" s="170"/>
      <c r="R132" s="171">
        <f>SUM(R133:R206)</f>
        <v>0</v>
      </c>
      <c r="S132" s="170"/>
      <c r="T132" s="172">
        <f>SUM(T133:T206)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5" t="s">
        <v>80</v>
      </c>
      <c r="AT132" s="173" t="s">
        <v>75</v>
      </c>
      <c r="AU132" s="173" t="s">
        <v>80</v>
      </c>
      <c r="AY132" s="165" t="s">
        <v>142</v>
      </c>
      <c r="BK132" s="174">
        <f>SUM(BK133:BK206)</f>
        <v>0</v>
      </c>
    </row>
    <row r="133" s="2" customFormat="1" ht="24.15" customHeight="1">
      <c r="A133" s="36"/>
      <c r="B133" s="175"/>
      <c r="C133" s="176" t="s">
        <v>80</v>
      </c>
      <c r="D133" s="176" t="s">
        <v>143</v>
      </c>
      <c r="E133" s="177" t="s">
        <v>510</v>
      </c>
      <c r="F133" s="178" t="s">
        <v>511</v>
      </c>
      <c r="G133" s="179" t="s">
        <v>189</v>
      </c>
      <c r="H133" s="180">
        <v>125.532</v>
      </c>
      <c r="I133" s="181"/>
      <c r="J133" s="182">
        <f>ROUND(I133*H133,2)</f>
        <v>0</v>
      </c>
      <c r="K133" s="178" t="s">
        <v>155</v>
      </c>
      <c r="L133" s="37"/>
      <c r="M133" s="183" t="s">
        <v>1</v>
      </c>
      <c r="N133" s="184" t="s">
        <v>42</v>
      </c>
      <c r="O133" s="75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141</v>
      </c>
      <c r="AT133" s="187" t="s">
        <v>143</v>
      </c>
      <c r="AU133" s="187" t="s">
        <v>88</v>
      </c>
      <c r="AY133" s="17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88</v>
      </c>
      <c r="BK133" s="188">
        <f>ROUND(I133*H133,2)</f>
        <v>0</v>
      </c>
      <c r="BL133" s="17" t="s">
        <v>141</v>
      </c>
      <c r="BM133" s="187" t="s">
        <v>88</v>
      </c>
    </row>
    <row r="134" s="13" customFormat="1">
      <c r="A134" s="13"/>
      <c r="B134" s="196"/>
      <c r="C134" s="13"/>
      <c r="D134" s="197" t="s">
        <v>190</v>
      </c>
      <c r="E134" s="198" t="s">
        <v>1</v>
      </c>
      <c r="F134" s="199" t="s">
        <v>512</v>
      </c>
      <c r="G134" s="13"/>
      <c r="H134" s="200">
        <v>34.055999999999997</v>
      </c>
      <c r="I134" s="201"/>
      <c r="J134" s="13"/>
      <c r="K134" s="13"/>
      <c r="L134" s="196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190</v>
      </c>
      <c r="AU134" s="198" t="s">
        <v>88</v>
      </c>
      <c r="AV134" s="13" t="s">
        <v>88</v>
      </c>
      <c r="AW134" s="13" t="s">
        <v>32</v>
      </c>
      <c r="AX134" s="13" t="s">
        <v>76</v>
      </c>
      <c r="AY134" s="198" t="s">
        <v>142</v>
      </c>
    </row>
    <row r="135" s="13" customFormat="1">
      <c r="A135" s="13"/>
      <c r="B135" s="196"/>
      <c r="C135" s="13"/>
      <c r="D135" s="197" t="s">
        <v>190</v>
      </c>
      <c r="E135" s="198" t="s">
        <v>1</v>
      </c>
      <c r="F135" s="199" t="s">
        <v>513</v>
      </c>
      <c r="G135" s="13"/>
      <c r="H135" s="200">
        <v>28.710000000000001</v>
      </c>
      <c r="I135" s="201"/>
      <c r="J135" s="13"/>
      <c r="K135" s="13"/>
      <c r="L135" s="196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190</v>
      </c>
      <c r="AU135" s="198" t="s">
        <v>88</v>
      </c>
      <c r="AV135" s="13" t="s">
        <v>88</v>
      </c>
      <c r="AW135" s="13" t="s">
        <v>32</v>
      </c>
      <c r="AX135" s="13" t="s">
        <v>76</v>
      </c>
      <c r="AY135" s="198" t="s">
        <v>142</v>
      </c>
    </row>
    <row r="136" s="13" customFormat="1">
      <c r="A136" s="13"/>
      <c r="B136" s="196"/>
      <c r="C136" s="13"/>
      <c r="D136" s="197" t="s">
        <v>190</v>
      </c>
      <c r="E136" s="198" t="s">
        <v>1</v>
      </c>
      <c r="F136" s="199" t="s">
        <v>514</v>
      </c>
      <c r="G136" s="13"/>
      <c r="H136" s="200">
        <v>34.055999999999997</v>
      </c>
      <c r="I136" s="201"/>
      <c r="J136" s="13"/>
      <c r="K136" s="13"/>
      <c r="L136" s="196"/>
      <c r="M136" s="202"/>
      <c r="N136" s="203"/>
      <c r="O136" s="203"/>
      <c r="P136" s="203"/>
      <c r="Q136" s="203"/>
      <c r="R136" s="203"/>
      <c r="S136" s="203"/>
      <c r="T136" s="20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8" t="s">
        <v>190</v>
      </c>
      <c r="AU136" s="198" t="s">
        <v>88</v>
      </c>
      <c r="AV136" s="13" t="s">
        <v>88</v>
      </c>
      <c r="AW136" s="13" t="s">
        <v>32</v>
      </c>
      <c r="AX136" s="13" t="s">
        <v>76</v>
      </c>
      <c r="AY136" s="198" t="s">
        <v>142</v>
      </c>
    </row>
    <row r="137" s="13" customFormat="1">
      <c r="A137" s="13"/>
      <c r="B137" s="196"/>
      <c r="C137" s="13"/>
      <c r="D137" s="197" t="s">
        <v>190</v>
      </c>
      <c r="E137" s="198" t="s">
        <v>1</v>
      </c>
      <c r="F137" s="199" t="s">
        <v>513</v>
      </c>
      <c r="G137" s="13"/>
      <c r="H137" s="200">
        <v>28.710000000000001</v>
      </c>
      <c r="I137" s="201"/>
      <c r="J137" s="13"/>
      <c r="K137" s="13"/>
      <c r="L137" s="196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190</v>
      </c>
      <c r="AU137" s="198" t="s">
        <v>88</v>
      </c>
      <c r="AV137" s="13" t="s">
        <v>88</v>
      </c>
      <c r="AW137" s="13" t="s">
        <v>32</v>
      </c>
      <c r="AX137" s="13" t="s">
        <v>76</v>
      </c>
      <c r="AY137" s="198" t="s">
        <v>142</v>
      </c>
    </row>
    <row r="138" s="14" customFormat="1">
      <c r="A138" s="14"/>
      <c r="B138" s="205"/>
      <c r="C138" s="14"/>
      <c r="D138" s="197" t="s">
        <v>190</v>
      </c>
      <c r="E138" s="206" t="s">
        <v>1</v>
      </c>
      <c r="F138" s="207" t="s">
        <v>195</v>
      </c>
      <c r="G138" s="14"/>
      <c r="H138" s="208">
        <v>125.53200000000001</v>
      </c>
      <c r="I138" s="209"/>
      <c r="J138" s="14"/>
      <c r="K138" s="14"/>
      <c r="L138" s="205"/>
      <c r="M138" s="210"/>
      <c r="N138" s="211"/>
      <c r="O138" s="211"/>
      <c r="P138" s="211"/>
      <c r="Q138" s="211"/>
      <c r="R138" s="211"/>
      <c r="S138" s="211"/>
      <c r="T138" s="21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6" t="s">
        <v>190</v>
      </c>
      <c r="AU138" s="206" t="s">
        <v>88</v>
      </c>
      <c r="AV138" s="14" t="s">
        <v>141</v>
      </c>
      <c r="AW138" s="14" t="s">
        <v>32</v>
      </c>
      <c r="AX138" s="14" t="s">
        <v>80</v>
      </c>
      <c r="AY138" s="206" t="s">
        <v>142</v>
      </c>
    </row>
    <row r="139" s="2" customFormat="1" ht="33" customHeight="1">
      <c r="A139" s="36"/>
      <c r="B139" s="175"/>
      <c r="C139" s="176" t="s">
        <v>88</v>
      </c>
      <c r="D139" s="176" t="s">
        <v>143</v>
      </c>
      <c r="E139" s="177" t="s">
        <v>515</v>
      </c>
      <c r="F139" s="178" t="s">
        <v>516</v>
      </c>
      <c r="G139" s="179" t="s">
        <v>189</v>
      </c>
      <c r="H139" s="180">
        <v>48.287999999999997</v>
      </c>
      <c r="I139" s="181"/>
      <c r="J139" s="182">
        <f>ROUND(I139*H139,2)</f>
        <v>0</v>
      </c>
      <c r="K139" s="178" t="s">
        <v>155</v>
      </c>
      <c r="L139" s="37"/>
      <c r="M139" s="183" t="s">
        <v>1</v>
      </c>
      <c r="N139" s="184" t="s">
        <v>42</v>
      </c>
      <c r="O139" s="75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141</v>
      </c>
      <c r="AT139" s="187" t="s">
        <v>143</v>
      </c>
      <c r="AU139" s="187" t="s">
        <v>88</v>
      </c>
      <c r="AY139" s="17" t="s">
        <v>142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88</v>
      </c>
      <c r="BK139" s="188">
        <f>ROUND(I139*H139,2)</f>
        <v>0</v>
      </c>
      <c r="BL139" s="17" t="s">
        <v>141</v>
      </c>
      <c r="BM139" s="187" t="s">
        <v>141</v>
      </c>
    </row>
    <row r="140" s="13" customFormat="1">
      <c r="A140" s="13"/>
      <c r="B140" s="196"/>
      <c r="C140" s="13"/>
      <c r="D140" s="197" t="s">
        <v>190</v>
      </c>
      <c r="E140" s="198" t="s">
        <v>1</v>
      </c>
      <c r="F140" s="199" t="s">
        <v>517</v>
      </c>
      <c r="G140" s="13"/>
      <c r="H140" s="200">
        <v>48.287999999999997</v>
      </c>
      <c r="I140" s="201"/>
      <c r="J140" s="13"/>
      <c r="K140" s="13"/>
      <c r="L140" s="196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190</v>
      </c>
      <c r="AU140" s="198" t="s">
        <v>88</v>
      </c>
      <c r="AV140" s="13" t="s">
        <v>88</v>
      </c>
      <c r="AW140" s="13" t="s">
        <v>32</v>
      </c>
      <c r="AX140" s="13" t="s">
        <v>76</v>
      </c>
      <c r="AY140" s="198" t="s">
        <v>142</v>
      </c>
    </row>
    <row r="141" s="14" customFormat="1">
      <c r="A141" s="14"/>
      <c r="B141" s="205"/>
      <c r="C141" s="14"/>
      <c r="D141" s="197" t="s">
        <v>190</v>
      </c>
      <c r="E141" s="206" t="s">
        <v>1</v>
      </c>
      <c r="F141" s="207" t="s">
        <v>195</v>
      </c>
      <c r="G141" s="14"/>
      <c r="H141" s="208">
        <v>48.287999999999997</v>
      </c>
      <c r="I141" s="209"/>
      <c r="J141" s="14"/>
      <c r="K141" s="14"/>
      <c r="L141" s="205"/>
      <c r="M141" s="210"/>
      <c r="N141" s="211"/>
      <c r="O141" s="211"/>
      <c r="P141" s="211"/>
      <c r="Q141" s="211"/>
      <c r="R141" s="211"/>
      <c r="S141" s="211"/>
      <c r="T141" s="21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6" t="s">
        <v>190</v>
      </c>
      <c r="AU141" s="206" t="s">
        <v>88</v>
      </c>
      <c r="AV141" s="14" t="s">
        <v>141</v>
      </c>
      <c r="AW141" s="14" t="s">
        <v>32</v>
      </c>
      <c r="AX141" s="14" t="s">
        <v>80</v>
      </c>
      <c r="AY141" s="206" t="s">
        <v>142</v>
      </c>
    </row>
    <row r="142" s="2" customFormat="1" ht="33" customHeight="1">
      <c r="A142" s="36"/>
      <c r="B142" s="175"/>
      <c r="C142" s="176" t="s">
        <v>158</v>
      </c>
      <c r="D142" s="176" t="s">
        <v>143</v>
      </c>
      <c r="E142" s="177" t="s">
        <v>518</v>
      </c>
      <c r="F142" s="178" t="s">
        <v>519</v>
      </c>
      <c r="G142" s="179" t="s">
        <v>189</v>
      </c>
      <c r="H142" s="180">
        <v>339.36000000000001</v>
      </c>
      <c r="I142" s="181"/>
      <c r="J142" s="182">
        <f>ROUND(I142*H142,2)</f>
        <v>0</v>
      </c>
      <c r="K142" s="178" t="s">
        <v>155</v>
      </c>
      <c r="L142" s="37"/>
      <c r="M142" s="183" t="s">
        <v>1</v>
      </c>
      <c r="N142" s="184" t="s">
        <v>42</v>
      </c>
      <c r="O142" s="7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141</v>
      </c>
      <c r="AT142" s="187" t="s">
        <v>143</v>
      </c>
      <c r="AU142" s="187" t="s">
        <v>88</v>
      </c>
      <c r="AY142" s="17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7" t="s">
        <v>88</v>
      </c>
      <c r="BK142" s="188">
        <f>ROUND(I142*H142,2)</f>
        <v>0</v>
      </c>
      <c r="BL142" s="17" t="s">
        <v>141</v>
      </c>
      <c r="BM142" s="187" t="s">
        <v>160</v>
      </c>
    </row>
    <row r="143" s="13" customFormat="1">
      <c r="A143" s="13"/>
      <c r="B143" s="196"/>
      <c r="C143" s="13"/>
      <c r="D143" s="197" t="s">
        <v>190</v>
      </c>
      <c r="E143" s="198" t="s">
        <v>1</v>
      </c>
      <c r="F143" s="199" t="s">
        <v>520</v>
      </c>
      <c r="G143" s="13"/>
      <c r="H143" s="200">
        <v>339.36000000000001</v>
      </c>
      <c r="I143" s="201"/>
      <c r="J143" s="13"/>
      <c r="K143" s="13"/>
      <c r="L143" s="196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190</v>
      </c>
      <c r="AU143" s="198" t="s">
        <v>88</v>
      </c>
      <c r="AV143" s="13" t="s">
        <v>88</v>
      </c>
      <c r="AW143" s="13" t="s">
        <v>32</v>
      </c>
      <c r="AX143" s="13" t="s">
        <v>76</v>
      </c>
      <c r="AY143" s="198" t="s">
        <v>142</v>
      </c>
    </row>
    <row r="144" s="14" customFormat="1">
      <c r="A144" s="14"/>
      <c r="B144" s="205"/>
      <c r="C144" s="14"/>
      <c r="D144" s="197" t="s">
        <v>190</v>
      </c>
      <c r="E144" s="206" t="s">
        <v>1</v>
      </c>
      <c r="F144" s="207" t="s">
        <v>195</v>
      </c>
      <c r="G144" s="14"/>
      <c r="H144" s="208">
        <v>339.36000000000001</v>
      </c>
      <c r="I144" s="209"/>
      <c r="J144" s="14"/>
      <c r="K144" s="14"/>
      <c r="L144" s="205"/>
      <c r="M144" s="210"/>
      <c r="N144" s="211"/>
      <c r="O144" s="211"/>
      <c r="P144" s="211"/>
      <c r="Q144" s="211"/>
      <c r="R144" s="211"/>
      <c r="S144" s="211"/>
      <c r="T144" s="21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6" t="s">
        <v>190</v>
      </c>
      <c r="AU144" s="206" t="s">
        <v>88</v>
      </c>
      <c r="AV144" s="14" t="s">
        <v>141</v>
      </c>
      <c r="AW144" s="14" t="s">
        <v>32</v>
      </c>
      <c r="AX144" s="14" t="s">
        <v>80</v>
      </c>
      <c r="AY144" s="206" t="s">
        <v>142</v>
      </c>
    </row>
    <row r="145" s="2" customFormat="1" ht="24.15" customHeight="1">
      <c r="A145" s="36"/>
      <c r="B145" s="175"/>
      <c r="C145" s="176" t="s">
        <v>141</v>
      </c>
      <c r="D145" s="176" t="s">
        <v>143</v>
      </c>
      <c r="E145" s="177" t="s">
        <v>521</v>
      </c>
      <c r="F145" s="178" t="s">
        <v>522</v>
      </c>
      <c r="G145" s="179" t="s">
        <v>189</v>
      </c>
      <c r="H145" s="180">
        <v>1.8</v>
      </c>
      <c r="I145" s="181"/>
      <c r="J145" s="182">
        <f>ROUND(I145*H145,2)</f>
        <v>0</v>
      </c>
      <c r="K145" s="178" t="s">
        <v>155</v>
      </c>
      <c r="L145" s="37"/>
      <c r="M145" s="183" t="s">
        <v>1</v>
      </c>
      <c r="N145" s="184" t="s">
        <v>42</v>
      </c>
      <c r="O145" s="7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141</v>
      </c>
      <c r="AT145" s="187" t="s">
        <v>143</v>
      </c>
      <c r="AU145" s="187" t="s">
        <v>88</v>
      </c>
      <c r="AY145" s="17" t="s">
        <v>142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88</v>
      </c>
      <c r="BK145" s="188">
        <f>ROUND(I145*H145,2)</f>
        <v>0</v>
      </c>
      <c r="BL145" s="17" t="s">
        <v>141</v>
      </c>
      <c r="BM145" s="187" t="s">
        <v>164</v>
      </c>
    </row>
    <row r="146" s="13" customFormat="1">
      <c r="A146" s="13"/>
      <c r="B146" s="196"/>
      <c r="C146" s="13"/>
      <c r="D146" s="197" t="s">
        <v>190</v>
      </c>
      <c r="E146" s="198" t="s">
        <v>1</v>
      </c>
      <c r="F146" s="199" t="s">
        <v>523</v>
      </c>
      <c r="G146" s="13"/>
      <c r="H146" s="200">
        <v>1.8</v>
      </c>
      <c r="I146" s="201"/>
      <c r="J146" s="13"/>
      <c r="K146" s="13"/>
      <c r="L146" s="196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190</v>
      </c>
      <c r="AU146" s="198" t="s">
        <v>88</v>
      </c>
      <c r="AV146" s="13" t="s">
        <v>88</v>
      </c>
      <c r="AW146" s="13" t="s">
        <v>32</v>
      </c>
      <c r="AX146" s="13" t="s">
        <v>76</v>
      </c>
      <c r="AY146" s="198" t="s">
        <v>142</v>
      </c>
    </row>
    <row r="147" s="14" customFormat="1">
      <c r="A147" s="14"/>
      <c r="B147" s="205"/>
      <c r="C147" s="14"/>
      <c r="D147" s="197" t="s">
        <v>190</v>
      </c>
      <c r="E147" s="206" t="s">
        <v>1</v>
      </c>
      <c r="F147" s="207" t="s">
        <v>195</v>
      </c>
      <c r="G147" s="14"/>
      <c r="H147" s="208">
        <v>1.8</v>
      </c>
      <c r="I147" s="209"/>
      <c r="J147" s="14"/>
      <c r="K147" s="14"/>
      <c r="L147" s="205"/>
      <c r="M147" s="210"/>
      <c r="N147" s="211"/>
      <c r="O147" s="211"/>
      <c r="P147" s="211"/>
      <c r="Q147" s="211"/>
      <c r="R147" s="211"/>
      <c r="S147" s="211"/>
      <c r="T147" s="21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6" t="s">
        <v>190</v>
      </c>
      <c r="AU147" s="206" t="s">
        <v>88</v>
      </c>
      <c r="AV147" s="14" t="s">
        <v>141</v>
      </c>
      <c r="AW147" s="14" t="s">
        <v>32</v>
      </c>
      <c r="AX147" s="14" t="s">
        <v>80</v>
      </c>
      <c r="AY147" s="206" t="s">
        <v>142</v>
      </c>
    </row>
    <row r="148" s="2" customFormat="1" ht="21.75" customHeight="1">
      <c r="A148" s="36"/>
      <c r="B148" s="175"/>
      <c r="C148" s="176" t="s">
        <v>149</v>
      </c>
      <c r="D148" s="176" t="s">
        <v>143</v>
      </c>
      <c r="E148" s="177" t="s">
        <v>524</v>
      </c>
      <c r="F148" s="178" t="s">
        <v>525</v>
      </c>
      <c r="G148" s="179" t="s">
        <v>218</v>
      </c>
      <c r="H148" s="180">
        <v>90</v>
      </c>
      <c r="I148" s="181"/>
      <c r="J148" s="182">
        <f>ROUND(I148*H148,2)</f>
        <v>0</v>
      </c>
      <c r="K148" s="178" t="s">
        <v>155</v>
      </c>
      <c r="L148" s="37"/>
      <c r="M148" s="183" t="s">
        <v>1</v>
      </c>
      <c r="N148" s="184" t="s">
        <v>42</v>
      </c>
      <c r="O148" s="7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143</v>
      </c>
      <c r="AU148" s="187" t="s">
        <v>88</v>
      </c>
      <c r="AY148" s="17" t="s">
        <v>142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88</v>
      </c>
      <c r="BK148" s="188">
        <f>ROUND(I148*H148,2)</f>
        <v>0</v>
      </c>
      <c r="BL148" s="17" t="s">
        <v>141</v>
      </c>
      <c r="BM148" s="187" t="s">
        <v>90</v>
      </c>
    </row>
    <row r="149" s="13" customFormat="1">
      <c r="A149" s="13"/>
      <c r="B149" s="196"/>
      <c r="C149" s="13"/>
      <c r="D149" s="197" t="s">
        <v>190</v>
      </c>
      <c r="E149" s="198" t="s">
        <v>1</v>
      </c>
      <c r="F149" s="199" t="s">
        <v>526</v>
      </c>
      <c r="G149" s="13"/>
      <c r="H149" s="200">
        <v>90</v>
      </c>
      <c r="I149" s="201"/>
      <c r="J149" s="13"/>
      <c r="K149" s="13"/>
      <c r="L149" s="196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190</v>
      </c>
      <c r="AU149" s="198" t="s">
        <v>88</v>
      </c>
      <c r="AV149" s="13" t="s">
        <v>88</v>
      </c>
      <c r="AW149" s="13" t="s">
        <v>32</v>
      </c>
      <c r="AX149" s="13" t="s">
        <v>76</v>
      </c>
      <c r="AY149" s="198" t="s">
        <v>142</v>
      </c>
    </row>
    <row r="150" s="14" customFormat="1">
      <c r="A150" s="14"/>
      <c r="B150" s="205"/>
      <c r="C150" s="14"/>
      <c r="D150" s="197" t="s">
        <v>190</v>
      </c>
      <c r="E150" s="206" t="s">
        <v>1</v>
      </c>
      <c r="F150" s="207" t="s">
        <v>195</v>
      </c>
      <c r="G150" s="14"/>
      <c r="H150" s="208">
        <v>90</v>
      </c>
      <c r="I150" s="209"/>
      <c r="J150" s="14"/>
      <c r="K150" s="14"/>
      <c r="L150" s="205"/>
      <c r="M150" s="210"/>
      <c r="N150" s="211"/>
      <c r="O150" s="211"/>
      <c r="P150" s="211"/>
      <c r="Q150" s="211"/>
      <c r="R150" s="211"/>
      <c r="S150" s="211"/>
      <c r="T150" s="21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6" t="s">
        <v>190</v>
      </c>
      <c r="AU150" s="206" t="s">
        <v>88</v>
      </c>
      <c r="AV150" s="14" t="s">
        <v>141</v>
      </c>
      <c r="AW150" s="14" t="s">
        <v>32</v>
      </c>
      <c r="AX150" s="14" t="s">
        <v>80</v>
      </c>
      <c r="AY150" s="206" t="s">
        <v>142</v>
      </c>
    </row>
    <row r="151" s="2" customFormat="1" ht="24.15" customHeight="1">
      <c r="A151" s="36"/>
      <c r="B151" s="175"/>
      <c r="C151" s="176" t="s">
        <v>160</v>
      </c>
      <c r="D151" s="176" t="s">
        <v>143</v>
      </c>
      <c r="E151" s="177" t="s">
        <v>527</v>
      </c>
      <c r="F151" s="178" t="s">
        <v>528</v>
      </c>
      <c r="G151" s="179" t="s">
        <v>218</v>
      </c>
      <c r="H151" s="180">
        <v>90</v>
      </c>
      <c r="I151" s="181"/>
      <c r="J151" s="182">
        <f>ROUND(I151*H151,2)</f>
        <v>0</v>
      </c>
      <c r="K151" s="178" t="s">
        <v>155</v>
      </c>
      <c r="L151" s="37"/>
      <c r="M151" s="183" t="s">
        <v>1</v>
      </c>
      <c r="N151" s="184" t="s">
        <v>42</v>
      </c>
      <c r="O151" s="7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141</v>
      </c>
      <c r="AT151" s="187" t="s">
        <v>143</v>
      </c>
      <c r="AU151" s="187" t="s">
        <v>88</v>
      </c>
      <c r="AY151" s="17" t="s">
        <v>142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88</v>
      </c>
      <c r="BK151" s="188">
        <f>ROUND(I151*H151,2)</f>
        <v>0</v>
      </c>
      <c r="BL151" s="17" t="s">
        <v>141</v>
      </c>
      <c r="BM151" s="187" t="s">
        <v>8</v>
      </c>
    </row>
    <row r="152" s="2" customFormat="1" ht="24.15" customHeight="1">
      <c r="A152" s="36"/>
      <c r="B152" s="175"/>
      <c r="C152" s="176" t="s">
        <v>209</v>
      </c>
      <c r="D152" s="176" t="s">
        <v>143</v>
      </c>
      <c r="E152" s="177" t="s">
        <v>529</v>
      </c>
      <c r="F152" s="178" t="s">
        <v>530</v>
      </c>
      <c r="G152" s="179" t="s">
        <v>218</v>
      </c>
      <c r="H152" s="180">
        <v>114.84</v>
      </c>
      <c r="I152" s="181"/>
      <c r="J152" s="182">
        <f>ROUND(I152*H152,2)</f>
        <v>0</v>
      </c>
      <c r="K152" s="178" t="s">
        <v>155</v>
      </c>
      <c r="L152" s="37"/>
      <c r="M152" s="183" t="s">
        <v>1</v>
      </c>
      <c r="N152" s="184" t="s">
        <v>42</v>
      </c>
      <c r="O152" s="7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143</v>
      </c>
      <c r="AU152" s="187" t="s">
        <v>88</v>
      </c>
      <c r="AY152" s="17" t="s">
        <v>142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88</v>
      </c>
      <c r="BK152" s="188">
        <f>ROUND(I152*H152,2)</f>
        <v>0</v>
      </c>
      <c r="BL152" s="17" t="s">
        <v>141</v>
      </c>
      <c r="BM152" s="187" t="s">
        <v>95</v>
      </c>
    </row>
    <row r="153" s="13" customFormat="1">
      <c r="A153" s="13"/>
      <c r="B153" s="196"/>
      <c r="C153" s="13"/>
      <c r="D153" s="197" t="s">
        <v>190</v>
      </c>
      <c r="E153" s="198" t="s">
        <v>1</v>
      </c>
      <c r="F153" s="199" t="s">
        <v>531</v>
      </c>
      <c r="G153" s="13"/>
      <c r="H153" s="200">
        <v>57.420000000000002</v>
      </c>
      <c r="I153" s="201"/>
      <c r="J153" s="13"/>
      <c r="K153" s="13"/>
      <c r="L153" s="196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190</v>
      </c>
      <c r="AU153" s="198" t="s">
        <v>88</v>
      </c>
      <c r="AV153" s="13" t="s">
        <v>88</v>
      </c>
      <c r="AW153" s="13" t="s">
        <v>32</v>
      </c>
      <c r="AX153" s="13" t="s">
        <v>76</v>
      </c>
      <c r="AY153" s="198" t="s">
        <v>142</v>
      </c>
    </row>
    <row r="154" s="13" customFormat="1">
      <c r="A154" s="13"/>
      <c r="B154" s="196"/>
      <c r="C154" s="13"/>
      <c r="D154" s="197" t="s">
        <v>190</v>
      </c>
      <c r="E154" s="198" t="s">
        <v>1</v>
      </c>
      <c r="F154" s="199" t="s">
        <v>532</v>
      </c>
      <c r="G154" s="13"/>
      <c r="H154" s="200">
        <v>57.420000000000002</v>
      </c>
      <c r="I154" s="201"/>
      <c r="J154" s="13"/>
      <c r="K154" s="13"/>
      <c r="L154" s="196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190</v>
      </c>
      <c r="AU154" s="198" t="s">
        <v>88</v>
      </c>
      <c r="AV154" s="13" t="s">
        <v>88</v>
      </c>
      <c r="AW154" s="13" t="s">
        <v>32</v>
      </c>
      <c r="AX154" s="13" t="s">
        <v>76</v>
      </c>
      <c r="AY154" s="198" t="s">
        <v>142</v>
      </c>
    </row>
    <row r="155" s="14" customFormat="1">
      <c r="A155" s="14"/>
      <c r="B155" s="205"/>
      <c r="C155" s="14"/>
      <c r="D155" s="197" t="s">
        <v>190</v>
      </c>
      <c r="E155" s="206" t="s">
        <v>1</v>
      </c>
      <c r="F155" s="207" t="s">
        <v>195</v>
      </c>
      <c r="G155" s="14"/>
      <c r="H155" s="208">
        <v>114.84</v>
      </c>
      <c r="I155" s="209"/>
      <c r="J155" s="14"/>
      <c r="K155" s="14"/>
      <c r="L155" s="205"/>
      <c r="M155" s="210"/>
      <c r="N155" s="211"/>
      <c r="O155" s="211"/>
      <c r="P155" s="211"/>
      <c r="Q155" s="211"/>
      <c r="R155" s="211"/>
      <c r="S155" s="211"/>
      <c r="T155" s="21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6" t="s">
        <v>190</v>
      </c>
      <c r="AU155" s="206" t="s">
        <v>88</v>
      </c>
      <c r="AV155" s="14" t="s">
        <v>141</v>
      </c>
      <c r="AW155" s="14" t="s">
        <v>32</v>
      </c>
      <c r="AX155" s="14" t="s">
        <v>80</v>
      </c>
      <c r="AY155" s="206" t="s">
        <v>142</v>
      </c>
    </row>
    <row r="156" s="2" customFormat="1" ht="16.5" customHeight="1">
      <c r="A156" s="36"/>
      <c r="B156" s="175"/>
      <c r="C156" s="176" t="s">
        <v>164</v>
      </c>
      <c r="D156" s="176" t="s">
        <v>143</v>
      </c>
      <c r="E156" s="177" t="s">
        <v>533</v>
      </c>
      <c r="F156" s="178" t="s">
        <v>534</v>
      </c>
      <c r="G156" s="179" t="s">
        <v>218</v>
      </c>
      <c r="H156" s="180">
        <v>114.84</v>
      </c>
      <c r="I156" s="181"/>
      <c r="J156" s="182">
        <f>ROUND(I156*H156,2)</f>
        <v>0</v>
      </c>
      <c r="K156" s="178" t="s">
        <v>155</v>
      </c>
      <c r="L156" s="37"/>
      <c r="M156" s="183" t="s">
        <v>1</v>
      </c>
      <c r="N156" s="184" t="s">
        <v>42</v>
      </c>
      <c r="O156" s="75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141</v>
      </c>
      <c r="AT156" s="187" t="s">
        <v>143</v>
      </c>
      <c r="AU156" s="187" t="s">
        <v>88</v>
      </c>
      <c r="AY156" s="17" t="s">
        <v>142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88</v>
      </c>
      <c r="BK156" s="188">
        <f>ROUND(I156*H156,2)</f>
        <v>0</v>
      </c>
      <c r="BL156" s="17" t="s">
        <v>141</v>
      </c>
      <c r="BM156" s="187" t="s">
        <v>98</v>
      </c>
    </row>
    <row r="157" s="2" customFormat="1" ht="21.75" customHeight="1">
      <c r="A157" s="36"/>
      <c r="B157" s="175"/>
      <c r="C157" s="176" t="s">
        <v>223</v>
      </c>
      <c r="D157" s="176" t="s">
        <v>143</v>
      </c>
      <c r="E157" s="177" t="s">
        <v>535</v>
      </c>
      <c r="F157" s="178" t="s">
        <v>536</v>
      </c>
      <c r="G157" s="179" t="s">
        <v>189</v>
      </c>
      <c r="H157" s="180">
        <v>125.532</v>
      </c>
      <c r="I157" s="181"/>
      <c r="J157" s="182">
        <f>ROUND(I157*H157,2)</f>
        <v>0</v>
      </c>
      <c r="K157" s="178" t="s">
        <v>155</v>
      </c>
      <c r="L157" s="37"/>
      <c r="M157" s="183" t="s">
        <v>1</v>
      </c>
      <c r="N157" s="184" t="s">
        <v>42</v>
      </c>
      <c r="O157" s="75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141</v>
      </c>
      <c r="AT157" s="187" t="s">
        <v>143</v>
      </c>
      <c r="AU157" s="187" t="s">
        <v>88</v>
      </c>
      <c r="AY157" s="17" t="s">
        <v>142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88</v>
      </c>
      <c r="BK157" s="188">
        <f>ROUND(I157*H157,2)</f>
        <v>0</v>
      </c>
      <c r="BL157" s="17" t="s">
        <v>141</v>
      </c>
      <c r="BM157" s="187" t="s">
        <v>226</v>
      </c>
    </row>
    <row r="158" s="2" customFormat="1" ht="24.15" customHeight="1">
      <c r="A158" s="36"/>
      <c r="B158" s="175"/>
      <c r="C158" s="176" t="s">
        <v>90</v>
      </c>
      <c r="D158" s="176" t="s">
        <v>143</v>
      </c>
      <c r="E158" s="177" t="s">
        <v>537</v>
      </c>
      <c r="F158" s="178" t="s">
        <v>538</v>
      </c>
      <c r="G158" s="179" t="s">
        <v>189</v>
      </c>
      <c r="H158" s="180">
        <v>125.532</v>
      </c>
      <c r="I158" s="181"/>
      <c r="J158" s="182">
        <f>ROUND(I158*H158,2)</f>
        <v>0</v>
      </c>
      <c r="K158" s="178" t="s">
        <v>155</v>
      </c>
      <c r="L158" s="37"/>
      <c r="M158" s="183" t="s">
        <v>1</v>
      </c>
      <c r="N158" s="184" t="s">
        <v>42</v>
      </c>
      <c r="O158" s="75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141</v>
      </c>
      <c r="AT158" s="187" t="s">
        <v>143</v>
      </c>
      <c r="AU158" s="187" t="s">
        <v>88</v>
      </c>
      <c r="AY158" s="17" t="s">
        <v>142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88</v>
      </c>
      <c r="BK158" s="188">
        <f>ROUND(I158*H158,2)</f>
        <v>0</v>
      </c>
      <c r="BL158" s="17" t="s">
        <v>141</v>
      </c>
      <c r="BM158" s="187" t="s">
        <v>105</v>
      </c>
    </row>
    <row r="159" s="2" customFormat="1" ht="33" customHeight="1">
      <c r="A159" s="36"/>
      <c r="B159" s="175"/>
      <c r="C159" s="176" t="s">
        <v>237</v>
      </c>
      <c r="D159" s="176" t="s">
        <v>143</v>
      </c>
      <c r="E159" s="177" t="s">
        <v>196</v>
      </c>
      <c r="F159" s="178" t="s">
        <v>197</v>
      </c>
      <c r="G159" s="179" t="s">
        <v>189</v>
      </c>
      <c r="H159" s="180">
        <v>157.21000000000001</v>
      </c>
      <c r="I159" s="181"/>
      <c r="J159" s="182">
        <f>ROUND(I159*H159,2)</f>
        <v>0</v>
      </c>
      <c r="K159" s="178" t="s">
        <v>155</v>
      </c>
      <c r="L159" s="37"/>
      <c r="M159" s="183" t="s">
        <v>1</v>
      </c>
      <c r="N159" s="184" t="s">
        <v>42</v>
      </c>
      <c r="O159" s="7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141</v>
      </c>
      <c r="AT159" s="187" t="s">
        <v>143</v>
      </c>
      <c r="AU159" s="187" t="s">
        <v>88</v>
      </c>
      <c r="AY159" s="17" t="s">
        <v>142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7" t="s">
        <v>88</v>
      </c>
      <c r="BK159" s="188">
        <f>ROUND(I159*H159,2)</f>
        <v>0</v>
      </c>
      <c r="BL159" s="17" t="s">
        <v>141</v>
      </c>
      <c r="BM159" s="187" t="s">
        <v>108</v>
      </c>
    </row>
    <row r="160" s="2" customFormat="1" ht="37.8" customHeight="1">
      <c r="A160" s="36"/>
      <c r="B160" s="175"/>
      <c r="C160" s="176" t="s">
        <v>8</v>
      </c>
      <c r="D160" s="176" t="s">
        <v>143</v>
      </c>
      <c r="E160" s="177" t="s">
        <v>198</v>
      </c>
      <c r="F160" s="178" t="s">
        <v>199</v>
      </c>
      <c r="G160" s="179" t="s">
        <v>189</v>
      </c>
      <c r="H160" s="180">
        <v>157.21000000000001</v>
      </c>
      <c r="I160" s="181"/>
      <c r="J160" s="182">
        <f>ROUND(I160*H160,2)</f>
        <v>0</v>
      </c>
      <c r="K160" s="178" t="s">
        <v>155</v>
      </c>
      <c r="L160" s="37"/>
      <c r="M160" s="183" t="s">
        <v>1</v>
      </c>
      <c r="N160" s="184" t="s">
        <v>42</v>
      </c>
      <c r="O160" s="75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141</v>
      </c>
      <c r="AT160" s="187" t="s">
        <v>143</v>
      </c>
      <c r="AU160" s="187" t="s">
        <v>88</v>
      </c>
      <c r="AY160" s="17" t="s">
        <v>142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88</v>
      </c>
      <c r="BK160" s="188">
        <f>ROUND(I160*H160,2)</f>
        <v>0</v>
      </c>
      <c r="BL160" s="17" t="s">
        <v>141</v>
      </c>
      <c r="BM160" s="187" t="s">
        <v>245</v>
      </c>
    </row>
    <row r="161" s="13" customFormat="1">
      <c r="A161" s="13"/>
      <c r="B161" s="196"/>
      <c r="C161" s="13"/>
      <c r="D161" s="197" t="s">
        <v>190</v>
      </c>
      <c r="E161" s="198" t="s">
        <v>1</v>
      </c>
      <c r="F161" s="199" t="s">
        <v>539</v>
      </c>
      <c r="G161" s="13"/>
      <c r="H161" s="200">
        <v>514.98000000000002</v>
      </c>
      <c r="I161" s="201"/>
      <c r="J161" s="13"/>
      <c r="K161" s="13"/>
      <c r="L161" s="196"/>
      <c r="M161" s="202"/>
      <c r="N161" s="203"/>
      <c r="O161" s="203"/>
      <c r="P161" s="203"/>
      <c r="Q161" s="203"/>
      <c r="R161" s="203"/>
      <c r="S161" s="203"/>
      <c r="T161" s="20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8" t="s">
        <v>190</v>
      </c>
      <c r="AU161" s="198" t="s">
        <v>88</v>
      </c>
      <c r="AV161" s="13" t="s">
        <v>88</v>
      </c>
      <c r="AW161" s="13" t="s">
        <v>32</v>
      </c>
      <c r="AX161" s="13" t="s">
        <v>76</v>
      </c>
      <c r="AY161" s="198" t="s">
        <v>142</v>
      </c>
    </row>
    <row r="162" s="13" customFormat="1">
      <c r="A162" s="13"/>
      <c r="B162" s="196"/>
      <c r="C162" s="13"/>
      <c r="D162" s="197" t="s">
        <v>190</v>
      </c>
      <c r="E162" s="198" t="s">
        <v>1</v>
      </c>
      <c r="F162" s="199" t="s">
        <v>540</v>
      </c>
      <c r="G162" s="13"/>
      <c r="H162" s="200">
        <v>-357.76999999999998</v>
      </c>
      <c r="I162" s="201"/>
      <c r="J162" s="13"/>
      <c r="K162" s="13"/>
      <c r="L162" s="196"/>
      <c r="M162" s="202"/>
      <c r="N162" s="203"/>
      <c r="O162" s="203"/>
      <c r="P162" s="203"/>
      <c r="Q162" s="203"/>
      <c r="R162" s="203"/>
      <c r="S162" s="203"/>
      <c r="T162" s="20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8" t="s">
        <v>190</v>
      </c>
      <c r="AU162" s="198" t="s">
        <v>88</v>
      </c>
      <c r="AV162" s="13" t="s">
        <v>88</v>
      </c>
      <c r="AW162" s="13" t="s">
        <v>32</v>
      </c>
      <c r="AX162" s="13" t="s">
        <v>76</v>
      </c>
      <c r="AY162" s="198" t="s">
        <v>142</v>
      </c>
    </row>
    <row r="163" s="14" customFormat="1">
      <c r="A163" s="14"/>
      <c r="B163" s="205"/>
      <c r="C163" s="14"/>
      <c r="D163" s="197" t="s">
        <v>190</v>
      </c>
      <c r="E163" s="206" t="s">
        <v>1</v>
      </c>
      <c r="F163" s="207" t="s">
        <v>195</v>
      </c>
      <c r="G163" s="14"/>
      <c r="H163" s="208">
        <v>157.21000000000004</v>
      </c>
      <c r="I163" s="209"/>
      <c r="J163" s="14"/>
      <c r="K163" s="14"/>
      <c r="L163" s="205"/>
      <c r="M163" s="210"/>
      <c r="N163" s="211"/>
      <c r="O163" s="211"/>
      <c r="P163" s="211"/>
      <c r="Q163" s="211"/>
      <c r="R163" s="211"/>
      <c r="S163" s="211"/>
      <c r="T163" s="21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6" t="s">
        <v>190</v>
      </c>
      <c r="AU163" s="206" t="s">
        <v>88</v>
      </c>
      <c r="AV163" s="14" t="s">
        <v>141</v>
      </c>
      <c r="AW163" s="14" t="s">
        <v>32</v>
      </c>
      <c r="AX163" s="14" t="s">
        <v>80</v>
      </c>
      <c r="AY163" s="206" t="s">
        <v>142</v>
      </c>
    </row>
    <row r="164" s="2" customFormat="1" ht="24.15" customHeight="1">
      <c r="A164" s="36"/>
      <c r="B164" s="175"/>
      <c r="C164" s="176" t="s">
        <v>251</v>
      </c>
      <c r="D164" s="176" t="s">
        <v>143</v>
      </c>
      <c r="E164" s="177" t="s">
        <v>201</v>
      </c>
      <c r="F164" s="178" t="s">
        <v>202</v>
      </c>
      <c r="G164" s="179" t="s">
        <v>189</v>
      </c>
      <c r="H164" s="180">
        <v>157.21000000000001</v>
      </c>
      <c r="I164" s="181"/>
      <c r="J164" s="182">
        <f>ROUND(I164*H164,2)</f>
        <v>0</v>
      </c>
      <c r="K164" s="178" t="s">
        <v>155</v>
      </c>
      <c r="L164" s="37"/>
      <c r="M164" s="183" t="s">
        <v>1</v>
      </c>
      <c r="N164" s="184" t="s">
        <v>42</v>
      </c>
      <c r="O164" s="7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141</v>
      </c>
      <c r="AT164" s="187" t="s">
        <v>143</v>
      </c>
      <c r="AU164" s="187" t="s">
        <v>88</v>
      </c>
      <c r="AY164" s="17" t="s">
        <v>142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88</v>
      </c>
      <c r="BK164" s="188">
        <f>ROUND(I164*H164,2)</f>
        <v>0</v>
      </c>
      <c r="BL164" s="17" t="s">
        <v>141</v>
      </c>
      <c r="BM164" s="187" t="s">
        <v>254</v>
      </c>
    </row>
    <row r="165" s="2" customFormat="1" ht="16.5" customHeight="1">
      <c r="A165" s="36"/>
      <c r="B165" s="175"/>
      <c r="C165" s="176" t="s">
        <v>95</v>
      </c>
      <c r="D165" s="176" t="s">
        <v>143</v>
      </c>
      <c r="E165" s="177" t="s">
        <v>541</v>
      </c>
      <c r="F165" s="178" t="s">
        <v>208</v>
      </c>
      <c r="G165" s="179" t="s">
        <v>189</v>
      </c>
      <c r="H165" s="180">
        <v>157.21000000000001</v>
      </c>
      <c r="I165" s="181"/>
      <c r="J165" s="182">
        <f>ROUND(I165*H165,2)</f>
        <v>0</v>
      </c>
      <c r="K165" s="178" t="s">
        <v>155</v>
      </c>
      <c r="L165" s="37"/>
      <c r="M165" s="183" t="s">
        <v>1</v>
      </c>
      <c r="N165" s="184" t="s">
        <v>42</v>
      </c>
      <c r="O165" s="75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141</v>
      </c>
      <c r="AT165" s="187" t="s">
        <v>143</v>
      </c>
      <c r="AU165" s="187" t="s">
        <v>88</v>
      </c>
      <c r="AY165" s="17" t="s">
        <v>142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7" t="s">
        <v>88</v>
      </c>
      <c r="BK165" s="188">
        <f>ROUND(I165*H165,2)</f>
        <v>0</v>
      </c>
      <c r="BL165" s="17" t="s">
        <v>141</v>
      </c>
      <c r="BM165" s="187" t="s">
        <v>258</v>
      </c>
    </row>
    <row r="166" s="2" customFormat="1" ht="33" customHeight="1">
      <c r="A166" s="36"/>
      <c r="B166" s="175"/>
      <c r="C166" s="176" t="s">
        <v>260</v>
      </c>
      <c r="D166" s="176" t="s">
        <v>143</v>
      </c>
      <c r="E166" s="177" t="s">
        <v>203</v>
      </c>
      <c r="F166" s="178" t="s">
        <v>204</v>
      </c>
      <c r="G166" s="179" t="s">
        <v>205</v>
      </c>
      <c r="H166" s="180">
        <v>314.42000000000002</v>
      </c>
      <c r="I166" s="181"/>
      <c r="J166" s="182">
        <f>ROUND(I166*H166,2)</f>
        <v>0</v>
      </c>
      <c r="K166" s="178" t="s">
        <v>155</v>
      </c>
      <c r="L166" s="37"/>
      <c r="M166" s="183" t="s">
        <v>1</v>
      </c>
      <c r="N166" s="184" t="s">
        <v>42</v>
      </c>
      <c r="O166" s="75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141</v>
      </c>
      <c r="AT166" s="187" t="s">
        <v>143</v>
      </c>
      <c r="AU166" s="187" t="s">
        <v>88</v>
      </c>
      <c r="AY166" s="17" t="s">
        <v>142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7" t="s">
        <v>88</v>
      </c>
      <c r="BK166" s="188">
        <f>ROUND(I166*H166,2)</f>
        <v>0</v>
      </c>
      <c r="BL166" s="17" t="s">
        <v>141</v>
      </c>
      <c r="BM166" s="187" t="s">
        <v>263</v>
      </c>
    </row>
    <row r="167" s="13" customFormat="1">
      <c r="A167" s="13"/>
      <c r="B167" s="196"/>
      <c r="C167" s="13"/>
      <c r="D167" s="197" t="s">
        <v>190</v>
      </c>
      <c r="E167" s="198" t="s">
        <v>1</v>
      </c>
      <c r="F167" s="199" t="s">
        <v>542</v>
      </c>
      <c r="G167" s="13"/>
      <c r="H167" s="200">
        <v>314.42000000000002</v>
      </c>
      <c r="I167" s="201"/>
      <c r="J167" s="13"/>
      <c r="K167" s="13"/>
      <c r="L167" s="196"/>
      <c r="M167" s="202"/>
      <c r="N167" s="203"/>
      <c r="O167" s="203"/>
      <c r="P167" s="203"/>
      <c r="Q167" s="203"/>
      <c r="R167" s="203"/>
      <c r="S167" s="203"/>
      <c r="T167" s="20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8" t="s">
        <v>190</v>
      </c>
      <c r="AU167" s="198" t="s">
        <v>88</v>
      </c>
      <c r="AV167" s="13" t="s">
        <v>88</v>
      </c>
      <c r="AW167" s="13" t="s">
        <v>32</v>
      </c>
      <c r="AX167" s="13" t="s">
        <v>76</v>
      </c>
      <c r="AY167" s="198" t="s">
        <v>142</v>
      </c>
    </row>
    <row r="168" s="14" customFormat="1">
      <c r="A168" s="14"/>
      <c r="B168" s="205"/>
      <c r="C168" s="14"/>
      <c r="D168" s="197" t="s">
        <v>190</v>
      </c>
      <c r="E168" s="206" t="s">
        <v>1</v>
      </c>
      <c r="F168" s="207" t="s">
        <v>195</v>
      </c>
      <c r="G168" s="14"/>
      <c r="H168" s="208">
        <v>314.42000000000002</v>
      </c>
      <c r="I168" s="209"/>
      <c r="J168" s="14"/>
      <c r="K168" s="14"/>
      <c r="L168" s="205"/>
      <c r="M168" s="210"/>
      <c r="N168" s="211"/>
      <c r="O168" s="211"/>
      <c r="P168" s="211"/>
      <c r="Q168" s="211"/>
      <c r="R168" s="211"/>
      <c r="S168" s="211"/>
      <c r="T168" s="21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6" t="s">
        <v>190</v>
      </c>
      <c r="AU168" s="206" t="s">
        <v>88</v>
      </c>
      <c r="AV168" s="14" t="s">
        <v>141</v>
      </c>
      <c r="AW168" s="14" t="s">
        <v>32</v>
      </c>
      <c r="AX168" s="14" t="s">
        <v>80</v>
      </c>
      <c r="AY168" s="206" t="s">
        <v>142</v>
      </c>
    </row>
    <row r="169" s="2" customFormat="1" ht="24.15" customHeight="1">
      <c r="A169" s="36"/>
      <c r="B169" s="175"/>
      <c r="C169" s="176" t="s">
        <v>98</v>
      </c>
      <c r="D169" s="176" t="s">
        <v>143</v>
      </c>
      <c r="E169" s="177" t="s">
        <v>543</v>
      </c>
      <c r="F169" s="178" t="s">
        <v>211</v>
      </c>
      <c r="G169" s="179" t="s">
        <v>189</v>
      </c>
      <c r="H169" s="180">
        <v>357.76999999999998</v>
      </c>
      <c r="I169" s="181"/>
      <c r="J169" s="182">
        <f>ROUND(I169*H169,2)</f>
        <v>0</v>
      </c>
      <c r="K169" s="178" t="s">
        <v>155</v>
      </c>
      <c r="L169" s="37"/>
      <c r="M169" s="183" t="s">
        <v>1</v>
      </c>
      <c r="N169" s="184" t="s">
        <v>42</v>
      </c>
      <c r="O169" s="75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141</v>
      </c>
      <c r="AT169" s="187" t="s">
        <v>143</v>
      </c>
      <c r="AU169" s="187" t="s">
        <v>88</v>
      </c>
      <c r="AY169" s="17" t="s">
        <v>142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88</v>
      </c>
      <c r="BK169" s="188">
        <f>ROUND(I169*H169,2)</f>
        <v>0</v>
      </c>
      <c r="BL169" s="17" t="s">
        <v>141</v>
      </c>
      <c r="BM169" s="187" t="s">
        <v>266</v>
      </c>
    </row>
    <row r="170" s="13" customFormat="1">
      <c r="A170" s="13"/>
      <c r="B170" s="196"/>
      <c r="C170" s="13"/>
      <c r="D170" s="197" t="s">
        <v>190</v>
      </c>
      <c r="E170" s="198" t="s">
        <v>1</v>
      </c>
      <c r="F170" s="199" t="s">
        <v>544</v>
      </c>
      <c r="G170" s="13"/>
      <c r="H170" s="200">
        <v>230.28</v>
      </c>
      <c r="I170" s="201"/>
      <c r="J170" s="13"/>
      <c r="K170" s="13"/>
      <c r="L170" s="196"/>
      <c r="M170" s="202"/>
      <c r="N170" s="203"/>
      <c r="O170" s="203"/>
      <c r="P170" s="203"/>
      <c r="Q170" s="203"/>
      <c r="R170" s="203"/>
      <c r="S170" s="203"/>
      <c r="T170" s="20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8" t="s">
        <v>190</v>
      </c>
      <c r="AU170" s="198" t="s">
        <v>88</v>
      </c>
      <c r="AV170" s="13" t="s">
        <v>88</v>
      </c>
      <c r="AW170" s="13" t="s">
        <v>32</v>
      </c>
      <c r="AX170" s="13" t="s">
        <v>76</v>
      </c>
      <c r="AY170" s="198" t="s">
        <v>142</v>
      </c>
    </row>
    <row r="171" s="13" customFormat="1">
      <c r="A171" s="13"/>
      <c r="B171" s="196"/>
      <c r="C171" s="13"/>
      <c r="D171" s="197" t="s">
        <v>190</v>
      </c>
      <c r="E171" s="198" t="s">
        <v>1</v>
      </c>
      <c r="F171" s="199" t="s">
        <v>545</v>
      </c>
      <c r="G171" s="13"/>
      <c r="H171" s="200">
        <v>46.880000000000003</v>
      </c>
      <c r="I171" s="201"/>
      <c r="J171" s="13"/>
      <c r="K171" s="13"/>
      <c r="L171" s="196"/>
      <c r="M171" s="202"/>
      <c r="N171" s="203"/>
      <c r="O171" s="203"/>
      <c r="P171" s="203"/>
      <c r="Q171" s="203"/>
      <c r="R171" s="203"/>
      <c r="S171" s="203"/>
      <c r="T171" s="20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8" t="s">
        <v>190</v>
      </c>
      <c r="AU171" s="198" t="s">
        <v>88</v>
      </c>
      <c r="AV171" s="13" t="s">
        <v>88</v>
      </c>
      <c r="AW171" s="13" t="s">
        <v>32</v>
      </c>
      <c r="AX171" s="13" t="s">
        <v>76</v>
      </c>
      <c r="AY171" s="198" t="s">
        <v>142</v>
      </c>
    </row>
    <row r="172" s="13" customFormat="1">
      <c r="A172" s="13"/>
      <c r="B172" s="196"/>
      <c r="C172" s="13"/>
      <c r="D172" s="197" t="s">
        <v>190</v>
      </c>
      <c r="E172" s="198" t="s">
        <v>1</v>
      </c>
      <c r="F172" s="199" t="s">
        <v>512</v>
      </c>
      <c r="G172" s="13"/>
      <c r="H172" s="200">
        <v>34.055999999999997</v>
      </c>
      <c r="I172" s="201"/>
      <c r="J172" s="13"/>
      <c r="K172" s="13"/>
      <c r="L172" s="196"/>
      <c r="M172" s="202"/>
      <c r="N172" s="203"/>
      <c r="O172" s="203"/>
      <c r="P172" s="203"/>
      <c r="Q172" s="203"/>
      <c r="R172" s="203"/>
      <c r="S172" s="203"/>
      <c r="T172" s="20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8" t="s">
        <v>190</v>
      </c>
      <c r="AU172" s="198" t="s">
        <v>88</v>
      </c>
      <c r="AV172" s="13" t="s">
        <v>88</v>
      </c>
      <c r="AW172" s="13" t="s">
        <v>32</v>
      </c>
      <c r="AX172" s="13" t="s">
        <v>76</v>
      </c>
      <c r="AY172" s="198" t="s">
        <v>142</v>
      </c>
    </row>
    <row r="173" s="13" customFormat="1">
      <c r="A173" s="13"/>
      <c r="B173" s="196"/>
      <c r="C173" s="13"/>
      <c r="D173" s="197" t="s">
        <v>190</v>
      </c>
      <c r="E173" s="198" t="s">
        <v>1</v>
      </c>
      <c r="F173" s="199" t="s">
        <v>513</v>
      </c>
      <c r="G173" s="13"/>
      <c r="H173" s="200">
        <v>28.710000000000001</v>
      </c>
      <c r="I173" s="201"/>
      <c r="J173" s="13"/>
      <c r="K173" s="13"/>
      <c r="L173" s="196"/>
      <c r="M173" s="202"/>
      <c r="N173" s="203"/>
      <c r="O173" s="203"/>
      <c r="P173" s="203"/>
      <c r="Q173" s="203"/>
      <c r="R173" s="203"/>
      <c r="S173" s="203"/>
      <c r="T173" s="20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8" t="s">
        <v>190</v>
      </c>
      <c r="AU173" s="198" t="s">
        <v>88</v>
      </c>
      <c r="AV173" s="13" t="s">
        <v>88</v>
      </c>
      <c r="AW173" s="13" t="s">
        <v>32</v>
      </c>
      <c r="AX173" s="13" t="s">
        <v>76</v>
      </c>
      <c r="AY173" s="198" t="s">
        <v>142</v>
      </c>
    </row>
    <row r="174" s="13" customFormat="1">
      <c r="A174" s="13"/>
      <c r="B174" s="196"/>
      <c r="C174" s="13"/>
      <c r="D174" s="197" t="s">
        <v>190</v>
      </c>
      <c r="E174" s="198" t="s">
        <v>1</v>
      </c>
      <c r="F174" s="199" t="s">
        <v>546</v>
      </c>
      <c r="G174" s="13"/>
      <c r="H174" s="200">
        <v>-23.100000000000001</v>
      </c>
      <c r="I174" s="201"/>
      <c r="J174" s="13"/>
      <c r="K174" s="13"/>
      <c r="L174" s="196"/>
      <c r="M174" s="202"/>
      <c r="N174" s="203"/>
      <c r="O174" s="203"/>
      <c r="P174" s="203"/>
      <c r="Q174" s="203"/>
      <c r="R174" s="203"/>
      <c r="S174" s="203"/>
      <c r="T174" s="20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8" t="s">
        <v>190</v>
      </c>
      <c r="AU174" s="198" t="s">
        <v>88</v>
      </c>
      <c r="AV174" s="13" t="s">
        <v>88</v>
      </c>
      <c r="AW174" s="13" t="s">
        <v>32</v>
      </c>
      <c r="AX174" s="13" t="s">
        <v>76</v>
      </c>
      <c r="AY174" s="198" t="s">
        <v>142</v>
      </c>
    </row>
    <row r="175" s="13" customFormat="1">
      <c r="A175" s="13"/>
      <c r="B175" s="196"/>
      <c r="C175" s="13"/>
      <c r="D175" s="197" t="s">
        <v>190</v>
      </c>
      <c r="E175" s="198" t="s">
        <v>1</v>
      </c>
      <c r="F175" s="199" t="s">
        <v>514</v>
      </c>
      <c r="G175" s="13"/>
      <c r="H175" s="200">
        <v>34.055999999999997</v>
      </c>
      <c r="I175" s="201"/>
      <c r="J175" s="13"/>
      <c r="K175" s="13"/>
      <c r="L175" s="196"/>
      <c r="M175" s="202"/>
      <c r="N175" s="203"/>
      <c r="O175" s="203"/>
      <c r="P175" s="203"/>
      <c r="Q175" s="203"/>
      <c r="R175" s="203"/>
      <c r="S175" s="203"/>
      <c r="T175" s="20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8" t="s">
        <v>190</v>
      </c>
      <c r="AU175" s="198" t="s">
        <v>88</v>
      </c>
      <c r="AV175" s="13" t="s">
        <v>88</v>
      </c>
      <c r="AW175" s="13" t="s">
        <v>32</v>
      </c>
      <c r="AX175" s="13" t="s">
        <v>76</v>
      </c>
      <c r="AY175" s="198" t="s">
        <v>142</v>
      </c>
    </row>
    <row r="176" s="13" customFormat="1">
      <c r="A176" s="13"/>
      <c r="B176" s="196"/>
      <c r="C176" s="13"/>
      <c r="D176" s="197" t="s">
        <v>190</v>
      </c>
      <c r="E176" s="198" t="s">
        <v>1</v>
      </c>
      <c r="F176" s="199" t="s">
        <v>513</v>
      </c>
      <c r="G176" s="13"/>
      <c r="H176" s="200">
        <v>28.710000000000001</v>
      </c>
      <c r="I176" s="201"/>
      <c r="J176" s="13"/>
      <c r="K176" s="13"/>
      <c r="L176" s="196"/>
      <c r="M176" s="202"/>
      <c r="N176" s="203"/>
      <c r="O176" s="203"/>
      <c r="P176" s="203"/>
      <c r="Q176" s="203"/>
      <c r="R176" s="203"/>
      <c r="S176" s="203"/>
      <c r="T176" s="20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8" t="s">
        <v>190</v>
      </c>
      <c r="AU176" s="198" t="s">
        <v>88</v>
      </c>
      <c r="AV176" s="13" t="s">
        <v>88</v>
      </c>
      <c r="AW176" s="13" t="s">
        <v>32</v>
      </c>
      <c r="AX176" s="13" t="s">
        <v>76</v>
      </c>
      <c r="AY176" s="198" t="s">
        <v>142</v>
      </c>
    </row>
    <row r="177" s="13" customFormat="1">
      <c r="A177" s="13"/>
      <c r="B177" s="196"/>
      <c r="C177" s="13"/>
      <c r="D177" s="197" t="s">
        <v>190</v>
      </c>
      <c r="E177" s="198" t="s">
        <v>1</v>
      </c>
      <c r="F177" s="199" t="s">
        <v>546</v>
      </c>
      <c r="G177" s="13"/>
      <c r="H177" s="200">
        <v>-23.100000000000001</v>
      </c>
      <c r="I177" s="201"/>
      <c r="J177" s="13"/>
      <c r="K177" s="13"/>
      <c r="L177" s="196"/>
      <c r="M177" s="202"/>
      <c r="N177" s="203"/>
      <c r="O177" s="203"/>
      <c r="P177" s="203"/>
      <c r="Q177" s="203"/>
      <c r="R177" s="203"/>
      <c r="S177" s="203"/>
      <c r="T177" s="20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8" t="s">
        <v>190</v>
      </c>
      <c r="AU177" s="198" t="s">
        <v>88</v>
      </c>
      <c r="AV177" s="13" t="s">
        <v>88</v>
      </c>
      <c r="AW177" s="13" t="s">
        <v>32</v>
      </c>
      <c r="AX177" s="13" t="s">
        <v>76</v>
      </c>
      <c r="AY177" s="198" t="s">
        <v>142</v>
      </c>
    </row>
    <row r="178" s="13" customFormat="1">
      <c r="A178" s="13"/>
      <c r="B178" s="196"/>
      <c r="C178" s="13"/>
      <c r="D178" s="197" t="s">
        <v>190</v>
      </c>
      <c r="E178" s="198" t="s">
        <v>1</v>
      </c>
      <c r="F178" s="199" t="s">
        <v>523</v>
      </c>
      <c r="G178" s="13"/>
      <c r="H178" s="200">
        <v>1.8</v>
      </c>
      <c r="I178" s="201"/>
      <c r="J178" s="13"/>
      <c r="K178" s="13"/>
      <c r="L178" s="196"/>
      <c r="M178" s="202"/>
      <c r="N178" s="203"/>
      <c r="O178" s="203"/>
      <c r="P178" s="203"/>
      <c r="Q178" s="203"/>
      <c r="R178" s="203"/>
      <c r="S178" s="203"/>
      <c r="T178" s="20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8" t="s">
        <v>190</v>
      </c>
      <c r="AU178" s="198" t="s">
        <v>88</v>
      </c>
      <c r="AV178" s="13" t="s">
        <v>88</v>
      </c>
      <c r="AW178" s="13" t="s">
        <v>32</v>
      </c>
      <c r="AX178" s="13" t="s">
        <v>76</v>
      </c>
      <c r="AY178" s="198" t="s">
        <v>142</v>
      </c>
    </row>
    <row r="179" s="13" customFormat="1">
      <c r="A179" s="13"/>
      <c r="B179" s="196"/>
      <c r="C179" s="13"/>
      <c r="D179" s="197" t="s">
        <v>190</v>
      </c>
      <c r="E179" s="198" t="s">
        <v>1</v>
      </c>
      <c r="F179" s="199" t="s">
        <v>547</v>
      </c>
      <c r="G179" s="13"/>
      <c r="H179" s="200">
        <v>-0.52200000000000002</v>
      </c>
      <c r="I179" s="201"/>
      <c r="J179" s="13"/>
      <c r="K179" s="13"/>
      <c r="L179" s="196"/>
      <c r="M179" s="202"/>
      <c r="N179" s="203"/>
      <c r="O179" s="203"/>
      <c r="P179" s="203"/>
      <c r="Q179" s="203"/>
      <c r="R179" s="203"/>
      <c r="S179" s="203"/>
      <c r="T179" s="20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8" t="s">
        <v>190</v>
      </c>
      <c r="AU179" s="198" t="s">
        <v>88</v>
      </c>
      <c r="AV179" s="13" t="s">
        <v>88</v>
      </c>
      <c r="AW179" s="13" t="s">
        <v>32</v>
      </c>
      <c r="AX179" s="13" t="s">
        <v>76</v>
      </c>
      <c r="AY179" s="198" t="s">
        <v>142</v>
      </c>
    </row>
    <row r="180" s="14" customFormat="1">
      <c r="A180" s="14"/>
      <c r="B180" s="205"/>
      <c r="C180" s="14"/>
      <c r="D180" s="197" t="s">
        <v>190</v>
      </c>
      <c r="E180" s="206" t="s">
        <v>1</v>
      </c>
      <c r="F180" s="207" t="s">
        <v>195</v>
      </c>
      <c r="G180" s="14"/>
      <c r="H180" s="208">
        <v>357.76999999999992</v>
      </c>
      <c r="I180" s="209"/>
      <c r="J180" s="14"/>
      <c r="K180" s="14"/>
      <c r="L180" s="205"/>
      <c r="M180" s="210"/>
      <c r="N180" s="211"/>
      <c r="O180" s="211"/>
      <c r="P180" s="211"/>
      <c r="Q180" s="211"/>
      <c r="R180" s="211"/>
      <c r="S180" s="211"/>
      <c r="T180" s="21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6" t="s">
        <v>190</v>
      </c>
      <c r="AU180" s="206" t="s">
        <v>88</v>
      </c>
      <c r="AV180" s="14" t="s">
        <v>141</v>
      </c>
      <c r="AW180" s="14" t="s">
        <v>32</v>
      </c>
      <c r="AX180" s="14" t="s">
        <v>80</v>
      </c>
      <c r="AY180" s="206" t="s">
        <v>142</v>
      </c>
    </row>
    <row r="181" s="2" customFormat="1" ht="24.15" customHeight="1">
      <c r="A181" s="36"/>
      <c r="B181" s="175"/>
      <c r="C181" s="176" t="s">
        <v>269</v>
      </c>
      <c r="D181" s="176" t="s">
        <v>143</v>
      </c>
      <c r="E181" s="177" t="s">
        <v>548</v>
      </c>
      <c r="F181" s="178" t="s">
        <v>549</v>
      </c>
      <c r="G181" s="179" t="s">
        <v>189</v>
      </c>
      <c r="H181" s="180">
        <v>17.379999999999999</v>
      </c>
      <c r="I181" s="181"/>
      <c r="J181" s="182">
        <f>ROUND(I181*H181,2)</f>
        <v>0</v>
      </c>
      <c r="K181" s="178" t="s">
        <v>155</v>
      </c>
      <c r="L181" s="37"/>
      <c r="M181" s="183" t="s">
        <v>1</v>
      </c>
      <c r="N181" s="184" t="s">
        <v>42</v>
      </c>
      <c r="O181" s="75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141</v>
      </c>
      <c r="AT181" s="187" t="s">
        <v>143</v>
      </c>
      <c r="AU181" s="187" t="s">
        <v>88</v>
      </c>
      <c r="AY181" s="17" t="s">
        <v>142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88</v>
      </c>
      <c r="BK181" s="188">
        <f>ROUND(I181*H181,2)</f>
        <v>0</v>
      </c>
      <c r="BL181" s="17" t="s">
        <v>141</v>
      </c>
      <c r="BM181" s="187" t="s">
        <v>272</v>
      </c>
    </row>
    <row r="182" s="13" customFormat="1">
      <c r="A182" s="13"/>
      <c r="B182" s="196"/>
      <c r="C182" s="13"/>
      <c r="D182" s="197" t="s">
        <v>190</v>
      </c>
      <c r="E182" s="198" t="s">
        <v>1</v>
      </c>
      <c r="F182" s="199" t="s">
        <v>550</v>
      </c>
      <c r="G182" s="13"/>
      <c r="H182" s="200">
        <v>24.239999999999998</v>
      </c>
      <c r="I182" s="201"/>
      <c r="J182" s="13"/>
      <c r="K182" s="13"/>
      <c r="L182" s="196"/>
      <c r="M182" s="202"/>
      <c r="N182" s="203"/>
      <c r="O182" s="203"/>
      <c r="P182" s="203"/>
      <c r="Q182" s="203"/>
      <c r="R182" s="203"/>
      <c r="S182" s="203"/>
      <c r="T182" s="20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8" t="s">
        <v>190</v>
      </c>
      <c r="AU182" s="198" t="s">
        <v>88</v>
      </c>
      <c r="AV182" s="13" t="s">
        <v>88</v>
      </c>
      <c r="AW182" s="13" t="s">
        <v>32</v>
      </c>
      <c r="AX182" s="13" t="s">
        <v>76</v>
      </c>
      <c r="AY182" s="198" t="s">
        <v>142</v>
      </c>
    </row>
    <row r="183" s="13" customFormat="1">
      <c r="A183" s="13"/>
      <c r="B183" s="196"/>
      <c r="C183" s="13"/>
      <c r="D183" s="197" t="s">
        <v>190</v>
      </c>
      <c r="E183" s="198" t="s">
        <v>1</v>
      </c>
      <c r="F183" s="199" t="s">
        <v>551</v>
      </c>
      <c r="G183" s="13"/>
      <c r="H183" s="200">
        <v>-3.3599999999999999</v>
      </c>
      <c r="I183" s="201"/>
      <c r="J183" s="13"/>
      <c r="K183" s="13"/>
      <c r="L183" s="196"/>
      <c r="M183" s="202"/>
      <c r="N183" s="203"/>
      <c r="O183" s="203"/>
      <c r="P183" s="203"/>
      <c r="Q183" s="203"/>
      <c r="R183" s="203"/>
      <c r="S183" s="203"/>
      <c r="T183" s="20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8" t="s">
        <v>190</v>
      </c>
      <c r="AU183" s="198" t="s">
        <v>88</v>
      </c>
      <c r="AV183" s="13" t="s">
        <v>88</v>
      </c>
      <c r="AW183" s="13" t="s">
        <v>32</v>
      </c>
      <c r="AX183" s="13" t="s">
        <v>76</v>
      </c>
      <c r="AY183" s="198" t="s">
        <v>142</v>
      </c>
    </row>
    <row r="184" s="13" customFormat="1">
      <c r="A184" s="13"/>
      <c r="B184" s="196"/>
      <c r="C184" s="13"/>
      <c r="D184" s="197" t="s">
        <v>190</v>
      </c>
      <c r="E184" s="198" t="s">
        <v>1</v>
      </c>
      <c r="F184" s="199" t="s">
        <v>552</v>
      </c>
      <c r="G184" s="13"/>
      <c r="H184" s="200">
        <v>-6.8700000000000001</v>
      </c>
      <c r="I184" s="201"/>
      <c r="J184" s="13"/>
      <c r="K184" s="13"/>
      <c r="L184" s="196"/>
      <c r="M184" s="202"/>
      <c r="N184" s="203"/>
      <c r="O184" s="203"/>
      <c r="P184" s="203"/>
      <c r="Q184" s="203"/>
      <c r="R184" s="203"/>
      <c r="S184" s="203"/>
      <c r="T184" s="20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8" t="s">
        <v>190</v>
      </c>
      <c r="AU184" s="198" t="s">
        <v>88</v>
      </c>
      <c r="AV184" s="13" t="s">
        <v>88</v>
      </c>
      <c r="AW184" s="13" t="s">
        <v>32</v>
      </c>
      <c r="AX184" s="13" t="s">
        <v>76</v>
      </c>
      <c r="AY184" s="198" t="s">
        <v>142</v>
      </c>
    </row>
    <row r="185" s="13" customFormat="1">
      <c r="A185" s="13"/>
      <c r="B185" s="196"/>
      <c r="C185" s="13"/>
      <c r="D185" s="197" t="s">
        <v>190</v>
      </c>
      <c r="E185" s="198" t="s">
        <v>1</v>
      </c>
      <c r="F185" s="199" t="s">
        <v>553</v>
      </c>
      <c r="G185" s="13"/>
      <c r="H185" s="200">
        <v>4.024</v>
      </c>
      <c r="I185" s="201"/>
      <c r="J185" s="13"/>
      <c r="K185" s="13"/>
      <c r="L185" s="196"/>
      <c r="M185" s="202"/>
      <c r="N185" s="203"/>
      <c r="O185" s="203"/>
      <c r="P185" s="203"/>
      <c r="Q185" s="203"/>
      <c r="R185" s="203"/>
      <c r="S185" s="203"/>
      <c r="T185" s="20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8" t="s">
        <v>190</v>
      </c>
      <c r="AU185" s="198" t="s">
        <v>88</v>
      </c>
      <c r="AV185" s="13" t="s">
        <v>88</v>
      </c>
      <c r="AW185" s="13" t="s">
        <v>32</v>
      </c>
      <c r="AX185" s="13" t="s">
        <v>76</v>
      </c>
      <c r="AY185" s="198" t="s">
        <v>142</v>
      </c>
    </row>
    <row r="186" s="13" customFormat="1">
      <c r="A186" s="13"/>
      <c r="B186" s="196"/>
      <c r="C186" s="13"/>
      <c r="D186" s="197" t="s">
        <v>190</v>
      </c>
      <c r="E186" s="198" t="s">
        <v>1</v>
      </c>
      <c r="F186" s="199" t="s">
        <v>554</v>
      </c>
      <c r="G186" s="13"/>
      <c r="H186" s="200">
        <v>-0.65400000000000003</v>
      </c>
      <c r="I186" s="201"/>
      <c r="J186" s="13"/>
      <c r="K186" s="13"/>
      <c r="L186" s="196"/>
      <c r="M186" s="202"/>
      <c r="N186" s="203"/>
      <c r="O186" s="203"/>
      <c r="P186" s="203"/>
      <c r="Q186" s="203"/>
      <c r="R186" s="203"/>
      <c r="S186" s="203"/>
      <c r="T186" s="20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8" t="s">
        <v>190</v>
      </c>
      <c r="AU186" s="198" t="s">
        <v>88</v>
      </c>
      <c r="AV186" s="13" t="s">
        <v>88</v>
      </c>
      <c r="AW186" s="13" t="s">
        <v>32</v>
      </c>
      <c r="AX186" s="13" t="s">
        <v>76</v>
      </c>
      <c r="AY186" s="198" t="s">
        <v>142</v>
      </c>
    </row>
    <row r="187" s="14" customFormat="1">
      <c r="A187" s="14"/>
      <c r="B187" s="205"/>
      <c r="C187" s="14"/>
      <c r="D187" s="197" t="s">
        <v>190</v>
      </c>
      <c r="E187" s="206" t="s">
        <v>1</v>
      </c>
      <c r="F187" s="207" t="s">
        <v>195</v>
      </c>
      <c r="G187" s="14"/>
      <c r="H187" s="208">
        <v>17.379999999999999</v>
      </c>
      <c r="I187" s="209"/>
      <c r="J187" s="14"/>
      <c r="K187" s="14"/>
      <c r="L187" s="205"/>
      <c r="M187" s="210"/>
      <c r="N187" s="211"/>
      <c r="O187" s="211"/>
      <c r="P187" s="211"/>
      <c r="Q187" s="211"/>
      <c r="R187" s="211"/>
      <c r="S187" s="211"/>
      <c r="T187" s="21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6" t="s">
        <v>190</v>
      </c>
      <c r="AU187" s="206" t="s">
        <v>88</v>
      </c>
      <c r="AV187" s="14" t="s">
        <v>141</v>
      </c>
      <c r="AW187" s="14" t="s">
        <v>32</v>
      </c>
      <c r="AX187" s="14" t="s">
        <v>80</v>
      </c>
      <c r="AY187" s="206" t="s">
        <v>142</v>
      </c>
    </row>
    <row r="188" s="2" customFormat="1" ht="16.5" customHeight="1">
      <c r="A188" s="36"/>
      <c r="B188" s="175"/>
      <c r="C188" s="213" t="s">
        <v>226</v>
      </c>
      <c r="D188" s="213" t="s">
        <v>238</v>
      </c>
      <c r="E188" s="214" t="s">
        <v>555</v>
      </c>
      <c r="F188" s="215" t="s">
        <v>556</v>
      </c>
      <c r="G188" s="216" t="s">
        <v>205</v>
      </c>
      <c r="H188" s="217">
        <v>33.021999999999998</v>
      </c>
      <c r="I188" s="218"/>
      <c r="J188" s="219">
        <f>ROUND(I188*H188,2)</f>
        <v>0</v>
      </c>
      <c r="K188" s="215" t="s">
        <v>155</v>
      </c>
      <c r="L188" s="220"/>
      <c r="M188" s="221" t="s">
        <v>1</v>
      </c>
      <c r="N188" s="222" t="s">
        <v>42</v>
      </c>
      <c r="O188" s="75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7" t="s">
        <v>164</v>
      </c>
      <c r="AT188" s="187" t="s">
        <v>238</v>
      </c>
      <c r="AU188" s="187" t="s">
        <v>88</v>
      </c>
      <c r="AY188" s="17" t="s">
        <v>142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88</v>
      </c>
      <c r="BK188" s="188">
        <f>ROUND(I188*H188,2)</f>
        <v>0</v>
      </c>
      <c r="BL188" s="17" t="s">
        <v>141</v>
      </c>
      <c r="BM188" s="187" t="s">
        <v>277</v>
      </c>
    </row>
    <row r="189" s="13" customFormat="1">
      <c r="A189" s="13"/>
      <c r="B189" s="196"/>
      <c r="C189" s="13"/>
      <c r="D189" s="197" t="s">
        <v>190</v>
      </c>
      <c r="E189" s="198" t="s">
        <v>1</v>
      </c>
      <c r="F189" s="199" t="s">
        <v>557</v>
      </c>
      <c r="G189" s="13"/>
      <c r="H189" s="200">
        <v>33.021999999999998</v>
      </c>
      <c r="I189" s="201"/>
      <c r="J189" s="13"/>
      <c r="K189" s="13"/>
      <c r="L189" s="196"/>
      <c r="M189" s="202"/>
      <c r="N189" s="203"/>
      <c r="O189" s="203"/>
      <c r="P189" s="203"/>
      <c r="Q189" s="203"/>
      <c r="R189" s="203"/>
      <c r="S189" s="203"/>
      <c r="T189" s="20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8" t="s">
        <v>190</v>
      </c>
      <c r="AU189" s="198" t="s">
        <v>88</v>
      </c>
      <c r="AV189" s="13" t="s">
        <v>88</v>
      </c>
      <c r="AW189" s="13" t="s">
        <v>32</v>
      </c>
      <c r="AX189" s="13" t="s">
        <v>76</v>
      </c>
      <c r="AY189" s="198" t="s">
        <v>142</v>
      </c>
    </row>
    <row r="190" s="14" customFormat="1">
      <c r="A190" s="14"/>
      <c r="B190" s="205"/>
      <c r="C190" s="14"/>
      <c r="D190" s="197" t="s">
        <v>190</v>
      </c>
      <c r="E190" s="206" t="s">
        <v>1</v>
      </c>
      <c r="F190" s="207" t="s">
        <v>195</v>
      </c>
      <c r="G190" s="14"/>
      <c r="H190" s="208">
        <v>33.021999999999998</v>
      </c>
      <c r="I190" s="209"/>
      <c r="J190" s="14"/>
      <c r="K190" s="14"/>
      <c r="L190" s="205"/>
      <c r="M190" s="210"/>
      <c r="N190" s="211"/>
      <c r="O190" s="211"/>
      <c r="P190" s="211"/>
      <c r="Q190" s="211"/>
      <c r="R190" s="211"/>
      <c r="S190" s="211"/>
      <c r="T190" s="21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6" t="s">
        <v>190</v>
      </c>
      <c r="AU190" s="206" t="s">
        <v>88</v>
      </c>
      <c r="AV190" s="14" t="s">
        <v>141</v>
      </c>
      <c r="AW190" s="14" t="s">
        <v>32</v>
      </c>
      <c r="AX190" s="14" t="s">
        <v>80</v>
      </c>
      <c r="AY190" s="206" t="s">
        <v>142</v>
      </c>
    </row>
    <row r="191" s="2" customFormat="1" ht="33" customHeight="1">
      <c r="A191" s="36"/>
      <c r="B191" s="175"/>
      <c r="C191" s="176" t="s">
        <v>278</v>
      </c>
      <c r="D191" s="176" t="s">
        <v>143</v>
      </c>
      <c r="E191" s="177" t="s">
        <v>558</v>
      </c>
      <c r="F191" s="178" t="s">
        <v>559</v>
      </c>
      <c r="G191" s="179" t="s">
        <v>218</v>
      </c>
      <c r="H191" s="180">
        <v>282.63999999999999</v>
      </c>
      <c r="I191" s="181"/>
      <c r="J191" s="182">
        <f>ROUND(I191*H191,2)</f>
        <v>0</v>
      </c>
      <c r="K191" s="178" t="s">
        <v>155</v>
      </c>
      <c r="L191" s="37"/>
      <c r="M191" s="183" t="s">
        <v>1</v>
      </c>
      <c r="N191" s="184" t="s">
        <v>42</v>
      </c>
      <c r="O191" s="75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141</v>
      </c>
      <c r="AT191" s="187" t="s">
        <v>143</v>
      </c>
      <c r="AU191" s="187" t="s">
        <v>88</v>
      </c>
      <c r="AY191" s="17" t="s">
        <v>142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88</v>
      </c>
      <c r="BK191" s="188">
        <f>ROUND(I191*H191,2)</f>
        <v>0</v>
      </c>
      <c r="BL191" s="17" t="s">
        <v>141</v>
      </c>
      <c r="BM191" s="187" t="s">
        <v>281</v>
      </c>
    </row>
    <row r="192" s="2" customFormat="1" ht="16.5" customHeight="1">
      <c r="A192" s="36"/>
      <c r="B192" s="175"/>
      <c r="C192" s="213" t="s">
        <v>105</v>
      </c>
      <c r="D192" s="213" t="s">
        <v>238</v>
      </c>
      <c r="E192" s="214" t="s">
        <v>560</v>
      </c>
      <c r="F192" s="215" t="s">
        <v>561</v>
      </c>
      <c r="G192" s="216" t="s">
        <v>189</v>
      </c>
      <c r="H192" s="217">
        <v>28.263999999999999</v>
      </c>
      <c r="I192" s="218"/>
      <c r="J192" s="219">
        <f>ROUND(I192*H192,2)</f>
        <v>0</v>
      </c>
      <c r="K192" s="215" t="s">
        <v>155</v>
      </c>
      <c r="L192" s="220"/>
      <c r="M192" s="221" t="s">
        <v>1</v>
      </c>
      <c r="N192" s="222" t="s">
        <v>42</v>
      </c>
      <c r="O192" s="7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164</v>
      </c>
      <c r="AT192" s="187" t="s">
        <v>238</v>
      </c>
      <c r="AU192" s="187" t="s">
        <v>88</v>
      </c>
      <c r="AY192" s="17" t="s">
        <v>142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88</v>
      </c>
      <c r="BK192" s="188">
        <f>ROUND(I192*H192,2)</f>
        <v>0</v>
      </c>
      <c r="BL192" s="17" t="s">
        <v>141</v>
      </c>
      <c r="BM192" s="187" t="s">
        <v>287</v>
      </c>
    </row>
    <row r="193" s="13" customFormat="1">
      <c r="A193" s="13"/>
      <c r="B193" s="196"/>
      <c r="C193" s="13"/>
      <c r="D193" s="197" t="s">
        <v>190</v>
      </c>
      <c r="E193" s="198" t="s">
        <v>1</v>
      </c>
      <c r="F193" s="199" t="s">
        <v>562</v>
      </c>
      <c r="G193" s="13"/>
      <c r="H193" s="200">
        <v>28.263999999999999</v>
      </c>
      <c r="I193" s="201"/>
      <c r="J193" s="13"/>
      <c r="K193" s="13"/>
      <c r="L193" s="196"/>
      <c r="M193" s="202"/>
      <c r="N193" s="203"/>
      <c r="O193" s="203"/>
      <c r="P193" s="203"/>
      <c r="Q193" s="203"/>
      <c r="R193" s="203"/>
      <c r="S193" s="203"/>
      <c r="T193" s="20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8" t="s">
        <v>190</v>
      </c>
      <c r="AU193" s="198" t="s">
        <v>88</v>
      </c>
      <c r="AV193" s="13" t="s">
        <v>88</v>
      </c>
      <c r="AW193" s="13" t="s">
        <v>32</v>
      </c>
      <c r="AX193" s="13" t="s">
        <v>76</v>
      </c>
      <c r="AY193" s="198" t="s">
        <v>142</v>
      </c>
    </row>
    <row r="194" s="14" customFormat="1">
      <c r="A194" s="14"/>
      <c r="B194" s="205"/>
      <c r="C194" s="14"/>
      <c r="D194" s="197" t="s">
        <v>190</v>
      </c>
      <c r="E194" s="206" t="s">
        <v>1</v>
      </c>
      <c r="F194" s="207" t="s">
        <v>195</v>
      </c>
      <c r="G194" s="14"/>
      <c r="H194" s="208">
        <v>28.263999999999999</v>
      </c>
      <c r="I194" s="209"/>
      <c r="J194" s="14"/>
      <c r="K194" s="14"/>
      <c r="L194" s="205"/>
      <c r="M194" s="210"/>
      <c r="N194" s="211"/>
      <c r="O194" s="211"/>
      <c r="P194" s="211"/>
      <c r="Q194" s="211"/>
      <c r="R194" s="211"/>
      <c r="S194" s="211"/>
      <c r="T194" s="21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6" t="s">
        <v>190</v>
      </c>
      <c r="AU194" s="206" t="s">
        <v>88</v>
      </c>
      <c r="AV194" s="14" t="s">
        <v>141</v>
      </c>
      <c r="AW194" s="14" t="s">
        <v>32</v>
      </c>
      <c r="AX194" s="14" t="s">
        <v>80</v>
      </c>
      <c r="AY194" s="206" t="s">
        <v>142</v>
      </c>
    </row>
    <row r="195" s="2" customFormat="1" ht="24.15" customHeight="1">
      <c r="A195" s="36"/>
      <c r="B195" s="175"/>
      <c r="C195" s="176" t="s">
        <v>7</v>
      </c>
      <c r="D195" s="176" t="s">
        <v>143</v>
      </c>
      <c r="E195" s="177" t="s">
        <v>563</v>
      </c>
      <c r="F195" s="178" t="s">
        <v>564</v>
      </c>
      <c r="G195" s="179" t="s">
        <v>218</v>
      </c>
      <c r="H195" s="180">
        <v>282.63999999999999</v>
      </c>
      <c r="I195" s="181"/>
      <c r="J195" s="182">
        <f>ROUND(I195*H195,2)</f>
        <v>0</v>
      </c>
      <c r="K195" s="178" t="s">
        <v>155</v>
      </c>
      <c r="L195" s="37"/>
      <c r="M195" s="183" t="s">
        <v>1</v>
      </c>
      <c r="N195" s="184" t="s">
        <v>42</v>
      </c>
      <c r="O195" s="75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141</v>
      </c>
      <c r="AT195" s="187" t="s">
        <v>143</v>
      </c>
      <c r="AU195" s="187" t="s">
        <v>88</v>
      </c>
      <c r="AY195" s="17" t="s">
        <v>142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88</v>
      </c>
      <c r="BK195" s="188">
        <f>ROUND(I195*H195,2)</f>
        <v>0</v>
      </c>
      <c r="BL195" s="17" t="s">
        <v>141</v>
      </c>
      <c r="BM195" s="187" t="s">
        <v>290</v>
      </c>
    </row>
    <row r="196" s="2" customFormat="1" ht="16.5" customHeight="1">
      <c r="A196" s="36"/>
      <c r="B196" s="175"/>
      <c r="C196" s="213" t="s">
        <v>108</v>
      </c>
      <c r="D196" s="213" t="s">
        <v>238</v>
      </c>
      <c r="E196" s="214" t="s">
        <v>565</v>
      </c>
      <c r="F196" s="215" t="s">
        <v>566</v>
      </c>
      <c r="G196" s="216" t="s">
        <v>567</v>
      </c>
      <c r="H196" s="217">
        <v>5.6529999999999996</v>
      </c>
      <c r="I196" s="218"/>
      <c r="J196" s="219">
        <f>ROUND(I196*H196,2)</f>
        <v>0</v>
      </c>
      <c r="K196" s="215" t="s">
        <v>155</v>
      </c>
      <c r="L196" s="220"/>
      <c r="M196" s="221" t="s">
        <v>1</v>
      </c>
      <c r="N196" s="222" t="s">
        <v>42</v>
      </c>
      <c r="O196" s="75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164</v>
      </c>
      <c r="AT196" s="187" t="s">
        <v>238</v>
      </c>
      <c r="AU196" s="187" t="s">
        <v>88</v>
      </c>
      <c r="AY196" s="17" t="s">
        <v>142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7" t="s">
        <v>88</v>
      </c>
      <c r="BK196" s="188">
        <f>ROUND(I196*H196,2)</f>
        <v>0</v>
      </c>
      <c r="BL196" s="17" t="s">
        <v>141</v>
      </c>
      <c r="BM196" s="187" t="s">
        <v>294</v>
      </c>
    </row>
    <row r="197" s="13" customFormat="1">
      <c r="A197" s="13"/>
      <c r="B197" s="196"/>
      <c r="C197" s="13"/>
      <c r="D197" s="197" t="s">
        <v>190</v>
      </c>
      <c r="E197" s="198" t="s">
        <v>1</v>
      </c>
      <c r="F197" s="199" t="s">
        <v>568</v>
      </c>
      <c r="G197" s="13"/>
      <c r="H197" s="200">
        <v>5.6529999999999996</v>
      </c>
      <c r="I197" s="201"/>
      <c r="J197" s="13"/>
      <c r="K197" s="13"/>
      <c r="L197" s="196"/>
      <c r="M197" s="202"/>
      <c r="N197" s="203"/>
      <c r="O197" s="203"/>
      <c r="P197" s="203"/>
      <c r="Q197" s="203"/>
      <c r="R197" s="203"/>
      <c r="S197" s="203"/>
      <c r="T197" s="20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8" t="s">
        <v>190</v>
      </c>
      <c r="AU197" s="198" t="s">
        <v>88</v>
      </c>
      <c r="AV197" s="13" t="s">
        <v>88</v>
      </c>
      <c r="AW197" s="13" t="s">
        <v>32</v>
      </c>
      <c r="AX197" s="13" t="s">
        <v>76</v>
      </c>
      <c r="AY197" s="198" t="s">
        <v>142</v>
      </c>
    </row>
    <row r="198" s="14" customFormat="1">
      <c r="A198" s="14"/>
      <c r="B198" s="205"/>
      <c r="C198" s="14"/>
      <c r="D198" s="197" t="s">
        <v>190</v>
      </c>
      <c r="E198" s="206" t="s">
        <v>1</v>
      </c>
      <c r="F198" s="207" t="s">
        <v>195</v>
      </c>
      <c r="G198" s="14"/>
      <c r="H198" s="208">
        <v>5.6529999999999996</v>
      </c>
      <c r="I198" s="209"/>
      <c r="J198" s="14"/>
      <c r="K198" s="14"/>
      <c r="L198" s="205"/>
      <c r="M198" s="210"/>
      <c r="N198" s="211"/>
      <c r="O198" s="211"/>
      <c r="P198" s="211"/>
      <c r="Q198" s="211"/>
      <c r="R198" s="211"/>
      <c r="S198" s="211"/>
      <c r="T198" s="21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6" t="s">
        <v>190</v>
      </c>
      <c r="AU198" s="206" t="s">
        <v>88</v>
      </c>
      <c r="AV198" s="14" t="s">
        <v>141</v>
      </c>
      <c r="AW198" s="14" t="s">
        <v>32</v>
      </c>
      <c r="AX198" s="14" t="s">
        <v>80</v>
      </c>
      <c r="AY198" s="206" t="s">
        <v>142</v>
      </c>
    </row>
    <row r="199" s="2" customFormat="1" ht="24.15" customHeight="1">
      <c r="A199" s="36"/>
      <c r="B199" s="175"/>
      <c r="C199" s="176" t="s">
        <v>295</v>
      </c>
      <c r="D199" s="176" t="s">
        <v>143</v>
      </c>
      <c r="E199" s="177" t="s">
        <v>569</v>
      </c>
      <c r="F199" s="178" t="s">
        <v>570</v>
      </c>
      <c r="G199" s="179" t="s">
        <v>218</v>
      </c>
      <c r="H199" s="180">
        <v>282.63999999999999</v>
      </c>
      <c r="I199" s="181"/>
      <c r="J199" s="182">
        <f>ROUND(I199*H199,2)</f>
        <v>0</v>
      </c>
      <c r="K199" s="178" t="s">
        <v>155</v>
      </c>
      <c r="L199" s="37"/>
      <c r="M199" s="183" t="s">
        <v>1</v>
      </c>
      <c r="N199" s="184" t="s">
        <v>42</v>
      </c>
      <c r="O199" s="75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141</v>
      </c>
      <c r="AT199" s="187" t="s">
        <v>143</v>
      </c>
      <c r="AU199" s="187" t="s">
        <v>88</v>
      </c>
      <c r="AY199" s="17" t="s">
        <v>142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88</v>
      </c>
      <c r="BK199" s="188">
        <f>ROUND(I199*H199,2)</f>
        <v>0</v>
      </c>
      <c r="BL199" s="17" t="s">
        <v>141</v>
      </c>
      <c r="BM199" s="187" t="s">
        <v>298</v>
      </c>
    </row>
    <row r="200" s="13" customFormat="1">
      <c r="A200" s="13"/>
      <c r="B200" s="196"/>
      <c r="C200" s="13"/>
      <c r="D200" s="197" t="s">
        <v>190</v>
      </c>
      <c r="E200" s="198" t="s">
        <v>1</v>
      </c>
      <c r="F200" s="199" t="s">
        <v>571</v>
      </c>
      <c r="G200" s="13"/>
      <c r="H200" s="200">
        <v>242.40000000000001</v>
      </c>
      <c r="I200" s="201"/>
      <c r="J200" s="13"/>
      <c r="K200" s="13"/>
      <c r="L200" s="196"/>
      <c r="M200" s="202"/>
      <c r="N200" s="203"/>
      <c r="O200" s="203"/>
      <c r="P200" s="203"/>
      <c r="Q200" s="203"/>
      <c r="R200" s="203"/>
      <c r="S200" s="203"/>
      <c r="T200" s="20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8" t="s">
        <v>190</v>
      </c>
      <c r="AU200" s="198" t="s">
        <v>88</v>
      </c>
      <c r="AV200" s="13" t="s">
        <v>88</v>
      </c>
      <c r="AW200" s="13" t="s">
        <v>32</v>
      </c>
      <c r="AX200" s="13" t="s">
        <v>76</v>
      </c>
      <c r="AY200" s="198" t="s">
        <v>142</v>
      </c>
    </row>
    <row r="201" s="13" customFormat="1">
      <c r="A201" s="13"/>
      <c r="B201" s="196"/>
      <c r="C201" s="13"/>
      <c r="D201" s="197" t="s">
        <v>190</v>
      </c>
      <c r="E201" s="198" t="s">
        <v>1</v>
      </c>
      <c r="F201" s="199" t="s">
        <v>572</v>
      </c>
      <c r="G201" s="13"/>
      <c r="H201" s="200">
        <v>40.240000000000002</v>
      </c>
      <c r="I201" s="201"/>
      <c r="J201" s="13"/>
      <c r="K201" s="13"/>
      <c r="L201" s="196"/>
      <c r="M201" s="202"/>
      <c r="N201" s="203"/>
      <c r="O201" s="203"/>
      <c r="P201" s="203"/>
      <c r="Q201" s="203"/>
      <c r="R201" s="203"/>
      <c r="S201" s="203"/>
      <c r="T201" s="20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8" t="s">
        <v>190</v>
      </c>
      <c r="AU201" s="198" t="s">
        <v>88</v>
      </c>
      <c r="AV201" s="13" t="s">
        <v>88</v>
      </c>
      <c r="AW201" s="13" t="s">
        <v>32</v>
      </c>
      <c r="AX201" s="13" t="s">
        <v>76</v>
      </c>
      <c r="AY201" s="198" t="s">
        <v>142</v>
      </c>
    </row>
    <row r="202" s="14" customFormat="1">
      <c r="A202" s="14"/>
      <c r="B202" s="205"/>
      <c r="C202" s="14"/>
      <c r="D202" s="197" t="s">
        <v>190</v>
      </c>
      <c r="E202" s="206" t="s">
        <v>1</v>
      </c>
      <c r="F202" s="207" t="s">
        <v>195</v>
      </c>
      <c r="G202" s="14"/>
      <c r="H202" s="208">
        <v>282.63999999999999</v>
      </c>
      <c r="I202" s="209"/>
      <c r="J202" s="14"/>
      <c r="K202" s="14"/>
      <c r="L202" s="205"/>
      <c r="M202" s="210"/>
      <c r="N202" s="211"/>
      <c r="O202" s="211"/>
      <c r="P202" s="211"/>
      <c r="Q202" s="211"/>
      <c r="R202" s="211"/>
      <c r="S202" s="211"/>
      <c r="T202" s="21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6" t="s">
        <v>190</v>
      </c>
      <c r="AU202" s="206" t="s">
        <v>88</v>
      </c>
      <c r="AV202" s="14" t="s">
        <v>141</v>
      </c>
      <c r="AW202" s="14" t="s">
        <v>32</v>
      </c>
      <c r="AX202" s="14" t="s">
        <v>80</v>
      </c>
      <c r="AY202" s="206" t="s">
        <v>142</v>
      </c>
    </row>
    <row r="203" s="2" customFormat="1" ht="24.15" customHeight="1">
      <c r="A203" s="36"/>
      <c r="B203" s="175"/>
      <c r="C203" s="176" t="s">
        <v>245</v>
      </c>
      <c r="D203" s="176" t="s">
        <v>143</v>
      </c>
      <c r="E203" s="177" t="s">
        <v>216</v>
      </c>
      <c r="F203" s="178" t="s">
        <v>217</v>
      </c>
      <c r="G203" s="179" t="s">
        <v>218</v>
      </c>
      <c r="H203" s="180">
        <v>20.640000000000001</v>
      </c>
      <c r="I203" s="181"/>
      <c r="J203" s="182">
        <f>ROUND(I203*H203,2)</f>
        <v>0</v>
      </c>
      <c r="K203" s="178" t="s">
        <v>155</v>
      </c>
      <c r="L203" s="37"/>
      <c r="M203" s="183" t="s">
        <v>1</v>
      </c>
      <c r="N203" s="184" t="s">
        <v>42</v>
      </c>
      <c r="O203" s="75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141</v>
      </c>
      <c r="AT203" s="187" t="s">
        <v>143</v>
      </c>
      <c r="AU203" s="187" t="s">
        <v>88</v>
      </c>
      <c r="AY203" s="17" t="s">
        <v>142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7" t="s">
        <v>88</v>
      </c>
      <c r="BK203" s="188">
        <f>ROUND(I203*H203,2)</f>
        <v>0</v>
      </c>
      <c r="BL203" s="17" t="s">
        <v>141</v>
      </c>
      <c r="BM203" s="187" t="s">
        <v>301</v>
      </c>
    </row>
    <row r="204" s="13" customFormat="1">
      <c r="A204" s="13"/>
      <c r="B204" s="196"/>
      <c r="C204" s="13"/>
      <c r="D204" s="197" t="s">
        <v>190</v>
      </c>
      <c r="E204" s="198" t="s">
        <v>1</v>
      </c>
      <c r="F204" s="199" t="s">
        <v>573</v>
      </c>
      <c r="G204" s="13"/>
      <c r="H204" s="200">
        <v>10.32</v>
      </c>
      <c r="I204" s="201"/>
      <c r="J204" s="13"/>
      <c r="K204" s="13"/>
      <c r="L204" s="196"/>
      <c r="M204" s="202"/>
      <c r="N204" s="203"/>
      <c r="O204" s="203"/>
      <c r="P204" s="203"/>
      <c r="Q204" s="203"/>
      <c r="R204" s="203"/>
      <c r="S204" s="203"/>
      <c r="T204" s="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8" t="s">
        <v>190</v>
      </c>
      <c r="AU204" s="198" t="s">
        <v>88</v>
      </c>
      <c r="AV204" s="13" t="s">
        <v>88</v>
      </c>
      <c r="AW204" s="13" t="s">
        <v>32</v>
      </c>
      <c r="AX204" s="13" t="s">
        <v>76</v>
      </c>
      <c r="AY204" s="198" t="s">
        <v>142</v>
      </c>
    </row>
    <row r="205" s="13" customFormat="1">
      <c r="A205" s="13"/>
      <c r="B205" s="196"/>
      <c r="C205" s="13"/>
      <c r="D205" s="197" t="s">
        <v>190</v>
      </c>
      <c r="E205" s="198" t="s">
        <v>1</v>
      </c>
      <c r="F205" s="199" t="s">
        <v>574</v>
      </c>
      <c r="G205" s="13"/>
      <c r="H205" s="200">
        <v>10.32</v>
      </c>
      <c r="I205" s="201"/>
      <c r="J205" s="13"/>
      <c r="K205" s="13"/>
      <c r="L205" s="196"/>
      <c r="M205" s="202"/>
      <c r="N205" s="203"/>
      <c r="O205" s="203"/>
      <c r="P205" s="203"/>
      <c r="Q205" s="203"/>
      <c r="R205" s="203"/>
      <c r="S205" s="203"/>
      <c r="T205" s="20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8" t="s">
        <v>190</v>
      </c>
      <c r="AU205" s="198" t="s">
        <v>88</v>
      </c>
      <c r="AV205" s="13" t="s">
        <v>88</v>
      </c>
      <c r="AW205" s="13" t="s">
        <v>32</v>
      </c>
      <c r="AX205" s="13" t="s">
        <v>76</v>
      </c>
      <c r="AY205" s="198" t="s">
        <v>142</v>
      </c>
    </row>
    <row r="206" s="14" customFormat="1">
      <c r="A206" s="14"/>
      <c r="B206" s="205"/>
      <c r="C206" s="14"/>
      <c r="D206" s="197" t="s">
        <v>190</v>
      </c>
      <c r="E206" s="206" t="s">
        <v>1</v>
      </c>
      <c r="F206" s="207" t="s">
        <v>195</v>
      </c>
      <c r="G206" s="14"/>
      <c r="H206" s="208">
        <v>20.640000000000001</v>
      </c>
      <c r="I206" s="209"/>
      <c r="J206" s="14"/>
      <c r="K206" s="14"/>
      <c r="L206" s="205"/>
      <c r="M206" s="210"/>
      <c r="N206" s="211"/>
      <c r="O206" s="211"/>
      <c r="P206" s="211"/>
      <c r="Q206" s="211"/>
      <c r="R206" s="211"/>
      <c r="S206" s="211"/>
      <c r="T206" s="21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6" t="s">
        <v>190</v>
      </c>
      <c r="AU206" s="206" t="s">
        <v>88</v>
      </c>
      <c r="AV206" s="14" t="s">
        <v>141</v>
      </c>
      <c r="AW206" s="14" t="s">
        <v>32</v>
      </c>
      <c r="AX206" s="14" t="s">
        <v>80</v>
      </c>
      <c r="AY206" s="206" t="s">
        <v>142</v>
      </c>
    </row>
    <row r="207" s="12" customFormat="1" ht="22.8" customHeight="1">
      <c r="A207" s="12"/>
      <c r="B207" s="164"/>
      <c r="C207" s="12"/>
      <c r="D207" s="165" t="s">
        <v>75</v>
      </c>
      <c r="E207" s="189" t="s">
        <v>141</v>
      </c>
      <c r="F207" s="189" t="s">
        <v>575</v>
      </c>
      <c r="G207" s="12"/>
      <c r="H207" s="12"/>
      <c r="I207" s="167"/>
      <c r="J207" s="190">
        <f>BK207</f>
        <v>0</v>
      </c>
      <c r="K207" s="12"/>
      <c r="L207" s="164"/>
      <c r="M207" s="169"/>
      <c r="N207" s="170"/>
      <c r="O207" s="170"/>
      <c r="P207" s="171">
        <f>SUM(P208:P211)</f>
        <v>0</v>
      </c>
      <c r="Q207" s="170"/>
      <c r="R207" s="171">
        <f>SUM(R208:R211)</f>
        <v>0</v>
      </c>
      <c r="S207" s="170"/>
      <c r="T207" s="17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5" t="s">
        <v>80</v>
      </c>
      <c r="AT207" s="173" t="s">
        <v>75</v>
      </c>
      <c r="AU207" s="173" t="s">
        <v>80</v>
      </c>
      <c r="AY207" s="165" t="s">
        <v>142</v>
      </c>
      <c r="BK207" s="174">
        <f>SUM(BK208:BK211)</f>
        <v>0</v>
      </c>
    </row>
    <row r="208" s="2" customFormat="1" ht="24.15" customHeight="1">
      <c r="A208" s="36"/>
      <c r="B208" s="175"/>
      <c r="C208" s="176" t="s">
        <v>303</v>
      </c>
      <c r="D208" s="176" t="s">
        <v>143</v>
      </c>
      <c r="E208" s="177" t="s">
        <v>576</v>
      </c>
      <c r="F208" s="178" t="s">
        <v>577</v>
      </c>
      <c r="G208" s="179" t="s">
        <v>189</v>
      </c>
      <c r="H208" s="180">
        <v>28.263999999999999</v>
      </c>
      <c r="I208" s="181"/>
      <c r="J208" s="182">
        <f>ROUND(I208*H208,2)</f>
        <v>0</v>
      </c>
      <c r="K208" s="178" t="s">
        <v>155</v>
      </c>
      <c r="L208" s="37"/>
      <c r="M208" s="183" t="s">
        <v>1</v>
      </c>
      <c r="N208" s="184" t="s">
        <v>42</v>
      </c>
      <c r="O208" s="7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141</v>
      </c>
      <c r="AT208" s="187" t="s">
        <v>143</v>
      </c>
      <c r="AU208" s="187" t="s">
        <v>88</v>
      </c>
      <c r="AY208" s="17" t="s">
        <v>142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7" t="s">
        <v>88</v>
      </c>
      <c r="BK208" s="188">
        <f>ROUND(I208*H208,2)</f>
        <v>0</v>
      </c>
      <c r="BL208" s="17" t="s">
        <v>141</v>
      </c>
      <c r="BM208" s="187" t="s">
        <v>306</v>
      </c>
    </row>
    <row r="209" s="13" customFormat="1">
      <c r="A209" s="13"/>
      <c r="B209" s="196"/>
      <c r="C209" s="13"/>
      <c r="D209" s="197" t="s">
        <v>190</v>
      </c>
      <c r="E209" s="198" t="s">
        <v>1</v>
      </c>
      <c r="F209" s="199" t="s">
        <v>550</v>
      </c>
      <c r="G209" s="13"/>
      <c r="H209" s="200">
        <v>24.239999999999998</v>
      </c>
      <c r="I209" s="201"/>
      <c r="J209" s="13"/>
      <c r="K209" s="13"/>
      <c r="L209" s="196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190</v>
      </c>
      <c r="AU209" s="198" t="s">
        <v>88</v>
      </c>
      <c r="AV209" s="13" t="s">
        <v>88</v>
      </c>
      <c r="AW209" s="13" t="s">
        <v>32</v>
      </c>
      <c r="AX209" s="13" t="s">
        <v>76</v>
      </c>
      <c r="AY209" s="198" t="s">
        <v>142</v>
      </c>
    </row>
    <row r="210" s="13" customFormat="1">
      <c r="A210" s="13"/>
      <c r="B210" s="196"/>
      <c r="C210" s="13"/>
      <c r="D210" s="197" t="s">
        <v>190</v>
      </c>
      <c r="E210" s="198" t="s">
        <v>1</v>
      </c>
      <c r="F210" s="199" t="s">
        <v>553</v>
      </c>
      <c r="G210" s="13"/>
      <c r="H210" s="200">
        <v>4.024</v>
      </c>
      <c r="I210" s="201"/>
      <c r="J210" s="13"/>
      <c r="K210" s="13"/>
      <c r="L210" s="196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190</v>
      </c>
      <c r="AU210" s="198" t="s">
        <v>88</v>
      </c>
      <c r="AV210" s="13" t="s">
        <v>88</v>
      </c>
      <c r="AW210" s="13" t="s">
        <v>32</v>
      </c>
      <c r="AX210" s="13" t="s">
        <v>76</v>
      </c>
      <c r="AY210" s="198" t="s">
        <v>142</v>
      </c>
    </row>
    <row r="211" s="14" customFormat="1">
      <c r="A211" s="14"/>
      <c r="B211" s="205"/>
      <c r="C211" s="14"/>
      <c r="D211" s="197" t="s">
        <v>190</v>
      </c>
      <c r="E211" s="206" t="s">
        <v>1</v>
      </c>
      <c r="F211" s="207" t="s">
        <v>195</v>
      </c>
      <c r="G211" s="14"/>
      <c r="H211" s="208">
        <v>28.263999999999999</v>
      </c>
      <c r="I211" s="209"/>
      <c r="J211" s="14"/>
      <c r="K211" s="14"/>
      <c r="L211" s="205"/>
      <c r="M211" s="210"/>
      <c r="N211" s="211"/>
      <c r="O211" s="211"/>
      <c r="P211" s="211"/>
      <c r="Q211" s="211"/>
      <c r="R211" s="211"/>
      <c r="S211" s="211"/>
      <c r="T211" s="21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6" t="s">
        <v>190</v>
      </c>
      <c r="AU211" s="206" t="s">
        <v>88</v>
      </c>
      <c r="AV211" s="14" t="s">
        <v>141</v>
      </c>
      <c r="AW211" s="14" t="s">
        <v>32</v>
      </c>
      <c r="AX211" s="14" t="s">
        <v>80</v>
      </c>
      <c r="AY211" s="206" t="s">
        <v>142</v>
      </c>
    </row>
    <row r="212" s="12" customFormat="1" ht="22.8" customHeight="1">
      <c r="A212" s="12"/>
      <c r="B212" s="164"/>
      <c r="C212" s="12"/>
      <c r="D212" s="165" t="s">
        <v>75</v>
      </c>
      <c r="E212" s="189" t="s">
        <v>149</v>
      </c>
      <c r="F212" s="189" t="s">
        <v>578</v>
      </c>
      <c r="G212" s="12"/>
      <c r="H212" s="12"/>
      <c r="I212" s="167"/>
      <c r="J212" s="190">
        <f>BK212</f>
        <v>0</v>
      </c>
      <c r="K212" s="12"/>
      <c r="L212" s="164"/>
      <c r="M212" s="169"/>
      <c r="N212" s="170"/>
      <c r="O212" s="170"/>
      <c r="P212" s="171">
        <f>SUM(P213:P216)</f>
        <v>0</v>
      </c>
      <c r="Q212" s="170"/>
      <c r="R212" s="171">
        <f>SUM(R213:R216)</f>
        <v>0</v>
      </c>
      <c r="S212" s="170"/>
      <c r="T212" s="172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5" t="s">
        <v>80</v>
      </c>
      <c r="AT212" s="173" t="s">
        <v>75</v>
      </c>
      <c r="AU212" s="173" t="s">
        <v>80</v>
      </c>
      <c r="AY212" s="165" t="s">
        <v>142</v>
      </c>
      <c r="BK212" s="174">
        <f>SUM(BK213:BK216)</f>
        <v>0</v>
      </c>
    </row>
    <row r="213" s="2" customFormat="1" ht="24.15" customHeight="1">
      <c r="A213" s="36"/>
      <c r="B213" s="175"/>
      <c r="C213" s="176" t="s">
        <v>254</v>
      </c>
      <c r="D213" s="176" t="s">
        <v>143</v>
      </c>
      <c r="E213" s="177" t="s">
        <v>579</v>
      </c>
      <c r="F213" s="178" t="s">
        <v>580</v>
      </c>
      <c r="G213" s="179" t="s">
        <v>218</v>
      </c>
      <c r="H213" s="180">
        <v>20.640000000000001</v>
      </c>
      <c r="I213" s="181"/>
      <c r="J213" s="182">
        <f>ROUND(I213*H213,2)</f>
        <v>0</v>
      </c>
      <c r="K213" s="178" t="s">
        <v>155</v>
      </c>
      <c r="L213" s="37"/>
      <c r="M213" s="183" t="s">
        <v>1</v>
      </c>
      <c r="N213" s="184" t="s">
        <v>42</v>
      </c>
      <c r="O213" s="75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141</v>
      </c>
      <c r="AT213" s="187" t="s">
        <v>143</v>
      </c>
      <c r="AU213" s="187" t="s">
        <v>88</v>
      </c>
      <c r="AY213" s="17" t="s">
        <v>142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7" t="s">
        <v>88</v>
      </c>
      <c r="BK213" s="188">
        <f>ROUND(I213*H213,2)</f>
        <v>0</v>
      </c>
      <c r="BL213" s="17" t="s">
        <v>141</v>
      </c>
      <c r="BM213" s="187" t="s">
        <v>309</v>
      </c>
    </row>
    <row r="214" s="13" customFormat="1">
      <c r="A214" s="13"/>
      <c r="B214" s="196"/>
      <c r="C214" s="13"/>
      <c r="D214" s="197" t="s">
        <v>190</v>
      </c>
      <c r="E214" s="198" t="s">
        <v>1</v>
      </c>
      <c r="F214" s="199" t="s">
        <v>573</v>
      </c>
      <c r="G214" s="13"/>
      <c r="H214" s="200">
        <v>10.32</v>
      </c>
      <c r="I214" s="201"/>
      <c r="J214" s="13"/>
      <c r="K214" s="13"/>
      <c r="L214" s="196"/>
      <c r="M214" s="202"/>
      <c r="N214" s="203"/>
      <c r="O214" s="203"/>
      <c r="P214" s="203"/>
      <c r="Q214" s="203"/>
      <c r="R214" s="203"/>
      <c r="S214" s="203"/>
      <c r="T214" s="20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8" t="s">
        <v>190</v>
      </c>
      <c r="AU214" s="198" t="s">
        <v>88</v>
      </c>
      <c r="AV214" s="13" t="s">
        <v>88</v>
      </c>
      <c r="AW214" s="13" t="s">
        <v>32</v>
      </c>
      <c r="AX214" s="13" t="s">
        <v>76</v>
      </c>
      <c r="AY214" s="198" t="s">
        <v>142</v>
      </c>
    </row>
    <row r="215" s="13" customFormat="1">
      <c r="A215" s="13"/>
      <c r="B215" s="196"/>
      <c r="C215" s="13"/>
      <c r="D215" s="197" t="s">
        <v>190</v>
      </c>
      <c r="E215" s="198" t="s">
        <v>1</v>
      </c>
      <c r="F215" s="199" t="s">
        <v>574</v>
      </c>
      <c r="G215" s="13"/>
      <c r="H215" s="200">
        <v>10.32</v>
      </c>
      <c r="I215" s="201"/>
      <c r="J215" s="13"/>
      <c r="K215" s="13"/>
      <c r="L215" s="196"/>
      <c r="M215" s="202"/>
      <c r="N215" s="203"/>
      <c r="O215" s="203"/>
      <c r="P215" s="203"/>
      <c r="Q215" s="203"/>
      <c r="R215" s="203"/>
      <c r="S215" s="203"/>
      <c r="T215" s="20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8" t="s">
        <v>190</v>
      </c>
      <c r="AU215" s="198" t="s">
        <v>88</v>
      </c>
      <c r="AV215" s="13" t="s">
        <v>88</v>
      </c>
      <c r="AW215" s="13" t="s">
        <v>32</v>
      </c>
      <c r="AX215" s="13" t="s">
        <v>76</v>
      </c>
      <c r="AY215" s="198" t="s">
        <v>142</v>
      </c>
    </row>
    <row r="216" s="14" customFormat="1">
      <c r="A216" s="14"/>
      <c r="B216" s="205"/>
      <c r="C216" s="14"/>
      <c r="D216" s="197" t="s">
        <v>190</v>
      </c>
      <c r="E216" s="206" t="s">
        <v>1</v>
      </c>
      <c r="F216" s="207" t="s">
        <v>195</v>
      </c>
      <c r="G216" s="14"/>
      <c r="H216" s="208">
        <v>20.640000000000001</v>
      </c>
      <c r="I216" s="209"/>
      <c r="J216" s="14"/>
      <c r="K216" s="14"/>
      <c r="L216" s="205"/>
      <c r="M216" s="210"/>
      <c r="N216" s="211"/>
      <c r="O216" s="211"/>
      <c r="P216" s="211"/>
      <c r="Q216" s="211"/>
      <c r="R216" s="211"/>
      <c r="S216" s="211"/>
      <c r="T216" s="21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6" t="s">
        <v>190</v>
      </c>
      <c r="AU216" s="206" t="s">
        <v>88</v>
      </c>
      <c r="AV216" s="14" t="s">
        <v>141</v>
      </c>
      <c r="AW216" s="14" t="s">
        <v>32</v>
      </c>
      <c r="AX216" s="14" t="s">
        <v>80</v>
      </c>
      <c r="AY216" s="206" t="s">
        <v>142</v>
      </c>
    </row>
    <row r="217" s="12" customFormat="1" ht="22.8" customHeight="1">
      <c r="A217" s="12"/>
      <c r="B217" s="164"/>
      <c r="C217" s="12"/>
      <c r="D217" s="165" t="s">
        <v>75</v>
      </c>
      <c r="E217" s="189" t="s">
        <v>160</v>
      </c>
      <c r="F217" s="189" t="s">
        <v>268</v>
      </c>
      <c r="G217" s="12"/>
      <c r="H217" s="12"/>
      <c r="I217" s="167"/>
      <c r="J217" s="190">
        <f>BK217</f>
        <v>0</v>
      </c>
      <c r="K217" s="12"/>
      <c r="L217" s="164"/>
      <c r="M217" s="169"/>
      <c r="N217" s="170"/>
      <c r="O217" s="170"/>
      <c r="P217" s="171">
        <f>SUM(P218:P228)</f>
        <v>0</v>
      </c>
      <c r="Q217" s="170"/>
      <c r="R217" s="171">
        <f>SUM(R218:R228)</f>
        <v>0</v>
      </c>
      <c r="S217" s="170"/>
      <c r="T217" s="172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5" t="s">
        <v>80</v>
      </c>
      <c r="AT217" s="173" t="s">
        <v>75</v>
      </c>
      <c r="AU217" s="173" t="s">
        <v>80</v>
      </c>
      <c r="AY217" s="165" t="s">
        <v>142</v>
      </c>
      <c r="BK217" s="174">
        <f>SUM(BK218:BK228)</f>
        <v>0</v>
      </c>
    </row>
    <row r="218" s="2" customFormat="1" ht="33" customHeight="1">
      <c r="A218" s="36"/>
      <c r="B218" s="175"/>
      <c r="C218" s="176" t="s">
        <v>313</v>
      </c>
      <c r="D218" s="176" t="s">
        <v>143</v>
      </c>
      <c r="E218" s="177" t="s">
        <v>581</v>
      </c>
      <c r="F218" s="178" t="s">
        <v>582</v>
      </c>
      <c r="G218" s="179" t="s">
        <v>189</v>
      </c>
      <c r="H218" s="180">
        <v>3.0960000000000001</v>
      </c>
      <c r="I218" s="181"/>
      <c r="J218" s="182">
        <f>ROUND(I218*H218,2)</f>
        <v>0</v>
      </c>
      <c r="K218" s="178" t="s">
        <v>155</v>
      </c>
      <c r="L218" s="37"/>
      <c r="M218" s="183" t="s">
        <v>1</v>
      </c>
      <c r="N218" s="184" t="s">
        <v>42</v>
      </c>
      <c r="O218" s="75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141</v>
      </c>
      <c r="AT218" s="187" t="s">
        <v>143</v>
      </c>
      <c r="AU218" s="187" t="s">
        <v>88</v>
      </c>
      <c r="AY218" s="17" t="s">
        <v>142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7" t="s">
        <v>88</v>
      </c>
      <c r="BK218" s="188">
        <f>ROUND(I218*H218,2)</f>
        <v>0</v>
      </c>
      <c r="BL218" s="17" t="s">
        <v>141</v>
      </c>
      <c r="BM218" s="187" t="s">
        <v>316</v>
      </c>
    </row>
    <row r="219" s="13" customFormat="1">
      <c r="A219" s="13"/>
      <c r="B219" s="196"/>
      <c r="C219" s="13"/>
      <c r="D219" s="197" t="s">
        <v>190</v>
      </c>
      <c r="E219" s="198" t="s">
        <v>1</v>
      </c>
      <c r="F219" s="199" t="s">
        <v>583</v>
      </c>
      <c r="G219" s="13"/>
      <c r="H219" s="200">
        <v>1.548</v>
      </c>
      <c r="I219" s="201"/>
      <c r="J219" s="13"/>
      <c r="K219" s="13"/>
      <c r="L219" s="196"/>
      <c r="M219" s="202"/>
      <c r="N219" s="203"/>
      <c r="O219" s="203"/>
      <c r="P219" s="203"/>
      <c r="Q219" s="203"/>
      <c r="R219" s="203"/>
      <c r="S219" s="203"/>
      <c r="T219" s="20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8" t="s">
        <v>190</v>
      </c>
      <c r="AU219" s="198" t="s">
        <v>88</v>
      </c>
      <c r="AV219" s="13" t="s">
        <v>88</v>
      </c>
      <c r="AW219" s="13" t="s">
        <v>32</v>
      </c>
      <c r="AX219" s="13" t="s">
        <v>76</v>
      </c>
      <c r="AY219" s="198" t="s">
        <v>142</v>
      </c>
    </row>
    <row r="220" s="13" customFormat="1">
      <c r="A220" s="13"/>
      <c r="B220" s="196"/>
      <c r="C220" s="13"/>
      <c r="D220" s="197" t="s">
        <v>190</v>
      </c>
      <c r="E220" s="198" t="s">
        <v>1</v>
      </c>
      <c r="F220" s="199" t="s">
        <v>584</v>
      </c>
      <c r="G220" s="13"/>
      <c r="H220" s="200">
        <v>1.548</v>
      </c>
      <c r="I220" s="201"/>
      <c r="J220" s="13"/>
      <c r="K220" s="13"/>
      <c r="L220" s="196"/>
      <c r="M220" s="202"/>
      <c r="N220" s="203"/>
      <c r="O220" s="203"/>
      <c r="P220" s="203"/>
      <c r="Q220" s="203"/>
      <c r="R220" s="203"/>
      <c r="S220" s="203"/>
      <c r="T220" s="20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8" t="s">
        <v>190</v>
      </c>
      <c r="AU220" s="198" t="s">
        <v>88</v>
      </c>
      <c r="AV220" s="13" t="s">
        <v>88</v>
      </c>
      <c r="AW220" s="13" t="s">
        <v>32</v>
      </c>
      <c r="AX220" s="13" t="s">
        <v>76</v>
      </c>
      <c r="AY220" s="198" t="s">
        <v>142</v>
      </c>
    </row>
    <row r="221" s="14" customFormat="1">
      <c r="A221" s="14"/>
      <c r="B221" s="205"/>
      <c r="C221" s="14"/>
      <c r="D221" s="197" t="s">
        <v>190</v>
      </c>
      <c r="E221" s="206" t="s">
        <v>1</v>
      </c>
      <c r="F221" s="207" t="s">
        <v>195</v>
      </c>
      <c r="G221" s="14"/>
      <c r="H221" s="208">
        <v>3.0960000000000001</v>
      </c>
      <c r="I221" s="209"/>
      <c r="J221" s="14"/>
      <c r="K221" s="14"/>
      <c r="L221" s="205"/>
      <c r="M221" s="210"/>
      <c r="N221" s="211"/>
      <c r="O221" s="211"/>
      <c r="P221" s="211"/>
      <c r="Q221" s="211"/>
      <c r="R221" s="211"/>
      <c r="S221" s="211"/>
      <c r="T221" s="21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6" t="s">
        <v>190</v>
      </c>
      <c r="AU221" s="206" t="s">
        <v>88</v>
      </c>
      <c r="AV221" s="14" t="s">
        <v>141</v>
      </c>
      <c r="AW221" s="14" t="s">
        <v>32</v>
      </c>
      <c r="AX221" s="14" t="s">
        <v>80</v>
      </c>
      <c r="AY221" s="206" t="s">
        <v>142</v>
      </c>
    </row>
    <row r="222" s="2" customFormat="1" ht="33" customHeight="1">
      <c r="A222" s="36"/>
      <c r="B222" s="175"/>
      <c r="C222" s="176" t="s">
        <v>258</v>
      </c>
      <c r="D222" s="176" t="s">
        <v>143</v>
      </c>
      <c r="E222" s="177" t="s">
        <v>585</v>
      </c>
      <c r="F222" s="178" t="s">
        <v>586</v>
      </c>
      <c r="G222" s="179" t="s">
        <v>189</v>
      </c>
      <c r="H222" s="180">
        <v>1.548</v>
      </c>
      <c r="I222" s="181"/>
      <c r="J222" s="182">
        <f>ROUND(I222*H222,2)</f>
        <v>0</v>
      </c>
      <c r="K222" s="178" t="s">
        <v>155</v>
      </c>
      <c r="L222" s="37"/>
      <c r="M222" s="183" t="s">
        <v>1</v>
      </c>
      <c r="N222" s="184" t="s">
        <v>42</v>
      </c>
      <c r="O222" s="75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7" t="s">
        <v>141</v>
      </c>
      <c r="AT222" s="187" t="s">
        <v>143</v>
      </c>
      <c r="AU222" s="187" t="s">
        <v>88</v>
      </c>
      <c r="AY222" s="17" t="s">
        <v>142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7" t="s">
        <v>88</v>
      </c>
      <c r="BK222" s="188">
        <f>ROUND(I222*H222,2)</f>
        <v>0</v>
      </c>
      <c r="BL222" s="17" t="s">
        <v>141</v>
      </c>
      <c r="BM222" s="187" t="s">
        <v>321</v>
      </c>
    </row>
    <row r="223" s="13" customFormat="1">
      <c r="A223" s="13"/>
      <c r="B223" s="196"/>
      <c r="C223" s="13"/>
      <c r="D223" s="197" t="s">
        <v>190</v>
      </c>
      <c r="E223" s="198" t="s">
        <v>1</v>
      </c>
      <c r="F223" s="199" t="s">
        <v>587</v>
      </c>
      <c r="G223" s="13"/>
      <c r="H223" s="200">
        <v>1.548</v>
      </c>
      <c r="I223" s="201"/>
      <c r="J223" s="13"/>
      <c r="K223" s="13"/>
      <c r="L223" s="196"/>
      <c r="M223" s="202"/>
      <c r="N223" s="203"/>
      <c r="O223" s="203"/>
      <c r="P223" s="203"/>
      <c r="Q223" s="203"/>
      <c r="R223" s="203"/>
      <c r="S223" s="203"/>
      <c r="T223" s="20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8" t="s">
        <v>190</v>
      </c>
      <c r="AU223" s="198" t="s">
        <v>88</v>
      </c>
      <c r="AV223" s="13" t="s">
        <v>88</v>
      </c>
      <c r="AW223" s="13" t="s">
        <v>32</v>
      </c>
      <c r="AX223" s="13" t="s">
        <v>76</v>
      </c>
      <c r="AY223" s="198" t="s">
        <v>142</v>
      </c>
    </row>
    <row r="224" s="14" customFormat="1">
      <c r="A224" s="14"/>
      <c r="B224" s="205"/>
      <c r="C224" s="14"/>
      <c r="D224" s="197" t="s">
        <v>190</v>
      </c>
      <c r="E224" s="206" t="s">
        <v>1</v>
      </c>
      <c r="F224" s="207" t="s">
        <v>195</v>
      </c>
      <c r="G224" s="14"/>
      <c r="H224" s="208">
        <v>1.548</v>
      </c>
      <c r="I224" s="209"/>
      <c r="J224" s="14"/>
      <c r="K224" s="14"/>
      <c r="L224" s="205"/>
      <c r="M224" s="210"/>
      <c r="N224" s="211"/>
      <c r="O224" s="211"/>
      <c r="P224" s="211"/>
      <c r="Q224" s="211"/>
      <c r="R224" s="211"/>
      <c r="S224" s="211"/>
      <c r="T224" s="21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6" t="s">
        <v>190</v>
      </c>
      <c r="AU224" s="206" t="s">
        <v>88</v>
      </c>
      <c r="AV224" s="14" t="s">
        <v>141</v>
      </c>
      <c r="AW224" s="14" t="s">
        <v>32</v>
      </c>
      <c r="AX224" s="14" t="s">
        <v>80</v>
      </c>
      <c r="AY224" s="206" t="s">
        <v>142</v>
      </c>
    </row>
    <row r="225" s="2" customFormat="1" ht="16.5" customHeight="1">
      <c r="A225" s="36"/>
      <c r="B225" s="175"/>
      <c r="C225" s="176" t="s">
        <v>324</v>
      </c>
      <c r="D225" s="176" t="s">
        <v>143</v>
      </c>
      <c r="E225" s="177" t="s">
        <v>588</v>
      </c>
      <c r="F225" s="178" t="s">
        <v>589</v>
      </c>
      <c r="G225" s="179" t="s">
        <v>205</v>
      </c>
      <c r="H225" s="180">
        <v>0.222</v>
      </c>
      <c r="I225" s="181"/>
      <c r="J225" s="182">
        <f>ROUND(I225*H225,2)</f>
        <v>0</v>
      </c>
      <c r="K225" s="178" t="s">
        <v>155</v>
      </c>
      <c r="L225" s="37"/>
      <c r="M225" s="183" t="s">
        <v>1</v>
      </c>
      <c r="N225" s="184" t="s">
        <v>42</v>
      </c>
      <c r="O225" s="75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141</v>
      </c>
      <c r="AT225" s="187" t="s">
        <v>143</v>
      </c>
      <c r="AU225" s="187" t="s">
        <v>88</v>
      </c>
      <c r="AY225" s="17" t="s">
        <v>142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7" t="s">
        <v>88</v>
      </c>
      <c r="BK225" s="188">
        <f>ROUND(I225*H225,2)</f>
        <v>0</v>
      </c>
      <c r="BL225" s="17" t="s">
        <v>141</v>
      </c>
      <c r="BM225" s="187" t="s">
        <v>327</v>
      </c>
    </row>
    <row r="226" s="13" customFormat="1">
      <c r="A226" s="13"/>
      <c r="B226" s="196"/>
      <c r="C226" s="13"/>
      <c r="D226" s="197" t="s">
        <v>190</v>
      </c>
      <c r="E226" s="198" t="s">
        <v>1</v>
      </c>
      <c r="F226" s="199" t="s">
        <v>590</v>
      </c>
      <c r="G226" s="13"/>
      <c r="H226" s="200">
        <v>0.111</v>
      </c>
      <c r="I226" s="201"/>
      <c r="J226" s="13"/>
      <c r="K226" s="13"/>
      <c r="L226" s="196"/>
      <c r="M226" s="202"/>
      <c r="N226" s="203"/>
      <c r="O226" s="203"/>
      <c r="P226" s="203"/>
      <c r="Q226" s="203"/>
      <c r="R226" s="203"/>
      <c r="S226" s="203"/>
      <c r="T226" s="20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8" t="s">
        <v>190</v>
      </c>
      <c r="AU226" s="198" t="s">
        <v>88</v>
      </c>
      <c r="AV226" s="13" t="s">
        <v>88</v>
      </c>
      <c r="AW226" s="13" t="s">
        <v>32</v>
      </c>
      <c r="AX226" s="13" t="s">
        <v>76</v>
      </c>
      <c r="AY226" s="198" t="s">
        <v>142</v>
      </c>
    </row>
    <row r="227" s="13" customFormat="1">
      <c r="A227" s="13"/>
      <c r="B227" s="196"/>
      <c r="C227" s="13"/>
      <c r="D227" s="197" t="s">
        <v>190</v>
      </c>
      <c r="E227" s="198" t="s">
        <v>1</v>
      </c>
      <c r="F227" s="199" t="s">
        <v>591</v>
      </c>
      <c r="G227" s="13"/>
      <c r="H227" s="200">
        <v>0.111</v>
      </c>
      <c r="I227" s="201"/>
      <c r="J227" s="13"/>
      <c r="K227" s="13"/>
      <c r="L227" s="196"/>
      <c r="M227" s="202"/>
      <c r="N227" s="203"/>
      <c r="O227" s="203"/>
      <c r="P227" s="203"/>
      <c r="Q227" s="203"/>
      <c r="R227" s="203"/>
      <c r="S227" s="203"/>
      <c r="T227" s="20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8" t="s">
        <v>190</v>
      </c>
      <c r="AU227" s="198" t="s">
        <v>88</v>
      </c>
      <c r="AV227" s="13" t="s">
        <v>88</v>
      </c>
      <c r="AW227" s="13" t="s">
        <v>32</v>
      </c>
      <c r="AX227" s="13" t="s">
        <v>76</v>
      </c>
      <c r="AY227" s="198" t="s">
        <v>142</v>
      </c>
    </row>
    <row r="228" s="14" customFormat="1">
      <c r="A228" s="14"/>
      <c r="B228" s="205"/>
      <c r="C228" s="14"/>
      <c r="D228" s="197" t="s">
        <v>190</v>
      </c>
      <c r="E228" s="206" t="s">
        <v>1</v>
      </c>
      <c r="F228" s="207" t="s">
        <v>195</v>
      </c>
      <c r="G228" s="14"/>
      <c r="H228" s="208">
        <v>0.222</v>
      </c>
      <c r="I228" s="209"/>
      <c r="J228" s="14"/>
      <c r="K228" s="14"/>
      <c r="L228" s="205"/>
      <c r="M228" s="210"/>
      <c r="N228" s="211"/>
      <c r="O228" s="211"/>
      <c r="P228" s="211"/>
      <c r="Q228" s="211"/>
      <c r="R228" s="211"/>
      <c r="S228" s="211"/>
      <c r="T228" s="21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6" t="s">
        <v>190</v>
      </c>
      <c r="AU228" s="206" t="s">
        <v>88</v>
      </c>
      <c r="AV228" s="14" t="s">
        <v>141</v>
      </c>
      <c r="AW228" s="14" t="s">
        <v>32</v>
      </c>
      <c r="AX228" s="14" t="s">
        <v>80</v>
      </c>
      <c r="AY228" s="206" t="s">
        <v>142</v>
      </c>
    </row>
    <row r="229" s="12" customFormat="1" ht="22.8" customHeight="1">
      <c r="A229" s="12"/>
      <c r="B229" s="164"/>
      <c r="C229" s="12"/>
      <c r="D229" s="165" t="s">
        <v>75</v>
      </c>
      <c r="E229" s="189" t="s">
        <v>164</v>
      </c>
      <c r="F229" s="189" t="s">
        <v>359</v>
      </c>
      <c r="G229" s="12"/>
      <c r="H229" s="12"/>
      <c r="I229" s="167"/>
      <c r="J229" s="190">
        <f>BK229</f>
        <v>0</v>
      </c>
      <c r="K229" s="12"/>
      <c r="L229" s="164"/>
      <c r="M229" s="169"/>
      <c r="N229" s="170"/>
      <c r="O229" s="170"/>
      <c r="P229" s="171">
        <f>SUM(P230:P266)</f>
        <v>0</v>
      </c>
      <c r="Q229" s="170"/>
      <c r="R229" s="171">
        <f>SUM(R230:R266)</f>
        <v>0</v>
      </c>
      <c r="S229" s="170"/>
      <c r="T229" s="172">
        <f>SUM(T230:T266)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5" t="s">
        <v>80</v>
      </c>
      <c r="AT229" s="173" t="s">
        <v>75</v>
      </c>
      <c r="AU229" s="173" t="s">
        <v>80</v>
      </c>
      <c r="AY229" s="165" t="s">
        <v>142</v>
      </c>
      <c r="BK229" s="174">
        <f>SUM(BK230:BK266)</f>
        <v>0</v>
      </c>
    </row>
    <row r="230" s="2" customFormat="1" ht="37.8" customHeight="1">
      <c r="A230" s="36"/>
      <c r="B230" s="175"/>
      <c r="C230" s="176" t="s">
        <v>263</v>
      </c>
      <c r="D230" s="176" t="s">
        <v>143</v>
      </c>
      <c r="E230" s="177" t="s">
        <v>592</v>
      </c>
      <c r="F230" s="178" t="s">
        <v>593</v>
      </c>
      <c r="G230" s="179" t="s">
        <v>154</v>
      </c>
      <c r="H230" s="180">
        <v>2</v>
      </c>
      <c r="I230" s="181"/>
      <c r="J230" s="182">
        <f>ROUND(I230*H230,2)</f>
        <v>0</v>
      </c>
      <c r="K230" s="178" t="s">
        <v>1</v>
      </c>
      <c r="L230" s="37"/>
      <c r="M230" s="183" t="s">
        <v>1</v>
      </c>
      <c r="N230" s="184" t="s">
        <v>42</v>
      </c>
      <c r="O230" s="75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141</v>
      </c>
      <c r="AT230" s="187" t="s">
        <v>143</v>
      </c>
      <c r="AU230" s="187" t="s">
        <v>88</v>
      </c>
      <c r="AY230" s="17" t="s">
        <v>142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7" t="s">
        <v>88</v>
      </c>
      <c r="BK230" s="188">
        <f>ROUND(I230*H230,2)</f>
        <v>0</v>
      </c>
      <c r="BL230" s="17" t="s">
        <v>141</v>
      </c>
      <c r="BM230" s="187" t="s">
        <v>330</v>
      </c>
    </row>
    <row r="231" s="2" customFormat="1" ht="24.15" customHeight="1">
      <c r="A231" s="36"/>
      <c r="B231" s="175"/>
      <c r="C231" s="213" t="s">
        <v>334</v>
      </c>
      <c r="D231" s="213" t="s">
        <v>238</v>
      </c>
      <c r="E231" s="214" t="s">
        <v>594</v>
      </c>
      <c r="F231" s="215" t="s">
        <v>595</v>
      </c>
      <c r="G231" s="216" t="s">
        <v>154</v>
      </c>
      <c r="H231" s="217">
        <v>2</v>
      </c>
      <c r="I231" s="218"/>
      <c r="J231" s="219">
        <f>ROUND(I231*H231,2)</f>
        <v>0</v>
      </c>
      <c r="K231" s="215" t="s">
        <v>1</v>
      </c>
      <c r="L231" s="220"/>
      <c r="M231" s="221" t="s">
        <v>1</v>
      </c>
      <c r="N231" s="222" t="s">
        <v>42</v>
      </c>
      <c r="O231" s="75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164</v>
      </c>
      <c r="AT231" s="187" t="s">
        <v>238</v>
      </c>
      <c r="AU231" s="187" t="s">
        <v>88</v>
      </c>
      <c r="AY231" s="17" t="s">
        <v>142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88</v>
      </c>
      <c r="BK231" s="188">
        <f>ROUND(I231*H231,2)</f>
        <v>0</v>
      </c>
      <c r="BL231" s="17" t="s">
        <v>141</v>
      </c>
      <c r="BM231" s="187" t="s">
        <v>337</v>
      </c>
    </row>
    <row r="232" s="2" customFormat="1" ht="16.5" customHeight="1">
      <c r="A232" s="36"/>
      <c r="B232" s="175"/>
      <c r="C232" s="176" t="s">
        <v>266</v>
      </c>
      <c r="D232" s="176" t="s">
        <v>143</v>
      </c>
      <c r="E232" s="177" t="s">
        <v>596</v>
      </c>
      <c r="F232" s="178" t="s">
        <v>597</v>
      </c>
      <c r="G232" s="179" t="s">
        <v>154</v>
      </c>
      <c r="H232" s="180">
        <v>2</v>
      </c>
      <c r="I232" s="181"/>
      <c r="J232" s="182">
        <f>ROUND(I232*H232,2)</f>
        <v>0</v>
      </c>
      <c r="K232" s="178" t="s">
        <v>1</v>
      </c>
      <c r="L232" s="37"/>
      <c r="M232" s="183" t="s">
        <v>1</v>
      </c>
      <c r="N232" s="184" t="s">
        <v>42</v>
      </c>
      <c r="O232" s="7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141</v>
      </c>
      <c r="AT232" s="187" t="s">
        <v>143</v>
      </c>
      <c r="AU232" s="187" t="s">
        <v>88</v>
      </c>
      <c r="AY232" s="17" t="s">
        <v>142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88</v>
      </c>
      <c r="BK232" s="188">
        <f>ROUND(I232*H232,2)</f>
        <v>0</v>
      </c>
      <c r="BL232" s="17" t="s">
        <v>141</v>
      </c>
      <c r="BM232" s="187" t="s">
        <v>340</v>
      </c>
    </row>
    <row r="233" s="2" customFormat="1" ht="24.15" customHeight="1">
      <c r="A233" s="36"/>
      <c r="B233" s="175"/>
      <c r="C233" s="176" t="s">
        <v>341</v>
      </c>
      <c r="D233" s="176" t="s">
        <v>143</v>
      </c>
      <c r="E233" s="177" t="s">
        <v>598</v>
      </c>
      <c r="F233" s="178" t="s">
        <v>599</v>
      </c>
      <c r="G233" s="179" t="s">
        <v>244</v>
      </c>
      <c r="H233" s="180">
        <v>105</v>
      </c>
      <c r="I233" s="181"/>
      <c r="J233" s="182">
        <f>ROUND(I233*H233,2)</f>
        <v>0</v>
      </c>
      <c r="K233" s="178" t="s">
        <v>155</v>
      </c>
      <c r="L233" s="37"/>
      <c r="M233" s="183" t="s">
        <v>1</v>
      </c>
      <c r="N233" s="184" t="s">
        <v>42</v>
      </c>
      <c r="O233" s="75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141</v>
      </c>
      <c r="AT233" s="187" t="s">
        <v>143</v>
      </c>
      <c r="AU233" s="187" t="s">
        <v>88</v>
      </c>
      <c r="AY233" s="17" t="s">
        <v>142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88</v>
      </c>
      <c r="BK233" s="188">
        <f>ROUND(I233*H233,2)</f>
        <v>0</v>
      </c>
      <c r="BL233" s="17" t="s">
        <v>141</v>
      </c>
      <c r="BM233" s="187" t="s">
        <v>344</v>
      </c>
    </row>
    <row r="234" s="2" customFormat="1" ht="24.15" customHeight="1">
      <c r="A234" s="36"/>
      <c r="B234" s="175"/>
      <c r="C234" s="176" t="s">
        <v>272</v>
      </c>
      <c r="D234" s="176" t="s">
        <v>143</v>
      </c>
      <c r="E234" s="177" t="s">
        <v>600</v>
      </c>
      <c r="F234" s="178" t="s">
        <v>601</v>
      </c>
      <c r="G234" s="179" t="s">
        <v>244</v>
      </c>
      <c r="H234" s="180">
        <v>137.40000000000001</v>
      </c>
      <c r="I234" s="181"/>
      <c r="J234" s="182">
        <f>ROUND(I234*H234,2)</f>
        <v>0</v>
      </c>
      <c r="K234" s="178" t="s">
        <v>155</v>
      </c>
      <c r="L234" s="37"/>
      <c r="M234" s="183" t="s">
        <v>1</v>
      </c>
      <c r="N234" s="184" t="s">
        <v>42</v>
      </c>
      <c r="O234" s="75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141</v>
      </c>
      <c r="AT234" s="187" t="s">
        <v>143</v>
      </c>
      <c r="AU234" s="187" t="s">
        <v>88</v>
      </c>
      <c r="AY234" s="17" t="s">
        <v>142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88</v>
      </c>
      <c r="BK234" s="188">
        <f>ROUND(I234*H234,2)</f>
        <v>0</v>
      </c>
      <c r="BL234" s="17" t="s">
        <v>141</v>
      </c>
      <c r="BM234" s="187" t="s">
        <v>349</v>
      </c>
    </row>
    <row r="235" s="2" customFormat="1" ht="24.15" customHeight="1">
      <c r="A235" s="36"/>
      <c r="B235" s="175"/>
      <c r="C235" s="176" t="s">
        <v>353</v>
      </c>
      <c r="D235" s="176" t="s">
        <v>143</v>
      </c>
      <c r="E235" s="177" t="s">
        <v>602</v>
      </c>
      <c r="F235" s="178" t="s">
        <v>603</v>
      </c>
      <c r="G235" s="179" t="s">
        <v>154</v>
      </c>
      <c r="H235" s="180">
        <v>8</v>
      </c>
      <c r="I235" s="181"/>
      <c r="J235" s="182">
        <f>ROUND(I235*H235,2)</f>
        <v>0</v>
      </c>
      <c r="K235" s="178" t="s">
        <v>155</v>
      </c>
      <c r="L235" s="37"/>
      <c r="M235" s="183" t="s">
        <v>1</v>
      </c>
      <c r="N235" s="184" t="s">
        <v>42</v>
      </c>
      <c r="O235" s="75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141</v>
      </c>
      <c r="AT235" s="187" t="s">
        <v>143</v>
      </c>
      <c r="AU235" s="187" t="s">
        <v>88</v>
      </c>
      <c r="AY235" s="17" t="s">
        <v>142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88</v>
      </c>
      <c r="BK235" s="188">
        <f>ROUND(I235*H235,2)</f>
        <v>0</v>
      </c>
      <c r="BL235" s="17" t="s">
        <v>141</v>
      </c>
      <c r="BM235" s="187" t="s">
        <v>356</v>
      </c>
    </row>
    <row r="236" s="2" customFormat="1" ht="24.15" customHeight="1">
      <c r="A236" s="36"/>
      <c r="B236" s="175"/>
      <c r="C236" s="213" t="s">
        <v>277</v>
      </c>
      <c r="D236" s="213" t="s">
        <v>238</v>
      </c>
      <c r="E236" s="214" t="s">
        <v>604</v>
      </c>
      <c r="F236" s="215" t="s">
        <v>605</v>
      </c>
      <c r="G236" s="216" t="s">
        <v>154</v>
      </c>
      <c r="H236" s="217">
        <v>8</v>
      </c>
      <c r="I236" s="218"/>
      <c r="J236" s="219">
        <f>ROUND(I236*H236,2)</f>
        <v>0</v>
      </c>
      <c r="K236" s="215" t="s">
        <v>155</v>
      </c>
      <c r="L236" s="220"/>
      <c r="M236" s="221" t="s">
        <v>1</v>
      </c>
      <c r="N236" s="222" t="s">
        <v>42</v>
      </c>
      <c r="O236" s="75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164</v>
      </c>
      <c r="AT236" s="187" t="s">
        <v>238</v>
      </c>
      <c r="AU236" s="187" t="s">
        <v>88</v>
      </c>
      <c r="AY236" s="17" t="s">
        <v>142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88</v>
      </c>
      <c r="BK236" s="188">
        <f>ROUND(I236*H236,2)</f>
        <v>0</v>
      </c>
      <c r="BL236" s="17" t="s">
        <v>141</v>
      </c>
      <c r="BM236" s="187" t="s">
        <v>362</v>
      </c>
    </row>
    <row r="237" s="2" customFormat="1" ht="24.15" customHeight="1">
      <c r="A237" s="36"/>
      <c r="B237" s="175"/>
      <c r="C237" s="176" t="s">
        <v>363</v>
      </c>
      <c r="D237" s="176" t="s">
        <v>143</v>
      </c>
      <c r="E237" s="177" t="s">
        <v>606</v>
      </c>
      <c r="F237" s="178" t="s">
        <v>607</v>
      </c>
      <c r="G237" s="179" t="s">
        <v>154</v>
      </c>
      <c r="H237" s="180">
        <v>4</v>
      </c>
      <c r="I237" s="181"/>
      <c r="J237" s="182">
        <f>ROUND(I237*H237,2)</f>
        <v>0</v>
      </c>
      <c r="K237" s="178" t="s">
        <v>155</v>
      </c>
      <c r="L237" s="37"/>
      <c r="M237" s="183" t="s">
        <v>1</v>
      </c>
      <c r="N237" s="184" t="s">
        <v>42</v>
      </c>
      <c r="O237" s="75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141</v>
      </c>
      <c r="AT237" s="187" t="s">
        <v>143</v>
      </c>
      <c r="AU237" s="187" t="s">
        <v>88</v>
      </c>
      <c r="AY237" s="17" t="s">
        <v>142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88</v>
      </c>
      <c r="BK237" s="188">
        <f>ROUND(I237*H237,2)</f>
        <v>0</v>
      </c>
      <c r="BL237" s="17" t="s">
        <v>141</v>
      </c>
      <c r="BM237" s="187" t="s">
        <v>366</v>
      </c>
    </row>
    <row r="238" s="2" customFormat="1" ht="24.15" customHeight="1">
      <c r="A238" s="36"/>
      <c r="B238" s="175"/>
      <c r="C238" s="213" t="s">
        <v>281</v>
      </c>
      <c r="D238" s="213" t="s">
        <v>238</v>
      </c>
      <c r="E238" s="214" t="s">
        <v>608</v>
      </c>
      <c r="F238" s="215" t="s">
        <v>609</v>
      </c>
      <c r="G238" s="216" t="s">
        <v>154</v>
      </c>
      <c r="H238" s="217">
        <v>4</v>
      </c>
      <c r="I238" s="218"/>
      <c r="J238" s="219">
        <f>ROUND(I238*H238,2)</f>
        <v>0</v>
      </c>
      <c r="K238" s="215" t="s">
        <v>155</v>
      </c>
      <c r="L238" s="220"/>
      <c r="M238" s="221" t="s">
        <v>1</v>
      </c>
      <c r="N238" s="222" t="s">
        <v>42</v>
      </c>
      <c r="O238" s="75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164</v>
      </c>
      <c r="AT238" s="187" t="s">
        <v>238</v>
      </c>
      <c r="AU238" s="187" t="s">
        <v>88</v>
      </c>
      <c r="AY238" s="17" t="s">
        <v>142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88</v>
      </c>
      <c r="BK238" s="188">
        <f>ROUND(I238*H238,2)</f>
        <v>0</v>
      </c>
      <c r="BL238" s="17" t="s">
        <v>141</v>
      </c>
      <c r="BM238" s="187" t="s">
        <v>369</v>
      </c>
    </row>
    <row r="239" s="2" customFormat="1" ht="21.75" customHeight="1">
      <c r="A239" s="36"/>
      <c r="B239" s="175"/>
      <c r="C239" s="176" t="s">
        <v>370</v>
      </c>
      <c r="D239" s="176" t="s">
        <v>143</v>
      </c>
      <c r="E239" s="177" t="s">
        <v>610</v>
      </c>
      <c r="F239" s="178" t="s">
        <v>611</v>
      </c>
      <c r="G239" s="179" t="s">
        <v>244</v>
      </c>
      <c r="H239" s="180">
        <v>64.299999999999997</v>
      </c>
      <c r="I239" s="181"/>
      <c r="J239" s="182">
        <f>ROUND(I239*H239,2)</f>
        <v>0</v>
      </c>
      <c r="K239" s="178" t="s">
        <v>155</v>
      </c>
      <c r="L239" s="37"/>
      <c r="M239" s="183" t="s">
        <v>1</v>
      </c>
      <c r="N239" s="184" t="s">
        <v>42</v>
      </c>
      <c r="O239" s="75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141</v>
      </c>
      <c r="AT239" s="187" t="s">
        <v>143</v>
      </c>
      <c r="AU239" s="187" t="s">
        <v>88</v>
      </c>
      <c r="AY239" s="17" t="s">
        <v>142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7" t="s">
        <v>88</v>
      </c>
      <c r="BK239" s="188">
        <f>ROUND(I239*H239,2)</f>
        <v>0</v>
      </c>
      <c r="BL239" s="17" t="s">
        <v>141</v>
      </c>
      <c r="BM239" s="187" t="s">
        <v>373</v>
      </c>
    </row>
    <row r="240" s="2" customFormat="1" ht="21.75" customHeight="1">
      <c r="A240" s="36"/>
      <c r="B240" s="175"/>
      <c r="C240" s="176" t="s">
        <v>287</v>
      </c>
      <c r="D240" s="176" t="s">
        <v>143</v>
      </c>
      <c r="E240" s="177" t="s">
        <v>612</v>
      </c>
      <c r="F240" s="178" t="s">
        <v>613</v>
      </c>
      <c r="G240" s="179" t="s">
        <v>244</v>
      </c>
      <c r="H240" s="180">
        <v>105</v>
      </c>
      <c r="I240" s="181"/>
      <c r="J240" s="182">
        <f>ROUND(I240*H240,2)</f>
        <v>0</v>
      </c>
      <c r="K240" s="178" t="s">
        <v>155</v>
      </c>
      <c r="L240" s="37"/>
      <c r="M240" s="183" t="s">
        <v>1</v>
      </c>
      <c r="N240" s="184" t="s">
        <v>42</v>
      </c>
      <c r="O240" s="75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7" t="s">
        <v>141</v>
      </c>
      <c r="AT240" s="187" t="s">
        <v>143</v>
      </c>
      <c r="AU240" s="187" t="s">
        <v>88</v>
      </c>
      <c r="AY240" s="17" t="s">
        <v>142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7" t="s">
        <v>88</v>
      </c>
      <c r="BK240" s="188">
        <f>ROUND(I240*H240,2)</f>
        <v>0</v>
      </c>
      <c r="BL240" s="17" t="s">
        <v>141</v>
      </c>
      <c r="BM240" s="187" t="s">
        <v>376</v>
      </c>
    </row>
    <row r="241" s="2" customFormat="1" ht="24.15" customHeight="1">
      <c r="A241" s="36"/>
      <c r="B241" s="175"/>
      <c r="C241" s="176" t="s">
        <v>378</v>
      </c>
      <c r="D241" s="176" t="s">
        <v>143</v>
      </c>
      <c r="E241" s="177" t="s">
        <v>614</v>
      </c>
      <c r="F241" s="178" t="s">
        <v>615</v>
      </c>
      <c r="G241" s="179" t="s">
        <v>154</v>
      </c>
      <c r="H241" s="180">
        <v>2</v>
      </c>
      <c r="I241" s="181"/>
      <c r="J241" s="182">
        <f>ROUND(I241*H241,2)</f>
        <v>0</v>
      </c>
      <c r="K241" s="178" t="s">
        <v>155</v>
      </c>
      <c r="L241" s="37"/>
      <c r="M241" s="183" t="s">
        <v>1</v>
      </c>
      <c r="N241" s="184" t="s">
        <v>42</v>
      </c>
      <c r="O241" s="7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141</v>
      </c>
      <c r="AT241" s="187" t="s">
        <v>143</v>
      </c>
      <c r="AU241" s="187" t="s">
        <v>88</v>
      </c>
      <c r="AY241" s="17" t="s">
        <v>142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7" t="s">
        <v>88</v>
      </c>
      <c r="BK241" s="188">
        <f>ROUND(I241*H241,2)</f>
        <v>0</v>
      </c>
      <c r="BL241" s="17" t="s">
        <v>141</v>
      </c>
      <c r="BM241" s="187" t="s">
        <v>381</v>
      </c>
    </row>
    <row r="242" s="2" customFormat="1" ht="24.15" customHeight="1">
      <c r="A242" s="36"/>
      <c r="B242" s="175"/>
      <c r="C242" s="176" t="s">
        <v>290</v>
      </c>
      <c r="D242" s="176" t="s">
        <v>143</v>
      </c>
      <c r="E242" s="177" t="s">
        <v>616</v>
      </c>
      <c r="F242" s="178" t="s">
        <v>617</v>
      </c>
      <c r="G242" s="179" t="s">
        <v>244</v>
      </c>
      <c r="H242" s="180">
        <v>137.40000000000001</v>
      </c>
      <c r="I242" s="181"/>
      <c r="J242" s="182">
        <f>ROUND(I242*H242,2)</f>
        <v>0</v>
      </c>
      <c r="K242" s="178" t="s">
        <v>155</v>
      </c>
      <c r="L242" s="37"/>
      <c r="M242" s="183" t="s">
        <v>1</v>
      </c>
      <c r="N242" s="184" t="s">
        <v>42</v>
      </c>
      <c r="O242" s="75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141</v>
      </c>
      <c r="AT242" s="187" t="s">
        <v>143</v>
      </c>
      <c r="AU242" s="187" t="s">
        <v>88</v>
      </c>
      <c r="AY242" s="17" t="s">
        <v>142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88</v>
      </c>
      <c r="BK242" s="188">
        <f>ROUND(I242*H242,2)</f>
        <v>0</v>
      </c>
      <c r="BL242" s="17" t="s">
        <v>141</v>
      </c>
      <c r="BM242" s="187" t="s">
        <v>385</v>
      </c>
    </row>
    <row r="243" s="2" customFormat="1" ht="24.15" customHeight="1">
      <c r="A243" s="36"/>
      <c r="B243" s="175"/>
      <c r="C243" s="176" t="s">
        <v>386</v>
      </c>
      <c r="D243" s="176" t="s">
        <v>143</v>
      </c>
      <c r="E243" s="177" t="s">
        <v>618</v>
      </c>
      <c r="F243" s="178" t="s">
        <v>619</v>
      </c>
      <c r="G243" s="179" t="s">
        <v>154</v>
      </c>
      <c r="H243" s="180">
        <v>2</v>
      </c>
      <c r="I243" s="181"/>
      <c r="J243" s="182">
        <f>ROUND(I243*H243,2)</f>
        <v>0</v>
      </c>
      <c r="K243" s="178" t="s">
        <v>155</v>
      </c>
      <c r="L243" s="37"/>
      <c r="M243" s="183" t="s">
        <v>1</v>
      </c>
      <c r="N243" s="184" t="s">
        <v>42</v>
      </c>
      <c r="O243" s="75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7" t="s">
        <v>141</v>
      </c>
      <c r="AT243" s="187" t="s">
        <v>143</v>
      </c>
      <c r="AU243" s="187" t="s">
        <v>88</v>
      </c>
      <c r="AY243" s="17" t="s">
        <v>142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7" t="s">
        <v>88</v>
      </c>
      <c r="BK243" s="188">
        <f>ROUND(I243*H243,2)</f>
        <v>0</v>
      </c>
      <c r="BL243" s="17" t="s">
        <v>141</v>
      </c>
      <c r="BM243" s="187" t="s">
        <v>389</v>
      </c>
    </row>
    <row r="244" s="13" customFormat="1">
      <c r="A244" s="13"/>
      <c r="B244" s="196"/>
      <c r="C244" s="13"/>
      <c r="D244" s="197" t="s">
        <v>190</v>
      </c>
      <c r="E244" s="198" t="s">
        <v>1</v>
      </c>
      <c r="F244" s="199" t="s">
        <v>620</v>
      </c>
      <c r="G244" s="13"/>
      <c r="H244" s="200">
        <v>1</v>
      </c>
      <c r="I244" s="201"/>
      <c r="J244" s="13"/>
      <c r="K244" s="13"/>
      <c r="L244" s="196"/>
      <c r="M244" s="202"/>
      <c r="N244" s="203"/>
      <c r="O244" s="203"/>
      <c r="P244" s="203"/>
      <c r="Q244" s="203"/>
      <c r="R244" s="203"/>
      <c r="S244" s="203"/>
      <c r="T244" s="20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8" t="s">
        <v>190</v>
      </c>
      <c r="AU244" s="198" t="s">
        <v>88</v>
      </c>
      <c r="AV244" s="13" t="s">
        <v>88</v>
      </c>
      <c r="AW244" s="13" t="s">
        <v>32</v>
      </c>
      <c r="AX244" s="13" t="s">
        <v>76</v>
      </c>
      <c r="AY244" s="198" t="s">
        <v>142</v>
      </c>
    </row>
    <row r="245" s="13" customFormat="1">
      <c r="A245" s="13"/>
      <c r="B245" s="196"/>
      <c r="C245" s="13"/>
      <c r="D245" s="197" t="s">
        <v>190</v>
      </c>
      <c r="E245" s="198" t="s">
        <v>1</v>
      </c>
      <c r="F245" s="199" t="s">
        <v>621</v>
      </c>
      <c r="G245" s="13"/>
      <c r="H245" s="200">
        <v>1</v>
      </c>
      <c r="I245" s="201"/>
      <c r="J245" s="13"/>
      <c r="K245" s="13"/>
      <c r="L245" s="196"/>
      <c r="M245" s="202"/>
      <c r="N245" s="203"/>
      <c r="O245" s="203"/>
      <c r="P245" s="203"/>
      <c r="Q245" s="203"/>
      <c r="R245" s="203"/>
      <c r="S245" s="203"/>
      <c r="T245" s="20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8" t="s">
        <v>190</v>
      </c>
      <c r="AU245" s="198" t="s">
        <v>88</v>
      </c>
      <c r="AV245" s="13" t="s">
        <v>88</v>
      </c>
      <c r="AW245" s="13" t="s">
        <v>32</v>
      </c>
      <c r="AX245" s="13" t="s">
        <v>76</v>
      </c>
      <c r="AY245" s="198" t="s">
        <v>142</v>
      </c>
    </row>
    <row r="246" s="14" customFormat="1">
      <c r="A246" s="14"/>
      <c r="B246" s="205"/>
      <c r="C246" s="14"/>
      <c r="D246" s="197" t="s">
        <v>190</v>
      </c>
      <c r="E246" s="206" t="s">
        <v>1</v>
      </c>
      <c r="F246" s="207" t="s">
        <v>195</v>
      </c>
      <c r="G246" s="14"/>
      <c r="H246" s="208">
        <v>2</v>
      </c>
      <c r="I246" s="209"/>
      <c r="J246" s="14"/>
      <c r="K246" s="14"/>
      <c r="L246" s="205"/>
      <c r="M246" s="210"/>
      <c r="N246" s="211"/>
      <c r="O246" s="211"/>
      <c r="P246" s="211"/>
      <c r="Q246" s="211"/>
      <c r="R246" s="211"/>
      <c r="S246" s="211"/>
      <c r="T246" s="21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6" t="s">
        <v>190</v>
      </c>
      <c r="AU246" s="206" t="s">
        <v>88</v>
      </c>
      <c r="AV246" s="14" t="s">
        <v>141</v>
      </c>
      <c r="AW246" s="14" t="s">
        <v>32</v>
      </c>
      <c r="AX246" s="14" t="s">
        <v>80</v>
      </c>
      <c r="AY246" s="206" t="s">
        <v>142</v>
      </c>
    </row>
    <row r="247" s="2" customFormat="1" ht="24.15" customHeight="1">
      <c r="A247" s="36"/>
      <c r="B247" s="175"/>
      <c r="C247" s="176" t="s">
        <v>294</v>
      </c>
      <c r="D247" s="176" t="s">
        <v>143</v>
      </c>
      <c r="E247" s="177" t="s">
        <v>622</v>
      </c>
      <c r="F247" s="178" t="s">
        <v>623</v>
      </c>
      <c r="G247" s="179" t="s">
        <v>154</v>
      </c>
      <c r="H247" s="180">
        <v>2</v>
      </c>
      <c r="I247" s="181"/>
      <c r="J247" s="182">
        <f>ROUND(I247*H247,2)</f>
        <v>0</v>
      </c>
      <c r="K247" s="178" t="s">
        <v>155</v>
      </c>
      <c r="L247" s="37"/>
      <c r="M247" s="183" t="s">
        <v>1</v>
      </c>
      <c r="N247" s="184" t="s">
        <v>42</v>
      </c>
      <c r="O247" s="75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7" t="s">
        <v>141</v>
      </c>
      <c r="AT247" s="187" t="s">
        <v>143</v>
      </c>
      <c r="AU247" s="187" t="s">
        <v>88</v>
      </c>
      <c r="AY247" s="17" t="s">
        <v>142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7" t="s">
        <v>88</v>
      </c>
      <c r="BK247" s="188">
        <f>ROUND(I247*H247,2)</f>
        <v>0</v>
      </c>
      <c r="BL247" s="17" t="s">
        <v>141</v>
      </c>
      <c r="BM247" s="187" t="s">
        <v>392</v>
      </c>
    </row>
    <row r="248" s="13" customFormat="1">
      <c r="A248" s="13"/>
      <c r="B248" s="196"/>
      <c r="C248" s="13"/>
      <c r="D248" s="197" t="s">
        <v>190</v>
      </c>
      <c r="E248" s="198" t="s">
        <v>1</v>
      </c>
      <c r="F248" s="199" t="s">
        <v>624</v>
      </c>
      <c r="G248" s="13"/>
      <c r="H248" s="200">
        <v>2</v>
      </c>
      <c r="I248" s="201"/>
      <c r="J248" s="13"/>
      <c r="K248" s="13"/>
      <c r="L248" s="196"/>
      <c r="M248" s="202"/>
      <c r="N248" s="203"/>
      <c r="O248" s="203"/>
      <c r="P248" s="203"/>
      <c r="Q248" s="203"/>
      <c r="R248" s="203"/>
      <c r="S248" s="203"/>
      <c r="T248" s="20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8" t="s">
        <v>190</v>
      </c>
      <c r="AU248" s="198" t="s">
        <v>88</v>
      </c>
      <c r="AV248" s="13" t="s">
        <v>88</v>
      </c>
      <c r="AW248" s="13" t="s">
        <v>32</v>
      </c>
      <c r="AX248" s="13" t="s">
        <v>76</v>
      </c>
      <c r="AY248" s="198" t="s">
        <v>142</v>
      </c>
    </row>
    <row r="249" s="14" customFormat="1">
      <c r="A249" s="14"/>
      <c r="B249" s="205"/>
      <c r="C249" s="14"/>
      <c r="D249" s="197" t="s">
        <v>190</v>
      </c>
      <c r="E249" s="206" t="s">
        <v>1</v>
      </c>
      <c r="F249" s="207" t="s">
        <v>195</v>
      </c>
      <c r="G249" s="14"/>
      <c r="H249" s="208">
        <v>2</v>
      </c>
      <c r="I249" s="209"/>
      <c r="J249" s="14"/>
      <c r="K249" s="14"/>
      <c r="L249" s="205"/>
      <c r="M249" s="210"/>
      <c r="N249" s="211"/>
      <c r="O249" s="211"/>
      <c r="P249" s="211"/>
      <c r="Q249" s="211"/>
      <c r="R249" s="211"/>
      <c r="S249" s="211"/>
      <c r="T249" s="21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6" t="s">
        <v>190</v>
      </c>
      <c r="AU249" s="206" t="s">
        <v>88</v>
      </c>
      <c r="AV249" s="14" t="s">
        <v>141</v>
      </c>
      <c r="AW249" s="14" t="s">
        <v>32</v>
      </c>
      <c r="AX249" s="14" t="s">
        <v>80</v>
      </c>
      <c r="AY249" s="206" t="s">
        <v>142</v>
      </c>
    </row>
    <row r="250" s="2" customFormat="1" ht="24.15" customHeight="1">
      <c r="A250" s="36"/>
      <c r="B250" s="175"/>
      <c r="C250" s="176" t="s">
        <v>393</v>
      </c>
      <c r="D250" s="176" t="s">
        <v>143</v>
      </c>
      <c r="E250" s="177" t="s">
        <v>625</v>
      </c>
      <c r="F250" s="178" t="s">
        <v>626</v>
      </c>
      <c r="G250" s="179" t="s">
        <v>154</v>
      </c>
      <c r="H250" s="180">
        <v>2</v>
      </c>
      <c r="I250" s="181"/>
      <c r="J250" s="182">
        <f>ROUND(I250*H250,2)</f>
        <v>0</v>
      </c>
      <c r="K250" s="178" t="s">
        <v>155</v>
      </c>
      <c r="L250" s="37"/>
      <c r="M250" s="183" t="s">
        <v>1</v>
      </c>
      <c r="N250" s="184" t="s">
        <v>42</v>
      </c>
      <c r="O250" s="75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141</v>
      </c>
      <c r="AT250" s="187" t="s">
        <v>143</v>
      </c>
      <c r="AU250" s="187" t="s">
        <v>88</v>
      </c>
      <c r="AY250" s="17" t="s">
        <v>142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7" t="s">
        <v>88</v>
      </c>
      <c r="BK250" s="188">
        <f>ROUND(I250*H250,2)</f>
        <v>0</v>
      </c>
      <c r="BL250" s="17" t="s">
        <v>141</v>
      </c>
      <c r="BM250" s="187" t="s">
        <v>396</v>
      </c>
    </row>
    <row r="251" s="13" customFormat="1">
      <c r="A251" s="13"/>
      <c r="B251" s="196"/>
      <c r="C251" s="13"/>
      <c r="D251" s="197" t="s">
        <v>190</v>
      </c>
      <c r="E251" s="198" t="s">
        <v>1</v>
      </c>
      <c r="F251" s="199" t="s">
        <v>627</v>
      </c>
      <c r="G251" s="13"/>
      <c r="H251" s="200">
        <v>1</v>
      </c>
      <c r="I251" s="201"/>
      <c r="J251" s="13"/>
      <c r="K251" s="13"/>
      <c r="L251" s="196"/>
      <c r="M251" s="202"/>
      <c r="N251" s="203"/>
      <c r="O251" s="203"/>
      <c r="P251" s="203"/>
      <c r="Q251" s="203"/>
      <c r="R251" s="203"/>
      <c r="S251" s="203"/>
      <c r="T251" s="20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8" t="s">
        <v>190</v>
      </c>
      <c r="AU251" s="198" t="s">
        <v>88</v>
      </c>
      <c r="AV251" s="13" t="s">
        <v>88</v>
      </c>
      <c r="AW251" s="13" t="s">
        <v>32</v>
      </c>
      <c r="AX251" s="13" t="s">
        <v>76</v>
      </c>
      <c r="AY251" s="198" t="s">
        <v>142</v>
      </c>
    </row>
    <row r="252" s="13" customFormat="1">
      <c r="A252" s="13"/>
      <c r="B252" s="196"/>
      <c r="C252" s="13"/>
      <c r="D252" s="197" t="s">
        <v>190</v>
      </c>
      <c r="E252" s="198" t="s">
        <v>1</v>
      </c>
      <c r="F252" s="199" t="s">
        <v>628</v>
      </c>
      <c r="G252" s="13"/>
      <c r="H252" s="200">
        <v>1</v>
      </c>
      <c r="I252" s="201"/>
      <c r="J252" s="13"/>
      <c r="K252" s="13"/>
      <c r="L252" s="196"/>
      <c r="M252" s="202"/>
      <c r="N252" s="203"/>
      <c r="O252" s="203"/>
      <c r="P252" s="203"/>
      <c r="Q252" s="203"/>
      <c r="R252" s="203"/>
      <c r="S252" s="203"/>
      <c r="T252" s="20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8" t="s">
        <v>190</v>
      </c>
      <c r="AU252" s="198" t="s">
        <v>88</v>
      </c>
      <c r="AV252" s="13" t="s">
        <v>88</v>
      </c>
      <c r="AW252" s="13" t="s">
        <v>32</v>
      </c>
      <c r="AX252" s="13" t="s">
        <v>76</v>
      </c>
      <c r="AY252" s="198" t="s">
        <v>142</v>
      </c>
    </row>
    <row r="253" s="14" customFormat="1">
      <c r="A253" s="14"/>
      <c r="B253" s="205"/>
      <c r="C253" s="14"/>
      <c r="D253" s="197" t="s">
        <v>190</v>
      </c>
      <c r="E253" s="206" t="s">
        <v>1</v>
      </c>
      <c r="F253" s="207" t="s">
        <v>195</v>
      </c>
      <c r="G253" s="14"/>
      <c r="H253" s="208">
        <v>2</v>
      </c>
      <c r="I253" s="209"/>
      <c r="J253" s="14"/>
      <c r="K253" s="14"/>
      <c r="L253" s="205"/>
      <c r="M253" s="210"/>
      <c r="N253" s="211"/>
      <c r="O253" s="211"/>
      <c r="P253" s="211"/>
      <c r="Q253" s="211"/>
      <c r="R253" s="211"/>
      <c r="S253" s="211"/>
      <c r="T253" s="21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6" t="s">
        <v>190</v>
      </c>
      <c r="AU253" s="206" t="s">
        <v>88</v>
      </c>
      <c r="AV253" s="14" t="s">
        <v>141</v>
      </c>
      <c r="AW253" s="14" t="s">
        <v>32</v>
      </c>
      <c r="AX253" s="14" t="s">
        <v>80</v>
      </c>
      <c r="AY253" s="206" t="s">
        <v>142</v>
      </c>
    </row>
    <row r="254" s="2" customFormat="1" ht="24.15" customHeight="1">
      <c r="A254" s="36"/>
      <c r="B254" s="175"/>
      <c r="C254" s="176" t="s">
        <v>298</v>
      </c>
      <c r="D254" s="176" t="s">
        <v>143</v>
      </c>
      <c r="E254" s="177" t="s">
        <v>629</v>
      </c>
      <c r="F254" s="178" t="s">
        <v>630</v>
      </c>
      <c r="G254" s="179" t="s">
        <v>154</v>
      </c>
      <c r="H254" s="180">
        <v>1</v>
      </c>
      <c r="I254" s="181"/>
      <c r="J254" s="182">
        <f>ROUND(I254*H254,2)</f>
        <v>0</v>
      </c>
      <c r="K254" s="178" t="s">
        <v>155</v>
      </c>
      <c r="L254" s="37"/>
      <c r="M254" s="183" t="s">
        <v>1</v>
      </c>
      <c r="N254" s="184" t="s">
        <v>42</v>
      </c>
      <c r="O254" s="75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141</v>
      </c>
      <c r="AT254" s="187" t="s">
        <v>143</v>
      </c>
      <c r="AU254" s="187" t="s">
        <v>88</v>
      </c>
      <c r="AY254" s="17" t="s">
        <v>142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88</v>
      </c>
      <c r="BK254" s="188">
        <f>ROUND(I254*H254,2)</f>
        <v>0</v>
      </c>
      <c r="BL254" s="17" t="s">
        <v>141</v>
      </c>
      <c r="BM254" s="187" t="s">
        <v>402</v>
      </c>
    </row>
    <row r="255" s="13" customFormat="1">
      <c r="A255" s="13"/>
      <c r="B255" s="196"/>
      <c r="C255" s="13"/>
      <c r="D255" s="197" t="s">
        <v>190</v>
      </c>
      <c r="E255" s="198" t="s">
        <v>1</v>
      </c>
      <c r="F255" s="199" t="s">
        <v>631</v>
      </c>
      <c r="G255" s="13"/>
      <c r="H255" s="200">
        <v>1</v>
      </c>
      <c r="I255" s="201"/>
      <c r="J255" s="13"/>
      <c r="K255" s="13"/>
      <c r="L255" s="196"/>
      <c r="M255" s="202"/>
      <c r="N255" s="203"/>
      <c r="O255" s="203"/>
      <c r="P255" s="203"/>
      <c r="Q255" s="203"/>
      <c r="R255" s="203"/>
      <c r="S255" s="203"/>
      <c r="T255" s="20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8" t="s">
        <v>190</v>
      </c>
      <c r="AU255" s="198" t="s">
        <v>88</v>
      </c>
      <c r="AV255" s="13" t="s">
        <v>88</v>
      </c>
      <c r="AW255" s="13" t="s">
        <v>32</v>
      </c>
      <c r="AX255" s="13" t="s">
        <v>76</v>
      </c>
      <c r="AY255" s="198" t="s">
        <v>142</v>
      </c>
    </row>
    <row r="256" s="14" customFormat="1">
      <c r="A256" s="14"/>
      <c r="B256" s="205"/>
      <c r="C256" s="14"/>
      <c r="D256" s="197" t="s">
        <v>190</v>
      </c>
      <c r="E256" s="206" t="s">
        <v>1</v>
      </c>
      <c r="F256" s="207" t="s">
        <v>195</v>
      </c>
      <c r="G256" s="14"/>
      <c r="H256" s="208">
        <v>1</v>
      </c>
      <c r="I256" s="209"/>
      <c r="J256" s="14"/>
      <c r="K256" s="14"/>
      <c r="L256" s="205"/>
      <c r="M256" s="210"/>
      <c r="N256" s="211"/>
      <c r="O256" s="211"/>
      <c r="P256" s="211"/>
      <c r="Q256" s="211"/>
      <c r="R256" s="211"/>
      <c r="S256" s="211"/>
      <c r="T256" s="21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6" t="s">
        <v>190</v>
      </c>
      <c r="AU256" s="206" t="s">
        <v>88</v>
      </c>
      <c r="AV256" s="14" t="s">
        <v>141</v>
      </c>
      <c r="AW256" s="14" t="s">
        <v>32</v>
      </c>
      <c r="AX256" s="14" t="s">
        <v>80</v>
      </c>
      <c r="AY256" s="206" t="s">
        <v>142</v>
      </c>
    </row>
    <row r="257" s="2" customFormat="1" ht="24.15" customHeight="1">
      <c r="A257" s="36"/>
      <c r="B257" s="175"/>
      <c r="C257" s="176" t="s">
        <v>404</v>
      </c>
      <c r="D257" s="176" t="s">
        <v>143</v>
      </c>
      <c r="E257" s="177" t="s">
        <v>632</v>
      </c>
      <c r="F257" s="178" t="s">
        <v>633</v>
      </c>
      <c r="G257" s="179" t="s">
        <v>154</v>
      </c>
      <c r="H257" s="180">
        <v>1</v>
      </c>
      <c r="I257" s="181"/>
      <c r="J257" s="182">
        <f>ROUND(I257*H257,2)</f>
        <v>0</v>
      </c>
      <c r="K257" s="178" t="s">
        <v>155</v>
      </c>
      <c r="L257" s="37"/>
      <c r="M257" s="183" t="s">
        <v>1</v>
      </c>
      <c r="N257" s="184" t="s">
        <v>42</v>
      </c>
      <c r="O257" s="75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141</v>
      </c>
      <c r="AT257" s="187" t="s">
        <v>143</v>
      </c>
      <c r="AU257" s="187" t="s">
        <v>88</v>
      </c>
      <c r="AY257" s="17" t="s">
        <v>142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7" t="s">
        <v>88</v>
      </c>
      <c r="BK257" s="188">
        <f>ROUND(I257*H257,2)</f>
        <v>0</v>
      </c>
      <c r="BL257" s="17" t="s">
        <v>141</v>
      </c>
      <c r="BM257" s="187" t="s">
        <v>407</v>
      </c>
    </row>
    <row r="258" s="13" customFormat="1">
      <c r="A258" s="13"/>
      <c r="B258" s="196"/>
      <c r="C258" s="13"/>
      <c r="D258" s="197" t="s">
        <v>190</v>
      </c>
      <c r="E258" s="198" t="s">
        <v>1</v>
      </c>
      <c r="F258" s="199" t="s">
        <v>634</v>
      </c>
      <c r="G258" s="13"/>
      <c r="H258" s="200">
        <v>1</v>
      </c>
      <c r="I258" s="201"/>
      <c r="J258" s="13"/>
      <c r="K258" s="13"/>
      <c r="L258" s="196"/>
      <c r="M258" s="202"/>
      <c r="N258" s="203"/>
      <c r="O258" s="203"/>
      <c r="P258" s="203"/>
      <c r="Q258" s="203"/>
      <c r="R258" s="203"/>
      <c r="S258" s="203"/>
      <c r="T258" s="2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8" t="s">
        <v>190</v>
      </c>
      <c r="AU258" s="198" t="s">
        <v>88</v>
      </c>
      <c r="AV258" s="13" t="s">
        <v>88</v>
      </c>
      <c r="AW258" s="13" t="s">
        <v>32</v>
      </c>
      <c r="AX258" s="13" t="s">
        <v>76</v>
      </c>
      <c r="AY258" s="198" t="s">
        <v>142</v>
      </c>
    </row>
    <row r="259" s="14" customFormat="1">
      <c r="A259" s="14"/>
      <c r="B259" s="205"/>
      <c r="C259" s="14"/>
      <c r="D259" s="197" t="s">
        <v>190</v>
      </c>
      <c r="E259" s="206" t="s">
        <v>1</v>
      </c>
      <c r="F259" s="207" t="s">
        <v>195</v>
      </c>
      <c r="G259" s="14"/>
      <c r="H259" s="208">
        <v>1</v>
      </c>
      <c r="I259" s="209"/>
      <c r="J259" s="14"/>
      <c r="K259" s="14"/>
      <c r="L259" s="205"/>
      <c r="M259" s="210"/>
      <c r="N259" s="211"/>
      <c r="O259" s="211"/>
      <c r="P259" s="211"/>
      <c r="Q259" s="211"/>
      <c r="R259" s="211"/>
      <c r="S259" s="211"/>
      <c r="T259" s="21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6" t="s">
        <v>190</v>
      </c>
      <c r="AU259" s="206" t="s">
        <v>88</v>
      </c>
      <c r="AV259" s="14" t="s">
        <v>141</v>
      </c>
      <c r="AW259" s="14" t="s">
        <v>32</v>
      </c>
      <c r="AX259" s="14" t="s">
        <v>80</v>
      </c>
      <c r="AY259" s="206" t="s">
        <v>142</v>
      </c>
    </row>
    <row r="260" s="2" customFormat="1" ht="24.15" customHeight="1">
      <c r="A260" s="36"/>
      <c r="B260" s="175"/>
      <c r="C260" s="176" t="s">
        <v>301</v>
      </c>
      <c r="D260" s="176" t="s">
        <v>143</v>
      </c>
      <c r="E260" s="177" t="s">
        <v>367</v>
      </c>
      <c r="F260" s="178" t="s">
        <v>368</v>
      </c>
      <c r="G260" s="179" t="s">
        <v>154</v>
      </c>
      <c r="H260" s="180">
        <v>1</v>
      </c>
      <c r="I260" s="181"/>
      <c r="J260" s="182">
        <f>ROUND(I260*H260,2)</f>
        <v>0</v>
      </c>
      <c r="K260" s="178" t="s">
        <v>155</v>
      </c>
      <c r="L260" s="37"/>
      <c r="M260" s="183" t="s">
        <v>1</v>
      </c>
      <c r="N260" s="184" t="s">
        <v>42</v>
      </c>
      <c r="O260" s="7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141</v>
      </c>
      <c r="AT260" s="187" t="s">
        <v>143</v>
      </c>
      <c r="AU260" s="187" t="s">
        <v>88</v>
      </c>
      <c r="AY260" s="17" t="s">
        <v>142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88</v>
      </c>
      <c r="BK260" s="188">
        <f>ROUND(I260*H260,2)</f>
        <v>0</v>
      </c>
      <c r="BL260" s="17" t="s">
        <v>141</v>
      </c>
      <c r="BM260" s="187" t="s">
        <v>410</v>
      </c>
    </row>
    <row r="261" s="2" customFormat="1" ht="24.15" customHeight="1">
      <c r="A261" s="36"/>
      <c r="B261" s="175"/>
      <c r="C261" s="176" t="s">
        <v>411</v>
      </c>
      <c r="D261" s="176" t="s">
        <v>143</v>
      </c>
      <c r="E261" s="177" t="s">
        <v>635</v>
      </c>
      <c r="F261" s="178" t="s">
        <v>636</v>
      </c>
      <c r="G261" s="179" t="s">
        <v>154</v>
      </c>
      <c r="H261" s="180">
        <v>5</v>
      </c>
      <c r="I261" s="181"/>
      <c r="J261" s="182">
        <f>ROUND(I261*H261,2)</f>
        <v>0</v>
      </c>
      <c r="K261" s="178" t="s">
        <v>155</v>
      </c>
      <c r="L261" s="37"/>
      <c r="M261" s="183" t="s">
        <v>1</v>
      </c>
      <c r="N261" s="184" t="s">
        <v>42</v>
      </c>
      <c r="O261" s="75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141</v>
      </c>
      <c r="AT261" s="187" t="s">
        <v>143</v>
      </c>
      <c r="AU261" s="187" t="s">
        <v>88</v>
      </c>
      <c r="AY261" s="17" t="s">
        <v>142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7" t="s">
        <v>88</v>
      </c>
      <c r="BK261" s="188">
        <f>ROUND(I261*H261,2)</f>
        <v>0</v>
      </c>
      <c r="BL261" s="17" t="s">
        <v>141</v>
      </c>
      <c r="BM261" s="187" t="s">
        <v>414</v>
      </c>
    </row>
    <row r="262" s="2" customFormat="1" ht="24.15" customHeight="1">
      <c r="A262" s="36"/>
      <c r="B262" s="175"/>
      <c r="C262" s="176" t="s">
        <v>306</v>
      </c>
      <c r="D262" s="176" t="s">
        <v>143</v>
      </c>
      <c r="E262" s="177" t="s">
        <v>371</v>
      </c>
      <c r="F262" s="178" t="s">
        <v>372</v>
      </c>
      <c r="G262" s="179" t="s">
        <v>154</v>
      </c>
      <c r="H262" s="180">
        <v>6</v>
      </c>
      <c r="I262" s="181"/>
      <c r="J262" s="182">
        <f>ROUND(I262*H262,2)</f>
        <v>0</v>
      </c>
      <c r="K262" s="178" t="s">
        <v>155</v>
      </c>
      <c r="L262" s="37"/>
      <c r="M262" s="183" t="s">
        <v>1</v>
      </c>
      <c r="N262" s="184" t="s">
        <v>42</v>
      </c>
      <c r="O262" s="75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141</v>
      </c>
      <c r="AT262" s="187" t="s">
        <v>143</v>
      </c>
      <c r="AU262" s="187" t="s">
        <v>88</v>
      </c>
      <c r="AY262" s="17" t="s">
        <v>142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7" t="s">
        <v>88</v>
      </c>
      <c r="BK262" s="188">
        <f>ROUND(I262*H262,2)</f>
        <v>0</v>
      </c>
      <c r="BL262" s="17" t="s">
        <v>141</v>
      </c>
      <c r="BM262" s="187" t="s">
        <v>417</v>
      </c>
    </row>
    <row r="263" s="2" customFormat="1" ht="33" customHeight="1">
      <c r="A263" s="36"/>
      <c r="B263" s="175"/>
      <c r="C263" s="176" t="s">
        <v>418</v>
      </c>
      <c r="D263" s="176" t="s">
        <v>143</v>
      </c>
      <c r="E263" s="177" t="s">
        <v>374</v>
      </c>
      <c r="F263" s="178" t="s">
        <v>375</v>
      </c>
      <c r="G263" s="179" t="s">
        <v>154</v>
      </c>
      <c r="H263" s="180">
        <v>6</v>
      </c>
      <c r="I263" s="181"/>
      <c r="J263" s="182">
        <f>ROUND(I263*H263,2)</f>
        <v>0</v>
      </c>
      <c r="K263" s="178" t="s">
        <v>155</v>
      </c>
      <c r="L263" s="37"/>
      <c r="M263" s="183" t="s">
        <v>1</v>
      </c>
      <c r="N263" s="184" t="s">
        <v>42</v>
      </c>
      <c r="O263" s="75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7" t="s">
        <v>141</v>
      </c>
      <c r="AT263" s="187" t="s">
        <v>143</v>
      </c>
      <c r="AU263" s="187" t="s">
        <v>88</v>
      </c>
      <c r="AY263" s="17" t="s">
        <v>142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88</v>
      </c>
      <c r="BK263" s="188">
        <f>ROUND(I263*H263,2)</f>
        <v>0</v>
      </c>
      <c r="BL263" s="17" t="s">
        <v>141</v>
      </c>
      <c r="BM263" s="187" t="s">
        <v>421</v>
      </c>
    </row>
    <row r="264" s="2" customFormat="1" ht="21.75" customHeight="1">
      <c r="A264" s="36"/>
      <c r="B264" s="175"/>
      <c r="C264" s="176" t="s">
        <v>309</v>
      </c>
      <c r="D264" s="176" t="s">
        <v>143</v>
      </c>
      <c r="E264" s="177" t="s">
        <v>637</v>
      </c>
      <c r="F264" s="178" t="s">
        <v>638</v>
      </c>
      <c r="G264" s="179" t="s">
        <v>244</v>
      </c>
      <c r="H264" s="180">
        <v>292.69999999999999</v>
      </c>
      <c r="I264" s="181"/>
      <c r="J264" s="182">
        <f>ROUND(I264*H264,2)</f>
        <v>0</v>
      </c>
      <c r="K264" s="178" t="s">
        <v>155</v>
      </c>
      <c r="L264" s="37"/>
      <c r="M264" s="183" t="s">
        <v>1</v>
      </c>
      <c r="N264" s="184" t="s">
        <v>42</v>
      </c>
      <c r="O264" s="75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141</v>
      </c>
      <c r="AT264" s="187" t="s">
        <v>143</v>
      </c>
      <c r="AU264" s="187" t="s">
        <v>88</v>
      </c>
      <c r="AY264" s="17" t="s">
        <v>142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7" t="s">
        <v>88</v>
      </c>
      <c r="BK264" s="188">
        <f>ROUND(I264*H264,2)</f>
        <v>0</v>
      </c>
      <c r="BL264" s="17" t="s">
        <v>141</v>
      </c>
      <c r="BM264" s="187" t="s">
        <v>424</v>
      </c>
    </row>
    <row r="265" s="13" customFormat="1">
      <c r="A265" s="13"/>
      <c r="B265" s="196"/>
      <c r="C265" s="13"/>
      <c r="D265" s="197" t="s">
        <v>190</v>
      </c>
      <c r="E265" s="198" t="s">
        <v>1</v>
      </c>
      <c r="F265" s="199" t="s">
        <v>639</v>
      </c>
      <c r="G265" s="13"/>
      <c r="H265" s="200">
        <v>292.69999999999999</v>
      </c>
      <c r="I265" s="201"/>
      <c r="J265" s="13"/>
      <c r="K265" s="13"/>
      <c r="L265" s="196"/>
      <c r="M265" s="202"/>
      <c r="N265" s="203"/>
      <c r="O265" s="203"/>
      <c r="P265" s="203"/>
      <c r="Q265" s="203"/>
      <c r="R265" s="203"/>
      <c r="S265" s="203"/>
      <c r="T265" s="20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8" t="s">
        <v>190</v>
      </c>
      <c r="AU265" s="198" t="s">
        <v>88</v>
      </c>
      <c r="AV265" s="13" t="s">
        <v>88</v>
      </c>
      <c r="AW265" s="13" t="s">
        <v>32</v>
      </c>
      <c r="AX265" s="13" t="s">
        <v>76</v>
      </c>
      <c r="AY265" s="198" t="s">
        <v>142</v>
      </c>
    </row>
    <row r="266" s="14" customFormat="1">
      <c r="A266" s="14"/>
      <c r="B266" s="205"/>
      <c r="C266" s="14"/>
      <c r="D266" s="197" t="s">
        <v>190</v>
      </c>
      <c r="E266" s="206" t="s">
        <v>1</v>
      </c>
      <c r="F266" s="207" t="s">
        <v>195</v>
      </c>
      <c r="G266" s="14"/>
      <c r="H266" s="208">
        <v>292.69999999999999</v>
      </c>
      <c r="I266" s="209"/>
      <c r="J266" s="14"/>
      <c r="K266" s="14"/>
      <c r="L266" s="205"/>
      <c r="M266" s="210"/>
      <c r="N266" s="211"/>
      <c r="O266" s="211"/>
      <c r="P266" s="211"/>
      <c r="Q266" s="211"/>
      <c r="R266" s="211"/>
      <c r="S266" s="211"/>
      <c r="T266" s="21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6" t="s">
        <v>190</v>
      </c>
      <c r="AU266" s="206" t="s">
        <v>88</v>
      </c>
      <c r="AV266" s="14" t="s">
        <v>141</v>
      </c>
      <c r="AW266" s="14" t="s">
        <v>32</v>
      </c>
      <c r="AX266" s="14" t="s">
        <v>80</v>
      </c>
      <c r="AY266" s="206" t="s">
        <v>142</v>
      </c>
    </row>
    <row r="267" s="12" customFormat="1" ht="22.8" customHeight="1">
      <c r="A267" s="12"/>
      <c r="B267" s="164"/>
      <c r="C267" s="12"/>
      <c r="D267" s="165" t="s">
        <v>75</v>
      </c>
      <c r="E267" s="189" t="s">
        <v>465</v>
      </c>
      <c r="F267" s="189" t="s">
        <v>466</v>
      </c>
      <c r="G267" s="12"/>
      <c r="H267" s="12"/>
      <c r="I267" s="167"/>
      <c r="J267" s="190">
        <f>BK267</f>
        <v>0</v>
      </c>
      <c r="K267" s="12"/>
      <c r="L267" s="164"/>
      <c r="M267" s="169"/>
      <c r="N267" s="170"/>
      <c r="O267" s="170"/>
      <c r="P267" s="171">
        <f>P268</f>
        <v>0</v>
      </c>
      <c r="Q267" s="170"/>
      <c r="R267" s="171">
        <f>R268</f>
        <v>0</v>
      </c>
      <c r="S267" s="170"/>
      <c r="T267" s="172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5" t="s">
        <v>80</v>
      </c>
      <c r="AT267" s="173" t="s">
        <v>75</v>
      </c>
      <c r="AU267" s="173" t="s">
        <v>80</v>
      </c>
      <c r="AY267" s="165" t="s">
        <v>142</v>
      </c>
      <c r="BK267" s="174">
        <f>BK268</f>
        <v>0</v>
      </c>
    </row>
    <row r="268" s="2" customFormat="1" ht="24.15" customHeight="1">
      <c r="A268" s="36"/>
      <c r="B268" s="175"/>
      <c r="C268" s="176" t="s">
        <v>426</v>
      </c>
      <c r="D268" s="176" t="s">
        <v>143</v>
      </c>
      <c r="E268" s="177" t="s">
        <v>640</v>
      </c>
      <c r="F268" s="178" t="s">
        <v>641</v>
      </c>
      <c r="G268" s="179" t="s">
        <v>205</v>
      </c>
      <c r="H268" s="180">
        <v>17.972999999999999</v>
      </c>
      <c r="I268" s="181"/>
      <c r="J268" s="182">
        <f>ROUND(I268*H268,2)</f>
        <v>0</v>
      </c>
      <c r="K268" s="178" t="s">
        <v>155</v>
      </c>
      <c r="L268" s="37"/>
      <c r="M268" s="183" t="s">
        <v>1</v>
      </c>
      <c r="N268" s="184" t="s">
        <v>42</v>
      </c>
      <c r="O268" s="75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141</v>
      </c>
      <c r="AT268" s="187" t="s">
        <v>143</v>
      </c>
      <c r="AU268" s="187" t="s">
        <v>88</v>
      </c>
      <c r="AY268" s="17" t="s">
        <v>142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7" t="s">
        <v>88</v>
      </c>
      <c r="BK268" s="188">
        <f>ROUND(I268*H268,2)</f>
        <v>0</v>
      </c>
      <c r="BL268" s="17" t="s">
        <v>141</v>
      </c>
      <c r="BM268" s="187" t="s">
        <v>429</v>
      </c>
    </row>
    <row r="269" s="12" customFormat="1" ht="25.92" customHeight="1">
      <c r="A269" s="12"/>
      <c r="B269" s="164"/>
      <c r="C269" s="12"/>
      <c r="D269" s="165" t="s">
        <v>75</v>
      </c>
      <c r="E269" s="166" t="s">
        <v>470</v>
      </c>
      <c r="F269" s="166" t="s">
        <v>471</v>
      </c>
      <c r="G269" s="12"/>
      <c r="H269" s="12"/>
      <c r="I269" s="167"/>
      <c r="J269" s="168">
        <f>BK269</f>
        <v>0</v>
      </c>
      <c r="K269" s="12"/>
      <c r="L269" s="164"/>
      <c r="M269" s="169"/>
      <c r="N269" s="170"/>
      <c r="O269" s="170"/>
      <c r="P269" s="171">
        <f>P270</f>
        <v>0</v>
      </c>
      <c r="Q269" s="170"/>
      <c r="R269" s="171">
        <f>R270</f>
        <v>0</v>
      </c>
      <c r="S269" s="170"/>
      <c r="T269" s="172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65" t="s">
        <v>88</v>
      </c>
      <c r="AT269" s="173" t="s">
        <v>75</v>
      </c>
      <c r="AU269" s="173" t="s">
        <v>76</v>
      </c>
      <c r="AY269" s="165" t="s">
        <v>142</v>
      </c>
      <c r="BK269" s="174">
        <f>BK270</f>
        <v>0</v>
      </c>
    </row>
    <row r="270" s="12" customFormat="1" ht="22.8" customHeight="1">
      <c r="A270" s="12"/>
      <c r="B270" s="164"/>
      <c r="C270" s="12"/>
      <c r="D270" s="165" t="s">
        <v>75</v>
      </c>
      <c r="E270" s="189" t="s">
        <v>642</v>
      </c>
      <c r="F270" s="189" t="s">
        <v>643</v>
      </c>
      <c r="G270" s="12"/>
      <c r="H270" s="12"/>
      <c r="I270" s="167"/>
      <c r="J270" s="190">
        <f>BK270</f>
        <v>0</v>
      </c>
      <c r="K270" s="12"/>
      <c r="L270" s="164"/>
      <c r="M270" s="169"/>
      <c r="N270" s="170"/>
      <c r="O270" s="170"/>
      <c r="P270" s="171">
        <f>SUM(P271:P273)</f>
        <v>0</v>
      </c>
      <c r="Q270" s="170"/>
      <c r="R270" s="171">
        <f>SUM(R271:R273)</f>
        <v>0</v>
      </c>
      <c r="S270" s="170"/>
      <c r="T270" s="172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65" t="s">
        <v>88</v>
      </c>
      <c r="AT270" s="173" t="s">
        <v>75</v>
      </c>
      <c r="AU270" s="173" t="s">
        <v>80</v>
      </c>
      <c r="AY270" s="165" t="s">
        <v>142</v>
      </c>
      <c r="BK270" s="174">
        <f>SUM(BK271:BK273)</f>
        <v>0</v>
      </c>
    </row>
    <row r="271" s="2" customFormat="1" ht="21.75" customHeight="1">
      <c r="A271" s="36"/>
      <c r="B271" s="175"/>
      <c r="C271" s="176" t="s">
        <v>316</v>
      </c>
      <c r="D271" s="176" t="s">
        <v>143</v>
      </c>
      <c r="E271" s="177" t="s">
        <v>644</v>
      </c>
      <c r="F271" s="178" t="s">
        <v>645</v>
      </c>
      <c r="G271" s="179" t="s">
        <v>244</v>
      </c>
      <c r="H271" s="180">
        <v>64.299999999999997</v>
      </c>
      <c r="I271" s="181"/>
      <c r="J271" s="182">
        <f>ROUND(I271*H271,2)</f>
        <v>0</v>
      </c>
      <c r="K271" s="178" t="s">
        <v>155</v>
      </c>
      <c r="L271" s="37"/>
      <c r="M271" s="183" t="s">
        <v>1</v>
      </c>
      <c r="N271" s="184" t="s">
        <v>42</v>
      </c>
      <c r="O271" s="75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98</v>
      </c>
      <c r="AT271" s="187" t="s">
        <v>143</v>
      </c>
      <c r="AU271" s="187" t="s">
        <v>88</v>
      </c>
      <c r="AY271" s="17" t="s">
        <v>142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88</v>
      </c>
      <c r="BK271" s="188">
        <f>ROUND(I271*H271,2)</f>
        <v>0</v>
      </c>
      <c r="BL271" s="17" t="s">
        <v>98</v>
      </c>
      <c r="BM271" s="187" t="s">
        <v>433</v>
      </c>
    </row>
    <row r="272" s="13" customFormat="1">
      <c r="A272" s="13"/>
      <c r="B272" s="196"/>
      <c r="C272" s="13"/>
      <c r="D272" s="197" t="s">
        <v>190</v>
      </c>
      <c r="E272" s="198" t="s">
        <v>1</v>
      </c>
      <c r="F272" s="199" t="s">
        <v>646</v>
      </c>
      <c r="G272" s="13"/>
      <c r="H272" s="200">
        <v>64.299999999999997</v>
      </c>
      <c r="I272" s="201"/>
      <c r="J272" s="13"/>
      <c r="K272" s="13"/>
      <c r="L272" s="196"/>
      <c r="M272" s="202"/>
      <c r="N272" s="203"/>
      <c r="O272" s="203"/>
      <c r="P272" s="203"/>
      <c r="Q272" s="203"/>
      <c r="R272" s="203"/>
      <c r="S272" s="203"/>
      <c r="T272" s="20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8" t="s">
        <v>190</v>
      </c>
      <c r="AU272" s="198" t="s">
        <v>88</v>
      </c>
      <c r="AV272" s="13" t="s">
        <v>88</v>
      </c>
      <c r="AW272" s="13" t="s">
        <v>32</v>
      </c>
      <c r="AX272" s="13" t="s">
        <v>76</v>
      </c>
      <c r="AY272" s="198" t="s">
        <v>142</v>
      </c>
    </row>
    <row r="273" s="14" customFormat="1">
      <c r="A273" s="14"/>
      <c r="B273" s="205"/>
      <c r="C273" s="14"/>
      <c r="D273" s="197" t="s">
        <v>190</v>
      </c>
      <c r="E273" s="206" t="s">
        <v>1</v>
      </c>
      <c r="F273" s="207" t="s">
        <v>195</v>
      </c>
      <c r="G273" s="14"/>
      <c r="H273" s="208">
        <v>64.299999999999997</v>
      </c>
      <c r="I273" s="209"/>
      <c r="J273" s="14"/>
      <c r="K273" s="14"/>
      <c r="L273" s="205"/>
      <c r="M273" s="210"/>
      <c r="N273" s="211"/>
      <c r="O273" s="211"/>
      <c r="P273" s="211"/>
      <c r="Q273" s="211"/>
      <c r="R273" s="211"/>
      <c r="S273" s="211"/>
      <c r="T273" s="21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6" t="s">
        <v>190</v>
      </c>
      <c r="AU273" s="206" t="s">
        <v>88</v>
      </c>
      <c r="AV273" s="14" t="s">
        <v>141</v>
      </c>
      <c r="AW273" s="14" t="s">
        <v>32</v>
      </c>
      <c r="AX273" s="14" t="s">
        <v>80</v>
      </c>
      <c r="AY273" s="206" t="s">
        <v>142</v>
      </c>
    </row>
    <row r="274" s="12" customFormat="1" ht="25.92" customHeight="1">
      <c r="A274" s="12"/>
      <c r="B274" s="164"/>
      <c r="C274" s="12"/>
      <c r="D274" s="165" t="s">
        <v>75</v>
      </c>
      <c r="E274" s="166" t="s">
        <v>139</v>
      </c>
      <c r="F274" s="166" t="s">
        <v>140</v>
      </c>
      <c r="G274" s="12"/>
      <c r="H274" s="12"/>
      <c r="I274" s="167"/>
      <c r="J274" s="168">
        <f>BK274</f>
        <v>0</v>
      </c>
      <c r="K274" s="12"/>
      <c r="L274" s="164"/>
      <c r="M274" s="169"/>
      <c r="N274" s="170"/>
      <c r="O274" s="170"/>
      <c r="P274" s="171">
        <f>SUM(P275:P276)</f>
        <v>0</v>
      </c>
      <c r="Q274" s="170"/>
      <c r="R274" s="171">
        <f>SUM(R275:R276)</f>
        <v>0</v>
      </c>
      <c r="S274" s="170"/>
      <c r="T274" s="172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65" t="s">
        <v>141</v>
      </c>
      <c r="AT274" s="173" t="s">
        <v>75</v>
      </c>
      <c r="AU274" s="173" t="s">
        <v>76</v>
      </c>
      <c r="AY274" s="165" t="s">
        <v>142</v>
      </c>
      <c r="BK274" s="174">
        <f>SUM(BK275:BK276)</f>
        <v>0</v>
      </c>
    </row>
    <row r="275" s="2" customFormat="1" ht="16.5" customHeight="1">
      <c r="A275" s="36"/>
      <c r="B275" s="175"/>
      <c r="C275" s="176" t="s">
        <v>434</v>
      </c>
      <c r="D275" s="176" t="s">
        <v>143</v>
      </c>
      <c r="E275" s="177" t="s">
        <v>647</v>
      </c>
      <c r="F275" s="178" t="s">
        <v>648</v>
      </c>
      <c r="G275" s="179" t="s">
        <v>163</v>
      </c>
      <c r="H275" s="180">
        <v>1</v>
      </c>
      <c r="I275" s="181"/>
      <c r="J275" s="182">
        <f>ROUND(I275*H275,2)</f>
        <v>0</v>
      </c>
      <c r="K275" s="178" t="s">
        <v>1</v>
      </c>
      <c r="L275" s="37"/>
      <c r="M275" s="183" t="s">
        <v>1</v>
      </c>
      <c r="N275" s="184" t="s">
        <v>42</v>
      </c>
      <c r="O275" s="7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147</v>
      </c>
      <c r="AT275" s="187" t="s">
        <v>143</v>
      </c>
      <c r="AU275" s="187" t="s">
        <v>80</v>
      </c>
      <c r="AY275" s="17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88</v>
      </c>
      <c r="BK275" s="188">
        <f>ROUND(I275*H275,2)</f>
        <v>0</v>
      </c>
      <c r="BL275" s="17" t="s">
        <v>147</v>
      </c>
      <c r="BM275" s="187" t="s">
        <v>437</v>
      </c>
    </row>
    <row r="276" s="2" customFormat="1" ht="16.5" customHeight="1">
      <c r="A276" s="36"/>
      <c r="B276" s="175"/>
      <c r="C276" s="176" t="s">
        <v>321</v>
      </c>
      <c r="D276" s="176" t="s">
        <v>143</v>
      </c>
      <c r="E276" s="177" t="s">
        <v>649</v>
      </c>
      <c r="F276" s="178" t="s">
        <v>650</v>
      </c>
      <c r="G276" s="179" t="s">
        <v>163</v>
      </c>
      <c r="H276" s="180">
        <v>1</v>
      </c>
      <c r="I276" s="181"/>
      <c r="J276" s="182">
        <f>ROUND(I276*H276,2)</f>
        <v>0</v>
      </c>
      <c r="K276" s="178" t="s">
        <v>1</v>
      </c>
      <c r="L276" s="37"/>
      <c r="M276" s="191" t="s">
        <v>1</v>
      </c>
      <c r="N276" s="192" t="s">
        <v>42</v>
      </c>
      <c r="O276" s="193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147</v>
      </c>
      <c r="AT276" s="187" t="s">
        <v>143</v>
      </c>
      <c r="AU276" s="187" t="s">
        <v>80</v>
      </c>
      <c r="AY276" s="17" t="s">
        <v>142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7" t="s">
        <v>88</v>
      </c>
      <c r="BK276" s="188">
        <f>ROUND(I276*H276,2)</f>
        <v>0</v>
      </c>
      <c r="BL276" s="17" t="s">
        <v>147</v>
      </c>
      <c r="BM276" s="187" t="s">
        <v>441</v>
      </c>
    </row>
    <row r="277" s="2" customFormat="1" ht="6.96" customHeight="1">
      <c r="A277" s="36"/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37"/>
      <c r="M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</sheetData>
  <autoFilter ref="C129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113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651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ROUND((SUM(BE131:BE276)),  2)</f>
        <v>0</v>
      </c>
      <c r="G35" s="36"/>
      <c r="H35" s="36"/>
      <c r="I35" s="134">
        <v>0.20999999999999999</v>
      </c>
      <c r="J35" s="133">
        <f>ROUND(((SUM(BE131:BE276))*I35),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ROUND((SUM(BF131:BF276)),  2)</f>
        <v>0</v>
      </c>
      <c r="G36" s="36"/>
      <c r="H36" s="36"/>
      <c r="I36" s="134">
        <v>0.12</v>
      </c>
      <c r="J36" s="133">
        <f>ROUND(((SUM(BF131:BF276))*I36),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ROUND((SUM(BG131:BG276)),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ROUND((SUM(BH131:BH276)),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ROUND((SUM(BI131:BI276)),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113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14 - Objekt DOZP - most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J131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173</v>
      </c>
      <c r="E101" s="152"/>
      <c r="F101" s="152"/>
      <c r="G101" s="152"/>
      <c r="H101" s="152"/>
      <c r="I101" s="152"/>
      <c r="J101" s="153">
        <f>J152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175</v>
      </c>
      <c r="E102" s="152"/>
      <c r="F102" s="152"/>
      <c r="G102" s="152"/>
      <c r="H102" s="152"/>
      <c r="I102" s="152"/>
      <c r="J102" s="153">
        <f>J165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177</v>
      </c>
      <c r="E103" s="152"/>
      <c r="F103" s="152"/>
      <c r="G103" s="152"/>
      <c r="H103" s="152"/>
      <c r="I103" s="152"/>
      <c r="J103" s="153">
        <f>J219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178</v>
      </c>
      <c r="E104" s="152"/>
      <c r="F104" s="152"/>
      <c r="G104" s="152"/>
      <c r="H104" s="152"/>
      <c r="I104" s="152"/>
      <c r="J104" s="153">
        <f>J252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179</v>
      </c>
      <c r="E105" s="152"/>
      <c r="F105" s="152"/>
      <c r="G105" s="152"/>
      <c r="H105" s="152"/>
      <c r="I105" s="152"/>
      <c r="J105" s="153">
        <f>J259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6"/>
      <c r="C106" s="9"/>
      <c r="D106" s="147" t="s">
        <v>180</v>
      </c>
      <c r="E106" s="148"/>
      <c r="F106" s="148"/>
      <c r="G106" s="148"/>
      <c r="H106" s="148"/>
      <c r="I106" s="148"/>
      <c r="J106" s="149">
        <f>J261</f>
        <v>0</v>
      </c>
      <c r="K106" s="9"/>
      <c r="L106" s="14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0"/>
      <c r="C107" s="10"/>
      <c r="D107" s="151" t="s">
        <v>181</v>
      </c>
      <c r="E107" s="152"/>
      <c r="F107" s="152"/>
      <c r="G107" s="152"/>
      <c r="H107" s="152"/>
      <c r="I107" s="152"/>
      <c r="J107" s="153">
        <f>J262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183</v>
      </c>
      <c r="E108" s="152"/>
      <c r="F108" s="152"/>
      <c r="G108" s="152"/>
      <c r="H108" s="152"/>
      <c r="I108" s="152"/>
      <c r="J108" s="153">
        <f>J267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6"/>
      <c r="C109" s="9"/>
      <c r="D109" s="147" t="s">
        <v>121</v>
      </c>
      <c r="E109" s="148"/>
      <c r="F109" s="148"/>
      <c r="G109" s="148"/>
      <c r="H109" s="148"/>
      <c r="I109" s="148"/>
      <c r="J109" s="149">
        <f>J274</f>
        <v>0</v>
      </c>
      <c r="K109" s="9"/>
      <c r="L109" s="14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126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127" t="str">
        <f>E7</f>
        <v>Opravy fasád objektů DOZP a TS v areálu DPL Smečno</v>
      </c>
      <c r="F119" s="30"/>
      <c r="G119" s="30"/>
      <c r="H119" s="30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" customFormat="1" ht="12" customHeight="1">
      <c r="B120" s="20"/>
      <c r="C120" s="30" t="s">
        <v>112</v>
      </c>
      <c r="L120" s="20"/>
    </row>
    <row r="121" s="2" customFormat="1" ht="16.5" customHeight="1">
      <c r="A121" s="36"/>
      <c r="B121" s="37"/>
      <c r="C121" s="36"/>
      <c r="D121" s="36"/>
      <c r="E121" s="127" t="s">
        <v>113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114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65" t="str">
        <f>E11</f>
        <v>14 - Objekt DOZP - most</v>
      </c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20</v>
      </c>
      <c r="D125" s="36"/>
      <c r="E125" s="36"/>
      <c r="F125" s="25" t="str">
        <f>F14</f>
        <v>Smečno</v>
      </c>
      <c r="G125" s="36"/>
      <c r="H125" s="36"/>
      <c r="I125" s="30" t="s">
        <v>22</v>
      </c>
      <c r="J125" s="67" t="str">
        <f>IF(J14="","",J14)</f>
        <v>28. 1. 2024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5.65" customHeight="1">
      <c r="A127" s="36"/>
      <c r="B127" s="37"/>
      <c r="C127" s="30" t="s">
        <v>24</v>
      </c>
      <c r="D127" s="36"/>
      <c r="E127" s="36"/>
      <c r="F127" s="25" t="str">
        <f>E17</f>
        <v>Domov pod Lipami Smečno</v>
      </c>
      <c r="G127" s="36"/>
      <c r="H127" s="36"/>
      <c r="I127" s="30" t="s">
        <v>30</v>
      </c>
      <c r="J127" s="34" t="str">
        <f>E23</f>
        <v>Projekt stav - ing.Volný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28</v>
      </c>
      <c r="D128" s="36"/>
      <c r="E128" s="36"/>
      <c r="F128" s="25" t="str">
        <f>IF(E20="","",E20)</f>
        <v>Vyplň údaj</v>
      </c>
      <c r="G128" s="36"/>
      <c r="H128" s="36"/>
      <c r="I128" s="30" t="s">
        <v>33</v>
      </c>
      <c r="J128" s="34" t="str">
        <f>E26</f>
        <v>Milan Hájek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154"/>
      <c r="B130" s="155"/>
      <c r="C130" s="156" t="s">
        <v>127</v>
      </c>
      <c r="D130" s="157" t="s">
        <v>61</v>
      </c>
      <c r="E130" s="157" t="s">
        <v>57</v>
      </c>
      <c r="F130" s="157" t="s">
        <v>58</v>
      </c>
      <c r="G130" s="157" t="s">
        <v>128</v>
      </c>
      <c r="H130" s="157" t="s">
        <v>129</v>
      </c>
      <c r="I130" s="157" t="s">
        <v>130</v>
      </c>
      <c r="J130" s="157" t="s">
        <v>118</v>
      </c>
      <c r="K130" s="158" t="s">
        <v>131</v>
      </c>
      <c r="L130" s="159"/>
      <c r="M130" s="84" t="s">
        <v>1</v>
      </c>
      <c r="N130" s="85" t="s">
        <v>40</v>
      </c>
      <c r="O130" s="85" t="s">
        <v>132</v>
      </c>
      <c r="P130" s="85" t="s">
        <v>133</v>
      </c>
      <c r="Q130" s="85" t="s">
        <v>134</v>
      </c>
      <c r="R130" s="85" t="s">
        <v>135</v>
      </c>
      <c r="S130" s="85" t="s">
        <v>136</v>
      </c>
      <c r="T130" s="86" t="s">
        <v>137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="2" customFormat="1" ht="22.8" customHeight="1">
      <c r="A131" s="36"/>
      <c r="B131" s="37"/>
      <c r="C131" s="91" t="s">
        <v>138</v>
      </c>
      <c r="D131" s="36"/>
      <c r="E131" s="36"/>
      <c r="F131" s="36"/>
      <c r="G131" s="36"/>
      <c r="H131" s="36"/>
      <c r="I131" s="36"/>
      <c r="J131" s="160">
        <f>BK131</f>
        <v>0</v>
      </c>
      <c r="K131" s="36"/>
      <c r="L131" s="37"/>
      <c r="M131" s="87"/>
      <c r="N131" s="71"/>
      <c r="O131" s="88"/>
      <c r="P131" s="161">
        <f>P132+P261+P274</f>
        <v>0</v>
      </c>
      <c r="Q131" s="88"/>
      <c r="R131" s="161">
        <f>R132+R261+R274</f>
        <v>0</v>
      </c>
      <c r="S131" s="88"/>
      <c r="T131" s="162">
        <f>T132+T261+T274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75</v>
      </c>
      <c r="AU131" s="17" t="s">
        <v>120</v>
      </c>
      <c r="BK131" s="163">
        <f>BK132+BK261+BK274</f>
        <v>0</v>
      </c>
    </row>
    <row r="132" s="12" customFormat="1" ht="25.92" customHeight="1">
      <c r="A132" s="12"/>
      <c r="B132" s="164"/>
      <c r="C132" s="12"/>
      <c r="D132" s="165" t="s">
        <v>75</v>
      </c>
      <c r="E132" s="166" t="s">
        <v>184</v>
      </c>
      <c r="F132" s="166" t="s">
        <v>185</v>
      </c>
      <c r="G132" s="12"/>
      <c r="H132" s="12"/>
      <c r="I132" s="167"/>
      <c r="J132" s="168">
        <f>BK132</f>
        <v>0</v>
      </c>
      <c r="K132" s="12"/>
      <c r="L132" s="164"/>
      <c r="M132" s="169"/>
      <c r="N132" s="170"/>
      <c r="O132" s="170"/>
      <c r="P132" s="171">
        <f>P133+P152+P165+P219+P252+P259</f>
        <v>0</v>
      </c>
      <c r="Q132" s="170"/>
      <c r="R132" s="171">
        <f>R133+R152+R165+R219+R252+R259</f>
        <v>0</v>
      </c>
      <c r="S132" s="170"/>
      <c r="T132" s="172">
        <f>T133+T152+T165+T219+T252+T259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5" t="s">
        <v>80</v>
      </c>
      <c r="AT132" s="173" t="s">
        <v>75</v>
      </c>
      <c r="AU132" s="173" t="s">
        <v>76</v>
      </c>
      <c r="AY132" s="165" t="s">
        <v>142</v>
      </c>
      <c r="BK132" s="174">
        <f>BK133+BK152+BK165+BK219+BK252+BK259</f>
        <v>0</v>
      </c>
    </row>
    <row r="133" s="12" customFormat="1" ht="22.8" customHeight="1">
      <c r="A133" s="12"/>
      <c r="B133" s="164"/>
      <c r="C133" s="12"/>
      <c r="D133" s="165" t="s">
        <v>75</v>
      </c>
      <c r="E133" s="189" t="s">
        <v>80</v>
      </c>
      <c r="F133" s="189" t="s">
        <v>186</v>
      </c>
      <c r="G133" s="12"/>
      <c r="H133" s="12"/>
      <c r="I133" s="167"/>
      <c r="J133" s="190">
        <f>BK133</f>
        <v>0</v>
      </c>
      <c r="K133" s="12"/>
      <c r="L133" s="164"/>
      <c r="M133" s="169"/>
      <c r="N133" s="170"/>
      <c r="O133" s="170"/>
      <c r="P133" s="171">
        <f>SUM(P134:P151)</f>
        <v>0</v>
      </c>
      <c r="Q133" s="170"/>
      <c r="R133" s="171">
        <f>SUM(R134:R151)</f>
        <v>0</v>
      </c>
      <c r="S133" s="170"/>
      <c r="T133" s="17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5" t="s">
        <v>80</v>
      </c>
      <c r="AT133" s="173" t="s">
        <v>75</v>
      </c>
      <c r="AU133" s="173" t="s">
        <v>80</v>
      </c>
      <c r="AY133" s="165" t="s">
        <v>142</v>
      </c>
      <c r="BK133" s="174">
        <f>SUM(BK134:BK151)</f>
        <v>0</v>
      </c>
    </row>
    <row r="134" s="2" customFormat="1" ht="33" customHeight="1">
      <c r="A134" s="36"/>
      <c r="B134" s="175"/>
      <c r="C134" s="176" t="s">
        <v>80</v>
      </c>
      <c r="D134" s="176" t="s">
        <v>143</v>
      </c>
      <c r="E134" s="177" t="s">
        <v>187</v>
      </c>
      <c r="F134" s="178" t="s">
        <v>188</v>
      </c>
      <c r="G134" s="179" t="s">
        <v>189</v>
      </c>
      <c r="H134" s="180">
        <v>24.003</v>
      </c>
      <c r="I134" s="181"/>
      <c r="J134" s="182">
        <f>ROUND(I134*H134,2)</f>
        <v>0</v>
      </c>
      <c r="K134" s="178" t="s">
        <v>155</v>
      </c>
      <c r="L134" s="37"/>
      <c r="M134" s="183" t="s">
        <v>1</v>
      </c>
      <c r="N134" s="184" t="s">
        <v>42</v>
      </c>
      <c r="O134" s="7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141</v>
      </c>
      <c r="AT134" s="187" t="s">
        <v>143</v>
      </c>
      <c r="AU134" s="187" t="s">
        <v>88</v>
      </c>
      <c r="AY134" s="17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88</v>
      </c>
      <c r="BK134" s="188">
        <f>ROUND(I134*H134,2)</f>
        <v>0</v>
      </c>
      <c r="BL134" s="17" t="s">
        <v>141</v>
      </c>
      <c r="BM134" s="187" t="s">
        <v>88</v>
      </c>
    </row>
    <row r="135" s="13" customFormat="1">
      <c r="A135" s="13"/>
      <c r="B135" s="196"/>
      <c r="C135" s="13"/>
      <c r="D135" s="197" t="s">
        <v>190</v>
      </c>
      <c r="E135" s="198" t="s">
        <v>1</v>
      </c>
      <c r="F135" s="199" t="s">
        <v>652</v>
      </c>
      <c r="G135" s="13"/>
      <c r="H135" s="200">
        <v>24.003</v>
      </c>
      <c r="I135" s="201"/>
      <c r="J135" s="13"/>
      <c r="K135" s="13"/>
      <c r="L135" s="196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190</v>
      </c>
      <c r="AU135" s="198" t="s">
        <v>88</v>
      </c>
      <c r="AV135" s="13" t="s">
        <v>88</v>
      </c>
      <c r="AW135" s="13" t="s">
        <v>32</v>
      </c>
      <c r="AX135" s="13" t="s">
        <v>76</v>
      </c>
      <c r="AY135" s="198" t="s">
        <v>142</v>
      </c>
    </row>
    <row r="136" s="14" customFormat="1">
      <c r="A136" s="14"/>
      <c r="B136" s="205"/>
      <c r="C136" s="14"/>
      <c r="D136" s="197" t="s">
        <v>190</v>
      </c>
      <c r="E136" s="206" t="s">
        <v>1</v>
      </c>
      <c r="F136" s="207" t="s">
        <v>195</v>
      </c>
      <c r="G136" s="14"/>
      <c r="H136" s="208">
        <v>24.003</v>
      </c>
      <c r="I136" s="209"/>
      <c r="J136" s="14"/>
      <c r="K136" s="14"/>
      <c r="L136" s="205"/>
      <c r="M136" s="210"/>
      <c r="N136" s="211"/>
      <c r="O136" s="211"/>
      <c r="P136" s="211"/>
      <c r="Q136" s="211"/>
      <c r="R136" s="211"/>
      <c r="S136" s="211"/>
      <c r="T136" s="21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6" t="s">
        <v>190</v>
      </c>
      <c r="AU136" s="206" t="s">
        <v>88</v>
      </c>
      <c r="AV136" s="14" t="s">
        <v>141</v>
      </c>
      <c r="AW136" s="14" t="s">
        <v>32</v>
      </c>
      <c r="AX136" s="14" t="s">
        <v>80</v>
      </c>
      <c r="AY136" s="206" t="s">
        <v>142</v>
      </c>
    </row>
    <row r="137" s="2" customFormat="1" ht="33" customHeight="1">
      <c r="A137" s="36"/>
      <c r="B137" s="175"/>
      <c r="C137" s="176" t="s">
        <v>88</v>
      </c>
      <c r="D137" s="176" t="s">
        <v>143</v>
      </c>
      <c r="E137" s="177" t="s">
        <v>196</v>
      </c>
      <c r="F137" s="178" t="s">
        <v>197</v>
      </c>
      <c r="G137" s="179" t="s">
        <v>189</v>
      </c>
      <c r="H137" s="180">
        <v>12.000999999999999</v>
      </c>
      <c r="I137" s="181"/>
      <c r="J137" s="182">
        <f>ROUND(I137*H137,2)</f>
        <v>0</v>
      </c>
      <c r="K137" s="178" t="s">
        <v>155</v>
      </c>
      <c r="L137" s="37"/>
      <c r="M137" s="183" t="s">
        <v>1</v>
      </c>
      <c r="N137" s="184" t="s">
        <v>42</v>
      </c>
      <c r="O137" s="75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141</v>
      </c>
      <c r="AT137" s="187" t="s">
        <v>143</v>
      </c>
      <c r="AU137" s="187" t="s">
        <v>88</v>
      </c>
      <c r="AY137" s="17" t="s">
        <v>142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88</v>
      </c>
      <c r="BK137" s="188">
        <f>ROUND(I137*H137,2)</f>
        <v>0</v>
      </c>
      <c r="BL137" s="17" t="s">
        <v>141</v>
      </c>
      <c r="BM137" s="187" t="s">
        <v>141</v>
      </c>
    </row>
    <row r="138" s="2" customFormat="1" ht="37.8" customHeight="1">
      <c r="A138" s="36"/>
      <c r="B138" s="175"/>
      <c r="C138" s="176" t="s">
        <v>158</v>
      </c>
      <c r="D138" s="176" t="s">
        <v>143</v>
      </c>
      <c r="E138" s="177" t="s">
        <v>198</v>
      </c>
      <c r="F138" s="178" t="s">
        <v>199</v>
      </c>
      <c r="G138" s="179" t="s">
        <v>189</v>
      </c>
      <c r="H138" s="180">
        <v>12.000999999999999</v>
      </c>
      <c r="I138" s="181"/>
      <c r="J138" s="182">
        <f>ROUND(I138*H138,2)</f>
        <v>0</v>
      </c>
      <c r="K138" s="178" t="s">
        <v>155</v>
      </c>
      <c r="L138" s="37"/>
      <c r="M138" s="183" t="s">
        <v>1</v>
      </c>
      <c r="N138" s="184" t="s">
        <v>42</v>
      </c>
      <c r="O138" s="7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141</v>
      </c>
      <c r="AT138" s="187" t="s">
        <v>143</v>
      </c>
      <c r="AU138" s="187" t="s">
        <v>88</v>
      </c>
      <c r="AY138" s="17" t="s">
        <v>142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88</v>
      </c>
      <c r="BK138" s="188">
        <f>ROUND(I138*H138,2)</f>
        <v>0</v>
      </c>
      <c r="BL138" s="17" t="s">
        <v>141</v>
      </c>
      <c r="BM138" s="187" t="s">
        <v>160</v>
      </c>
    </row>
    <row r="139" s="13" customFormat="1">
      <c r="A139" s="13"/>
      <c r="B139" s="196"/>
      <c r="C139" s="13"/>
      <c r="D139" s="197" t="s">
        <v>190</v>
      </c>
      <c r="E139" s="198" t="s">
        <v>1</v>
      </c>
      <c r="F139" s="199" t="s">
        <v>653</v>
      </c>
      <c r="G139" s="13"/>
      <c r="H139" s="200">
        <v>12.000999999999999</v>
      </c>
      <c r="I139" s="201"/>
      <c r="J139" s="13"/>
      <c r="K139" s="13"/>
      <c r="L139" s="196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190</v>
      </c>
      <c r="AU139" s="198" t="s">
        <v>88</v>
      </c>
      <c r="AV139" s="13" t="s">
        <v>88</v>
      </c>
      <c r="AW139" s="13" t="s">
        <v>32</v>
      </c>
      <c r="AX139" s="13" t="s">
        <v>76</v>
      </c>
      <c r="AY139" s="198" t="s">
        <v>142</v>
      </c>
    </row>
    <row r="140" s="14" customFormat="1">
      <c r="A140" s="14"/>
      <c r="B140" s="205"/>
      <c r="C140" s="14"/>
      <c r="D140" s="197" t="s">
        <v>190</v>
      </c>
      <c r="E140" s="206" t="s">
        <v>1</v>
      </c>
      <c r="F140" s="207" t="s">
        <v>195</v>
      </c>
      <c r="G140" s="14"/>
      <c r="H140" s="208">
        <v>12.000999999999999</v>
      </c>
      <c r="I140" s="209"/>
      <c r="J140" s="14"/>
      <c r="K140" s="14"/>
      <c r="L140" s="205"/>
      <c r="M140" s="210"/>
      <c r="N140" s="211"/>
      <c r="O140" s="211"/>
      <c r="P140" s="211"/>
      <c r="Q140" s="211"/>
      <c r="R140" s="211"/>
      <c r="S140" s="211"/>
      <c r="T140" s="21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6" t="s">
        <v>190</v>
      </c>
      <c r="AU140" s="206" t="s">
        <v>88</v>
      </c>
      <c r="AV140" s="14" t="s">
        <v>141</v>
      </c>
      <c r="AW140" s="14" t="s">
        <v>32</v>
      </c>
      <c r="AX140" s="14" t="s">
        <v>80</v>
      </c>
      <c r="AY140" s="206" t="s">
        <v>142</v>
      </c>
    </row>
    <row r="141" s="2" customFormat="1" ht="24.15" customHeight="1">
      <c r="A141" s="36"/>
      <c r="B141" s="175"/>
      <c r="C141" s="176" t="s">
        <v>141</v>
      </c>
      <c r="D141" s="176" t="s">
        <v>143</v>
      </c>
      <c r="E141" s="177" t="s">
        <v>201</v>
      </c>
      <c r="F141" s="178" t="s">
        <v>202</v>
      </c>
      <c r="G141" s="179" t="s">
        <v>189</v>
      </c>
      <c r="H141" s="180">
        <v>12.000999999999999</v>
      </c>
      <c r="I141" s="181"/>
      <c r="J141" s="182">
        <f>ROUND(I141*H141,2)</f>
        <v>0</v>
      </c>
      <c r="K141" s="178" t="s">
        <v>155</v>
      </c>
      <c r="L141" s="37"/>
      <c r="M141" s="183" t="s">
        <v>1</v>
      </c>
      <c r="N141" s="184" t="s">
        <v>42</v>
      </c>
      <c r="O141" s="75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141</v>
      </c>
      <c r="AT141" s="187" t="s">
        <v>143</v>
      </c>
      <c r="AU141" s="187" t="s">
        <v>88</v>
      </c>
      <c r="AY141" s="17" t="s">
        <v>142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88</v>
      </c>
      <c r="BK141" s="188">
        <f>ROUND(I141*H141,2)</f>
        <v>0</v>
      </c>
      <c r="BL141" s="17" t="s">
        <v>141</v>
      </c>
      <c r="BM141" s="187" t="s">
        <v>164</v>
      </c>
    </row>
    <row r="142" s="2" customFormat="1" ht="33" customHeight="1">
      <c r="A142" s="36"/>
      <c r="B142" s="175"/>
      <c r="C142" s="176" t="s">
        <v>149</v>
      </c>
      <c r="D142" s="176" t="s">
        <v>143</v>
      </c>
      <c r="E142" s="177" t="s">
        <v>203</v>
      </c>
      <c r="F142" s="178" t="s">
        <v>204</v>
      </c>
      <c r="G142" s="179" t="s">
        <v>205</v>
      </c>
      <c r="H142" s="180">
        <v>24.001999999999999</v>
      </c>
      <c r="I142" s="181"/>
      <c r="J142" s="182">
        <f>ROUND(I142*H142,2)</f>
        <v>0</v>
      </c>
      <c r="K142" s="178" t="s">
        <v>155</v>
      </c>
      <c r="L142" s="37"/>
      <c r="M142" s="183" t="s">
        <v>1</v>
      </c>
      <c r="N142" s="184" t="s">
        <v>42</v>
      </c>
      <c r="O142" s="7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141</v>
      </c>
      <c r="AT142" s="187" t="s">
        <v>143</v>
      </c>
      <c r="AU142" s="187" t="s">
        <v>88</v>
      </c>
      <c r="AY142" s="17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7" t="s">
        <v>88</v>
      </c>
      <c r="BK142" s="188">
        <f>ROUND(I142*H142,2)</f>
        <v>0</v>
      </c>
      <c r="BL142" s="17" t="s">
        <v>141</v>
      </c>
      <c r="BM142" s="187" t="s">
        <v>90</v>
      </c>
    </row>
    <row r="143" s="13" customFormat="1">
      <c r="A143" s="13"/>
      <c r="B143" s="196"/>
      <c r="C143" s="13"/>
      <c r="D143" s="197" t="s">
        <v>190</v>
      </c>
      <c r="E143" s="198" t="s">
        <v>1</v>
      </c>
      <c r="F143" s="199" t="s">
        <v>654</v>
      </c>
      <c r="G143" s="13"/>
      <c r="H143" s="200">
        <v>24.001999999999999</v>
      </c>
      <c r="I143" s="201"/>
      <c r="J143" s="13"/>
      <c r="K143" s="13"/>
      <c r="L143" s="196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190</v>
      </c>
      <c r="AU143" s="198" t="s">
        <v>88</v>
      </c>
      <c r="AV143" s="13" t="s">
        <v>88</v>
      </c>
      <c r="AW143" s="13" t="s">
        <v>32</v>
      </c>
      <c r="AX143" s="13" t="s">
        <v>76</v>
      </c>
      <c r="AY143" s="198" t="s">
        <v>142</v>
      </c>
    </row>
    <row r="144" s="14" customFormat="1">
      <c r="A144" s="14"/>
      <c r="B144" s="205"/>
      <c r="C144" s="14"/>
      <c r="D144" s="197" t="s">
        <v>190</v>
      </c>
      <c r="E144" s="206" t="s">
        <v>1</v>
      </c>
      <c r="F144" s="207" t="s">
        <v>195</v>
      </c>
      <c r="G144" s="14"/>
      <c r="H144" s="208">
        <v>24.001999999999999</v>
      </c>
      <c r="I144" s="209"/>
      <c r="J144" s="14"/>
      <c r="K144" s="14"/>
      <c r="L144" s="205"/>
      <c r="M144" s="210"/>
      <c r="N144" s="211"/>
      <c r="O144" s="211"/>
      <c r="P144" s="211"/>
      <c r="Q144" s="211"/>
      <c r="R144" s="211"/>
      <c r="S144" s="211"/>
      <c r="T144" s="21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6" t="s">
        <v>190</v>
      </c>
      <c r="AU144" s="206" t="s">
        <v>88</v>
      </c>
      <c r="AV144" s="14" t="s">
        <v>141</v>
      </c>
      <c r="AW144" s="14" t="s">
        <v>32</v>
      </c>
      <c r="AX144" s="14" t="s">
        <v>80</v>
      </c>
      <c r="AY144" s="206" t="s">
        <v>142</v>
      </c>
    </row>
    <row r="145" s="2" customFormat="1" ht="16.5" customHeight="1">
      <c r="A145" s="36"/>
      <c r="B145" s="175"/>
      <c r="C145" s="176" t="s">
        <v>160</v>
      </c>
      <c r="D145" s="176" t="s">
        <v>143</v>
      </c>
      <c r="E145" s="177" t="s">
        <v>207</v>
      </c>
      <c r="F145" s="178" t="s">
        <v>208</v>
      </c>
      <c r="G145" s="179" t="s">
        <v>189</v>
      </c>
      <c r="H145" s="180">
        <v>12.000999999999999</v>
      </c>
      <c r="I145" s="181"/>
      <c r="J145" s="182">
        <f>ROUND(I145*H145,2)</f>
        <v>0</v>
      </c>
      <c r="K145" s="178" t="s">
        <v>155</v>
      </c>
      <c r="L145" s="37"/>
      <c r="M145" s="183" t="s">
        <v>1</v>
      </c>
      <c r="N145" s="184" t="s">
        <v>42</v>
      </c>
      <c r="O145" s="7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141</v>
      </c>
      <c r="AT145" s="187" t="s">
        <v>143</v>
      </c>
      <c r="AU145" s="187" t="s">
        <v>88</v>
      </c>
      <c r="AY145" s="17" t="s">
        <v>142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88</v>
      </c>
      <c r="BK145" s="188">
        <f>ROUND(I145*H145,2)</f>
        <v>0</v>
      </c>
      <c r="BL145" s="17" t="s">
        <v>141</v>
      </c>
      <c r="BM145" s="187" t="s">
        <v>8</v>
      </c>
    </row>
    <row r="146" s="2" customFormat="1" ht="24.15" customHeight="1">
      <c r="A146" s="36"/>
      <c r="B146" s="175"/>
      <c r="C146" s="176" t="s">
        <v>209</v>
      </c>
      <c r="D146" s="176" t="s">
        <v>143</v>
      </c>
      <c r="E146" s="177" t="s">
        <v>210</v>
      </c>
      <c r="F146" s="178" t="s">
        <v>211</v>
      </c>
      <c r="G146" s="179" t="s">
        <v>189</v>
      </c>
      <c r="H146" s="180">
        <v>12.002000000000001</v>
      </c>
      <c r="I146" s="181"/>
      <c r="J146" s="182">
        <f>ROUND(I146*H146,2)</f>
        <v>0</v>
      </c>
      <c r="K146" s="178" t="s">
        <v>155</v>
      </c>
      <c r="L146" s="37"/>
      <c r="M146" s="183" t="s">
        <v>1</v>
      </c>
      <c r="N146" s="184" t="s">
        <v>42</v>
      </c>
      <c r="O146" s="75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141</v>
      </c>
      <c r="AT146" s="187" t="s">
        <v>143</v>
      </c>
      <c r="AU146" s="187" t="s">
        <v>88</v>
      </c>
      <c r="AY146" s="17" t="s">
        <v>142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88</v>
      </c>
      <c r="BK146" s="188">
        <f>ROUND(I146*H146,2)</f>
        <v>0</v>
      </c>
      <c r="BL146" s="17" t="s">
        <v>141</v>
      </c>
      <c r="BM146" s="187" t="s">
        <v>95</v>
      </c>
    </row>
    <row r="147" s="13" customFormat="1">
      <c r="A147" s="13"/>
      <c r="B147" s="196"/>
      <c r="C147" s="13"/>
      <c r="D147" s="197" t="s">
        <v>190</v>
      </c>
      <c r="E147" s="198" t="s">
        <v>1</v>
      </c>
      <c r="F147" s="199" t="s">
        <v>655</v>
      </c>
      <c r="G147" s="13"/>
      <c r="H147" s="200">
        <v>12.002000000000001</v>
      </c>
      <c r="I147" s="201"/>
      <c r="J147" s="13"/>
      <c r="K147" s="13"/>
      <c r="L147" s="196"/>
      <c r="M147" s="202"/>
      <c r="N147" s="203"/>
      <c r="O147" s="203"/>
      <c r="P147" s="203"/>
      <c r="Q147" s="203"/>
      <c r="R147" s="203"/>
      <c r="S147" s="203"/>
      <c r="T147" s="20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8" t="s">
        <v>190</v>
      </c>
      <c r="AU147" s="198" t="s">
        <v>88</v>
      </c>
      <c r="AV147" s="13" t="s">
        <v>88</v>
      </c>
      <c r="AW147" s="13" t="s">
        <v>32</v>
      </c>
      <c r="AX147" s="13" t="s">
        <v>76</v>
      </c>
      <c r="AY147" s="198" t="s">
        <v>142</v>
      </c>
    </row>
    <row r="148" s="14" customFormat="1">
      <c r="A148" s="14"/>
      <c r="B148" s="205"/>
      <c r="C148" s="14"/>
      <c r="D148" s="197" t="s">
        <v>190</v>
      </c>
      <c r="E148" s="206" t="s">
        <v>1</v>
      </c>
      <c r="F148" s="207" t="s">
        <v>195</v>
      </c>
      <c r="G148" s="14"/>
      <c r="H148" s="208">
        <v>12.002000000000001</v>
      </c>
      <c r="I148" s="209"/>
      <c r="J148" s="14"/>
      <c r="K148" s="14"/>
      <c r="L148" s="205"/>
      <c r="M148" s="210"/>
      <c r="N148" s="211"/>
      <c r="O148" s="211"/>
      <c r="P148" s="211"/>
      <c r="Q148" s="211"/>
      <c r="R148" s="211"/>
      <c r="S148" s="211"/>
      <c r="T148" s="21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6" t="s">
        <v>190</v>
      </c>
      <c r="AU148" s="206" t="s">
        <v>88</v>
      </c>
      <c r="AV148" s="14" t="s">
        <v>141</v>
      </c>
      <c r="AW148" s="14" t="s">
        <v>32</v>
      </c>
      <c r="AX148" s="14" t="s">
        <v>80</v>
      </c>
      <c r="AY148" s="206" t="s">
        <v>142</v>
      </c>
    </row>
    <row r="149" s="2" customFormat="1" ht="24.15" customHeight="1">
      <c r="A149" s="36"/>
      <c r="B149" s="175"/>
      <c r="C149" s="176" t="s">
        <v>164</v>
      </c>
      <c r="D149" s="176" t="s">
        <v>143</v>
      </c>
      <c r="E149" s="177" t="s">
        <v>216</v>
      </c>
      <c r="F149" s="178" t="s">
        <v>217</v>
      </c>
      <c r="G149" s="179" t="s">
        <v>218</v>
      </c>
      <c r="H149" s="180">
        <v>24.003</v>
      </c>
      <c r="I149" s="181"/>
      <c r="J149" s="182">
        <f>ROUND(I149*H149,2)</f>
        <v>0</v>
      </c>
      <c r="K149" s="178" t="s">
        <v>155</v>
      </c>
      <c r="L149" s="37"/>
      <c r="M149" s="183" t="s">
        <v>1</v>
      </c>
      <c r="N149" s="184" t="s">
        <v>42</v>
      </c>
      <c r="O149" s="75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141</v>
      </c>
      <c r="AT149" s="187" t="s">
        <v>143</v>
      </c>
      <c r="AU149" s="187" t="s">
        <v>88</v>
      </c>
      <c r="AY149" s="17" t="s">
        <v>142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88</v>
      </c>
      <c r="BK149" s="188">
        <f>ROUND(I149*H149,2)</f>
        <v>0</v>
      </c>
      <c r="BL149" s="17" t="s">
        <v>141</v>
      </c>
      <c r="BM149" s="187" t="s">
        <v>98</v>
      </c>
    </row>
    <row r="150" s="13" customFormat="1">
      <c r="A150" s="13"/>
      <c r="B150" s="196"/>
      <c r="C150" s="13"/>
      <c r="D150" s="197" t="s">
        <v>190</v>
      </c>
      <c r="E150" s="198" t="s">
        <v>1</v>
      </c>
      <c r="F150" s="199" t="s">
        <v>656</v>
      </c>
      <c r="G150" s="13"/>
      <c r="H150" s="200">
        <v>24.003</v>
      </c>
      <c r="I150" s="201"/>
      <c r="J150" s="13"/>
      <c r="K150" s="13"/>
      <c r="L150" s="196"/>
      <c r="M150" s="202"/>
      <c r="N150" s="203"/>
      <c r="O150" s="203"/>
      <c r="P150" s="203"/>
      <c r="Q150" s="203"/>
      <c r="R150" s="203"/>
      <c r="S150" s="203"/>
      <c r="T150" s="20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8" t="s">
        <v>190</v>
      </c>
      <c r="AU150" s="198" t="s">
        <v>88</v>
      </c>
      <c r="AV150" s="13" t="s">
        <v>88</v>
      </c>
      <c r="AW150" s="13" t="s">
        <v>32</v>
      </c>
      <c r="AX150" s="13" t="s">
        <v>76</v>
      </c>
      <c r="AY150" s="198" t="s">
        <v>142</v>
      </c>
    </row>
    <row r="151" s="14" customFormat="1">
      <c r="A151" s="14"/>
      <c r="B151" s="205"/>
      <c r="C151" s="14"/>
      <c r="D151" s="197" t="s">
        <v>190</v>
      </c>
      <c r="E151" s="206" t="s">
        <v>1</v>
      </c>
      <c r="F151" s="207" t="s">
        <v>195</v>
      </c>
      <c r="G151" s="14"/>
      <c r="H151" s="208">
        <v>24.003</v>
      </c>
      <c r="I151" s="209"/>
      <c r="J151" s="14"/>
      <c r="K151" s="14"/>
      <c r="L151" s="205"/>
      <c r="M151" s="210"/>
      <c r="N151" s="211"/>
      <c r="O151" s="211"/>
      <c r="P151" s="211"/>
      <c r="Q151" s="211"/>
      <c r="R151" s="211"/>
      <c r="S151" s="211"/>
      <c r="T151" s="21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6" t="s">
        <v>190</v>
      </c>
      <c r="AU151" s="206" t="s">
        <v>88</v>
      </c>
      <c r="AV151" s="14" t="s">
        <v>141</v>
      </c>
      <c r="AW151" s="14" t="s">
        <v>32</v>
      </c>
      <c r="AX151" s="14" t="s">
        <v>80</v>
      </c>
      <c r="AY151" s="206" t="s">
        <v>142</v>
      </c>
    </row>
    <row r="152" s="12" customFormat="1" ht="22.8" customHeight="1">
      <c r="A152" s="12"/>
      <c r="B152" s="164"/>
      <c r="C152" s="12"/>
      <c r="D152" s="165" t="s">
        <v>75</v>
      </c>
      <c r="E152" s="189" t="s">
        <v>88</v>
      </c>
      <c r="F152" s="189" t="s">
        <v>222</v>
      </c>
      <c r="G152" s="12"/>
      <c r="H152" s="12"/>
      <c r="I152" s="167"/>
      <c r="J152" s="190">
        <f>BK152</f>
        <v>0</v>
      </c>
      <c r="K152" s="12"/>
      <c r="L152" s="164"/>
      <c r="M152" s="169"/>
      <c r="N152" s="170"/>
      <c r="O152" s="170"/>
      <c r="P152" s="171">
        <f>SUM(P153:P164)</f>
        <v>0</v>
      </c>
      <c r="Q152" s="170"/>
      <c r="R152" s="171">
        <f>SUM(R153:R164)</f>
        <v>0</v>
      </c>
      <c r="S152" s="170"/>
      <c r="T152" s="172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5" t="s">
        <v>80</v>
      </c>
      <c r="AT152" s="173" t="s">
        <v>75</v>
      </c>
      <c r="AU152" s="173" t="s">
        <v>80</v>
      </c>
      <c r="AY152" s="165" t="s">
        <v>142</v>
      </c>
      <c r="BK152" s="174">
        <f>SUM(BK153:BK164)</f>
        <v>0</v>
      </c>
    </row>
    <row r="153" s="2" customFormat="1" ht="33" customHeight="1">
      <c r="A153" s="36"/>
      <c r="B153" s="175"/>
      <c r="C153" s="176" t="s">
        <v>223</v>
      </c>
      <c r="D153" s="176" t="s">
        <v>143</v>
      </c>
      <c r="E153" s="177" t="s">
        <v>224</v>
      </c>
      <c r="F153" s="178" t="s">
        <v>225</v>
      </c>
      <c r="G153" s="179" t="s">
        <v>189</v>
      </c>
      <c r="H153" s="180">
        <v>9.6010000000000009</v>
      </c>
      <c r="I153" s="181"/>
      <c r="J153" s="182">
        <f>ROUND(I153*H153,2)</f>
        <v>0</v>
      </c>
      <c r="K153" s="178" t="s">
        <v>155</v>
      </c>
      <c r="L153" s="37"/>
      <c r="M153" s="183" t="s">
        <v>1</v>
      </c>
      <c r="N153" s="184" t="s">
        <v>42</v>
      </c>
      <c r="O153" s="75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141</v>
      </c>
      <c r="AT153" s="187" t="s">
        <v>143</v>
      </c>
      <c r="AU153" s="187" t="s">
        <v>88</v>
      </c>
      <c r="AY153" s="17" t="s">
        <v>142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88</v>
      </c>
      <c r="BK153" s="188">
        <f>ROUND(I153*H153,2)</f>
        <v>0</v>
      </c>
      <c r="BL153" s="17" t="s">
        <v>141</v>
      </c>
      <c r="BM153" s="187" t="s">
        <v>226</v>
      </c>
    </row>
    <row r="154" s="13" customFormat="1">
      <c r="A154" s="13"/>
      <c r="B154" s="196"/>
      <c r="C154" s="13"/>
      <c r="D154" s="197" t="s">
        <v>190</v>
      </c>
      <c r="E154" s="198" t="s">
        <v>1</v>
      </c>
      <c r="F154" s="199" t="s">
        <v>657</v>
      </c>
      <c r="G154" s="13"/>
      <c r="H154" s="200">
        <v>9.6010000000000009</v>
      </c>
      <c r="I154" s="201"/>
      <c r="J154" s="13"/>
      <c r="K154" s="13"/>
      <c r="L154" s="196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190</v>
      </c>
      <c r="AU154" s="198" t="s">
        <v>88</v>
      </c>
      <c r="AV154" s="13" t="s">
        <v>88</v>
      </c>
      <c r="AW154" s="13" t="s">
        <v>32</v>
      </c>
      <c r="AX154" s="13" t="s">
        <v>76</v>
      </c>
      <c r="AY154" s="198" t="s">
        <v>142</v>
      </c>
    </row>
    <row r="155" s="14" customFormat="1">
      <c r="A155" s="14"/>
      <c r="B155" s="205"/>
      <c r="C155" s="14"/>
      <c r="D155" s="197" t="s">
        <v>190</v>
      </c>
      <c r="E155" s="206" t="s">
        <v>1</v>
      </c>
      <c r="F155" s="207" t="s">
        <v>195</v>
      </c>
      <c r="G155" s="14"/>
      <c r="H155" s="208">
        <v>9.6010000000000009</v>
      </c>
      <c r="I155" s="209"/>
      <c r="J155" s="14"/>
      <c r="K155" s="14"/>
      <c r="L155" s="205"/>
      <c r="M155" s="210"/>
      <c r="N155" s="211"/>
      <c r="O155" s="211"/>
      <c r="P155" s="211"/>
      <c r="Q155" s="211"/>
      <c r="R155" s="211"/>
      <c r="S155" s="211"/>
      <c r="T155" s="21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6" t="s">
        <v>190</v>
      </c>
      <c r="AU155" s="206" t="s">
        <v>88</v>
      </c>
      <c r="AV155" s="14" t="s">
        <v>141</v>
      </c>
      <c r="AW155" s="14" t="s">
        <v>32</v>
      </c>
      <c r="AX155" s="14" t="s">
        <v>80</v>
      </c>
      <c r="AY155" s="206" t="s">
        <v>142</v>
      </c>
    </row>
    <row r="156" s="2" customFormat="1" ht="24.15" customHeight="1">
      <c r="A156" s="36"/>
      <c r="B156" s="175"/>
      <c r="C156" s="176" t="s">
        <v>90</v>
      </c>
      <c r="D156" s="176" t="s">
        <v>143</v>
      </c>
      <c r="E156" s="177" t="s">
        <v>231</v>
      </c>
      <c r="F156" s="178" t="s">
        <v>232</v>
      </c>
      <c r="G156" s="179" t="s">
        <v>218</v>
      </c>
      <c r="H156" s="180">
        <v>74.676000000000002</v>
      </c>
      <c r="I156" s="181"/>
      <c r="J156" s="182">
        <f>ROUND(I156*H156,2)</f>
        <v>0</v>
      </c>
      <c r="K156" s="178" t="s">
        <v>155</v>
      </c>
      <c r="L156" s="37"/>
      <c r="M156" s="183" t="s">
        <v>1</v>
      </c>
      <c r="N156" s="184" t="s">
        <v>42</v>
      </c>
      <c r="O156" s="75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141</v>
      </c>
      <c r="AT156" s="187" t="s">
        <v>143</v>
      </c>
      <c r="AU156" s="187" t="s">
        <v>88</v>
      </c>
      <c r="AY156" s="17" t="s">
        <v>142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88</v>
      </c>
      <c r="BK156" s="188">
        <f>ROUND(I156*H156,2)</f>
        <v>0</v>
      </c>
      <c r="BL156" s="17" t="s">
        <v>141</v>
      </c>
      <c r="BM156" s="187" t="s">
        <v>105</v>
      </c>
    </row>
    <row r="157" s="13" customFormat="1">
      <c r="A157" s="13"/>
      <c r="B157" s="196"/>
      <c r="C157" s="13"/>
      <c r="D157" s="197" t="s">
        <v>190</v>
      </c>
      <c r="E157" s="198" t="s">
        <v>1</v>
      </c>
      <c r="F157" s="199" t="s">
        <v>658</v>
      </c>
      <c r="G157" s="13"/>
      <c r="H157" s="200">
        <v>74.676000000000002</v>
      </c>
      <c r="I157" s="201"/>
      <c r="J157" s="13"/>
      <c r="K157" s="13"/>
      <c r="L157" s="196"/>
      <c r="M157" s="202"/>
      <c r="N157" s="203"/>
      <c r="O157" s="203"/>
      <c r="P157" s="203"/>
      <c r="Q157" s="203"/>
      <c r="R157" s="203"/>
      <c r="S157" s="203"/>
      <c r="T157" s="20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8" t="s">
        <v>190</v>
      </c>
      <c r="AU157" s="198" t="s">
        <v>88</v>
      </c>
      <c r="AV157" s="13" t="s">
        <v>88</v>
      </c>
      <c r="AW157" s="13" t="s">
        <v>32</v>
      </c>
      <c r="AX157" s="13" t="s">
        <v>76</v>
      </c>
      <c r="AY157" s="198" t="s">
        <v>142</v>
      </c>
    </row>
    <row r="158" s="14" customFormat="1">
      <c r="A158" s="14"/>
      <c r="B158" s="205"/>
      <c r="C158" s="14"/>
      <c r="D158" s="197" t="s">
        <v>190</v>
      </c>
      <c r="E158" s="206" t="s">
        <v>1</v>
      </c>
      <c r="F158" s="207" t="s">
        <v>195</v>
      </c>
      <c r="G158" s="14"/>
      <c r="H158" s="208">
        <v>74.676000000000002</v>
      </c>
      <c r="I158" s="209"/>
      <c r="J158" s="14"/>
      <c r="K158" s="14"/>
      <c r="L158" s="205"/>
      <c r="M158" s="210"/>
      <c r="N158" s="211"/>
      <c r="O158" s="211"/>
      <c r="P158" s="211"/>
      <c r="Q158" s="211"/>
      <c r="R158" s="211"/>
      <c r="S158" s="211"/>
      <c r="T158" s="21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6" t="s">
        <v>190</v>
      </c>
      <c r="AU158" s="206" t="s">
        <v>88</v>
      </c>
      <c r="AV158" s="14" t="s">
        <v>141</v>
      </c>
      <c r="AW158" s="14" t="s">
        <v>32</v>
      </c>
      <c r="AX158" s="14" t="s">
        <v>80</v>
      </c>
      <c r="AY158" s="206" t="s">
        <v>142</v>
      </c>
    </row>
    <row r="159" s="2" customFormat="1" ht="24.15" customHeight="1">
      <c r="A159" s="36"/>
      <c r="B159" s="175"/>
      <c r="C159" s="213" t="s">
        <v>237</v>
      </c>
      <c r="D159" s="213" t="s">
        <v>238</v>
      </c>
      <c r="E159" s="214" t="s">
        <v>239</v>
      </c>
      <c r="F159" s="215" t="s">
        <v>240</v>
      </c>
      <c r="G159" s="216" t="s">
        <v>218</v>
      </c>
      <c r="H159" s="217">
        <v>85.876999999999995</v>
      </c>
      <c r="I159" s="218"/>
      <c r="J159" s="219">
        <f>ROUND(I159*H159,2)</f>
        <v>0</v>
      </c>
      <c r="K159" s="215" t="s">
        <v>155</v>
      </c>
      <c r="L159" s="220"/>
      <c r="M159" s="221" t="s">
        <v>1</v>
      </c>
      <c r="N159" s="222" t="s">
        <v>42</v>
      </c>
      <c r="O159" s="7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164</v>
      </c>
      <c r="AT159" s="187" t="s">
        <v>238</v>
      </c>
      <c r="AU159" s="187" t="s">
        <v>88</v>
      </c>
      <c r="AY159" s="17" t="s">
        <v>142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7" t="s">
        <v>88</v>
      </c>
      <c r="BK159" s="188">
        <f>ROUND(I159*H159,2)</f>
        <v>0</v>
      </c>
      <c r="BL159" s="17" t="s">
        <v>141</v>
      </c>
      <c r="BM159" s="187" t="s">
        <v>108</v>
      </c>
    </row>
    <row r="160" s="13" customFormat="1">
      <c r="A160" s="13"/>
      <c r="B160" s="196"/>
      <c r="C160" s="13"/>
      <c r="D160" s="197" t="s">
        <v>190</v>
      </c>
      <c r="E160" s="198" t="s">
        <v>1</v>
      </c>
      <c r="F160" s="199" t="s">
        <v>659</v>
      </c>
      <c r="G160" s="13"/>
      <c r="H160" s="200">
        <v>85.876999999999995</v>
      </c>
      <c r="I160" s="201"/>
      <c r="J160" s="13"/>
      <c r="K160" s="13"/>
      <c r="L160" s="196"/>
      <c r="M160" s="202"/>
      <c r="N160" s="203"/>
      <c r="O160" s="203"/>
      <c r="P160" s="203"/>
      <c r="Q160" s="203"/>
      <c r="R160" s="203"/>
      <c r="S160" s="203"/>
      <c r="T160" s="20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8" t="s">
        <v>190</v>
      </c>
      <c r="AU160" s="198" t="s">
        <v>88</v>
      </c>
      <c r="AV160" s="13" t="s">
        <v>88</v>
      </c>
      <c r="AW160" s="13" t="s">
        <v>32</v>
      </c>
      <c r="AX160" s="13" t="s">
        <v>76</v>
      </c>
      <c r="AY160" s="198" t="s">
        <v>142</v>
      </c>
    </row>
    <row r="161" s="14" customFormat="1">
      <c r="A161" s="14"/>
      <c r="B161" s="205"/>
      <c r="C161" s="14"/>
      <c r="D161" s="197" t="s">
        <v>190</v>
      </c>
      <c r="E161" s="206" t="s">
        <v>1</v>
      </c>
      <c r="F161" s="207" t="s">
        <v>195</v>
      </c>
      <c r="G161" s="14"/>
      <c r="H161" s="208">
        <v>85.876999999999995</v>
      </c>
      <c r="I161" s="209"/>
      <c r="J161" s="14"/>
      <c r="K161" s="14"/>
      <c r="L161" s="205"/>
      <c r="M161" s="210"/>
      <c r="N161" s="211"/>
      <c r="O161" s="211"/>
      <c r="P161" s="211"/>
      <c r="Q161" s="211"/>
      <c r="R161" s="211"/>
      <c r="S161" s="211"/>
      <c r="T161" s="21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6" t="s">
        <v>190</v>
      </c>
      <c r="AU161" s="206" t="s">
        <v>88</v>
      </c>
      <c r="AV161" s="14" t="s">
        <v>141</v>
      </c>
      <c r="AW161" s="14" t="s">
        <v>32</v>
      </c>
      <c r="AX161" s="14" t="s">
        <v>80</v>
      </c>
      <c r="AY161" s="206" t="s">
        <v>142</v>
      </c>
    </row>
    <row r="162" s="2" customFormat="1" ht="33" customHeight="1">
      <c r="A162" s="36"/>
      <c r="B162" s="175"/>
      <c r="C162" s="176" t="s">
        <v>8</v>
      </c>
      <c r="D162" s="176" t="s">
        <v>143</v>
      </c>
      <c r="E162" s="177" t="s">
        <v>242</v>
      </c>
      <c r="F162" s="178" t="s">
        <v>243</v>
      </c>
      <c r="G162" s="179" t="s">
        <v>244</v>
      </c>
      <c r="H162" s="180">
        <v>26.670000000000002</v>
      </c>
      <c r="I162" s="181"/>
      <c r="J162" s="182">
        <f>ROUND(I162*H162,2)</f>
        <v>0</v>
      </c>
      <c r="K162" s="178" t="s">
        <v>155</v>
      </c>
      <c r="L162" s="37"/>
      <c r="M162" s="183" t="s">
        <v>1</v>
      </c>
      <c r="N162" s="184" t="s">
        <v>42</v>
      </c>
      <c r="O162" s="75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7" t="s">
        <v>141</v>
      </c>
      <c r="AT162" s="187" t="s">
        <v>143</v>
      </c>
      <c r="AU162" s="187" t="s">
        <v>88</v>
      </c>
      <c r="AY162" s="17" t="s">
        <v>142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7" t="s">
        <v>88</v>
      </c>
      <c r="BK162" s="188">
        <f>ROUND(I162*H162,2)</f>
        <v>0</v>
      </c>
      <c r="BL162" s="17" t="s">
        <v>141</v>
      </c>
      <c r="BM162" s="187" t="s">
        <v>245</v>
      </c>
    </row>
    <row r="163" s="13" customFormat="1">
      <c r="A163" s="13"/>
      <c r="B163" s="196"/>
      <c r="C163" s="13"/>
      <c r="D163" s="197" t="s">
        <v>190</v>
      </c>
      <c r="E163" s="198" t="s">
        <v>1</v>
      </c>
      <c r="F163" s="199" t="s">
        <v>660</v>
      </c>
      <c r="G163" s="13"/>
      <c r="H163" s="200">
        <v>26.670000000000002</v>
      </c>
      <c r="I163" s="201"/>
      <c r="J163" s="13"/>
      <c r="K163" s="13"/>
      <c r="L163" s="196"/>
      <c r="M163" s="202"/>
      <c r="N163" s="203"/>
      <c r="O163" s="203"/>
      <c r="P163" s="203"/>
      <c r="Q163" s="203"/>
      <c r="R163" s="203"/>
      <c r="S163" s="203"/>
      <c r="T163" s="20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8" t="s">
        <v>190</v>
      </c>
      <c r="AU163" s="198" t="s">
        <v>88</v>
      </c>
      <c r="AV163" s="13" t="s">
        <v>88</v>
      </c>
      <c r="AW163" s="13" t="s">
        <v>32</v>
      </c>
      <c r="AX163" s="13" t="s">
        <v>76</v>
      </c>
      <c r="AY163" s="198" t="s">
        <v>142</v>
      </c>
    </row>
    <row r="164" s="14" customFormat="1">
      <c r="A164" s="14"/>
      <c r="B164" s="205"/>
      <c r="C164" s="14"/>
      <c r="D164" s="197" t="s">
        <v>190</v>
      </c>
      <c r="E164" s="206" t="s">
        <v>1</v>
      </c>
      <c r="F164" s="207" t="s">
        <v>195</v>
      </c>
      <c r="G164" s="14"/>
      <c r="H164" s="208">
        <v>26.670000000000002</v>
      </c>
      <c r="I164" s="209"/>
      <c r="J164" s="14"/>
      <c r="K164" s="14"/>
      <c r="L164" s="205"/>
      <c r="M164" s="210"/>
      <c r="N164" s="211"/>
      <c r="O164" s="211"/>
      <c r="P164" s="211"/>
      <c r="Q164" s="211"/>
      <c r="R164" s="211"/>
      <c r="S164" s="211"/>
      <c r="T164" s="21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6" t="s">
        <v>190</v>
      </c>
      <c r="AU164" s="206" t="s">
        <v>88</v>
      </c>
      <c r="AV164" s="14" t="s">
        <v>141</v>
      </c>
      <c r="AW164" s="14" t="s">
        <v>32</v>
      </c>
      <c r="AX164" s="14" t="s">
        <v>80</v>
      </c>
      <c r="AY164" s="206" t="s">
        <v>142</v>
      </c>
    </row>
    <row r="165" s="12" customFormat="1" ht="22.8" customHeight="1">
      <c r="A165" s="12"/>
      <c r="B165" s="164"/>
      <c r="C165" s="12"/>
      <c r="D165" s="165" t="s">
        <v>75</v>
      </c>
      <c r="E165" s="189" t="s">
        <v>160</v>
      </c>
      <c r="F165" s="189" t="s">
        <v>268</v>
      </c>
      <c r="G165" s="12"/>
      <c r="H165" s="12"/>
      <c r="I165" s="167"/>
      <c r="J165" s="190">
        <f>BK165</f>
        <v>0</v>
      </c>
      <c r="K165" s="12"/>
      <c r="L165" s="164"/>
      <c r="M165" s="169"/>
      <c r="N165" s="170"/>
      <c r="O165" s="170"/>
      <c r="P165" s="171">
        <f>SUM(P166:P218)</f>
        <v>0</v>
      </c>
      <c r="Q165" s="170"/>
      <c r="R165" s="171">
        <f>SUM(R166:R218)</f>
        <v>0</v>
      </c>
      <c r="S165" s="170"/>
      <c r="T165" s="172">
        <f>SUM(T166:T218)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5" t="s">
        <v>80</v>
      </c>
      <c r="AT165" s="173" t="s">
        <v>75</v>
      </c>
      <c r="AU165" s="173" t="s">
        <v>80</v>
      </c>
      <c r="AY165" s="165" t="s">
        <v>142</v>
      </c>
      <c r="BK165" s="174">
        <f>SUM(BK166:BK218)</f>
        <v>0</v>
      </c>
    </row>
    <row r="166" s="2" customFormat="1" ht="24.15" customHeight="1">
      <c r="A166" s="36"/>
      <c r="B166" s="175"/>
      <c r="C166" s="176" t="s">
        <v>251</v>
      </c>
      <c r="D166" s="176" t="s">
        <v>143</v>
      </c>
      <c r="E166" s="177" t="s">
        <v>288</v>
      </c>
      <c r="F166" s="178" t="s">
        <v>289</v>
      </c>
      <c r="G166" s="179" t="s">
        <v>218</v>
      </c>
      <c r="H166" s="180">
        <v>138.59899999999999</v>
      </c>
      <c r="I166" s="181"/>
      <c r="J166" s="182">
        <f>ROUND(I166*H166,2)</f>
        <v>0</v>
      </c>
      <c r="K166" s="178" t="s">
        <v>155</v>
      </c>
      <c r="L166" s="37"/>
      <c r="M166" s="183" t="s">
        <v>1</v>
      </c>
      <c r="N166" s="184" t="s">
        <v>42</v>
      </c>
      <c r="O166" s="75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141</v>
      </c>
      <c r="AT166" s="187" t="s">
        <v>143</v>
      </c>
      <c r="AU166" s="187" t="s">
        <v>88</v>
      </c>
      <c r="AY166" s="17" t="s">
        <v>142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7" t="s">
        <v>88</v>
      </c>
      <c r="BK166" s="188">
        <f>ROUND(I166*H166,2)</f>
        <v>0</v>
      </c>
      <c r="BL166" s="17" t="s">
        <v>141</v>
      </c>
      <c r="BM166" s="187" t="s">
        <v>254</v>
      </c>
    </row>
    <row r="167" s="13" customFormat="1">
      <c r="A167" s="13"/>
      <c r="B167" s="196"/>
      <c r="C167" s="13"/>
      <c r="D167" s="197" t="s">
        <v>190</v>
      </c>
      <c r="E167" s="198" t="s">
        <v>1</v>
      </c>
      <c r="F167" s="199" t="s">
        <v>661</v>
      </c>
      <c r="G167" s="13"/>
      <c r="H167" s="200">
        <v>138.59899999999999</v>
      </c>
      <c r="I167" s="201"/>
      <c r="J167" s="13"/>
      <c r="K167" s="13"/>
      <c r="L167" s="196"/>
      <c r="M167" s="202"/>
      <c r="N167" s="203"/>
      <c r="O167" s="203"/>
      <c r="P167" s="203"/>
      <c r="Q167" s="203"/>
      <c r="R167" s="203"/>
      <c r="S167" s="203"/>
      <c r="T167" s="20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8" t="s">
        <v>190</v>
      </c>
      <c r="AU167" s="198" t="s">
        <v>88</v>
      </c>
      <c r="AV167" s="13" t="s">
        <v>88</v>
      </c>
      <c r="AW167" s="13" t="s">
        <v>32</v>
      </c>
      <c r="AX167" s="13" t="s">
        <v>76</v>
      </c>
      <c r="AY167" s="198" t="s">
        <v>142</v>
      </c>
    </row>
    <row r="168" s="14" customFormat="1">
      <c r="A168" s="14"/>
      <c r="B168" s="205"/>
      <c r="C168" s="14"/>
      <c r="D168" s="197" t="s">
        <v>190</v>
      </c>
      <c r="E168" s="206" t="s">
        <v>1</v>
      </c>
      <c r="F168" s="207" t="s">
        <v>195</v>
      </c>
      <c r="G168" s="14"/>
      <c r="H168" s="208">
        <v>138.59899999999999</v>
      </c>
      <c r="I168" s="209"/>
      <c r="J168" s="14"/>
      <c r="K168" s="14"/>
      <c r="L168" s="205"/>
      <c r="M168" s="210"/>
      <c r="N168" s="211"/>
      <c r="O168" s="211"/>
      <c r="P168" s="211"/>
      <c r="Q168" s="211"/>
      <c r="R168" s="211"/>
      <c r="S168" s="211"/>
      <c r="T168" s="21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6" t="s">
        <v>190</v>
      </c>
      <c r="AU168" s="206" t="s">
        <v>88</v>
      </c>
      <c r="AV168" s="14" t="s">
        <v>141</v>
      </c>
      <c r="AW168" s="14" t="s">
        <v>32</v>
      </c>
      <c r="AX168" s="14" t="s">
        <v>80</v>
      </c>
      <c r="AY168" s="206" t="s">
        <v>142</v>
      </c>
    </row>
    <row r="169" s="2" customFormat="1" ht="24.15" customHeight="1">
      <c r="A169" s="36"/>
      <c r="B169" s="175"/>
      <c r="C169" s="176" t="s">
        <v>95</v>
      </c>
      <c r="D169" s="176" t="s">
        <v>143</v>
      </c>
      <c r="E169" s="177" t="s">
        <v>292</v>
      </c>
      <c r="F169" s="178" t="s">
        <v>293</v>
      </c>
      <c r="G169" s="179" t="s">
        <v>218</v>
      </c>
      <c r="H169" s="180">
        <v>138.59899999999999</v>
      </c>
      <c r="I169" s="181"/>
      <c r="J169" s="182">
        <f>ROUND(I169*H169,2)</f>
        <v>0</v>
      </c>
      <c r="K169" s="178" t="s">
        <v>155</v>
      </c>
      <c r="L169" s="37"/>
      <c r="M169" s="183" t="s">
        <v>1</v>
      </c>
      <c r="N169" s="184" t="s">
        <v>42</v>
      </c>
      <c r="O169" s="75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141</v>
      </c>
      <c r="AT169" s="187" t="s">
        <v>143</v>
      </c>
      <c r="AU169" s="187" t="s">
        <v>88</v>
      </c>
      <c r="AY169" s="17" t="s">
        <v>142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88</v>
      </c>
      <c r="BK169" s="188">
        <f>ROUND(I169*H169,2)</f>
        <v>0</v>
      </c>
      <c r="BL169" s="17" t="s">
        <v>141</v>
      </c>
      <c r="BM169" s="187" t="s">
        <v>258</v>
      </c>
    </row>
    <row r="170" s="13" customFormat="1">
      <c r="A170" s="13"/>
      <c r="B170" s="196"/>
      <c r="C170" s="13"/>
      <c r="D170" s="197" t="s">
        <v>190</v>
      </c>
      <c r="E170" s="198" t="s">
        <v>1</v>
      </c>
      <c r="F170" s="199" t="s">
        <v>661</v>
      </c>
      <c r="G170" s="13"/>
      <c r="H170" s="200">
        <v>138.59899999999999</v>
      </c>
      <c r="I170" s="201"/>
      <c r="J170" s="13"/>
      <c r="K170" s="13"/>
      <c r="L170" s="196"/>
      <c r="M170" s="202"/>
      <c r="N170" s="203"/>
      <c r="O170" s="203"/>
      <c r="P170" s="203"/>
      <c r="Q170" s="203"/>
      <c r="R170" s="203"/>
      <c r="S170" s="203"/>
      <c r="T170" s="20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8" t="s">
        <v>190</v>
      </c>
      <c r="AU170" s="198" t="s">
        <v>88</v>
      </c>
      <c r="AV170" s="13" t="s">
        <v>88</v>
      </c>
      <c r="AW170" s="13" t="s">
        <v>32</v>
      </c>
      <c r="AX170" s="13" t="s">
        <v>76</v>
      </c>
      <c r="AY170" s="198" t="s">
        <v>142</v>
      </c>
    </row>
    <row r="171" s="14" customFormat="1">
      <c r="A171" s="14"/>
      <c r="B171" s="205"/>
      <c r="C171" s="14"/>
      <c r="D171" s="197" t="s">
        <v>190</v>
      </c>
      <c r="E171" s="206" t="s">
        <v>1</v>
      </c>
      <c r="F171" s="207" t="s">
        <v>195</v>
      </c>
      <c r="G171" s="14"/>
      <c r="H171" s="208">
        <v>138.59899999999999</v>
      </c>
      <c r="I171" s="209"/>
      <c r="J171" s="14"/>
      <c r="K171" s="14"/>
      <c r="L171" s="205"/>
      <c r="M171" s="210"/>
      <c r="N171" s="211"/>
      <c r="O171" s="211"/>
      <c r="P171" s="211"/>
      <c r="Q171" s="211"/>
      <c r="R171" s="211"/>
      <c r="S171" s="211"/>
      <c r="T171" s="21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6" t="s">
        <v>190</v>
      </c>
      <c r="AU171" s="206" t="s">
        <v>88</v>
      </c>
      <c r="AV171" s="14" t="s">
        <v>141</v>
      </c>
      <c r="AW171" s="14" t="s">
        <v>32</v>
      </c>
      <c r="AX171" s="14" t="s">
        <v>80</v>
      </c>
      <c r="AY171" s="206" t="s">
        <v>142</v>
      </c>
    </row>
    <row r="172" s="2" customFormat="1" ht="37.8" customHeight="1">
      <c r="A172" s="36"/>
      <c r="B172" s="175"/>
      <c r="C172" s="176" t="s">
        <v>260</v>
      </c>
      <c r="D172" s="176" t="s">
        <v>143</v>
      </c>
      <c r="E172" s="177" t="s">
        <v>296</v>
      </c>
      <c r="F172" s="178" t="s">
        <v>297</v>
      </c>
      <c r="G172" s="179" t="s">
        <v>218</v>
      </c>
      <c r="H172" s="180">
        <v>138.59899999999999</v>
      </c>
      <c r="I172" s="181"/>
      <c r="J172" s="182">
        <f>ROUND(I172*H172,2)</f>
        <v>0</v>
      </c>
      <c r="K172" s="178" t="s">
        <v>155</v>
      </c>
      <c r="L172" s="37"/>
      <c r="M172" s="183" t="s">
        <v>1</v>
      </c>
      <c r="N172" s="184" t="s">
        <v>42</v>
      </c>
      <c r="O172" s="75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141</v>
      </c>
      <c r="AT172" s="187" t="s">
        <v>143</v>
      </c>
      <c r="AU172" s="187" t="s">
        <v>88</v>
      </c>
      <c r="AY172" s="17" t="s">
        <v>142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88</v>
      </c>
      <c r="BK172" s="188">
        <f>ROUND(I172*H172,2)</f>
        <v>0</v>
      </c>
      <c r="BL172" s="17" t="s">
        <v>141</v>
      </c>
      <c r="BM172" s="187" t="s">
        <v>263</v>
      </c>
    </row>
    <row r="173" s="13" customFormat="1">
      <c r="A173" s="13"/>
      <c r="B173" s="196"/>
      <c r="C173" s="13"/>
      <c r="D173" s="197" t="s">
        <v>190</v>
      </c>
      <c r="E173" s="198" t="s">
        <v>1</v>
      </c>
      <c r="F173" s="199" t="s">
        <v>661</v>
      </c>
      <c r="G173" s="13"/>
      <c r="H173" s="200">
        <v>138.59899999999999</v>
      </c>
      <c r="I173" s="201"/>
      <c r="J173" s="13"/>
      <c r="K173" s="13"/>
      <c r="L173" s="196"/>
      <c r="M173" s="202"/>
      <c r="N173" s="203"/>
      <c r="O173" s="203"/>
      <c r="P173" s="203"/>
      <c r="Q173" s="203"/>
      <c r="R173" s="203"/>
      <c r="S173" s="203"/>
      <c r="T173" s="20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8" t="s">
        <v>190</v>
      </c>
      <c r="AU173" s="198" t="s">
        <v>88</v>
      </c>
      <c r="AV173" s="13" t="s">
        <v>88</v>
      </c>
      <c r="AW173" s="13" t="s">
        <v>32</v>
      </c>
      <c r="AX173" s="13" t="s">
        <v>76</v>
      </c>
      <c r="AY173" s="198" t="s">
        <v>142</v>
      </c>
    </row>
    <row r="174" s="14" customFormat="1">
      <c r="A174" s="14"/>
      <c r="B174" s="205"/>
      <c r="C174" s="14"/>
      <c r="D174" s="197" t="s">
        <v>190</v>
      </c>
      <c r="E174" s="206" t="s">
        <v>1</v>
      </c>
      <c r="F174" s="207" t="s">
        <v>195</v>
      </c>
      <c r="G174" s="14"/>
      <c r="H174" s="208">
        <v>138.59899999999999</v>
      </c>
      <c r="I174" s="209"/>
      <c r="J174" s="14"/>
      <c r="K174" s="14"/>
      <c r="L174" s="205"/>
      <c r="M174" s="210"/>
      <c r="N174" s="211"/>
      <c r="O174" s="211"/>
      <c r="P174" s="211"/>
      <c r="Q174" s="211"/>
      <c r="R174" s="211"/>
      <c r="S174" s="211"/>
      <c r="T174" s="21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6" t="s">
        <v>190</v>
      </c>
      <c r="AU174" s="206" t="s">
        <v>88</v>
      </c>
      <c r="AV174" s="14" t="s">
        <v>141</v>
      </c>
      <c r="AW174" s="14" t="s">
        <v>32</v>
      </c>
      <c r="AX174" s="14" t="s">
        <v>80</v>
      </c>
      <c r="AY174" s="206" t="s">
        <v>142</v>
      </c>
    </row>
    <row r="175" s="2" customFormat="1" ht="24.15" customHeight="1">
      <c r="A175" s="36"/>
      <c r="B175" s="175"/>
      <c r="C175" s="176" t="s">
        <v>98</v>
      </c>
      <c r="D175" s="176" t="s">
        <v>143</v>
      </c>
      <c r="E175" s="177" t="s">
        <v>299</v>
      </c>
      <c r="F175" s="178" t="s">
        <v>300</v>
      </c>
      <c r="G175" s="179" t="s">
        <v>218</v>
      </c>
      <c r="H175" s="180">
        <v>34.472999999999999</v>
      </c>
      <c r="I175" s="181"/>
      <c r="J175" s="182">
        <f>ROUND(I175*H175,2)</f>
        <v>0</v>
      </c>
      <c r="K175" s="178" t="s">
        <v>155</v>
      </c>
      <c r="L175" s="37"/>
      <c r="M175" s="183" t="s">
        <v>1</v>
      </c>
      <c r="N175" s="184" t="s">
        <v>42</v>
      </c>
      <c r="O175" s="75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141</v>
      </c>
      <c r="AT175" s="187" t="s">
        <v>143</v>
      </c>
      <c r="AU175" s="187" t="s">
        <v>88</v>
      </c>
      <c r="AY175" s="17" t="s">
        <v>142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7" t="s">
        <v>88</v>
      </c>
      <c r="BK175" s="188">
        <f>ROUND(I175*H175,2)</f>
        <v>0</v>
      </c>
      <c r="BL175" s="17" t="s">
        <v>141</v>
      </c>
      <c r="BM175" s="187" t="s">
        <v>266</v>
      </c>
    </row>
    <row r="176" s="13" customFormat="1">
      <c r="A176" s="13"/>
      <c r="B176" s="196"/>
      <c r="C176" s="13"/>
      <c r="D176" s="197" t="s">
        <v>190</v>
      </c>
      <c r="E176" s="198" t="s">
        <v>1</v>
      </c>
      <c r="F176" s="199" t="s">
        <v>662</v>
      </c>
      <c r="G176" s="13"/>
      <c r="H176" s="200">
        <v>34.472999999999999</v>
      </c>
      <c r="I176" s="201"/>
      <c r="J176" s="13"/>
      <c r="K176" s="13"/>
      <c r="L176" s="196"/>
      <c r="M176" s="202"/>
      <c r="N176" s="203"/>
      <c r="O176" s="203"/>
      <c r="P176" s="203"/>
      <c r="Q176" s="203"/>
      <c r="R176" s="203"/>
      <c r="S176" s="203"/>
      <c r="T176" s="20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8" t="s">
        <v>190</v>
      </c>
      <c r="AU176" s="198" t="s">
        <v>88</v>
      </c>
      <c r="AV176" s="13" t="s">
        <v>88</v>
      </c>
      <c r="AW176" s="13" t="s">
        <v>32</v>
      </c>
      <c r="AX176" s="13" t="s">
        <v>76</v>
      </c>
      <c r="AY176" s="198" t="s">
        <v>142</v>
      </c>
    </row>
    <row r="177" s="14" customFormat="1">
      <c r="A177" s="14"/>
      <c r="B177" s="205"/>
      <c r="C177" s="14"/>
      <c r="D177" s="197" t="s">
        <v>190</v>
      </c>
      <c r="E177" s="206" t="s">
        <v>1</v>
      </c>
      <c r="F177" s="207" t="s">
        <v>195</v>
      </c>
      <c r="G177" s="14"/>
      <c r="H177" s="208">
        <v>34.472999999999999</v>
      </c>
      <c r="I177" s="209"/>
      <c r="J177" s="14"/>
      <c r="K177" s="14"/>
      <c r="L177" s="205"/>
      <c r="M177" s="210"/>
      <c r="N177" s="211"/>
      <c r="O177" s="211"/>
      <c r="P177" s="211"/>
      <c r="Q177" s="211"/>
      <c r="R177" s="211"/>
      <c r="S177" s="211"/>
      <c r="T177" s="21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6" t="s">
        <v>190</v>
      </c>
      <c r="AU177" s="206" t="s">
        <v>88</v>
      </c>
      <c r="AV177" s="14" t="s">
        <v>141</v>
      </c>
      <c r="AW177" s="14" t="s">
        <v>32</v>
      </c>
      <c r="AX177" s="14" t="s">
        <v>80</v>
      </c>
      <c r="AY177" s="206" t="s">
        <v>142</v>
      </c>
    </row>
    <row r="178" s="2" customFormat="1" ht="24.15" customHeight="1">
      <c r="A178" s="36"/>
      <c r="B178" s="175"/>
      <c r="C178" s="176" t="s">
        <v>269</v>
      </c>
      <c r="D178" s="176" t="s">
        <v>143</v>
      </c>
      <c r="E178" s="177" t="s">
        <v>304</v>
      </c>
      <c r="F178" s="178" t="s">
        <v>305</v>
      </c>
      <c r="G178" s="179" t="s">
        <v>218</v>
      </c>
      <c r="H178" s="180">
        <v>138.59899999999999</v>
      </c>
      <c r="I178" s="181"/>
      <c r="J178" s="182">
        <f>ROUND(I178*H178,2)</f>
        <v>0</v>
      </c>
      <c r="K178" s="178" t="s">
        <v>155</v>
      </c>
      <c r="L178" s="37"/>
      <c r="M178" s="183" t="s">
        <v>1</v>
      </c>
      <c r="N178" s="184" t="s">
        <v>42</v>
      </c>
      <c r="O178" s="75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141</v>
      </c>
      <c r="AT178" s="187" t="s">
        <v>143</v>
      </c>
      <c r="AU178" s="187" t="s">
        <v>88</v>
      </c>
      <c r="AY178" s="17" t="s">
        <v>142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7" t="s">
        <v>88</v>
      </c>
      <c r="BK178" s="188">
        <f>ROUND(I178*H178,2)</f>
        <v>0</v>
      </c>
      <c r="BL178" s="17" t="s">
        <v>141</v>
      </c>
      <c r="BM178" s="187" t="s">
        <v>272</v>
      </c>
    </row>
    <row r="179" s="13" customFormat="1">
      <c r="A179" s="13"/>
      <c r="B179" s="196"/>
      <c r="C179" s="13"/>
      <c r="D179" s="197" t="s">
        <v>190</v>
      </c>
      <c r="E179" s="198" t="s">
        <v>1</v>
      </c>
      <c r="F179" s="199" t="s">
        <v>661</v>
      </c>
      <c r="G179" s="13"/>
      <c r="H179" s="200">
        <v>138.59899999999999</v>
      </c>
      <c r="I179" s="201"/>
      <c r="J179" s="13"/>
      <c r="K179" s="13"/>
      <c r="L179" s="196"/>
      <c r="M179" s="202"/>
      <c r="N179" s="203"/>
      <c r="O179" s="203"/>
      <c r="P179" s="203"/>
      <c r="Q179" s="203"/>
      <c r="R179" s="203"/>
      <c r="S179" s="203"/>
      <c r="T179" s="20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8" t="s">
        <v>190</v>
      </c>
      <c r="AU179" s="198" t="s">
        <v>88</v>
      </c>
      <c r="AV179" s="13" t="s">
        <v>88</v>
      </c>
      <c r="AW179" s="13" t="s">
        <v>32</v>
      </c>
      <c r="AX179" s="13" t="s">
        <v>76</v>
      </c>
      <c r="AY179" s="198" t="s">
        <v>142</v>
      </c>
    </row>
    <row r="180" s="14" customFormat="1">
      <c r="A180" s="14"/>
      <c r="B180" s="205"/>
      <c r="C180" s="14"/>
      <c r="D180" s="197" t="s">
        <v>190</v>
      </c>
      <c r="E180" s="206" t="s">
        <v>1</v>
      </c>
      <c r="F180" s="207" t="s">
        <v>195</v>
      </c>
      <c r="G180" s="14"/>
      <c r="H180" s="208">
        <v>138.59899999999999</v>
      </c>
      <c r="I180" s="209"/>
      <c r="J180" s="14"/>
      <c r="K180" s="14"/>
      <c r="L180" s="205"/>
      <c r="M180" s="210"/>
      <c r="N180" s="211"/>
      <c r="O180" s="211"/>
      <c r="P180" s="211"/>
      <c r="Q180" s="211"/>
      <c r="R180" s="211"/>
      <c r="S180" s="211"/>
      <c r="T180" s="21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6" t="s">
        <v>190</v>
      </c>
      <c r="AU180" s="206" t="s">
        <v>88</v>
      </c>
      <c r="AV180" s="14" t="s">
        <v>141</v>
      </c>
      <c r="AW180" s="14" t="s">
        <v>32</v>
      </c>
      <c r="AX180" s="14" t="s">
        <v>80</v>
      </c>
      <c r="AY180" s="206" t="s">
        <v>142</v>
      </c>
    </row>
    <row r="181" s="2" customFormat="1" ht="24.15" customHeight="1">
      <c r="A181" s="36"/>
      <c r="B181" s="175"/>
      <c r="C181" s="176" t="s">
        <v>226</v>
      </c>
      <c r="D181" s="176" t="s">
        <v>143</v>
      </c>
      <c r="E181" s="177" t="s">
        <v>307</v>
      </c>
      <c r="F181" s="178" t="s">
        <v>308</v>
      </c>
      <c r="G181" s="179" t="s">
        <v>218</v>
      </c>
      <c r="H181" s="180">
        <v>32.003999999999998</v>
      </c>
      <c r="I181" s="181"/>
      <c r="J181" s="182">
        <f>ROUND(I181*H181,2)</f>
        <v>0</v>
      </c>
      <c r="K181" s="178" t="s">
        <v>1</v>
      </c>
      <c r="L181" s="37"/>
      <c r="M181" s="183" t="s">
        <v>1</v>
      </c>
      <c r="N181" s="184" t="s">
        <v>42</v>
      </c>
      <c r="O181" s="75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141</v>
      </c>
      <c r="AT181" s="187" t="s">
        <v>143</v>
      </c>
      <c r="AU181" s="187" t="s">
        <v>88</v>
      </c>
      <c r="AY181" s="17" t="s">
        <v>142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88</v>
      </c>
      <c r="BK181" s="188">
        <f>ROUND(I181*H181,2)</f>
        <v>0</v>
      </c>
      <c r="BL181" s="17" t="s">
        <v>141</v>
      </c>
      <c r="BM181" s="187" t="s">
        <v>277</v>
      </c>
    </row>
    <row r="182" s="13" customFormat="1">
      <c r="A182" s="13"/>
      <c r="B182" s="196"/>
      <c r="C182" s="13"/>
      <c r="D182" s="197" t="s">
        <v>190</v>
      </c>
      <c r="E182" s="198" t="s">
        <v>1</v>
      </c>
      <c r="F182" s="199" t="s">
        <v>663</v>
      </c>
      <c r="G182" s="13"/>
      <c r="H182" s="200">
        <v>32.003999999999998</v>
      </c>
      <c r="I182" s="201"/>
      <c r="J182" s="13"/>
      <c r="K182" s="13"/>
      <c r="L182" s="196"/>
      <c r="M182" s="202"/>
      <c r="N182" s="203"/>
      <c r="O182" s="203"/>
      <c r="P182" s="203"/>
      <c r="Q182" s="203"/>
      <c r="R182" s="203"/>
      <c r="S182" s="203"/>
      <c r="T182" s="20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8" t="s">
        <v>190</v>
      </c>
      <c r="AU182" s="198" t="s">
        <v>88</v>
      </c>
      <c r="AV182" s="13" t="s">
        <v>88</v>
      </c>
      <c r="AW182" s="13" t="s">
        <v>32</v>
      </c>
      <c r="AX182" s="13" t="s">
        <v>76</v>
      </c>
      <c r="AY182" s="198" t="s">
        <v>142</v>
      </c>
    </row>
    <row r="183" s="14" customFormat="1">
      <c r="A183" s="14"/>
      <c r="B183" s="205"/>
      <c r="C183" s="14"/>
      <c r="D183" s="197" t="s">
        <v>190</v>
      </c>
      <c r="E183" s="206" t="s">
        <v>1</v>
      </c>
      <c r="F183" s="207" t="s">
        <v>195</v>
      </c>
      <c r="G183" s="14"/>
      <c r="H183" s="208">
        <v>32.003999999999998</v>
      </c>
      <c r="I183" s="209"/>
      <c r="J183" s="14"/>
      <c r="K183" s="14"/>
      <c r="L183" s="205"/>
      <c r="M183" s="210"/>
      <c r="N183" s="211"/>
      <c r="O183" s="211"/>
      <c r="P183" s="211"/>
      <c r="Q183" s="211"/>
      <c r="R183" s="211"/>
      <c r="S183" s="211"/>
      <c r="T183" s="21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6" t="s">
        <v>190</v>
      </c>
      <c r="AU183" s="206" t="s">
        <v>88</v>
      </c>
      <c r="AV183" s="14" t="s">
        <v>141</v>
      </c>
      <c r="AW183" s="14" t="s">
        <v>32</v>
      </c>
      <c r="AX183" s="14" t="s">
        <v>80</v>
      </c>
      <c r="AY183" s="206" t="s">
        <v>142</v>
      </c>
    </row>
    <row r="184" s="2" customFormat="1" ht="24.15" customHeight="1">
      <c r="A184" s="36"/>
      <c r="B184" s="175"/>
      <c r="C184" s="176" t="s">
        <v>278</v>
      </c>
      <c r="D184" s="176" t="s">
        <v>143</v>
      </c>
      <c r="E184" s="177" t="s">
        <v>314</v>
      </c>
      <c r="F184" s="178" t="s">
        <v>315</v>
      </c>
      <c r="G184" s="179" t="s">
        <v>218</v>
      </c>
      <c r="H184" s="180">
        <v>138.59899999999999</v>
      </c>
      <c r="I184" s="181"/>
      <c r="J184" s="182">
        <f>ROUND(I184*H184,2)</f>
        <v>0</v>
      </c>
      <c r="K184" s="178" t="s">
        <v>1</v>
      </c>
      <c r="L184" s="37"/>
      <c r="M184" s="183" t="s">
        <v>1</v>
      </c>
      <c r="N184" s="184" t="s">
        <v>42</v>
      </c>
      <c r="O184" s="75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141</v>
      </c>
      <c r="AT184" s="187" t="s">
        <v>143</v>
      </c>
      <c r="AU184" s="187" t="s">
        <v>88</v>
      </c>
      <c r="AY184" s="17" t="s">
        <v>142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7" t="s">
        <v>88</v>
      </c>
      <c r="BK184" s="188">
        <f>ROUND(I184*H184,2)</f>
        <v>0</v>
      </c>
      <c r="BL184" s="17" t="s">
        <v>141</v>
      </c>
      <c r="BM184" s="187" t="s">
        <v>281</v>
      </c>
    </row>
    <row r="185" s="13" customFormat="1">
      <c r="A185" s="13"/>
      <c r="B185" s="196"/>
      <c r="C185" s="13"/>
      <c r="D185" s="197" t="s">
        <v>190</v>
      </c>
      <c r="E185" s="198" t="s">
        <v>1</v>
      </c>
      <c r="F185" s="199" t="s">
        <v>664</v>
      </c>
      <c r="G185" s="13"/>
      <c r="H185" s="200">
        <v>91.509</v>
      </c>
      <c r="I185" s="201"/>
      <c r="J185" s="13"/>
      <c r="K185" s="13"/>
      <c r="L185" s="196"/>
      <c r="M185" s="202"/>
      <c r="N185" s="203"/>
      <c r="O185" s="203"/>
      <c r="P185" s="203"/>
      <c r="Q185" s="203"/>
      <c r="R185" s="203"/>
      <c r="S185" s="203"/>
      <c r="T185" s="20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8" t="s">
        <v>190</v>
      </c>
      <c r="AU185" s="198" t="s">
        <v>88</v>
      </c>
      <c r="AV185" s="13" t="s">
        <v>88</v>
      </c>
      <c r="AW185" s="13" t="s">
        <v>32</v>
      </c>
      <c r="AX185" s="13" t="s">
        <v>76</v>
      </c>
      <c r="AY185" s="198" t="s">
        <v>142</v>
      </c>
    </row>
    <row r="186" s="13" customFormat="1">
      <c r="A186" s="13"/>
      <c r="B186" s="196"/>
      <c r="C186" s="13"/>
      <c r="D186" s="197" t="s">
        <v>190</v>
      </c>
      <c r="E186" s="198" t="s">
        <v>1</v>
      </c>
      <c r="F186" s="199" t="s">
        <v>665</v>
      </c>
      <c r="G186" s="13"/>
      <c r="H186" s="200">
        <v>23.399999999999999</v>
      </c>
      <c r="I186" s="201"/>
      <c r="J186" s="13"/>
      <c r="K186" s="13"/>
      <c r="L186" s="196"/>
      <c r="M186" s="202"/>
      <c r="N186" s="203"/>
      <c r="O186" s="203"/>
      <c r="P186" s="203"/>
      <c r="Q186" s="203"/>
      <c r="R186" s="203"/>
      <c r="S186" s="203"/>
      <c r="T186" s="20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8" t="s">
        <v>190</v>
      </c>
      <c r="AU186" s="198" t="s">
        <v>88</v>
      </c>
      <c r="AV186" s="13" t="s">
        <v>88</v>
      </c>
      <c r="AW186" s="13" t="s">
        <v>32</v>
      </c>
      <c r="AX186" s="13" t="s">
        <v>76</v>
      </c>
      <c r="AY186" s="198" t="s">
        <v>142</v>
      </c>
    </row>
    <row r="187" s="13" customFormat="1">
      <c r="A187" s="13"/>
      <c r="B187" s="196"/>
      <c r="C187" s="13"/>
      <c r="D187" s="197" t="s">
        <v>190</v>
      </c>
      <c r="E187" s="198" t="s">
        <v>1</v>
      </c>
      <c r="F187" s="199" t="s">
        <v>666</v>
      </c>
      <c r="G187" s="13"/>
      <c r="H187" s="200">
        <v>23.690000000000001</v>
      </c>
      <c r="I187" s="201"/>
      <c r="J187" s="13"/>
      <c r="K187" s="13"/>
      <c r="L187" s="196"/>
      <c r="M187" s="202"/>
      <c r="N187" s="203"/>
      <c r="O187" s="203"/>
      <c r="P187" s="203"/>
      <c r="Q187" s="203"/>
      <c r="R187" s="203"/>
      <c r="S187" s="203"/>
      <c r="T187" s="20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8" t="s">
        <v>190</v>
      </c>
      <c r="AU187" s="198" t="s">
        <v>88</v>
      </c>
      <c r="AV187" s="13" t="s">
        <v>88</v>
      </c>
      <c r="AW187" s="13" t="s">
        <v>32</v>
      </c>
      <c r="AX187" s="13" t="s">
        <v>76</v>
      </c>
      <c r="AY187" s="198" t="s">
        <v>142</v>
      </c>
    </row>
    <row r="188" s="14" customFormat="1">
      <c r="A188" s="14"/>
      <c r="B188" s="205"/>
      <c r="C188" s="14"/>
      <c r="D188" s="197" t="s">
        <v>190</v>
      </c>
      <c r="E188" s="206" t="s">
        <v>1</v>
      </c>
      <c r="F188" s="207" t="s">
        <v>195</v>
      </c>
      <c r="G188" s="14"/>
      <c r="H188" s="208">
        <v>138.59899999999999</v>
      </c>
      <c r="I188" s="209"/>
      <c r="J188" s="14"/>
      <c r="K188" s="14"/>
      <c r="L188" s="205"/>
      <c r="M188" s="210"/>
      <c r="N188" s="211"/>
      <c r="O188" s="211"/>
      <c r="P188" s="211"/>
      <c r="Q188" s="211"/>
      <c r="R188" s="211"/>
      <c r="S188" s="211"/>
      <c r="T188" s="21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6" t="s">
        <v>190</v>
      </c>
      <c r="AU188" s="206" t="s">
        <v>88</v>
      </c>
      <c r="AV188" s="14" t="s">
        <v>141</v>
      </c>
      <c r="AW188" s="14" t="s">
        <v>32</v>
      </c>
      <c r="AX188" s="14" t="s">
        <v>80</v>
      </c>
      <c r="AY188" s="206" t="s">
        <v>142</v>
      </c>
    </row>
    <row r="189" s="2" customFormat="1" ht="16.5" customHeight="1">
      <c r="A189" s="36"/>
      <c r="B189" s="175"/>
      <c r="C189" s="176" t="s">
        <v>105</v>
      </c>
      <c r="D189" s="176" t="s">
        <v>143</v>
      </c>
      <c r="E189" s="177" t="s">
        <v>328</v>
      </c>
      <c r="F189" s="178" t="s">
        <v>329</v>
      </c>
      <c r="G189" s="179" t="s">
        <v>218</v>
      </c>
      <c r="H189" s="180">
        <v>165.26900000000001</v>
      </c>
      <c r="I189" s="181"/>
      <c r="J189" s="182">
        <f>ROUND(I189*H189,2)</f>
        <v>0</v>
      </c>
      <c r="K189" s="178" t="s">
        <v>155</v>
      </c>
      <c r="L189" s="37"/>
      <c r="M189" s="183" t="s">
        <v>1</v>
      </c>
      <c r="N189" s="184" t="s">
        <v>42</v>
      </c>
      <c r="O189" s="75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141</v>
      </c>
      <c r="AT189" s="187" t="s">
        <v>143</v>
      </c>
      <c r="AU189" s="187" t="s">
        <v>88</v>
      </c>
      <c r="AY189" s="17" t="s">
        <v>142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7" t="s">
        <v>88</v>
      </c>
      <c r="BK189" s="188">
        <f>ROUND(I189*H189,2)</f>
        <v>0</v>
      </c>
      <c r="BL189" s="17" t="s">
        <v>141</v>
      </c>
      <c r="BM189" s="187" t="s">
        <v>287</v>
      </c>
    </row>
    <row r="190" s="13" customFormat="1">
      <c r="A190" s="13"/>
      <c r="B190" s="196"/>
      <c r="C190" s="13"/>
      <c r="D190" s="197" t="s">
        <v>190</v>
      </c>
      <c r="E190" s="198" t="s">
        <v>1</v>
      </c>
      <c r="F190" s="199" t="s">
        <v>667</v>
      </c>
      <c r="G190" s="13"/>
      <c r="H190" s="200">
        <v>26.670000000000002</v>
      </c>
      <c r="I190" s="201"/>
      <c r="J190" s="13"/>
      <c r="K190" s="13"/>
      <c r="L190" s="196"/>
      <c r="M190" s="202"/>
      <c r="N190" s="203"/>
      <c r="O190" s="203"/>
      <c r="P190" s="203"/>
      <c r="Q190" s="203"/>
      <c r="R190" s="203"/>
      <c r="S190" s="203"/>
      <c r="T190" s="20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8" t="s">
        <v>190</v>
      </c>
      <c r="AU190" s="198" t="s">
        <v>88</v>
      </c>
      <c r="AV190" s="13" t="s">
        <v>88</v>
      </c>
      <c r="AW190" s="13" t="s">
        <v>32</v>
      </c>
      <c r="AX190" s="13" t="s">
        <v>76</v>
      </c>
      <c r="AY190" s="198" t="s">
        <v>142</v>
      </c>
    </row>
    <row r="191" s="13" customFormat="1">
      <c r="A191" s="13"/>
      <c r="B191" s="196"/>
      <c r="C191" s="13"/>
      <c r="D191" s="197" t="s">
        <v>190</v>
      </c>
      <c r="E191" s="198" t="s">
        <v>1</v>
      </c>
      <c r="F191" s="199" t="s">
        <v>664</v>
      </c>
      <c r="G191" s="13"/>
      <c r="H191" s="200">
        <v>91.509</v>
      </c>
      <c r="I191" s="201"/>
      <c r="J191" s="13"/>
      <c r="K191" s="13"/>
      <c r="L191" s="196"/>
      <c r="M191" s="202"/>
      <c r="N191" s="203"/>
      <c r="O191" s="203"/>
      <c r="P191" s="203"/>
      <c r="Q191" s="203"/>
      <c r="R191" s="203"/>
      <c r="S191" s="203"/>
      <c r="T191" s="20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8" t="s">
        <v>190</v>
      </c>
      <c r="AU191" s="198" t="s">
        <v>88</v>
      </c>
      <c r="AV191" s="13" t="s">
        <v>88</v>
      </c>
      <c r="AW191" s="13" t="s">
        <v>32</v>
      </c>
      <c r="AX191" s="13" t="s">
        <v>76</v>
      </c>
      <c r="AY191" s="198" t="s">
        <v>142</v>
      </c>
    </row>
    <row r="192" s="13" customFormat="1">
      <c r="A192" s="13"/>
      <c r="B192" s="196"/>
      <c r="C192" s="13"/>
      <c r="D192" s="197" t="s">
        <v>190</v>
      </c>
      <c r="E192" s="198" t="s">
        <v>1</v>
      </c>
      <c r="F192" s="199" t="s">
        <v>665</v>
      </c>
      <c r="G192" s="13"/>
      <c r="H192" s="200">
        <v>23.399999999999999</v>
      </c>
      <c r="I192" s="201"/>
      <c r="J192" s="13"/>
      <c r="K192" s="13"/>
      <c r="L192" s="196"/>
      <c r="M192" s="202"/>
      <c r="N192" s="203"/>
      <c r="O192" s="203"/>
      <c r="P192" s="203"/>
      <c r="Q192" s="203"/>
      <c r="R192" s="203"/>
      <c r="S192" s="203"/>
      <c r="T192" s="20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8" t="s">
        <v>190</v>
      </c>
      <c r="AU192" s="198" t="s">
        <v>88</v>
      </c>
      <c r="AV192" s="13" t="s">
        <v>88</v>
      </c>
      <c r="AW192" s="13" t="s">
        <v>32</v>
      </c>
      <c r="AX192" s="13" t="s">
        <v>76</v>
      </c>
      <c r="AY192" s="198" t="s">
        <v>142</v>
      </c>
    </row>
    <row r="193" s="13" customFormat="1">
      <c r="A193" s="13"/>
      <c r="B193" s="196"/>
      <c r="C193" s="13"/>
      <c r="D193" s="197" t="s">
        <v>190</v>
      </c>
      <c r="E193" s="198" t="s">
        <v>1</v>
      </c>
      <c r="F193" s="199" t="s">
        <v>666</v>
      </c>
      <c r="G193" s="13"/>
      <c r="H193" s="200">
        <v>23.690000000000001</v>
      </c>
      <c r="I193" s="201"/>
      <c r="J193" s="13"/>
      <c r="K193" s="13"/>
      <c r="L193" s="196"/>
      <c r="M193" s="202"/>
      <c r="N193" s="203"/>
      <c r="O193" s="203"/>
      <c r="P193" s="203"/>
      <c r="Q193" s="203"/>
      <c r="R193" s="203"/>
      <c r="S193" s="203"/>
      <c r="T193" s="20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8" t="s">
        <v>190</v>
      </c>
      <c r="AU193" s="198" t="s">
        <v>88</v>
      </c>
      <c r="AV193" s="13" t="s">
        <v>88</v>
      </c>
      <c r="AW193" s="13" t="s">
        <v>32</v>
      </c>
      <c r="AX193" s="13" t="s">
        <v>76</v>
      </c>
      <c r="AY193" s="198" t="s">
        <v>142</v>
      </c>
    </row>
    <row r="194" s="14" customFormat="1">
      <c r="A194" s="14"/>
      <c r="B194" s="205"/>
      <c r="C194" s="14"/>
      <c r="D194" s="197" t="s">
        <v>190</v>
      </c>
      <c r="E194" s="206" t="s">
        <v>1</v>
      </c>
      <c r="F194" s="207" t="s">
        <v>195</v>
      </c>
      <c r="G194" s="14"/>
      <c r="H194" s="208">
        <v>165.26900000000001</v>
      </c>
      <c r="I194" s="209"/>
      <c r="J194" s="14"/>
      <c r="K194" s="14"/>
      <c r="L194" s="205"/>
      <c r="M194" s="210"/>
      <c r="N194" s="211"/>
      <c r="O194" s="211"/>
      <c r="P194" s="211"/>
      <c r="Q194" s="211"/>
      <c r="R194" s="211"/>
      <c r="S194" s="211"/>
      <c r="T194" s="21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6" t="s">
        <v>190</v>
      </c>
      <c r="AU194" s="206" t="s">
        <v>88</v>
      </c>
      <c r="AV194" s="14" t="s">
        <v>141</v>
      </c>
      <c r="AW194" s="14" t="s">
        <v>32</v>
      </c>
      <c r="AX194" s="14" t="s">
        <v>80</v>
      </c>
      <c r="AY194" s="206" t="s">
        <v>142</v>
      </c>
    </row>
    <row r="195" s="2" customFormat="1" ht="33" customHeight="1">
      <c r="A195" s="36"/>
      <c r="B195" s="175"/>
      <c r="C195" s="176" t="s">
        <v>7</v>
      </c>
      <c r="D195" s="176" t="s">
        <v>143</v>
      </c>
      <c r="E195" s="177" t="s">
        <v>335</v>
      </c>
      <c r="F195" s="178" t="s">
        <v>336</v>
      </c>
      <c r="G195" s="179" t="s">
        <v>218</v>
      </c>
      <c r="H195" s="180">
        <v>25.222999999999999</v>
      </c>
      <c r="I195" s="181"/>
      <c r="J195" s="182">
        <f>ROUND(I195*H195,2)</f>
        <v>0</v>
      </c>
      <c r="K195" s="178" t="s">
        <v>1</v>
      </c>
      <c r="L195" s="37"/>
      <c r="M195" s="183" t="s">
        <v>1</v>
      </c>
      <c r="N195" s="184" t="s">
        <v>42</v>
      </c>
      <c r="O195" s="75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141</v>
      </c>
      <c r="AT195" s="187" t="s">
        <v>143</v>
      </c>
      <c r="AU195" s="187" t="s">
        <v>88</v>
      </c>
      <c r="AY195" s="17" t="s">
        <v>142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88</v>
      </c>
      <c r="BK195" s="188">
        <f>ROUND(I195*H195,2)</f>
        <v>0</v>
      </c>
      <c r="BL195" s="17" t="s">
        <v>141</v>
      </c>
      <c r="BM195" s="187" t="s">
        <v>290</v>
      </c>
    </row>
    <row r="196" s="13" customFormat="1">
      <c r="A196" s="13"/>
      <c r="B196" s="196"/>
      <c r="C196" s="13"/>
      <c r="D196" s="197" t="s">
        <v>190</v>
      </c>
      <c r="E196" s="198" t="s">
        <v>1</v>
      </c>
      <c r="F196" s="199" t="s">
        <v>668</v>
      </c>
      <c r="G196" s="13"/>
      <c r="H196" s="200">
        <v>16.643000000000001</v>
      </c>
      <c r="I196" s="201"/>
      <c r="J196" s="13"/>
      <c r="K196" s="13"/>
      <c r="L196" s="196"/>
      <c r="M196" s="202"/>
      <c r="N196" s="203"/>
      <c r="O196" s="203"/>
      <c r="P196" s="203"/>
      <c r="Q196" s="203"/>
      <c r="R196" s="203"/>
      <c r="S196" s="203"/>
      <c r="T196" s="20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8" t="s">
        <v>190</v>
      </c>
      <c r="AU196" s="198" t="s">
        <v>88</v>
      </c>
      <c r="AV196" s="13" t="s">
        <v>88</v>
      </c>
      <c r="AW196" s="13" t="s">
        <v>32</v>
      </c>
      <c r="AX196" s="13" t="s">
        <v>76</v>
      </c>
      <c r="AY196" s="198" t="s">
        <v>142</v>
      </c>
    </row>
    <row r="197" s="13" customFormat="1">
      <c r="A197" s="13"/>
      <c r="B197" s="196"/>
      <c r="C197" s="13"/>
      <c r="D197" s="197" t="s">
        <v>190</v>
      </c>
      <c r="E197" s="198" t="s">
        <v>1</v>
      </c>
      <c r="F197" s="199" t="s">
        <v>669</v>
      </c>
      <c r="G197" s="13"/>
      <c r="H197" s="200">
        <v>8.5800000000000001</v>
      </c>
      <c r="I197" s="201"/>
      <c r="J197" s="13"/>
      <c r="K197" s="13"/>
      <c r="L197" s="196"/>
      <c r="M197" s="202"/>
      <c r="N197" s="203"/>
      <c r="O197" s="203"/>
      <c r="P197" s="203"/>
      <c r="Q197" s="203"/>
      <c r="R197" s="203"/>
      <c r="S197" s="203"/>
      <c r="T197" s="20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8" t="s">
        <v>190</v>
      </c>
      <c r="AU197" s="198" t="s">
        <v>88</v>
      </c>
      <c r="AV197" s="13" t="s">
        <v>88</v>
      </c>
      <c r="AW197" s="13" t="s">
        <v>32</v>
      </c>
      <c r="AX197" s="13" t="s">
        <v>76</v>
      </c>
      <c r="AY197" s="198" t="s">
        <v>142</v>
      </c>
    </row>
    <row r="198" s="14" customFormat="1">
      <c r="A198" s="14"/>
      <c r="B198" s="205"/>
      <c r="C198" s="14"/>
      <c r="D198" s="197" t="s">
        <v>190</v>
      </c>
      <c r="E198" s="206" t="s">
        <v>1</v>
      </c>
      <c r="F198" s="207" t="s">
        <v>195</v>
      </c>
      <c r="G198" s="14"/>
      <c r="H198" s="208">
        <v>25.222999999999999</v>
      </c>
      <c r="I198" s="209"/>
      <c r="J198" s="14"/>
      <c r="K198" s="14"/>
      <c r="L198" s="205"/>
      <c r="M198" s="210"/>
      <c r="N198" s="211"/>
      <c r="O198" s="211"/>
      <c r="P198" s="211"/>
      <c r="Q198" s="211"/>
      <c r="R198" s="211"/>
      <c r="S198" s="211"/>
      <c r="T198" s="21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6" t="s">
        <v>190</v>
      </c>
      <c r="AU198" s="206" t="s">
        <v>88</v>
      </c>
      <c r="AV198" s="14" t="s">
        <v>141</v>
      </c>
      <c r="AW198" s="14" t="s">
        <v>32</v>
      </c>
      <c r="AX198" s="14" t="s">
        <v>80</v>
      </c>
      <c r="AY198" s="206" t="s">
        <v>142</v>
      </c>
    </row>
    <row r="199" s="2" customFormat="1" ht="24.15" customHeight="1">
      <c r="A199" s="36"/>
      <c r="B199" s="175"/>
      <c r="C199" s="176" t="s">
        <v>108</v>
      </c>
      <c r="D199" s="176" t="s">
        <v>143</v>
      </c>
      <c r="E199" s="177" t="s">
        <v>338</v>
      </c>
      <c r="F199" s="178" t="s">
        <v>339</v>
      </c>
      <c r="G199" s="179" t="s">
        <v>218</v>
      </c>
      <c r="H199" s="180">
        <v>25.222999999999999</v>
      </c>
      <c r="I199" s="181"/>
      <c r="J199" s="182">
        <f>ROUND(I199*H199,2)</f>
        <v>0</v>
      </c>
      <c r="K199" s="178" t="s">
        <v>1</v>
      </c>
      <c r="L199" s="37"/>
      <c r="M199" s="183" t="s">
        <v>1</v>
      </c>
      <c r="N199" s="184" t="s">
        <v>42</v>
      </c>
      <c r="O199" s="75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141</v>
      </c>
      <c r="AT199" s="187" t="s">
        <v>143</v>
      </c>
      <c r="AU199" s="187" t="s">
        <v>88</v>
      </c>
      <c r="AY199" s="17" t="s">
        <v>142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88</v>
      </c>
      <c r="BK199" s="188">
        <f>ROUND(I199*H199,2)</f>
        <v>0</v>
      </c>
      <c r="BL199" s="17" t="s">
        <v>141</v>
      </c>
      <c r="BM199" s="187" t="s">
        <v>294</v>
      </c>
    </row>
    <row r="200" s="13" customFormat="1">
      <c r="A200" s="13"/>
      <c r="B200" s="196"/>
      <c r="C200" s="13"/>
      <c r="D200" s="197" t="s">
        <v>190</v>
      </c>
      <c r="E200" s="198" t="s">
        <v>1</v>
      </c>
      <c r="F200" s="199" t="s">
        <v>668</v>
      </c>
      <c r="G200" s="13"/>
      <c r="H200" s="200">
        <v>16.643000000000001</v>
      </c>
      <c r="I200" s="201"/>
      <c r="J200" s="13"/>
      <c r="K200" s="13"/>
      <c r="L200" s="196"/>
      <c r="M200" s="202"/>
      <c r="N200" s="203"/>
      <c r="O200" s="203"/>
      <c r="P200" s="203"/>
      <c r="Q200" s="203"/>
      <c r="R200" s="203"/>
      <c r="S200" s="203"/>
      <c r="T200" s="20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8" t="s">
        <v>190</v>
      </c>
      <c r="AU200" s="198" t="s">
        <v>88</v>
      </c>
      <c r="AV200" s="13" t="s">
        <v>88</v>
      </c>
      <c r="AW200" s="13" t="s">
        <v>32</v>
      </c>
      <c r="AX200" s="13" t="s">
        <v>76</v>
      </c>
      <c r="AY200" s="198" t="s">
        <v>142</v>
      </c>
    </row>
    <row r="201" s="13" customFormat="1">
      <c r="A201" s="13"/>
      <c r="B201" s="196"/>
      <c r="C201" s="13"/>
      <c r="D201" s="197" t="s">
        <v>190</v>
      </c>
      <c r="E201" s="198" t="s">
        <v>1</v>
      </c>
      <c r="F201" s="199" t="s">
        <v>669</v>
      </c>
      <c r="G201" s="13"/>
      <c r="H201" s="200">
        <v>8.5800000000000001</v>
      </c>
      <c r="I201" s="201"/>
      <c r="J201" s="13"/>
      <c r="K201" s="13"/>
      <c r="L201" s="196"/>
      <c r="M201" s="202"/>
      <c r="N201" s="203"/>
      <c r="O201" s="203"/>
      <c r="P201" s="203"/>
      <c r="Q201" s="203"/>
      <c r="R201" s="203"/>
      <c r="S201" s="203"/>
      <c r="T201" s="20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8" t="s">
        <v>190</v>
      </c>
      <c r="AU201" s="198" t="s">
        <v>88</v>
      </c>
      <c r="AV201" s="13" t="s">
        <v>88</v>
      </c>
      <c r="AW201" s="13" t="s">
        <v>32</v>
      </c>
      <c r="AX201" s="13" t="s">
        <v>76</v>
      </c>
      <c r="AY201" s="198" t="s">
        <v>142</v>
      </c>
    </row>
    <row r="202" s="14" customFormat="1">
      <c r="A202" s="14"/>
      <c r="B202" s="205"/>
      <c r="C202" s="14"/>
      <c r="D202" s="197" t="s">
        <v>190</v>
      </c>
      <c r="E202" s="206" t="s">
        <v>1</v>
      </c>
      <c r="F202" s="207" t="s">
        <v>195</v>
      </c>
      <c r="G202" s="14"/>
      <c r="H202" s="208">
        <v>25.222999999999999</v>
      </c>
      <c r="I202" s="209"/>
      <c r="J202" s="14"/>
      <c r="K202" s="14"/>
      <c r="L202" s="205"/>
      <c r="M202" s="210"/>
      <c r="N202" s="211"/>
      <c r="O202" s="211"/>
      <c r="P202" s="211"/>
      <c r="Q202" s="211"/>
      <c r="R202" s="211"/>
      <c r="S202" s="211"/>
      <c r="T202" s="21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6" t="s">
        <v>190</v>
      </c>
      <c r="AU202" s="206" t="s">
        <v>88</v>
      </c>
      <c r="AV202" s="14" t="s">
        <v>141</v>
      </c>
      <c r="AW202" s="14" t="s">
        <v>32</v>
      </c>
      <c r="AX202" s="14" t="s">
        <v>80</v>
      </c>
      <c r="AY202" s="206" t="s">
        <v>142</v>
      </c>
    </row>
    <row r="203" s="2" customFormat="1" ht="16.5" customHeight="1">
      <c r="A203" s="36"/>
      <c r="B203" s="175"/>
      <c r="C203" s="176" t="s">
        <v>295</v>
      </c>
      <c r="D203" s="176" t="s">
        <v>143</v>
      </c>
      <c r="E203" s="177" t="s">
        <v>342</v>
      </c>
      <c r="F203" s="178" t="s">
        <v>343</v>
      </c>
      <c r="G203" s="179" t="s">
        <v>218</v>
      </c>
      <c r="H203" s="180">
        <v>25.222999999999999</v>
      </c>
      <c r="I203" s="181"/>
      <c r="J203" s="182">
        <f>ROUND(I203*H203,2)</f>
        <v>0</v>
      </c>
      <c r="K203" s="178" t="s">
        <v>1</v>
      </c>
      <c r="L203" s="37"/>
      <c r="M203" s="183" t="s">
        <v>1</v>
      </c>
      <c r="N203" s="184" t="s">
        <v>42</v>
      </c>
      <c r="O203" s="75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141</v>
      </c>
      <c r="AT203" s="187" t="s">
        <v>143</v>
      </c>
      <c r="AU203" s="187" t="s">
        <v>88</v>
      </c>
      <c r="AY203" s="17" t="s">
        <v>142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7" t="s">
        <v>88</v>
      </c>
      <c r="BK203" s="188">
        <f>ROUND(I203*H203,2)</f>
        <v>0</v>
      </c>
      <c r="BL203" s="17" t="s">
        <v>141</v>
      </c>
      <c r="BM203" s="187" t="s">
        <v>298</v>
      </c>
    </row>
    <row r="204" s="13" customFormat="1">
      <c r="A204" s="13"/>
      <c r="B204" s="196"/>
      <c r="C204" s="13"/>
      <c r="D204" s="197" t="s">
        <v>190</v>
      </c>
      <c r="E204" s="198" t="s">
        <v>1</v>
      </c>
      <c r="F204" s="199" t="s">
        <v>668</v>
      </c>
      <c r="G204" s="13"/>
      <c r="H204" s="200">
        <v>16.643000000000001</v>
      </c>
      <c r="I204" s="201"/>
      <c r="J204" s="13"/>
      <c r="K204" s="13"/>
      <c r="L204" s="196"/>
      <c r="M204" s="202"/>
      <c r="N204" s="203"/>
      <c r="O204" s="203"/>
      <c r="P204" s="203"/>
      <c r="Q204" s="203"/>
      <c r="R204" s="203"/>
      <c r="S204" s="203"/>
      <c r="T204" s="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8" t="s">
        <v>190</v>
      </c>
      <c r="AU204" s="198" t="s">
        <v>88</v>
      </c>
      <c r="AV204" s="13" t="s">
        <v>88</v>
      </c>
      <c r="AW204" s="13" t="s">
        <v>32</v>
      </c>
      <c r="AX204" s="13" t="s">
        <v>76</v>
      </c>
      <c r="AY204" s="198" t="s">
        <v>142</v>
      </c>
    </row>
    <row r="205" s="13" customFormat="1">
      <c r="A205" s="13"/>
      <c r="B205" s="196"/>
      <c r="C205" s="13"/>
      <c r="D205" s="197" t="s">
        <v>190</v>
      </c>
      <c r="E205" s="198" t="s">
        <v>1</v>
      </c>
      <c r="F205" s="199" t="s">
        <v>669</v>
      </c>
      <c r="G205" s="13"/>
      <c r="H205" s="200">
        <v>8.5800000000000001</v>
      </c>
      <c r="I205" s="201"/>
      <c r="J205" s="13"/>
      <c r="K205" s="13"/>
      <c r="L205" s="196"/>
      <c r="M205" s="202"/>
      <c r="N205" s="203"/>
      <c r="O205" s="203"/>
      <c r="P205" s="203"/>
      <c r="Q205" s="203"/>
      <c r="R205" s="203"/>
      <c r="S205" s="203"/>
      <c r="T205" s="20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8" t="s">
        <v>190</v>
      </c>
      <c r="AU205" s="198" t="s">
        <v>88</v>
      </c>
      <c r="AV205" s="13" t="s">
        <v>88</v>
      </c>
      <c r="AW205" s="13" t="s">
        <v>32</v>
      </c>
      <c r="AX205" s="13" t="s">
        <v>76</v>
      </c>
      <c r="AY205" s="198" t="s">
        <v>142</v>
      </c>
    </row>
    <row r="206" s="14" customFormat="1">
      <c r="A206" s="14"/>
      <c r="B206" s="205"/>
      <c r="C206" s="14"/>
      <c r="D206" s="197" t="s">
        <v>190</v>
      </c>
      <c r="E206" s="206" t="s">
        <v>1</v>
      </c>
      <c r="F206" s="207" t="s">
        <v>195</v>
      </c>
      <c r="G206" s="14"/>
      <c r="H206" s="208">
        <v>25.222999999999999</v>
      </c>
      <c r="I206" s="209"/>
      <c r="J206" s="14"/>
      <c r="K206" s="14"/>
      <c r="L206" s="205"/>
      <c r="M206" s="210"/>
      <c r="N206" s="211"/>
      <c r="O206" s="211"/>
      <c r="P206" s="211"/>
      <c r="Q206" s="211"/>
      <c r="R206" s="211"/>
      <c r="S206" s="211"/>
      <c r="T206" s="21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6" t="s">
        <v>190</v>
      </c>
      <c r="AU206" s="206" t="s">
        <v>88</v>
      </c>
      <c r="AV206" s="14" t="s">
        <v>141</v>
      </c>
      <c r="AW206" s="14" t="s">
        <v>32</v>
      </c>
      <c r="AX206" s="14" t="s">
        <v>80</v>
      </c>
      <c r="AY206" s="206" t="s">
        <v>142</v>
      </c>
    </row>
    <row r="207" s="2" customFormat="1" ht="16.5" customHeight="1">
      <c r="A207" s="36"/>
      <c r="B207" s="175"/>
      <c r="C207" s="176" t="s">
        <v>245</v>
      </c>
      <c r="D207" s="176" t="s">
        <v>143</v>
      </c>
      <c r="E207" s="177" t="s">
        <v>670</v>
      </c>
      <c r="F207" s="178" t="s">
        <v>671</v>
      </c>
      <c r="G207" s="179" t="s">
        <v>154</v>
      </c>
      <c r="H207" s="180">
        <v>16</v>
      </c>
      <c r="I207" s="181"/>
      <c r="J207" s="182">
        <f>ROUND(I207*H207,2)</f>
        <v>0</v>
      </c>
      <c r="K207" s="178" t="s">
        <v>1</v>
      </c>
      <c r="L207" s="37"/>
      <c r="M207" s="183" t="s">
        <v>1</v>
      </c>
      <c r="N207" s="184" t="s">
        <v>42</v>
      </c>
      <c r="O207" s="75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141</v>
      </c>
      <c r="AT207" s="187" t="s">
        <v>143</v>
      </c>
      <c r="AU207" s="187" t="s">
        <v>88</v>
      </c>
      <c r="AY207" s="17" t="s">
        <v>142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88</v>
      </c>
      <c r="BK207" s="188">
        <f>ROUND(I207*H207,2)</f>
        <v>0</v>
      </c>
      <c r="BL207" s="17" t="s">
        <v>141</v>
      </c>
      <c r="BM207" s="187" t="s">
        <v>301</v>
      </c>
    </row>
    <row r="208" s="2" customFormat="1" ht="24.15" customHeight="1">
      <c r="A208" s="36"/>
      <c r="B208" s="175"/>
      <c r="C208" s="176" t="s">
        <v>303</v>
      </c>
      <c r="D208" s="176" t="s">
        <v>143</v>
      </c>
      <c r="E208" s="177" t="s">
        <v>672</v>
      </c>
      <c r="F208" s="178" t="s">
        <v>673</v>
      </c>
      <c r="G208" s="179" t="s">
        <v>244</v>
      </c>
      <c r="H208" s="180">
        <v>23.710000000000001</v>
      </c>
      <c r="I208" s="181"/>
      <c r="J208" s="182">
        <f>ROUND(I208*H208,2)</f>
        <v>0</v>
      </c>
      <c r="K208" s="178" t="s">
        <v>1</v>
      </c>
      <c r="L208" s="37"/>
      <c r="M208" s="183" t="s">
        <v>1</v>
      </c>
      <c r="N208" s="184" t="s">
        <v>42</v>
      </c>
      <c r="O208" s="75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141</v>
      </c>
      <c r="AT208" s="187" t="s">
        <v>143</v>
      </c>
      <c r="AU208" s="187" t="s">
        <v>88</v>
      </c>
      <c r="AY208" s="17" t="s">
        <v>142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7" t="s">
        <v>88</v>
      </c>
      <c r="BK208" s="188">
        <f>ROUND(I208*H208,2)</f>
        <v>0</v>
      </c>
      <c r="BL208" s="17" t="s">
        <v>141</v>
      </c>
      <c r="BM208" s="187" t="s">
        <v>306</v>
      </c>
    </row>
    <row r="209" s="13" customFormat="1">
      <c r="A209" s="13"/>
      <c r="B209" s="196"/>
      <c r="C209" s="13"/>
      <c r="D209" s="197" t="s">
        <v>190</v>
      </c>
      <c r="E209" s="198" t="s">
        <v>1</v>
      </c>
      <c r="F209" s="199" t="s">
        <v>674</v>
      </c>
      <c r="G209" s="13"/>
      <c r="H209" s="200">
        <v>15.130000000000001</v>
      </c>
      <c r="I209" s="201"/>
      <c r="J209" s="13"/>
      <c r="K209" s="13"/>
      <c r="L209" s="196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190</v>
      </c>
      <c r="AU209" s="198" t="s">
        <v>88</v>
      </c>
      <c r="AV209" s="13" t="s">
        <v>88</v>
      </c>
      <c r="AW209" s="13" t="s">
        <v>32</v>
      </c>
      <c r="AX209" s="13" t="s">
        <v>76</v>
      </c>
      <c r="AY209" s="198" t="s">
        <v>142</v>
      </c>
    </row>
    <row r="210" s="13" customFormat="1">
      <c r="A210" s="13"/>
      <c r="B210" s="196"/>
      <c r="C210" s="13"/>
      <c r="D210" s="197" t="s">
        <v>190</v>
      </c>
      <c r="E210" s="198" t="s">
        <v>1</v>
      </c>
      <c r="F210" s="199" t="s">
        <v>675</v>
      </c>
      <c r="G210" s="13"/>
      <c r="H210" s="200">
        <v>8.5800000000000001</v>
      </c>
      <c r="I210" s="201"/>
      <c r="J210" s="13"/>
      <c r="K210" s="13"/>
      <c r="L210" s="196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190</v>
      </c>
      <c r="AU210" s="198" t="s">
        <v>88</v>
      </c>
      <c r="AV210" s="13" t="s">
        <v>88</v>
      </c>
      <c r="AW210" s="13" t="s">
        <v>32</v>
      </c>
      <c r="AX210" s="13" t="s">
        <v>76</v>
      </c>
      <c r="AY210" s="198" t="s">
        <v>142</v>
      </c>
    </row>
    <row r="211" s="14" customFormat="1">
      <c r="A211" s="14"/>
      <c r="B211" s="205"/>
      <c r="C211" s="14"/>
      <c r="D211" s="197" t="s">
        <v>190</v>
      </c>
      <c r="E211" s="206" t="s">
        <v>1</v>
      </c>
      <c r="F211" s="207" t="s">
        <v>195</v>
      </c>
      <c r="G211" s="14"/>
      <c r="H211" s="208">
        <v>23.710000000000001</v>
      </c>
      <c r="I211" s="209"/>
      <c r="J211" s="14"/>
      <c r="K211" s="14"/>
      <c r="L211" s="205"/>
      <c r="M211" s="210"/>
      <c r="N211" s="211"/>
      <c r="O211" s="211"/>
      <c r="P211" s="211"/>
      <c r="Q211" s="211"/>
      <c r="R211" s="211"/>
      <c r="S211" s="211"/>
      <c r="T211" s="21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6" t="s">
        <v>190</v>
      </c>
      <c r="AU211" s="206" t="s">
        <v>88</v>
      </c>
      <c r="AV211" s="14" t="s">
        <v>141</v>
      </c>
      <c r="AW211" s="14" t="s">
        <v>32</v>
      </c>
      <c r="AX211" s="14" t="s">
        <v>80</v>
      </c>
      <c r="AY211" s="206" t="s">
        <v>142</v>
      </c>
    </row>
    <row r="212" s="2" customFormat="1" ht="16.5" customHeight="1">
      <c r="A212" s="36"/>
      <c r="B212" s="175"/>
      <c r="C212" s="176" t="s">
        <v>254</v>
      </c>
      <c r="D212" s="176" t="s">
        <v>143</v>
      </c>
      <c r="E212" s="177" t="s">
        <v>676</v>
      </c>
      <c r="F212" s="178" t="s">
        <v>677</v>
      </c>
      <c r="G212" s="179" t="s">
        <v>154</v>
      </c>
      <c r="H212" s="180">
        <v>4</v>
      </c>
      <c r="I212" s="181"/>
      <c r="J212" s="182">
        <f>ROUND(I212*H212,2)</f>
        <v>0</v>
      </c>
      <c r="K212" s="178" t="s">
        <v>1</v>
      </c>
      <c r="L212" s="37"/>
      <c r="M212" s="183" t="s">
        <v>1</v>
      </c>
      <c r="N212" s="184" t="s">
        <v>42</v>
      </c>
      <c r="O212" s="75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141</v>
      </c>
      <c r="AT212" s="187" t="s">
        <v>143</v>
      </c>
      <c r="AU212" s="187" t="s">
        <v>88</v>
      </c>
      <c r="AY212" s="17" t="s">
        <v>142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7" t="s">
        <v>88</v>
      </c>
      <c r="BK212" s="188">
        <f>ROUND(I212*H212,2)</f>
        <v>0</v>
      </c>
      <c r="BL212" s="17" t="s">
        <v>141</v>
      </c>
      <c r="BM212" s="187" t="s">
        <v>309</v>
      </c>
    </row>
    <row r="213" s="2" customFormat="1" ht="33" customHeight="1">
      <c r="A213" s="36"/>
      <c r="B213" s="175"/>
      <c r="C213" s="176" t="s">
        <v>313</v>
      </c>
      <c r="D213" s="176" t="s">
        <v>143</v>
      </c>
      <c r="E213" s="177" t="s">
        <v>347</v>
      </c>
      <c r="F213" s="178" t="s">
        <v>348</v>
      </c>
      <c r="G213" s="179" t="s">
        <v>189</v>
      </c>
      <c r="H213" s="180">
        <v>1.6000000000000001</v>
      </c>
      <c r="I213" s="181"/>
      <c r="J213" s="182">
        <f>ROUND(I213*H213,2)</f>
        <v>0</v>
      </c>
      <c r="K213" s="178" t="s">
        <v>155</v>
      </c>
      <c r="L213" s="37"/>
      <c r="M213" s="183" t="s">
        <v>1</v>
      </c>
      <c r="N213" s="184" t="s">
        <v>42</v>
      </c>
      <c r="O213" s="75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141</v>
      </c>
      <c r="AT213" s="187" t="s">
        <v>143</v>
      </c>
      <c r="AU213" s="187" t="s">
        <v>88</v>
      </c>
      <c r="AY213" s="17" t="s">
        <v>142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7" t="s">
        <v>88</v>
      </c>
      <c r="BK213" s="188">
        <f>ROUND(I213*H213,2)</f>
        <v>0</v>
      </c>
      <c r="BL213" s="17" t="s">
        <v>141</v>
      </c>
      <c r="BM213" s="187" t="s">
        <v>316</v>
      </c>
    </row>
    <row r="214" s="13" customFormat="1">
      <c r="A214" s="13"/>
      <c r="B214" s="196"/>
      <c r="C214" s="13"/>
      <c r="D214" s="197" t="s">
        <v>190</v>
      </c>
      <c r="E214" s="198" t="s">
        <v>1</v>
      </c>
      <c r="F214" s="199" t="s">
        <v>678</v>
      </c>
      <c r="G214" s="13"/>
      <c r="H214" s="200">
        <v>1.6000000000000001</v>
      </c>
      <c r="I214" s="201"/>
      <c r="J214" s="13"/>
      <c r="K214" s="13"/>
      <c r="L214" s="196"/>
      <c r="M214" s="202"/>
      <c r="N214" s="203"/>
      <c r="O214" s="203"/>
      <c r="P214" s="203"/>
      <c r="Q214" s="203"/>
      <c r="R214" s="203"/>
      <c r="S214" s="203"/>
      <c r="T214" s="20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8" t="s">
        <v>190</v>
      </c>
      <c r="AU214" s="198" t="s">
        <v>88</v>
      </c>
      <c r="AV214" s="13" t="s">
        <v>88</v>
      </c>
      <c r="AW214" s="13" t="s">
        <v>32</v>
      </c>
      <c r="AX214" s="13" t="s">
        <v>76</v>
      </c>
      <c r="AY214" s="198" t="s">
        <v>142</v>
      </c>
    </row>
    <row r="215" s="14" customFormat="1">
      <c r="A215" s="14"/>
      <c r="B215" s="205"/>
      <c r="C215" s="14"/>
      <c r="D215" s="197" t="s">
        <v>190</v>
      </c>
      <c r="E215" s="206" t="s">
        <v>1</v>
      </c>
      <c r="F215" s="207" t="s">
        <v>195</v>
      </c>
      <c r="G215" s="14"/>
      <c r="H215" s="208">
        <v>1.6000000000000001</v>
      </c>
      <c r="I215" s="209"/>
      <c r="J215" s="14"/>
      <c r="K215" s="14"/>
      <c r="L215" s="205"/>
      <c r="M215" s="210"/>
      <c r="N215" s="211"/>
      <c r="O215" s="211"/>
      <c r="P215" s="211"/>
      <c r="Q215" s="211"/>
      <c r="R215" s="211"/>
      <c r="S215" s="211"/>
      <c r="T215" s="21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6" t="s">
        <v>190</v>
      </c>
      <c r="AU215" s="206" t="s">
        <v>88</v>
      </c>
      <c r="AV215" s="14" t="s">
        <v>141</v>
      </c>
      <c r="AW215" s="14" t="s">
        <v>32</v>
      </c>
      <c r="AX215" s="14" t="s">
        <v>80</v>
      </c>
      <c r="AY215" s="206" t="s">
        <v>142</v>
      </c>
    </row>
    <row r="216" s="2" customFormat="1" ht="21.75" customHeight="1">
      <c r="A216" s="36"/>
      <c r="B216" s="175"/>
      <c r="C216" s="176" t="s">
        <v>258</v>
      </c>
      <c r="D216" s="176" t="s">
        <v>143</v>
      </c>
      <c r="E216" s="177" t="s">
        <v>354</v>
      </c>
      <c r="F216" s="178" t="s">
        <v>355</v>
      </c>
      <c r="G216" s="179" t="s">
        <v>218</v>
      </c>
      <c r="H216" s="180">
        <v>12.002000000000001</v>
      </c>
      <c r="I216" s="181"/>
      <c r="J216" s="182">
        <f>ROUND(I216*H216,2)</f>
        <v>0</v>
      </c>
      <c r="K216" s="178" t="s">
        <v>155</v>
      </c>
      <c r="L216" s="37"/>
      <c r="M216" s="183" t="s">
        <v>1</v>
      </c>
      <c r="N216" s="184" t="s">
        <v>42</v>
      </c>
      <c r="O216" s="75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141</v>
      </c>
      <c r="AT216" s="187" t="s">
        <v>143</v>
      </c>
      <c r="AU216" s="187" t="s">
        <v>88</v>
      </c>
      <c r="AY216" s="17" t="s">
        <v>142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7" t="s">
        <v>88</v>
      </c>
      <c r="BK216" s="188">
        <f>ROUND(I216*H216,2)</f>
        <v>0</v>
      </c>
      <c r="BL216" s="17" t="s">
        <v>141</v>
      </c>
      <c r="BM216" s="187" t="s">
        <v>321</v>
      </c>
    </row>
    <row r="217" s="13" customFormat="1">
      <c r="A217" s="13"/>
      <c r="B217" s="196"/>
      <c r="C217" s="13"/>
      <c r="D217" s="197" t="s">
        <v>190</v>
      </c>
      <c r="E217" s="198" t="s">
        <v>1</v>
      </c>
      <c r="F217" s="199" t="s">
        <v>679</v>
      </c>
      <c r="G217" s="13"/>
      <c r="H217" s="200">
        <v>12.002000000000001</v>
      </c>
      <c r="I217" s="201"/>
      <c r="J217" s="13"/>
      <c r="K217" s="13"/>
      <c r="L217" s="196"/>
      <c r="M217" s="202"/>
      <c r="N217" s="203"/>
      <c r="O217" s="203"/>
      <c r="P217" s="203"/>
      <c r="Q217" s="203"/>
      <c r="R217" s="203"/>
      <c r="S217" s="203"/>
      <c r="T217" s="20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8" t="s">
        <v>190</v>
      </c>
      <c r="AU217" s="198" t="s">
        <v>88</v>
      </c>
      <c r="AV217" s="13" t="s">
        <v>88</v>
      </c>
      <c r="AW217" s="13" t="s">
        <v>32</v>
      </c>
      <c r="AX217" s="13" t="s">
        <v>76</v>
      </c>
      <c r="AY217" s="198" t="s">
        <v>142</v>
      </c>
    </row>
    <row r="218" s="14" customFormat="1">
      <c r="A218" s="14"/>
      <c r="B218" s="205"/>
      <c r="C218" s="14"/>
      <c r="D218" s="197" t="s">
        <v>190</v>
      </c>
      <c r="E218" s="206" t="s">
        <v>1</v>
      </c>
      <c r="F218" s="207" t="s">
        <v>195</v>
      </c>
      <c r="G218" s="14"/>
      <c r="H218" s="208">
        <v>12.002000000000001</v>
      </c>
      <c r="I218" s="209"/>
      <c r="J218" s="14"/>
      <c r="K218" s="14"/>
      <c r="L218" s="205"/>
      <c r="M218" s="210"/>
      <c r="N218" s="211"/>
      <c r="O218" s="211"/>
      <c r="P218" s="211"/>
      <c r="Q218" s="211"/>
      <c r="R218" s="211"/>
      <c r="S218" s="211"/>
      <c r="T218" s="21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6" t="s">
        <v>190</v>
      </c>
      <c r="AU218" s="206" t="s">
        <v>88</v>
      </c>
      <c r="AV218" s="14" t="s">
        <v>141</v>
      </c>
      <c r="AW218" s="14" t="s">
        <v>32</v>
      </c>
      <c r="AX218" s="14" t="s">
        <v>80</v>
      </c>
      <c r="AY218" s="206" t="s">
        <v>142</v>
      </c>
    </row>
    <row r="219" s="12" customFormat="1" ht="22.8" customHeight="1">
      <c r="A219" s="12"/>
      <c r="B219" s="164"/>
      <c r="C219" s="12"/>
      <c r="D219" s="165" t="s">
        <v>75</v>
      </c>
      <c r="E219" s="189" t="s">
        <v>223</v>
      </c>
      <c r="F219" s="189" t="s">
        <v>377</v>
      </c>
      <c r="G219" s="12"/>
      <c r="H219" s="12"/>
      <c r="I219" s="167"/>
      <c r="J219" s="190">
        <f>BK219</f>
        <v>0</v>
      </c>
      <c r="K219" s="12"/>
      <c r="L219" s="164"/>
      <c r="M219" s="169"/>
      <c r="N219" s="170"/>
      <c r="O219" s="170"/>
      <c r="P219" s="171">
        <f>SUM(P220:P251)</f>
        <v>0</v>
      </c>
      <c r="Q219" s="170"/>
      <c r="R219" s="171">
        <f>SUM(R220:R251)</f>
        <v>0</v>
      </c>
      <c r="S219" s="170"/>
      <c r="T219" s="172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5" t="s">
        <v>80</v>
      </c>
      <c r="AT219" s="173" t="s">
        <v>75</v>
      </c>
      <c r="AU219" s="173" t="s">
        <v>80</v>
      </c>
      <c r="AY219" s="165" t="s">
        <v>142</v>
      </c>
      <c r="BK219" s="174">
        <f>SUM(BK220:BK251)</f>
        <v>0</v>
      </c>
    </row>
    <row r="220" s="2" customFormat="1" ht="33" customHeight="1">
      <c r="A220" s="36"/>
      <c r="B220" s="175"/>
      <c r="C220" s="176" t="s">
        <v>324</v>
      </c>
      <c r="D220" s="176" t="s">
        <v>143</v>
      </c>
      <c r="E220" s="177" t="s">
        <v>394</v>
      </c>
      <c r="F220" s="178" t="s">
        <v>395</v>
      </c>
      <c r="G220" s="179" t="s">
        <v>218</v>
      </c>
      <c r="H220" s="180">
        <v>72.039000000000001</v>
      </c>
      <c r="I220" s="181"/>
      <c r="J220" s="182">
        <f>ROUND(I220*H220,2)</f>
        <v>0</v>
      </c>
      <c r="K220" s="178" t="s">
        <v>155</v>
      </c>
      <c r="L220" s="37"/>
      <c r="M220" s="183" t="s">
        <v>1</v>
      </c>
      <c r="N220" s="184" t="s">
        <v>42</v>
      </c>
      <c r="O220" s="75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141</v>
      </c>
      <c r="AT220" s="187" t="s">
        <v>143</v>
      </c>
      <c r="AU220" s="187" t="s">
        <v>88</v>
      </c>
      <c r="AY220" s="17" t="s">
        <v>142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88</v>
      </c>
      <c r="BK220" s="188">
        <f>ROUND(I220*H220,2)</f>
        <v>0</v>
      </c>
      <c r="BL220" s="17" t="s">
        <v>141</v>
      </c>
      <c r="BM220" s="187" t="s">
        <v>327</v>
      </c>
    </row>
    <row r="221" s="13" customFormat="1">
      <c r="A221" s="13"/>
      <c r="B221" s="196"/>
      <c r="C221" s="13"/>
      <c r="D221" s="197" t="s">
        <v>190</v>
      </c>
      <c r="E221" s="198" t="s">
        <v>1</v>
      </c>
      <c r="F221" s="199" t="s">
        <v>680</v>
      </c>
      <c r="G221" s="13"/>
      <c r="H221" s="200">
        <v>72.039000000000001</v>
      </c>
      <c r="I221" s="201"/>
      <c r="J221" s="13"/>
      <c r="K221" s="13"/>
      <c r="L221" s="196"/>
      <c r="M221" s="202"/>
      <c r="N221" s="203"/>
      <c r="O221" s="203"/>
      <c r="P221" s="203"/>
      <c r="Q221" s="203"/>
      <c r="R221" s="203"/>
      <c r="S221" s="203"/>
      <c r="T221" s="20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8" t="s">
        <v>190</v>
      </c>
      <c r="AU221" s="198" t="s">
        <v>88</v>
      </c>
      <c r="AV221" s="13" t="s">
        <v>88</v>
      </c>
      <c r="AW221" s="13" t="s">
        <v>32</v>
      </c>
      <c r="AX221" s="13" t="s">
        <v>76</v>
      </c>
      <c r="AY221" s="198" t="s">
        <v>142</v>
      </c>
    </row>
    <row r="222" s="14" customFormat="1">
      <c r="A222" s="14"/>
      <c r="B222" s="205"/>
      <c r="C222" s="14"/>
      <c r="D222" s="197" t="s">
        <v>190</v>
      </c>
      <c r="E222" s="206" t="s">
        <v>1</v>
      </c>
      <c r="F222" s="207" t="s">
        <v>195</v>
      </c>
      <c r="G222" s="14"/>
      <c r="H222" s="208">
        <v>72.039000000000001</v>
      </c>
      <c r="I222" s="209"/>
      <c r="J222" s="14"/>
      <c r="K222" s="14"/>
      <c r="L222" s="205"/>
      <c r="M222" s="210"/>
      <c r="N222" s="211"/>
      <c r="O222" s="211"/>
      <c r="P222" s="211"/>
      <c r="Q222" s="211"/>
      <c r="R222" s="211"/>
      <c r="S222" s="211"/>
      <c r="T222" s="21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6" t="s">
        <v>190</v>
      </c>
      <c r="AU222" s="206" t="s">
        <v>88</v>
      </c>
      <c r="AV222" s="14" t="s">
        <v>141</v>
      </c>
      <c r="AW222" s="14" t="s">
        <v>32</v>
      </c>
      <c r="AX222" s="14" t="s">
        <v>80</v>
      </c>
      <c r="AY222" s="206" t="s">
        <v>142</v>
      </c>
    </row>
    <row r="223" s="2" customFormat="1" ht="33" customHeight="1">
      <c r="A223" s="36"/>
      <c r="B223" s="175"/>
      <c r="C223" s="176" t="s">
        <v>263</v>
      </c>
      <c r="D223" s="176" t="s">
        <v>143</v>
      </c>
      <c r="E223" s="177" t="s">
        <v>400</v>
      </c>
      <c r="F223" s="178" t="s">
        <v>401</v>
      </c>
      <c r="G223" s="179" t="s">
        <v>218</v>
      </c>
      <c r="H223" s="180">
        <v>4322.3400000000001</v>
      </c>
      <c r="I223" s="181"/>
      <c r="J223" s="182">
        <f>ROUND(I223*H223,2)</f>
        <v>0</v>
      </c>
      <c r="K223" s="178" t="s">
        <v>155</v>
      </c>
      <c r="L223" s="37"/>
      <c r="M223" s="183" t="s">
        <v>1</v>
      </c>
      <c r="N223" s="184" t="s">
        <v>42</v>
      </c>
      <c r="O223" s="75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141</v>
      </c>
      <c r="AT223" s="187" t="s">
        <v>143</v>
      </c>
      <c r="AU223" s="187" t="s">
        <v>88</v>
      </c>
      <c r="AY223" s="17" t="s">
        <v>142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88</v>
      </c>
      <c r="BK223" s="188">
        <f>ROUND(I223*H223,2)</f>
        <v>0</v>
      </c>
      <c r="BL223" s="17" t="s">
        <v>141</v>
      </c>
      <c r="BM223" s="187" t="s">
        <v>330</v>
      </c>
    </row>
    <row r="224" s="13" customFormat="1">
      <c r="A224" s="13"/>
      <c r="B224" s="196"/>
      <c r="C224" s="13"/>
      <c r="D224" s="197" t="s">
        <v>190</v>
      </c>
      <c r="E224" s="198" t="s">
        <v>1</v>
      </c>
      <c r="F224" s="199" t="s">
        <v>681</v>
      </c>
      <c r="G224" s="13"/>
      <c r="H224" s="200">
        <v>4322.3400000000001</v>
      </c>
      <c r="I224" s="201"/>
      <c r="J224" s="13"/>
      <c r="K224" s="13"/>
      <c r="L224" s="196"/>
      <c r="M224" s="202"/>
      <c r="N224" s="203"/>
      <c r="O224" s="203"/>
      <c r="P224" s="203"/>
      <c r="Q224" s="203"/>
      <c r="R224" s="203"/>
      <c r="S224" s="203"/>
      <c r="T224" s="20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8" t="s">
        <v>190</v>
      </c>
      <c r="AU224" s="198" t="s">
        <v>88</v>
      </c>
      <c r="AV224" s="13" t="s">
        <v>88</v>
      </c>
      <c r="AW224" s="13" t="s">
        <v>32</v>
      </c>
      <c r="AX224" s="13" t="s">
        <v>76</v>
      </c>
      <c r="AY224" s="198" t="s">
        <v>142</v>
      </c>
    </row>
    <row r="225" s="14" customFormat="1">
      <c r="A225" s="14"/>
      <c r="B225" s="205"/>
      <c r="C225" s="14"/>
      <c r="D225" s="197" t="s">
        <v>190</v>
      </c>
      <c r="E225" s="206" t="s">
        <v>1</v>
      </c>
      <c r="F225" s="207" t="s">
        <v>195</v>
      </c>
      <c r="G225" s="14"/>
      <c r="H225" s="208">
        <v>4322.3400000000001</v>
      </c>
      <c r="I225" s="209"/>
      <c r="J225" s="14"/>
      <c r="K225" s="14"/>
      <c r="L225" s="205"/>
      <c r="M225" s="210"/>
      <c r="N225" s="211"/>
      <c r="O225" s="211"/>
      <c r="P225" s="211"/>
      <c r="Q225" s="211"/>
      <c r="R225" s="211"/>
      <c r="S225" s="211"/>
      <c r="T225" s="21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6" t="s">
        <v>190</v>
      </c>
      <c r="AU225" s="206" t="s">
        <v>88</v>
      </c>
      <c r="AV225" s="14" t="s">
        <v>141</v>
      </c>
      <c r="AW225" s="14" t="s">
        <v>32</v>
      </c>
      <c r="AX225" s="14" t="s">
        <v>80</v>
      </c>
      <c r="AY225" s="206" t="s">
        <v>142</v>
      </c>
    </row>
    <row r="226" s="2" customFormat="1" ht="33" customHeight="1">
      <c r="A226" s="36"/>
      <c r="B226" s="175"/>
      <c r="C226" s="176" t="s">
        <v>334</v>
      </c>
      <c r="D226" s="176" t="s">
        <v>143</v>
      </c>
      <c r="E226" s="177" t="s">
        <v>405</v>
      </c>
      <c r="F226" s="178" t="s">
        <v>406</v>
      </c>
      <c r="G226" s="179" t="s">
        <v>218</v>
      </c>
      <c r="H226" s="180">
        <v>72.039000000000001</v>
      </c>
      <c r="I226" s="181"/>
      <c r="J226" s="182">
        <f>ROUND(I226*H226,2)</f>
        <v>0</v>
      </c>
      <c r="K226" s="178" t="s">
        <v>155</v>
      </c>
      <c r="L226" s="37"/>
      <c r="M226" s="183" t="s">
        <v>1</v>
      </c>
      <c r="N226" s="184" t="s">
        <v>42</v>
      </c>
      <c r="O226" s="75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141</v>
      </c>
      <c r="AT226" s="187" t="s">
        <v>143</v>
      </c>
      <c r="AU226" s="187" t="s">
        <v>88</v>
      </c>
      <c r="AY226" s="17" t="s">
        <v>142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88</v>
      </c>
      <c r="BK226" s="188">
        <f>ROUND(I226*H226,2)</f>
        <v>0</v>
      </c>
      <c r="BL226" s="17" t="s">
        <v>141</v>
      </c>
      <c r="BM226" s="187" t="s">
        <v>337</v>
      </c>
    </row>
    <row r="227" s="2" customFormat="1" ht="21.75" customHeight="1">
      <c r="A227" s="36"/>
      <c r="B227" s="175"/>
      <c r="C227" s="176" t="s">
        <v>266</v>
      </c>
      <c r="D227" s="176" t="s">
        <v>143</v>
      </c>
      <c r="E227" s="177" t="s">
        <v>408</v>
      </c>
      <c r="F227" s="178" t="s">
        <v>409</v>
      </c>
      <c r="G227" s="179" t="s">
        <v>218</v>
      </c>
      <c r="H227" s="180">
        <v>72.039000000000001</v>
      </c>
      <c r="I227" s="181"/>
      <c r="J227" s="182">
        <f>ROUND(I227*H227,2)</f>
        <v>0</v>
      </c>
      <c r="K227" s="178" t="s">
        <v>155</v>
      </c>
      <c r="L227" s="37"/>
      <c r="M227" s="183" t="s">
        <v>1</v>
      </c>
      <c r="N227" s="184" t="s">
        <v>42</v>
      </c>
      <c r="O227" s="75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141</v>
      </c>
      <c r="AT227" s="187" t="s">
        <v>143</v>
      </c>
      <c r="AU227" s="187" t="s">
        <v>88</v>
      </c>
      <c r="AY227" s="17" t="s">
        <v>142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88</v>
      </c>
      <c r="BK227" s="188">
        <f>ROUND(I227*H227,2)</f>
        <v>0</v>
      </c>
      <c r="BL227" s="17" t="s">
        <v>141</v>
      </c>
      <c r="BM227" s="187" t="s">
        <v>340</v>
      </c>
    </row>
    <row r="228" s="2" customFormat="1" ht="21.75" customHeight="1">
      <c r="A228" s="36"/>
      <c r="B228" s="175"/>
      <c r="C228" s="176" t="s">
        <v>341</v>
      </c>
      <c r="D228" s="176" t="s">
        <v>143</v>
      </c>
      <c r="E228" s="177" t="s">
        <v>412</v>
      </c>
      <c r="F228" s="178" t="s">
        <v>413</v>
      </c>
      <c r="G228" s="179" t="s">
        <v>218</v>
      </c>
      <c r="H228" s="180">
        <v>4322.3400000000001</v>
      </c>
      <c r="I228" s="181"/>
      <c r="J228" s="182">
        <f>ROUND(I228*H228,2)</f>
        <v>0</v>
      </c>
      <c r="K228" s="178" t="s">
        <v>155</v>
      </c>
      <c r="L228" s="37"/>
      <c r="M228" s="183" t="s">
        <v>1</v>
      </c>
      <c r="N228" s="184" t="s">
        <v>42</v>
      </c>
      <c r="O228" s="75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141</v>
      </c>
      <c r="AT228" s="187" t="s">
        <v>143</v>
      </c>
      <c r="AU228" s="187" t="s">
        <v>88</v>
      </c>
      <c r="AY228" s="17" t="s">
        <v>142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7" t="s">
        <v>88</v>
      </c>
      <c r="BK228" s="188">
        <f>ROUND(I228*H228,2)</f>
        <v>0</v>
      </c>
      <c r="BL228" s="17" t="s">
        <v>141</v>
      </c>
      <c r="BM228" s="187" t="s">
        <v>344</v>
      </c>
    </row>
    <row r="229" s="13" customFormat="1">
      <c r="A229" s="13"/>
      <c r="B229" s="196"/>
      <c r="C229" s="13"/>
      <c r="D229" s="197" t="s">
        <v>190</v>
      </c>
      <c r="E229" s="198" t="s">
        <v>1</v>
      </c>
      <c r="F229" s="199" t="s">
        <v>681</v>
      </c>
      <c r="G229" s="13"/>
      <c r="H229" s="200">
        <v>4322.3400000000001</v>
      </c>
      <c r="I229" s="201"/>
      <c r="J229" s="13"/>
      <c r="K229" s="13"/>
      <c r="L229" s="196"/>
      <c r="M229" s="202"/>
      <c r="N229" s="203"/>
      <c r="O229" s="203"/>
      <c r="P229" s="203"/>
      <c r="Q229" s="203"/>
      <c r="R229" s="203"/>
      <c r="S229" s="203"/>
      <c r="T229" s="20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8" t="s">
        <v>190</v>
      </c>
      <c r="AU229" s="198" t="s">
        <v>88</v>
      </c>
      <c r="AV229" s="13" t="s">
        <v>88</v>
      </c>
      <c r="AW229" s="13" t="s">
        <v>32</v>
      </c>
      <c r="AX229" s="13" t="s">
        <v>76</v>
      </c>
      <c r="AY229" s="198" t="s">
        <v>142</v>
      </c>
    </row>
    <row r="230" s="14" customFormat="1">
      <c r="A230" s="14"/>
      <c r="B230" s="205"/>
      <c r="C230" s="14"/>
      <c r="D230" s="197" t="s">
        <v>190</v>
      </c>
      <c r="E230" s="206" t="s">
        <v>1</v>
      </c>
      <c r="F230" s="207" t="s">
        <v>195</v>
      </c>
      <c r="G230" s="14"/>
      <c r="H230" s="208">
        <v>4322.3400000000001</v>
      </c>
      <c r="I230" s="209"/>
      <c r="J230" s="14"/>
      <c r="K230" s="14"/>
      <c r="L230" s="205"/>
      <c r="M230" s="210"/>
      <c r="N230" s="211"/>
      <c r="O230" s="211"/>
      <c r="P230" s="211"/>
      <c r="Q230" s="211"/>
      <c r="R230" s="211"/>
      <c r="S230" s="211"/>
      <c r="T230" s="21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6" t="s">
        <v>190</v>
      </c>
      <c r="AU230" s="206" t="s">
        <v>88</v>
      </c>
      <c r="AV230" s="14" t="s">
        <v>141</v>
      </c>
      <c r="AW230" s="14" t="s">
        <v>32</v>
      </c>
      <c r="AX230" s="14" t="s">
        <v>80</v>
      </c>
      <c r="AY230" s="206" t="s">
        <v>142</v>
      </c>
    </row>
    <row r="231" s="2" customFormat="1" ht="21.75" customHeight="1">
      <c r="A231" s="36"/>
      <c r="B231" s="175"/>
      <c r="C231" s="176" t="s">
        <v>272</v>
      </c>
      <c r="D231" s="176" t="s">
        <v>143</v>
      </c>
      <c r="E231" s="177" t="s">
        <v>415</v>
      </c>
      <c r="F231" s="178" t="s">
        <v>416</v>
      </c>
      <c r="G231" s="179" t="s">
        <v>218</v>
      </c>
      <c r="H231" s="180">
        <v>72.039000000000001</v>
      </c>
      <c r="I231" s="181"/>
      <c r="J231" s="182">
        <f>ROUND(I231*H231,2)</f>
        <v>0</v>
      </c>
      <c r="K231" s="178" t="s">
        <v>155</v>
      </c>
      <c r="L231" s="37"/>
      <c r="M231" s="183" t="s">
        <v>1</v>
      </c>
      <c r="N231" s="184" t="s">
        <v>42</v>
      </c>
      <c r="O231" s="75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141</v>
      </c>
      <c r="AT231" s="187" t="s">
        <v>143</v>
      </c>
      <c r="AU231" s="187" t="s">
        <v>88</v>
      </c>
      <c r="AY231" s="17" t="s">
        <v>142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88</v>
      </c>
      <c r="BK231" s="188">
        <f>ROUND(I231*H231,2)</f>
        <v>0</v>
      </c>
      <c r="BL231" s="17" t="s">
        <v>141</v>
      </c>
      <c r="BM231" s="187" t="s">
        <v>349</v>
      </c>
    </row>
    <row r="232" s="2" customFormat="1" ht="33" customHeight="1">
      <c r="A232" s="36"/>
      <c r="B232" s="175"/>
      <c r="C232" s="176" t="s">
        <v>353</v>
      </c>
      <c r="D232" s="176" t="s">
        <v>143</v>
      </c>
      <c r="E232" s="177" t="s">
        <v>682</v>
      </c>
      <c r="F232" s="178" t="s">
        <v>683</v>
      </c>
      <c r="G232" s="179" t="s">
        <v>218</v>
      </c>
      <c r="H232" s="180">
        <v>7.2000000000000002</v>
      </c>
      <c r="I232" s="181"/>
      <c r="J232" s="182">
        <f>ROUND(I232*H232,2)</f>
        <v>0</v>
      </c>
      <c r="K232" s="178" t="s">
        <v>155</v>
      </c>
      <c r="L232" s="37"/>
      <c r="M232" s="183" t="s">
        <v>1</v>
      </c>
      <c r="N232" s="184" t="s">
        <v>42</v>
      </c>
      <c r="O232" s="7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141</v>
      </c>
      <c r="AT232" s="187" t="s">
        <v>143</v>
      </c>
      <c r="AU232" s="187" t="s">
        <v>88</v>
      </c>
      <c r="AY232" s="17" t="s">
        <v>142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88</v>
      </c>
      <c r="BK232" s="188">
        <f>ROUND(I232*H232,2)</f>
        <v>0</v>
      </c>
      <c r="BL232" s="17" t="s">
        <v>141</v>
      </c>
      <c r="BM232" s="187" t="s">
        <v>356</v>
      </c>
    </row>
    <row r="233" s="13" customFormat="1">
      <c r="A233" s="13"/>
      <c r="B233" s="196"/>
      <c r="C233" s="13"/>
      <c r="D233" s="197" t="s">
        <v>190</v>
      </c>
      <c r="E233" s="198" t="s">
        <v>1</v>
      </c>
      <c r="F233" s="199" t="s">
        <v>684</v>
      </c>
      <c r="G233" s="13"/>
      <c r="H233" s="200">
        <v>7.2000000000000002</v>
      </c>
      <c r="I233" s="201"/>
      <c r="J233" s="13"/>
      <c r="K233" s="13"/>
      <c r="L233" s="196"/>
      <c r="M233" s="202"/>
      <c r="N233" s="203"/>
      <c r="O233" s="203"/>
      <c r="P233" s="203"/>
      <c r="Q233" s="203"/>
      <c r="R233" s="203"/>
      <c r="S233" s="203"/>
      <c r="T233" s="20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8" t="s">
        <v>190</v>
      </c>
      <c r="AU233" s="198" t="s">
        <v>88</v>
      </c>
      <c r="AV233" s="13" t="s">
        <v>88</v>
      </c>
      <c r="AW233" s="13" t="s">
        <v>32</v>
      </c>
      <c r="AX233" s="13" t="s">
        <v>76</v>
      </c>
      <c r="AY233" s="198" t="s">
        <v>142</v>
      </c>
    </row>
    <row r="234" s="14" customFormat="1">
      <c r="A234" s="14"/>
      <c r="B234" s="205"/>
      <c r="C234" s="14"/>
      <c r="D234" s="197" t="s">
        <v>190</v>
      </c>
      <c r="E234" s="206" t="s">
        <v>1</v>
      </c>
      <c r="F234" s="207" t="s">
        <v>195</v>
      </c>
      <c r="G234" s="14"/>
      <c r="H234" s="208">
        <v>7.2000000000000002</v>
      </c>
      <c r="I234" s="209"/>
      <c r="J234" s="14"/>
      <c r="K234" s="14"/>
      <c r="L234" s="205"/>
      <c r="M234" s="210"/>
      <c r="N234" s="211"/>
      <c r="O234" s="211"/>
      <c r="P234" s="211"/>
      <c r="Q234" s="211"/>
      <c r="R234" s="211"/>
      <c r="S234" s="211"/>
      <c r="T234" s="21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6" t="s">
        <v>190</v>
      </c>
      <c r="AU234" s="206" t="s">
        <v>88</v>
      </c>
      <c r="AV234" s="14" t="s">
        <v>141</v>
      </c>
      <c r="AW234" s="14" t="s">
        <v>32</v>
      </c>
      <c r="AX234" s="14" t="s">
        <v>80</v>
      </c>
      <c r="AY234" s="206" t="s">
        <v>142</v>
      </c>
    </row>
    <row r="235" s="2" customFormat="1" ht="24.15" customHeight="1">
      <c r="A235" s="36"/>
      <c r="B235" s="175"/>
      <c r="C235" s="176" t="s">
        <v>277</v>
      </c>
      <c r="D235" s="176" t="s">
        <v>143</v>
      </c>
      <c r="E235" s="177" t="s">
        <v>427</v>
      </c>
      <c r="F235" s="178" t="s">
        <v>428</v>
      </c>
      <c r="G235" s="179" t="s">
        <v>154</v>
      </c>
      <c r="H235" s="180">
        <v>30</v>
      </c>
      <c r="I235" s="181"/>
      <c r="J235" s="182">
        <f>ROUND(I235*H235,2)</f>
        <v>0</v>
      </c>
      <c r="K235" s="178" t="s">
        <v>155</v>
      </c>
      <c r="L235" s="37"/>
      <c r="M235" s="183" t="s">
        <v>1</v>
      </c>
      <c r="N235" s="184" t="s">
        <v>42</v>
      </c>
      <c r="O235" s="75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141</v>
      </c>
      <c r="AT235" s="187" t="s">
        <v>143</v>
      </c>
      <c r="AU235" s="187" t="s">
        <v>88</v>
      </c>
      <c r="AY235" s="17" t="s">
        <v>142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88</v>
      </c>
      <c r="BK235" s="188">
        <f>ROUND(I235*H235,2)</f>
        <v>0</v>
      </c>
      <c r="BL235" s="17" t="s">
        <v>141</v>
      </c>
      <c r="BM235" s="187" t="s">
        <v>362</v>
      </c>
    </row>
    <row r="236" s="13" customFormat="1">
      <c r="A236" s="13"/>
      <c r="B236" s="196"/>
      <c r="C236" s="13"/>
      <c r="D236" s="197" t="s">
        <v>190</v>
      </c>
      <c r="E236" s="198" t="s">
        <v>1</v>
      </c>
      <c r="F236" s="199" t="s">
        <v>685</v>
      </c>
      <c r="G236" s="13"/>
      <c r="H236" s="200">
        <v>30</v>
      </c>
      <c r="I236" s="201"/>
      <c r="J236" s="13"/>
      <c r="K236" s="13"/>
      <c r="L236" s="196"/>
      <c r="M236" s="202"/>
      <c r="N236" s="203"/>
      <c r="O236" s="203"/>
      <c r="P236" s="203"/>
      <c r="Q236" s="203"/>
      <c r="R236" s="203"/>
      <c r="S236" s="203"/>
      <c r="T236" s="20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8" t="s">
        <v>190</v>
      </c>
      <c r="AU236" s="198" t="s">
        <v>88</v>
      </c>
      <c r="AV236" s="13" t="s">
        <v>88</v>
      </c>
      <c r="AW236" s="13" t="s">
        <v>32</v>
      </c>
      <c r="AX236" s="13" t="s">
        <v>76</v>
      </c>
      <c r="AY236" s="198" t="s">
        <v>142</v>
      </c>
    </row>
    <row r="237" s="14" customFormat="1">
      <c r="A237" s="14"/>
      <c r="B237" s="205"/>
      <c r="C237" s="14"/>
      <c r="D237" s="197" t="s">
        <v>190</v>
      </c>
      <c r="E237" s="206" t="s">
        <v>1</v>
      </c>
      <c r="F237" s="207" t="s">
        <v>195</v>
      </c>
      <c r="G237" s="14"/>
      <c r="H237" s="208">
        <v>30</v>
      </c>
      <c r="I237" s="209"/>
      <c r="J237" s="14"/>
      <c r="K237" s="14"/>
      <c r="L237" s="205"/>
      <c r="M237" s="210"/>
      <c r="N237" s="211"/>
      <c r="O237" s="211"/>
      <c r="P237" s="211"/>
      <c r="Q237" s="211"/>
      <c r="R237" s="211"/>
      <c r="S237" s="211"/>
      <c r="T237" s="21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6" t="s">
        <v>190</v>
      </c>
      <c r="AU237" s="206" t="s">
        <v>88</v>
      </c>
      <c r="AV237" s="14" t="s">
        <v>141</v>
      </c>
      <c r="AW237" s="14" t="s">
        <v>32</v>
      </c>
      <c r="AX237" s="14" t="s">
        <v>80</v>
      </c>
      <c r="AY237" s="206" t="s">
        <v>142</v>
      </c>
    </row>
    <row r="238" s="2" customFormat="1" ht="24.15" customHeight="1">
      <c r="A238" s="36"/>
      <c r="B238" s="175"/>
      <c r="C238" s="176" t="s">
        <v>363</v>
      </c>
      <c r="D238" s="176" t="s">
        <v>143</v>
      </c>
      <c r="E238" s="177" t="s">
        <v>431</v>
      </c>
      <c r="F238" s="178" t="s">
        <v>432</v>
      </c>
      <c r="G238" s="179" t="s">
        <v>218</v>
      </c>
      <c r="H238" s="180">
        <v>138.59899999999999</v>
      </c>
      <c r="I238" s="181"/>
      <c r="J238" s="182">
        <f>ROUND(I238*H238,2)</f>
        <v>0</v>
      </c>
      <c r="K238" s="178" t="s">
        <v>155</v>
      </c>
      <c r="L238" s="37"/>
      <c r="M238" s="183" t="s">
        <v>1</v>
      </c>
      <c r="N238" s="184" t="s">
        <v>42</v>
      </c>
      <c r="O238" s="75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141</v>
      </c>
      <c r="AT238" s="187" t="s">
        <v>143</v>
      </c>
      <c r="AU238" s="187" t="s">
        <v>88</v>
      </c>
      <c r="AY238" s="17" t="s">
        <v>142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88</v>
      </c>
      <c r="BK238" s="188">
        <f>ROUND(I238*H238,2)</f>
        <v>0</v>
      </c>
      <c r="BL238" s="17" t="s">
        <v>141</v>
      </c>
      <c r="BM238" s="187" t="s">
        <v>366</v>
      </c>
    </row>
    <row r="239" s="13" customFormat="1">
      <c r="A239" s="13"/>
      <c r="B239" s="196"/>
      <c r="C239" s="13"/>
      <c r="D239" s="197" t="s">
        <v>190</v>
      </c>
      <c r="E239" s="198" t="s">
        <v>1</v>
      </c>
      <c r="F239" s="199" t="s">
        <v>664</v>
      </c>
      <c r="G239" s="13"/>
      <c r="H239" s="200">
        <v>91.509</v>
      </c>
      <c r="I239" s="201"/>
      <c r="J239" s="13"/>
      <c r="K239" s="13"/>
      <c r="L239" s="196"/>
      <c r="M239" s="202"/>
      <c r="N239" s="203"/>
      <c r="O239" s="203"/>
      <c r="P239" s="203"/>
      <c r="Q239" s="203"/>
      <c r="R239" s="203"/>
      <c r="S239" s="203"/>
      <c r="T239" s="20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8" t="s">
        <v>190</v>
      </c>
      <c r="AU239" s="198" t="s">
        <v>88</v>
      </c>
      <c r="AV239" s="13" t="s">
        <v>88</v>
      </c>
      <c r="AW239" s="13" t="s">
        <v>32</v>
      </c>
      <c r="AX239" s="13" t="s">
        <v>76</v>
      </c>
      <c r="AY239" s="198" t="s">
        <v>142</v>
      </c>
    </row>
    <row r="240" s="13" customFormat="1">
      <c r="A240" s="13"/>
      <c r="B240" s="196"/>
      <c r="C240" s="13"/>
      <c r="D240" s="197" t="s">
        <v>190</v>
      </c>
      <c r="E240" s="198" t="s">
        <v>1</v>
      </c>
      <c r="F240" s="199" t="s">
        <v>665</v>
      </c>
      <c r="G240" s="13"/>
      <c r="H240" s="200">
        <v>23.399999999999999</v>
      </c>
      <c r="I240" s="201"/>
      <c r="J240" s="13"/>
      <c r="K240" s="13"/>
      <c r="L240" s="196"/>
      <c r="M240" s="202"/>
      <c r="N240" s="203"/>
      <c r="O240" s="203"/>
      <c r="P240" s="203"/>
      <c r="Q240" s="203"/>
      <c r="R240" s="203"/>
      <c r="S240" s="203"/>
      <c r="T240" s="20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8" t="s">
        <v>190</v>
      </c>
      <c r="AU240" s="198" t="s">
        <v>88</v>
      </c>
      <c r="AV240" s="13" t="s">
        <v>88</v>
      </c>
      <c r="AW240" s="13" t="s">
        <v>32</v>
      </c>
      <c r="AX240" s="13" t="s">
        <v>76</v>
      </c>
      <c r="AY240" s="198" t="s">
        <v>142</v>
      </c>
    </row>
    <row r="241" s="13" customFormat="1">
      <c r="A241" s="13"/>
      <c r="B241" s="196"/>
      <c r="C241" s="13"/>
      <c r="D241" s="197" t="s">
        <v>190</v>
      </c>
      <c r="E241" s="198" t="s">
        <v>1</v>
      </c>
      <c r="F241" s="199" t="s">
        <v>666</v>
      </c>
      <c r="G241" s="13"/>
      <c r="H241" s="200">
        <v>23.690000000000001</v>
      </c>
      <c r="I241" s="201"/>
      <c r="J241" s="13"/>
      <c r="K241" s="13"/>
      <c r="L241" s="196"/>
      <c r="M241" s="202"/>
      <c r="N241" s="203"/>
      <c r="O241" s="203"/>
      <c r="P241" s="203"/>
      <c r="Q241" s="203"/>
      <c r="R241" s="203"/>
      <c r="S241" s="203"/>
      <c r="T241" s="20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8" t="s">
        <v>190</v>
      </c>
      <c r="AU241" s="198" t="s">
        <v>88</v>
      </c>
      <c r="AV241" s="13" t="s">
        <v>88</v>
      </c>
      <c r="AW241" s="13" t="s">
        <v>32</v>
      </c>
      <c r="AX241" s="13" t="s">
        <v>76</v>
      </c>
      <c r="AY241" s="198" t="s">
        <v>142</v>
      </c>
    </row>
    <row r="242" s="14" customFormat="1">
      <c r="A242" s="14"/>
      <c r="B242" s="205"/>
      <c r="C242" s="14"/>
      <c r="D242" s="197" t="s">
        <v>190</v>
      </c>
      <c r="E242" s="206" t="s">
        <v>1</v>
      </c>
      <c r="F242" s="207" t="s">
        <v>195</v>
      </c>
      <c r="G242" s="14"/>
      <c r="H242" s="208">
        <v>138.59899999999999</v>
      </c>
      <c r="I242" s="209"/>
      <c r="J242" s="14"/>
      <c r="K242" s="14"/>
      <c r="L242" s="205"/>
      <c r="M242" s="210"/>
      <c r="N242" s="211"/>
      <c r="O242" s="211"/>
      <c r="P242" s="211"/>
      <c r="Q242" s="211"/>
      <c r="R242" s="211"/>
      <c r="S242" s="211"/>
      <c r="T242" s="21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6" t="s">
        <v>190</v>
      </c>
      <c r="AU242" s="206" t="s">
        <v>88</v>
      </c>
      <c r="AV242" s="14" t="s">
        <v>141</v>
      </c>
      <c r="AW242" s="14" t="s">
        <v>32</v>
      </c>
      <c r="AX242" s="14" t="s">
        <v>80</v>
      </c>
      <c r="AY242" s="206" t="s">
        <v>142</v>
      </c>
    </row>
    <row r="243" s="2" customFormat="1" ht="16.5" customHeight="1">
      <c r="A243" s="36"/>
      <c r="B243" s="175"/>
      <c r="C243" s="176" t="s">
        <v>281</v>
      </c>
      <c r="D243" s="176" t="s">
        <v>143</v>
      </c>
      <c r="E243" s="177" t="s">
        <v>435</v>
      </c>
      <c r="F243" s="178" t="s">
        <v>436</v>
      </c>
      <c r="G243" s="179" t="s">
        <v>189</v>
      </c>
      <c r="H243" s="180">
        <v>2.25</v>
      </c>
      <c r="I243" s="181"/>
      <c r="J243" s="182">
        <f>ROUND(I243*H243,2)</f>
        <v>0</v>
      </c>
      <c r="K243" s="178" t="s">
        <v>155</v>
      </c>
      <c r="L243" s="37"/>
      <c r="M243" s="183" t="s">
        <v>1</v>
      </c>
      <c r="N243" s="184" t="s">
        <v>42</v>
      </c>
      <c r="O243" s="75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7" t="s">
        <v>141</v>
      </c>
      <c r="AT243" s="187" t="s">
        <v>143</v>
      </c>
      <c r="AU243" s="187" t="s">
        <v>88</v>
      </c>
      <c r="AY243" s="17" t="s">
        <v>142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7" t="s">
        <v>88</v>
      </c>
      <c r="BK243" s="188">
        <f>ROUND(I243*H243,2)</f>
        <v>0</v>
      </c>
      <c r="BL243" s="17" t="s">
        <v>141</v>
      </c>
      <c r="BM243" s="187" t="s">
        <v>369</v>
      </c>
    </row>
    <row r="244" s="13" customFormat="1">
      <c r="A244" s="13"/>
      <c r="B244" s="196"/>
      <c r="C244" s="13"/>
      <c r="D244" s="197" t="s">
        <v>190</v>
      </c>
      <c r="E244" s="198" t="s">
        <v>1</v>
      </c>
      <c r="F244" s="199" t="s">
        <v>686</v>
      </c>
      <c r="G244" s="13"/>
      <c r="H244" s="200">
        <v>2.25</v>
      </c>
      <c r="I244" s="201"/>
      <c r="J244" s="13"/>
      <c r="K244" s="13"/>
      <c r="L244" s="196"/>
      <c r="M244" s="202"/>
      <c r="N244" s="203"/>
      <c r="O244" s="203"/>
      <c r="P244" s="203"/>
      <c r="Q244" s="203"/>
      <c r="R244" s="203"/>
      <c r="S244" s="203"/>
      <c r="T244" s="20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8" t="s">
        <v>190</v>
      </c>
      <c r="AU244" s="198" t="s">
        <v>88</v>
      </c>
      <c r="AV244" s="13" t="s">
        <v>88</v>
      </c>
      <c r="AW244" s="13" t="s">
        <v>32</v>
      </c>
      <c r="AX244" s="13" t="s">
        <v>76</v>
      </c>
      <c r="AY244" s="198" t="s">
        <v>142</v>
      </c>
    </row>
    <row r="245" s="14" customFormat="1">
      <c r="A245" s="14"/>
      <c r="B245" s="205"/>
      <c r="C245" s="14"/>
      <c r="D245" s="197" t="s">
        <v>190</v>
      </c>
      <c r="E245" s="206" t="s">
        <v>1</v>
      </c>
      <c r="F245" s="207" t="s">
        <v>195</v>
      </c>
      <c r="G245" s="14"/>
      <c r="H245" s="208">
        <v>2.25</v>
      </c>
      <c r="I245" s="209"/>
      <c r="J245" s="14"/>
      <c r="K245" s="14"/>
      <c r="L245" s="205"/>
      <c r="M245" s="210"/>
      <c r="N245" s="211"/>
      <c r="O245" s="211"/>
      <c r="P245" s="211"/>
      <c r="Q245" s="211"/>
      <c r="R245" s="211"/>
      <c r="S245" s="211"/>
      <c r="T245" s="21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6" t="s">
        <v>190</v>
      </c>
      <c r="AU245" s="206" t="s">
        <v>88</v>
      </c>
      <c r="AV245" s="14" t="s">
        <v>141</v>
      </c>
      <c r="AW245" s="14" t="s">
        <v>32</v>
      </c>
      <c r="AX245" s="14" t="s">
        <v>80</v>
      </c>
      <c r="AY245" s="206" t="s">
        <v>142</v>
      </c>
    </row>
    <row r="246" s="2" customFormat="1" ht="21.75" customHeight="1">
      <c r="A246" s="36"/>
      <c r="B246" s="175"/>
      <c r="C246" s="213" t="s">
        <v>370</v>
      </c>
      <c r="D246" s="213" t="s">
        <v>238</v>
      </c>
      <c r="E246" s="214" t="s">
        <v>439</v>
      </c>
      <c r="F246" s="215" t="s">
        <v>440</v>
      </c>
      <c r="G246" s="216" t="s">
        <v>154</v>
      </c>
      <c r="H246" s="217">
        <v>686.25</v>
      </c>
      <c r="I246" s="218"/>
      <c r="J246" s="219">
        <f>ROUND(I246*H246,2)</f>
        <v>0</v>
      </c>
      <c r="K246" s="215" t="s">
        <v>155</v>
      </c>
      <c r="L246" s="220"/>
      <c r="M246" s="221" t="s">
        <v>1</v>
      </c>
      <c r="N246" s="222" t="s">
        <v>42</v>
      </c>
      <c r="O246" s="75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164</v>
      </c>
      <c r="AT246" s="187" t="s">
        <v>238</v>
      </c>
      <c r="AU246" s="187" t="s">
        <v>88</v>
      </c>
      <c r="AY246" s="17" t="s">
        <v>142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7" t="s">
        <v>88</v>
      </c>
      <c r="BK246" s="188">
        <f>ROUND(I246*H246,2)</f>
        <v>0</v>
      </c>
      <c r="BL246" s="17" t="s">
        <v>141</v>
      </c>
      <c r="BM246" s="187" t="s">
        <v>373</v>
      </c>
    </row>
    <row r="247" s="13" customFormat="1">
      <c r="A247" s="13"/>
      <c r="B247" s="196"/>
      <c r="C247" s="13"/>
      <c r="D247" s="197" t="s">
        <v>190</v>
      </c>
      <c r="E247" s="198" t="s">
        <v>1</v>
      </c>
      <c r="F247" s="199" t="s">
        <v>687</v>
      </c>
      <c r="G247" s="13"/>
      <c r="H247" s="200">
        <v>686.25</v>
      </c>
      <c r="I247" s="201"/>
      <c r="J247" s="13"/>
      <c r="K247" s="13"/>
      <c r="L247" s="196"/>
      <c r="M247" s="202"/>
      <c r="N247" s="203"/>
      <c r="O247" s="203"/>
      <c r="P247" s="203"/>
      <c r="Q247" s="203"/>
      <c r="R247" s="203"/>
      <c r="S247" s="203"/>
      <c r="T247" s="20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8" t="s">
        <v>190</v>
      </c>
      <c r="AU247" s="198" t="s">
        <v>88</v>
      </c>
      <c r="AV247" s="13" t="s">
        <v>88</v>
      </c>
      <c r="AW247" s="13" t="s">
        <v>32</v>
      </c>
      <c r="AX247" s="13" t="s">
        <v>76</v>
      </c>
      <c r="AY247" s="198" t="s">
        <v>142</v>
      </c>
    </row>
    <row r="248" s="14" customFormat="1">
      <c r="A248" s="14"/>
      <c r="B248" s="205"/>
      <c r="C248" s="14"/>
      <c r="D248" s="197" t="s">
        <v>190</v>
      </c>
      <c r="E248" s="206" t="s">
        <v>1</v>
      </c>
      <c r="F248" s="207" t="s">
        <v>195</v>
      </c>
      <c r="G248" s="14"/>
      <c r="H248" s="208">
        <v>686.25</v>
      </c>
      <c r="I248" s="209"/>
      <c r="J248" s="14"/>
      <c r="K248" s="14"/>
      <c r="L248" s="205"/>
      <c r="M248" s="210"/>
      <c r="N248" s="211"/>
      <c r="O248" s="211"/>
      <c r="P248" s="211"/>
      <c r="Q248" s="211"/>
      <c r="R248" s="211"/>
      <c r="S248" s="211"/>
      <c r="T248" s="21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6" t="s">
        <v>190</v>
      </c>
      <c r="AU248" s="206" t="s">
        <v>88</v>
      </c>
      <c r="AV248" s="14" t="s">
        <v>141</v>
      </c>
      <c r="AW248" s="14" t="s">
        <v>32</v>
      </c>
      <c r="AX248" s="14" t="s">
        <v>80</v>
      </c>
      <c r="AY248" s="206" t="s">
        <v>142</v>
      </c>
    </row>
    <row r="249" s="2" customFormat="1" ht="24.15" customHeight="1">
      <c r="A249" s="36"/>
      <c r="B249" s="175"/>
      <c r="C249" s="176" t="s">
        <v>287</v>
      </c>
      <c r="D249" s="176" t="s">
        <v>143</v>
      </c>
      <c r="E249" s="177" t="s">
        <v>444</v>
      </c>
      <c r="F249" s="178" t="s">
        <v>445</v>
      </c>
      <c r="G249" s="179" t="s">
        <v>218</v>
      </c>
      <c r="H249" s="180">
        <v>34.472999999999999</v>
      </c>
      <c r="I249" s="181"/>
      <c r="J249" s="182">
        <f>ROUND(I249*H249,2)</f>
        <v>0</v>
      </c>
      <c r="K249" s="178" t="s">
        <v>155</v>
      </c>
      <c r="L249" s="37"/>
      <c r="M249" s="183" t="s">
        <v>1</v>
      </c>
      <c r="N249" s="184" t="s">
        <v>42</v>
      </c>
      <c r="O249" s="75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141</v>
      </c>
      <c r="AT249" s="187" t="s">
        <v>143</v>
      </c>
      <c r="AU249" s="187" t="s">
        <v>88</v>
      </c>
      <c r="AY249" s="17" t="s">
        <v>142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7" t="s">
        <v>88</v>
      </c>
      <c r="BK249" s="188">
        <f>ROUND(I249*H249,2)</f>
        <v>0</v>
      </c>
      <c r="BL249" s="17" t="s">
        <v>141</v>
      </c>
      <c r="BM249" s="187" t="s">
        <v>376</v>
      </c>
    </row>
    <row r="250" s="13" customFormat="1">
      <c r="A250" s="13"/>
      <c r="B250" s="196"/>
      <c r="C250" s="13"/>
      <c r="D250" s="197" t="s">
        <v>190</v>
      </c>
      <c r="E250" s="198" t="s">
        <v>1</v>
      </c>
      <c r="F250" s="199" t="s">
        <v>688</v>
      </c>
      <c r="G250" s="13"/>
      <c r="H250" s="200">
        <v>34.472999999999999</v>
      </c>
      <c r="I250" s="201"/>
      <c r="J250" s="13"/>
      <c r="K250" s="13"/>
      <c r="L250" s="196"/>
      <c r="M250" s="202"/>
      <c r="N250" s="203"/>
      <c r="O250" s="203"/>
      <c r="P250" s="203"/>
      <c r="Q250" s="203"/>
      <c r="R250" s="203"/>
      <c r="S250" s="203"/>
      <c r="T250" s="20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8" t="s">
        <v>190</v>
      </c>
      <c r="AU250" s="198" t="s">
        <v>88</v>
      </c>
      <c r="AV250" s="13" t="s">
        <v>88</v>
      </c>
      <c r="AW250" s="13" t="s">
        <v>32</v>
      </c>
      <c r="AX250" s="13" t="s">
        <v>76</v>
      </c>
      <c r="AY250" s="198" t="s">
        <v>142</v>
      </c>
    </row>
    <row r="251" s="14" customFormat="1">
      <c r="A251" s="14"/>
      <c r="B251" s="205"/>
      <c r="C251" s="14"/>
      <c r="D251" s="197" t="s">
        <v>190</v>
      </c>
      <c r="E251" s="206" t="s">
        <v>1</v>
      </c>
      <c r="F251" s="207" t="s">
        <v>195</v>
      </c>
      <c r="G251" s="14"/>
      <c r="H251" s="208">
        <v>34.472999999999999</v>
      </c>
      <c r="I251" s="209"/>
      <c r="J251" s="14"/>
      <c r="K251" s="14"/>
      <c r="L251" s="205"/>
      <c r="M251" s="210"/>
      <c r="N251" s="211"/>
      <c r="O251" s="211"/>
      <c r="P251" s="211"/>
      <c r="Q251" s="211"/>
      <c r="R251" s="211"/>
      <c r="S251" s="211"/>
      <c r="T251" s="21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6" t="s">
        <v>190</v>
      </c>
      <c r="AU251" s="206" t="s">
        <v>88</v>
      </c>
      <c r="AV251" s="14" t="s">
        <v>141</v>
      </c>
      <c r="AW251" s="14" t="s">
        <v>32</v>
      </c>
      <c r="AX251" s="14" t="s">
        <v>80</v>
      </c>
      <c r="AY251" s="206" t="s">
        <v>142</v>
      </c>
    </row>
    <row r="252" s="12" customFormat="1" ht="22.8" customHeight="1">
      <c r="A252" s="12"/>
      <c r="B252" s="164"/>
      <c r="C252" s="12"/>
      <c r="D252" s="165" t="s">
        <v>75</v>
      </c>
      <c r="E252" s="189" t="s">
        <v>448</v>
      </c>
      <c r="F252" s="189" t="s">
        <v>449</v>
      </c>
      <c r="G252" s="12"/>
      <c r="H252" s="12"/>
      <c r="I252" s="167"/>
      <c r="J252" s="190">
        <f>BK252</f>
        <v>0</v>
      </c>
      <c r="K252" s="12"/>
      <c r="L252" s="164"/>
      <c r="M252" s="169"/>
      <c r="N252" s="170"/>
      <c r="O252" s="170"/>
      <c r="P252" s="171">
        <f>SUM(P253:P258)</f>
        <v>0</v>
      </c>
      <c r="Q252" s="170"/>
      <c r="R252" s="171">
        <f>SUM(R253:R258)</f>
        <v>0</v>
      </c>
      <c r="S252" s="170"/>
      <c r="T252" s="172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5" t="s">
        <v>80</v>
      </c>
      <c r="AT252" s="173" t="s">
        <v>75</v>
      </c>
      <c r="AU252" s="173" t="s">
        <v>80</v>
      </c>
      <c r="AY252" s="165" t="s">
        <v>142</v>
      </c>
      <c r="BK252" s="174">
        <f>SUM(BK253:BK258)</f>
        <v>0</v>
      </c>
    </row>
    <row r="253" s="2" customFormat="1" ht="33" customHeight="1">
      <c r="A253" s="36"/>
      <c r="B253" s="175"/>
      <c r="C253" s="176" t="s">
        <v>378</v>
      </c>
      <c r="D253" s="176" t="s">
        <v>143</v>
      </c>
      <c r="E253" s="177" t="s">
        <v>450</v>
      </c>
      <c r="F253" s="178" t="s">
        <v>451</v>
      </c>
      <c r="G253" s="179" t="s">
        <v>205</v>
      </c>
      <c r="H253" s="180">
        <v>11.365</v>
      </c>
      <c r="I253" s="181"/>
      <c r="J253" s="182">
        <f>ROUND(I253*H253,2)</f>
        <v>0</v>
      </c>
      <c r="K253" s="178" t="s">
        <v>155</v>
      </c>
      <c r="L253" s="37"/>
      <c r="M253" s="183" t="s">
        <v>1</v>
      </c>
      <c r="N253" s="184" t="s">
        <v>42</v>
      </c>
      <c r="O253" s="75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141</v>
      </c>
      <c r="AT253" s="187" t="s">
        <v>143</v>
      </c>
      <c r="AU253" s="187" t="s">
        <v>88</v>
      </c>
      <c r="AY253" s="17" t="s">
        <v>142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88</v>
      </c>
      <c r="BK253" s="188">
        <f>ROUND(I253*H253,2)</f>
        <v>0</v>
      </c>
      <c r="BL253" s="17" t="s">
        <v>141</v>
      </c>
      <c r="BM253" s="187" t="s">
        <v>381</v>
      </c>
    </row>
    <row r="254" s="2" customFormat="1" ht="24.15" customHeight="1">
      <c r="A254" s="36"/>
      <c r="B254" s="175"/>
      <c r="C254" s="176" t="s">
        <v>290</v>
      </c>
      <c r="D254" s="176" t="s">
        <v>143</v>
      </c>
      <c r="E254" s="177" t="s">
        <v>454</v>
      </c>
      <c r="F254" s="178" t="s">
        <v>455</v>
      </c>
      <c r="G254" s="179" t="s">
        <v>205</v>
      </c>
      <c r="H254" s="180">
        <v>11.365</v>
      </c>
      <c r="I254" s="181"/>
      <c r="J254" s="182">
        <f>ROUND(I254*H254,2)</f>
        <v>0</v>
      </c>
      <c r="K254" s="178" t="s">
        <v>155</v>
      </c>
      <c r="L254" s="37"/>
      <c r="M254" s="183" t="s">
        <v>1</v>
      </c>
      <c r="N254" s="184" t="s">
        <v>42</v>
      </c>
      <c r="O254" s="75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141</v>
      </c>
      <c r="AT254" s="187" t="s">
        <v>143</v>
      </c>
      <c r="AU254" s="187" t="s">
        <v>88</v>
      </c>
      <c r="AY254" s="17" t="s">
        <v>142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88</v>
      </c>
      <c r="BK254" s="188">
        <f>ROUND(I254*H254,2)</f>
        <v>0</v>
      </c>
      <c r="BL254" s="17" t="s">
        <v>141</v>
      </c>
      <c r="BM254" s="187" t="s">
        <v>385</v>
      </c>
    </row>
    <row r="255" s="2" customFormat="1" ht="24.15" customHeight="1">
      <c r="A255" s="36"/>
      <c r="B255" s="175"/>
      <c r="C255" s="176" t="s">
        <v>386</v>
      </c>
      <c r="D255" s="176" t="s">
        <v>143</v>
      </c>
      <c r="E255" s="177" t="s">
        <v>457</v>
      </c>
      <c r="F255" s="178" t="s">
        <v>458</v>
      </c>
      <c r="G255" s="179" t="s">
        <v>205</v>
      </c>
      <c r="H255" s="180">
        <v>159.11000000000001</v>
      </c>
      <c r="I255" s="181"/>
      <c r="J255" s="182">
        <f>ROUND(I255*H255,2)</f>
        <v>0</v>
      </c>
      <c r="K255" s="178" t="s">
        <v>155</v>
      </c>
      <c r="L255" s="37"/>
      <c r="M255" s="183" t="s">
        <v>1</v>
      </c>
      <c r="N255" s="184" t="s">
        <v>42</v>
      </c>
      <c r="O255" s="75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141</v>
      </c>
      <c r="AT255" s="187" t="s">
        <v>143</v>
      </c>
      <c r="AU255" s="187" t="s">
        <v>88</v>
      </c>
      <c r="AY255" s="17" t="s">
        <v>142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88</v>
      </c>
      <c r="BK255" s="188">
        <f>ROUND(I255*H255,2)</f>
        <v>0</v>
      </c>
      <c r="BL255" s="17" t="s">
        <v>141</v>
      </c>
      <c r="BM255" s="187" t="s">
        <v>389</v>
      </c>
    </row>
    <row r="256" s="13" customFormat="1">
      <c r="A256" s="13"/>
      <c r="B256" s="196"/>
      <c r="C256" s="13"/>
      <c r="D256" s="197" t="s">
        <v>190</v>
      </c>
      <c r="E256" s="198" t="s">
        <v>1</v>
      </c>
      <c r="F256" s="199" t="s">
        <v>689</v>
      </c>
      <c r="G256" s="13"/>
      <c r="H256" s="200">
        <v>159.11000000000001</v>
      </c>
      <c r="I256" s="201"/>
      <c r="J256" s="13"/>
      <c r="K256" s="13"/>
      <c r="L256" s="196"/>
      <c r="M256" s="202"/>
      <c r="N256" s="203"/>
      <c r="O256" s="203"/>
      <c r="P256" s="203"/>
      <c r="Q256" s="203"/>
      <c r="R256" s="203"/>
      <c r="S256" s="203"/>
      <c r="T256" s="20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8" t="s">
        <v>190</v>
      </c>
      <c r="AU256" s="198" t="s">
        <v>88</v>
      </c>
      <c r="AV256" s="13" t="s">
        <v>88</v>
      </c>
      <c r="AW256" s="13" t="s">
        <v>32</v>
      </c>
      <c r="AX256" s="13" t="s">
        <v>76</v>
      </c>
      <c r="AY256" s="198" t="s">
        <v>142</v>
      </c>
    </row>
    <row r="257" s="14" customFormat="1">
      <c r="A257" s="14"/>
      <c r="B257" s="205"/>
      <c r="C257" s="14"/>
      <c r="D257" s="197" t="s">
        <v>190</v>
      </c>
      <c r="E257" s="206" t="s">
        <v>1</v>
      </c>
      <c r="F257" s="207" t="s">
        <v>195</v>
      </c>
      <c r="G257" s="14"/>
      <c r="H257" s="208">
        <v>159.11000000000001</v>
      </c>
      <c r="I257" s="209"/>
      <c r="J257" s="14"/>
      <c r="K257" s="14"/>
      <c r="L257" s="205"/>
      <c r="M257" s="210"/>
      <c r="N257" s="211"/>
      <c r="O257" s="211"/>
      <c r="P257" s="211"/>
      <c r="Q257" s="211"/>
      <c r="R257" s="211"/>
      <c r="S257" s="211"/>
      <c r="T257" s="21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6" t="s">
        <v>190</v>
      </c>
      <c r="AU257" s="206" t="s">
        <v>88</v>
      </c>
      <c r="AV257" s="14" t="s">
        <v>141</v>
      </c>
      <c r="AW257" s="14" t="s">
        <v>32</v>
      </c>
      <c r="AX257" s="14" t="s">
        <v>80</v>
      </c>
      <c r="AY257" s="206" t="s">
        <v>142</v>
      </c>
    </row>
    <row r="258" s="2" customFormat="1" ht="33" customHeight="1">
      <c r="A258" s="36"/>
      <c r="B258" s="175"/>
      <c r="C258" s="176" t="s">
        <v>294</v>
      </c>
      <c r="D258" s="176" t="s">
        <v>143</v>
      </c>
      <c r="E258" s="177" t="s">
        <v>462</v>
      </c>
      <c r="F258" s="178" t="s">
        <v>463</v>
      </c>
      <c r="G258" s="179" t="s">
        <v>205</v>
      </c>
      <c r="H258" s="180">
        <v>11.365</v>
      </c>
      <c r="I258" s="181"/>
      <c r="J258" s="182">
        <f>ROUND(I258*H258,2)</f>
        <v>0</v>
      </c>
      <c r="K258" s="178" t="s">
        <v>155</v>
      </c>
      <c r="L258" s="37"/>
      <c r="M258" s="183" t="s">
        <v>1</v>
      </c>
      <c r="N258" s="184" t="s">
        <v>42</v>
      </c>
      <c r="O258" s="75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141</v>
      </c>
      <c r="AT258" s="187" t="s">
        <v>143</v>
      </c>
      <c r="AU258" s="187" t="s">
        <v>88</v>
      </c>
      <c r="AY258" s="17" t="s">
        <v>142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88</v>
      </c>
      <c r="BK258" s="188">
        <f>ROUND(I258*H258,2)</f>
        <v>0</v>
      </c>
      <c r="BL258" s="17" t="s">
        <v>141</v>
      </c>
      <c r="BM258" s="187" t="s">
        <v>392</v>
      </c>
    </row>
    <row r="259" s="12" customFormat="1" ht="22.8" customHeight="1">
      <c r="A259" s="12"/>
      <c r="B259" s="164"/>
      <c r="C259" s="12"/>
      <c r="D259" s="165" t="s">
        <v>75</v>
      </c>
      <c r="E259" s="189" t="s">
        <v>465</v>
      </c>
      <c r="F259" s="189" t="s">
        <v>466</v>
      </c>
      <c r="G259" s="12"/>
      <c r="H259" s="12"/>
      <c r="I259" s="167"/>
      <c r="J259" s="190">
        <f>BK259</f>
        <v>0</v>
      </c>
      <c r="K259" s="12"/>
      <c r="L259" s="164"/>
      <c r="M259" s="169"/>
      <c r="N259" s="170"/>
      <c r="O259" s="170"/>
      <c r="P259" s="171">
        <f>P260</f>
        <v>0</v>
      </c>
      <c r="Q259" s="170"/>
      <c r="R259" s="171">
        <f>R260</f>
        <v>0</v>
      </c>
      <c r="S259" s="170"/>
      <c r="T259" s="17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5" t="s">
        <v>80</v>
      </c>
      <c r="AT259" s="173" t="s">
        <v>75</v>
      </c>
      <c r="AU259" s="173" t="s">
        <v>80</v>
      </c>
      <c r="AY259" s="165" t="s">
        <v>142</v>
      </c>
      <c r="BK259" s="174">
        <f>BK260</f>
        <v>0</v>
      </c>
    </row>
    <row r="260" s="2" customFormat="1" ht="16.5" customHeight="1">
      <c r="A260" s="36"/>
      <c r="B260" s="175"/>
      <c r="C260" s="176" t="s">
        <v>393</v>
      </c>
      <c r="D260" s="176" t="s">
        <v>143</v>
      </c>
      <c r="E260" s="177" t="s">
        <v>467</v>
      </c>
      <c r="F260" s="178" t="s">
        <v>468</v>
      </c>
      <c r="G260" s="179" t="s">
        <v>205</v>
      </c>
      <c r="H260" s="180">
        <v>20.288</v>
      </c>
      <c r="I260" s="181"/>
      <c r="J260" s="182">
        <f>ROUND(I260*H260,2)</f>
        <v>0</v>
      </c>
      <c r="K260" s="178" t="s">
        <v>155</v>
      </c>
      <c r="L260" s="37"/>
      <c r="M260" s="183" t="s">
        <v>1</v>
      </c>
      <c r="N260" s="184" t="s">
        <v>42</v>
      </c>
      <c r="O260" s="7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141</v>
      </c>
      <c r="AT260" s="187" t="s">
        <v>143</v>
      </c>
      <c r="AU260" s="187" t="s">
        <v>88</v>
      </c>
      <c r="AY260" s="17" t="s">
        <v>142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88</v>
      </c>
      <c r="BK260" s="188">
        <f>ROUND(I260*H260,2)</f>
        <v>0</v>
      </c>
      <c r="BL260" s="17" t="s">
        <v>141</v>
      </c>
      <c r="BM260" s="187" t="s">
        <v>396</v>
      </c>
    </row>
    <row r="261" s="12" customFormat="1" ht="25.92" customHeight="1">
      <c r="A261" s="12"/>
      <c r="B261" s="164"/>
      <c r="C261" s="12"/>
      <c r="D261" s="165" t="s">
        <v>75</v>
      </c>
      <c r="E261" s="166" t="s">
        <v>470</v>
      </c>
      <c r="F261" s="166" t="s">
        <v>471</v>
      </c>
      <c r="G261" s="12"/>
      <c r="H261" s="12"/>
      <c r="I261" s="167"/>
      <c r="J261" s="168">
        <f>BK261</f>
        <v>0</v>
      </c>
      <c r="K261" s="12"/>
      <c r="L261" s="164"/>
      <c r="M261" s="169"/>
      <c r="N261" s="170"/>
      <c r="O261" s="170"/>
      <c r="P261" s="171">
        <f>P262+P267</f>
        <v>0</v>
      </c>
      <c r="Q261" s="170"/>
      <c r="R261" s="171">
        <f>R262+R267</f>
        <v>0</v>
      </c>
      <c r="S261" s="170"/>
      <c r="T261" s="172">
        <f>T262+T267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5" t="s">
        <v>88</v>
      </c>
      <c r="AT261" s="173" t="s">
        <v>75</v>
      </c>
      <c r="AU261" s="173" t="s">
        <v>76</v>
      </c>
      <c r="AY261" s="165" t="s">
        <v>142</v>
      </c>
      <c r="BK261" s="174">
        <f>BK262+BK267</f>
        <v>0</v>
      </c>
    </row>
    <row r="262" s="12" customFormat="1" ht="22.8" customHeight="1">
      <c r="A262" s="12"/>
      <c r="B262" s="164"/>
      <c r="C262" s="12"/>
      <c r="D262" s="165" t="s">
        <v>75</v>
      </c>
      <c r="E262" s="189" t="s">
        <v>472</v>
      </c>
      <c r="F262" s="189" t="s">
        <v>473</v>
      </c>
      <c r="G262" s="12"/>
      <c r="H262" s="12"/>
      <c r="I262" s="167"/>
      <c r="J262" s="190">
        <f>BK262</f>
        <v>0</v>
      </c>
      <c r="K262" s="12"/>
      <c r="L262" s="164"/>
      <c r="M262" s="169"/>
      <c r="N262" s="170"/>
      <c r="O262" s="170"/>
      <c r="P262" s="171">
        <f>SUM(P263:P266)</f>
        <v>0</v>
      </c>
      <c r="Q262" s="170"/>
      <c r="R262" s="171">
        <f>SUM(R263:R266)</f>
        <v>0</v>
      </c>
      <c r="S262" s="170"/>
      <c r="T262" s="172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5" t="s">
        <v>88</v>
      </c>
      <c r="AT262" s="173" t="s">
        <v>75</v>
      </c>
      <c r="AU262" s="173" t="s">
        <v>80</v>
      </c>
      <c r="AY262" s="165" t="s">
        <v>142</v>
      </c>
      <c r="BK262" s="174">
        <f>SUM(BK263:BK266)</f>
        <v>0</v>
      </c>
    </row>
    <row r="263" s="2" customFormat="1" ht="24.15" customHeight="1">
      <c r="A263" s="36"/>
      <c r="B263" s="175"/>
      <c r="C263" s="176" t="s">
        <v>298</v>
      </c>
      <c r="D263" s="176" t="s">
        <v>143</v>
      </c>
      <c r="E263" s="177" t="s">
        <v>475</v>
      </c>
      <c r="F263" s="178" t="s">
        <v>476</v>
      </c>
      <c r="G263" s="179" t="s">
        <v>218</v>
      </c>
      <c r="H263" s="180">
        <v>32.003999999999998</v>
      </c>
      <c r="I263" s="181"/>
      <c r="J263" s="182">
        <f>ROUND(I263*H263,2)</f>
        <v>0</v>
      </c>
      <c r="K263" s="178" t="s">
        <v>1</v>
      </c>
      <c r="L263" s="37"/>
      <c r="M263" s="183" t="s">
        <v>1</v>
      </c>
      <c r="N263" s="184" t="s">
        <v>42</v>
      </c>
      <c r="O263" s="75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7" t="s">
        <v>98</v>
      </c>
      <c r="AT263" s="187" t="s">
        <v>143</v>
      </c>
      <c r="AU263" s="187" t="s">
        <v>88</v>
      </c>
      <c r="AY263" s="17" t="s">
        <v>142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88</v>
      </c>
      <c r="BK263" s="188">
        <f>ROUND(I263*H263,2)</f>
        <v>0</v>
      </c>
      <c r="BL263" s="17" t="s">
        <v>98</v>
      </c>
      <c r="BM263" s="187" t="s">
        <v>402</v>
      </c>
    </row>
    <row r="264" s="13" customFormat="1">
      <c r="A264" s="13"/>
      <c r="B264" s="196"/>
      <c r="C264" s="13"/>
      <c r="D264" s="197" t="s">
        <v>190</v>
      </c>
      <c r="E264" s="198" t="s">
        <v>1</v>
      </c>
      <c r="F264" s="199" t="s">
        <v>690</v>
      </c>
      <c r="G264" s="13"/>
      <c r="H264" s="200">
        <v>32.003999999999998</v>
      </c>
      <c r="I264" s="201"/>
      <c r="J264" s="13"/>
      <c r="K264" s="13"/>
      <c r="L264" s="196"/>
      <c r="M264" s="202"/>
      <c r="N264" s="203"/>
      <c r="O264" s="203"/>
      <c r="P264" s="203"/>
      <c r="Q264" s="203"/>
      <c r="R264" s="203"/>
      <c r="S264" s="203"/>
      <c r="T264" s="20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8" t="s">
        <v>190</v>
      </c>
      <c r="AU264" s="198" t="s">
        <v>88</v>
      </c>
      <c r="AV264" s="13" t="s">
        <v>88</v>
      </c>
      <c r="AW264" s="13" t="s">
        <v>32</v>
      </c>
      <c r="AX264" s="13" t="s">
        <v>76</v>
      </c>
      <c r="AY264" s="198" t="s">
        <v>142</v>
      </c>
    </row>
    <row r="265" s="14" customFormat="1">
      <c r="A265" s="14"/>
      <c r="B265" s="205"/>
      <c r="C265" s="14"/>
      <c r="D265" s="197" t="s">
        <v>190</v>
      </c>
      <c r="E265" s="206" t="s">
        <v>1</v>
      </c>
      <c r="F265" s="207" t="s">
        <v>195</v>
      </c>
      <c r="G265" s="14"/>
      <c r="H265" s="208">
        <v>32.003999999999998</v>
      </c>
      <c r="I265" s="209"/>
      <c r="J265" s="14"/>
      <c r="K265" s="14"/>
      <c r="L265" s="205"/>
      <c r="M265" s="210"/>
      <c r="N265" s="211"/>
      <c r="O265" s="211"/>
      <c r="P265" s="211"/>
      <c r="Q265" s="211"/>
      <c r="R265" s="211"/>
      <c r="S265" s="211"/>
      <c r="T265" s="21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6" t="s">
        <v>190</v>
      </c>
      <c r="AU265" s="206" t="s">
        <v>88</v>
      </c>
      <c r="AV265" s="14" t="s">
        <v>141</v>
      </c>
      <c r="AW265" s="14" t="s">
        <v>32</v>
      </c>
      <c r="AX265" s="14" t="s">
        <v>80</v>
      </c>
      <c r="AY265" s="206" t="s">
        <v>142</v>
      </c>
    </row>
    <row r="266" s="2" customFormat="1" ht="24.15" customHeight="1">
      <c r="A266" s="36"/>
      <c r="B266" s="175"/>
      <c r="C266" s="176" t="s">
        <v>404</v>
      </c>
      <c r="D266" s="176" t="s">
        <v>143</v>
      </c>
      <c r="E266" s="177" t="s">
        <v>480</v>
      </c>
      <c r="F266" s="178" t="s">
        <v>481</v>
      </c>
      <c r="G266" s="179" t="s">
        <v>482</v>
      </c>
      <c r="H266" s="223"/>
      <c r="I266" s="181"/>
      <c r="J266" s="182">
        <f>ROUND(I266*H266,2)</f>
        <v>0</v>
      </c>
      <c r="K266" s="178" t="s">
        <v>155</v>
      </c>
      <c r="L266" s="37"/>
      <c r="M266" s="183" t="s">
        <v>1</v>
      </c>
      <c r="N266" s="184" t="s">
        <v>42</v>
      </c>
      <c r="O266" s="75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98</v>
      </c>
      <c r="AT266" s="187" t="s">
        <v>143</v>
      </c>
      <c r="AU266" s="187" t="s">
        <v>88</v>
      </c>
      <c r="AY266" s="17" t="s">
        <v>142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7" t="s">
        <v>88</v>
      </c>
      <c r="BK266" s="188">
        <f>ROUND(I266*H266,2)</f>
        <v>0</v>
      </c>
      <c r="BL266" s="17" t="s">
        <v>98</v>
      </c>
      <c r="BM266" s="187" t="s">
        <v>407</v>
      </c>
    </row>
    <row r="267" s="12" customFormat="1" ht="22.8" customHeight="1">
      <c r="A267" s="12"/>
      <c r="B267" s="164"/>
      <c r="C267" s="12"/>
      <c r="D267" s="165" t="s">
        <v>75</v>
      </c>
      <c r="E267" s="189" t="s">
        <v>493</v>
      </c>
      <c r="F267" s="189" t="s">
        <v>494</v>
      </c>
      <c r="G267" s="12"/>
      <c r="H267" s="12"/>
      <c r="I267" s="167"/>
      <c r="J267" s="190">
        <f>BK267</f>
        <v>0</v>
      </c>
      <c r="K267" s="12"/>
      <c r="L267" s="164"/>
      <c r="M267" s="169"/>
      <c r="N267" s="170"/>
      <c r="O267" s="170"/>
      <c r="P267" s="171">
        <f>SUM(P268:P273)</f>
        <v>0</v>
      </c>
      <c r="Q267" s="170"/>
      <c r="R267" s="171">
        <f>SUM(R268:R273)</f>
        <v>0</v>
      </c>
      <c r="S267" s="170"/>
      <c r="T267" s="172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5" t="s">
        <v>88</v>
      </c>
      <c r="AT267" s="173" t="s">
        <v>75</v>
      </c>
      <c r="AU267" s="173" t="s">
        <v>80</v>
      </c>
      <c r="AY267" s="165" t="s">
        <v>142</v>
      </c>
      <c r="BK267" s="174">
        <f>SUM(BK268:BK273)</f>
        <v>0</v>
      </c>
    </row>
    <row r="268" s="2" customFormat="1" ht="24.15" customHeight="1">
      <c r="A268" s="36"/>
      <c r="B268" s="175"/>
      <c r="C268" s="176" t="s">
        <v>301</v>
      </c>
      <c r="D268" s="176" t="s">
        <v>143</v>
      </c>
      <c r="E268" s="177" t="s">
        <v>496</v>
      </c>
      <c r="F268" s="178" t="s">
        <v>497</v>
      </c>
      <c r="G268" s="179" t="s">
        <v>218</v>
      </c>
      <c r="H268" s="180">
        <v>138.59899999999999</v>
      </c>
      <c r="I268" s="181"/>
      <c r="J268" s="182">
        <f>ROUND(I268*H268,2)</f>
        <v>0</v>
      </c>
      <c r="K268" s="178" t="s">
        <v>155</v>
      </c>
      <c r="L268" s="37"/>
      <c r="M268" s="183" t="s">
        <v>1</v>
      </c>
      <c r="N268" s="184" t="s">
        <v>42</v>
      </c>
      <c r="O268" s="75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98</v>
      </c>
      <c r="AT268" s="187" t="s">
        <v>143</v>
      </c>
      <c r="AU268" s="187" t="s">
        <v>88</v>
      </c>
      <c r="AY268" s="17" t="s">
        <v>142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7" t="s">
        <v>88</v>
      </c>
      <c r="BK268" s="188">
        <f>ROUND(I268*H268,2)</f>
        <v>0</v>
      </c>
      <c r="BL268" s="17" t="s">
        <v>98</v>
      </c>
      <c r="BM268" s="187" t="s">
        <v>410</v>
      </c>
    </row>
    <row r="269" s="13" customFormat="1">
      <c r="A269" s="13"/>
      <c r="B269" s="196"/>
      <c r="C269" s="13"/>
      <c r="D269" s="197" t="s">
        <v>190</v>
      </c>
      <c r="E269" s="198" t="s">
        <v>1</v>
      </c>
      <c r="F269" s="199" t="s">
        <v>661</v>
      </c>
      <c r="G269" s="13"/>
      <c r="H269" s="200">
        <v>138.59899999999999</v>
      </c>
      <c r="I269" s="201"/>
      <c r="J269" s="13"/>
      <c r="K269" s="13"/>
      <c r="L269" s="196"/>
      <c r="M269" s="202"/>
      <c r="N269" s="203"/>
      <c r="O269" s="203"/>
      <c r="P269" s="203"/>
      <c r="Q269" s="203"/>
      <c r="R269" s="203"/>
      <c r="S269" s="203"/>
      <c r="T269" s="20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8" t="s">
        <v>190</v>
      </c>
      <c r="AU269" s="198" t="s">
        <v>88</v>
      </c>
      <c r="AV269" s="13" t="s">
        <v>88</v>
      </c>
      <c r="AW269" s="13" t="s">
        <v>32</v>
      </c>
      <c r="AX269" s="13" t="s">
        <v>76</v>
      </c>
      <c r="AY269" s="198" t="s">
        <v>142</v>
      </c>
    </row>
    <row r="270" s="14" customFormat="1">
      <c r="A270" s="14"/>
      <c r="B270" s="205"/>
      <c r="C270" s="14"/>
      <c r="D270" s="197" t="s">
        <v>190</v>
      </c>
      <c r="E270" s="206" t="s">
        <v>1</v>
      </c>
      <c r="F270" s="207" t="s">
        <v>195</v>
      </c>
      <c r="G270" s="14"/>
      <c r="H270" s="208">
        <v>138.59899999999999</v>
      </c>
      <c r="I270" s="209"/>
      <c r="J270" s="14"/>
      <c r="K270" s="14"/>
      <c r="L270" s="205"/>
      <c r="M270" s="210"/>
      <c r="N270" s="211"/>
      <c r="O270" s="211"/>
      <c r="P270" s="211"/>
      <c r="Q270" s="211"/>
      <c r="R270" s="211"/>
      <c r="S270" s="211"/>
      <c r="T270" s="21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6" t="s">
        <v>190</v>
      </c>
      <c r="AU270" s="206" t="s">
        <v>88</v>
      </c>
      <c r="AV270" s="14" t="s">
        <v>141</v>
      </c>
      <c r="AW270" s="14" t="s">
        <v>32</v>
      </c>
      <c r="AX270" s="14" t="s">
        <v>80</v>
      </c>
      <c r="AY270" s="206" t="s">
        <v>142</v>
      </c>
    </row>
    <row r="271" s="2" customFormat="1" ht="24.15" customHeight="1">
      <c r="A271" s="36"/>
      <c r="B271" s="175"/>
      <c r="C271" s="176" t="s">
        <v>411</v>
      </c>
      <c r="D271" s="176" t="s">
        <v>143</v>
      </c>
      <c r="E271" s="177" t="s">
        <v>499</v>
      </c>
      <c r="F271" s="178" t="s">
        <v>500</v>
      </c>
      <c r="G271" s="179" t="s">
        <v>218</v>
      </c>
      <c r="H271" s="180">
        <v>138.59899999999999</v>
      </c>
      <c r="I271" s="181"/>
      <c r="J271" s="182">
        <f>ROUND(I271*H271,2)</f>
        <v>0</v>
      </c>
      <c r="K271" s="178" t="s">
        <v>155</v>
      </c>
      <c r="L271" s="37"/>
      <c r="M271" s="183" t="s">
        <v>1</v>
      </c>
      <c r="N271" s="184" t="s">
        <v>42</v>
      </c>
      <c r="O271" s="75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98</v>
      </c>
      <c r="AT271" s="187" t="s">
        <v>143</v>
      </c>
      <c r="AU271" s="187" t="s">
        <v>88</v>
      </c>
      <c r="AY271" s="17" t="s">
        <v>142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88</v>
      </c>
      <c r="BK271" s="188">
        <f>ROUND(I271*H271,2)</f>
        <v>0</v>
      </c>
      <c r="BL271" s="17" t="s">
        <v>98</v>
      </c>
      <c r="BM271" s="187" t="s">
        <v>414</v>
      </c>
    </row>
    <row r="272" s="13" customFormat="1">
      <c r="A272" s="13"/>
      <c r="B272" s="196"/>
      <c r="C272" s="13"/>
      <c r="D272" s="197" t="s">
        <v>190</v>
      </c>
      <c r="E272" s="198" t="s">
        <v>1</v>
      </c>
      <c r="F272" s="199" t="s">
        <v>661</v>
      </c>
      <c r="G272" s="13"/>
      <c r="H272" s="200">
        <v>138.59899999999999</v>
      </c>
      <c r="I272" s="201"/>
      <c r="J272" s="13"/>
      <c r="K272" s="13"/>
      <c r="L272" s="196"/>
      <c r="M272" s="202"/>
      <c r="N272" s="203"/>
      <c r="O272" s="203"/>
      <c r="P272" s="203"/>
      <c r="Q272" s="203"/>
      <c r="R272" s="203"/>
      <c r="S272" s="203"/>
      <c r="T272" s="20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8" t="s">
        <v>190</v>
      </c>
      <c r="AU272" s="198" t="s">
        <v>88</v>
      </c>
      <c r="AV272" s="13" t="s">
        <v>88</v>
      </c>
      <c r="AW272" s="13" t="s">
        <v>32</v>
      </c>
      <c r="AX272" s="13" t="s">
        <v>76</v>
      </c>
      <c r="AY272" s="198" t="s">
        <v>142</v>
      </c>
    </row>
    <row r="273" s="14" customFormat="1">
      <c r="A273" s="14"/>
      <c r="B273" s="205"/>
      <c r="C273" s="14"/>
      <c r="D273" s="197" t="s">
        <v>190</v>
      </c>
      <c r="E273" s="206" t="s">
        <v>1</v>
      </c>
      <c r="F273" s="207" t="s">
        <v>195</v>
      </c>
      <c r="G273" s="14"/>
      <c r="H273" s="208">
        <v>138.59899999999999</v>
      </c>
      <c r="I273" s="209"/>
      <c r="J273" s="14"/>
      <c r="K273" s="14"/>
      <c r="L273" s="205"/>
      <c r="M273" s="210"/>
      <c r="N273" s="211"/>
      <c r="O273" s="211"/>
      <c r="P273" s="211"/>
      <c r="Q273" s="211"/>
      <c r="R273" s="211"/>
      <c r="S273" s="211"/>
      <c r="T273" s="21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6" t="s">
        <v>190</v>
      </c>
      <c r="AU273" s="206" t="s">
        <v>88</v>
      </c>
      <c r="AV273" s="14" t="s">
        <v>141</v>
      </c>
      <c r="AW273" s="14" t="s">
        <v>32</v>
      </c>
      <c r="AX273" s="14" t="s">
        <v>80</v>
      </c>
      <c r="AY273" s="206" t="s">
        <v>142</v>
      </c>
    </row>
    <row r="274" s="12" customFormat="1" ht="25.92" customHeight="1">
      <c r="A274" s="12"/>
      <c r="B274" s="164"/>
      <c r="C274" s="12"/>
      <c r="D274" s="165" t="s">
        <v>75</v>
      </c>
      <c r="E274" s="166" t="s">
        <v>139</v>
      </c>
      <c r="F274" s="166" t="s">
        <v>140</v>
      </c>
      <c r="G274" s="12"/>
      <c r="H274" s="12"/>
      <c r="I274" s="167"/>
      <c r="J274" s="168">
        <f>BK274</f>
        <v>0</v>
      </c>
      <c r="K274" s="12"/>
      <c r="L274" s="164"/>
      <c r="M274" s="169"/>
      <c r="N274" s="170"/>
      <c r="O274" s="170"/>
      <c r="P274" s="171">
        <f>SUM(P275:P276)</f>
        <v>0</v>
      </c>
      <c r="Q274" s="170"/>
      <c r="R274" s="171">
        <f>SUM(R275:R276)</f>
        <v>0</v>
      </c>
      <c r="S274" s="170"/>
      <c r="T274" s="172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65" t="s">
        <v>141</v>
      </c>
      <c r="AT274" s="173" t="s">
        <v>75</v>
      </c>
      <c r="AU274" s="173" t="s">
        <v>76</v>
      </c>
      <c r="AY274" s="165" t="s">
        <v>142</v>
      </c>
      <c r="BK274" s="174">
        <f>SUM(BK275:BK276)</f>
        <v>0</v>
      </c>
    </row>
    <row r="275" s="2" customFormat="1" ht="16.5" customHeight="1">
      <c r="A275" s="36"/>
      <c r="B275" s="175"/>
      <c r="C275" s="176" t="s">
        <v>306</v>
      </c>
      <c r="D275" s="176" t="s">
        <v>143</v>
      </c>
      <c r="E275" s="177" t="s">
        <v>503</v>
      </c>
      <c r="F275" s="178" t="s">
        <v>504</v>
      </c>
      <c r="G275" s="179" t="s">
        <v>154</v>
      </c>
      <c r="H275" s="180">
        <v>1</v>
      </c>
      <c r="I275" s="181"/>
      <c r="J275" s="182">
        <f>ROUND(I275*H275,2)</f>
        <v>0</v>
      </c>
      <c r="K275" s="178" t="s">
        <v>1</v>
      </c>
      <c r="L275" s="37"/>
      <c r="M275" s="183" t="s">
        <v>1</v>
      </c>
      <c r="N275" s="184" t="s">
        <v>42</v>
      </c>
      <c r="O275" s="7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147</v>
      </c>
      <c r="AT275" s="187" t="s">
        <v>143</v>
      </c>
      <c r="AU275" s="187" t="s">
        <v>80</v>
      </c>
      <c r="AY275" s="17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88</v>
      </c>
      <c r="BK275" s="188">
        <f>ROUND(I275*H275,2)</f>
        <v>0</v>
      </c>
      <c r="BL275" s="17" t="s">
        <v>147</v>
      </c>
      <c r="BM275" s="187" t="s">
        <v>417</v>
      </c>
    </row>
    <row r="276" s="2" customFormat="1" ht="16.5" customHeight="1">
      <c r="A276" s="36"/>
      <c r="B276" s="175"/>
      <c r="C276" s="176" t="s">
        <v>418</v>
      </c>
      <c r="D276" s="176" t="s">
        <v>143</v>
      </c>
      <c r="E276" s="177" t="s">
        <v>691</v>
      </c>
      <c r="F276" s="178" t="s">
        <v>692</v>
      </c>
      <c r="G276" s="179" t="s">
        <v>154</v>
      </c>
      <c r="H276" s="180">
        <v>1</v>
      </c>
      <c r="I276" s="181"/>
      <c r="J276" s="182">
        <f>ROUND(I276*H276,2)</f>
        <v>0</v>
      </c>
      <c r="K276" s="178" t="s">
        <v>1</v>
      </c>
      <c r="L276" s="37"/>
      <c r="M276" s="191" t="s">
        <v>1</v>
      </c>
      <c r="N276" s="192" t="s">
        <v>42</v>
      </c>
      <c r="O276" s="193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147</v>
      </c>
      <c r="AT276" s="187" t="s">
        <v>143</v>
      </c>
      <c r="AU276" s="187" t="s">
        <v>80</v>
      </c>
      <c r="AY276" s="17" t="s">
        <v>142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7" t="s">
        <v>88</v>
      </c>
      <c r="BK276" s="188">
        <f>ROUND(I276*H276,2)</f>
        <v>0</v>
      </c>
      <c r="BL276" s="17" t="s">
        <v>147</v>
      </c>
      <c r="BM276" s="187" t="s">
        <v>421</v>
      </c>
    </row>
    <row r="277" s="2" customFormat="1" ht="6.96" customHeight="1">
      <c r="A277" s="36"/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37"/>
      <c r="M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</sheetData>
  <autoFilter ref="C130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113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693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ROUND(J136,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ROUND((SUM(BE136:BE317)),  2)</f>
        <v>0</v>
      </c>
      <c r="G35" s="36"/>
      <c r="H35" s="36"/>
      <c r="I35" s="134">
        <v>0.20999999999999999</v>
      </c>
      <c r="J35" s="133">
        <f>ROUND(((SUM(BE136:BE317))*I35),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ROUND((SUM(BF136:BF317)),  2)</f>
        <v>0</v>
      </c>
      <c r="G36" s="36"/>
      <c r="H36" s="36"/>
      <c r="I36" s="134">
        <v>0.12</v>
      </c>
      <c r="J36" s="133">
        <f>ROUND(((SUM(BF136:BF317))*I36),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ROUND((SUM(BG136:BG317)),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ROUND((SUM(BH136:BH317)),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ROUND((SUM(BI136:BI317)),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113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16 - Objekt DOZP - přístustupové schodiště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J136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J137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J138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173</v>
      </c>
      <c r="E101" s="152"/>
      <c r="F101" s="152"/>
      <c r="G101" s="152"/>
      <c r="H101" s="152"/>
      <c r="I101" s="152"/>
      <c r="J101" s="153">
        <f>J160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174</v>
      </c>
      <c r="E102" s="152"/>
      <c r="F102" s="152"/>
      <c r="G102" s="152"/>
      <c r="H102" s="152"/>
      <c r="I102" s="152"/>
      <c r="J102" s="153">
        <f>J173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507</v>
      </c>
      <c r="E103" s="152"/>
      <c r="F103" s="152"/>
      <c r="G103" s="152"/>
      <c r="H103" s="152"/>
      <c r="I103" s="152"/>
      <c r="J103" s="153">
        <f>J175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175</v>
      </c>
      <c r="E104" s="152"/>
      <c r="F104" s="152"/>
      <c r="G104" s="152"/>
      <c r="H104" s="152"/>
      <c r="I104" s="152"/>
      <c r="J104" s="153">
        <f>J178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177</v>
      </c>
      <c r="E105" s="152"/>
      <c r="F105" s="152"/>
      <c r="G105" s="152"/>
      <c r="H105" s="152"/>
      <c r="I105" s="152"/>
      <c r="J105" s="153">
        <f>J248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178</v>
      </c>
      <c r="E106" s="152"/>
      <c r="F106" s="152"/>
      <c r="G106" s="152"/>
      <c r="H106" s="152"/>
      <c r="I106" s="152"/>
      <c r="J106" s="153">
        <f>J278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179</v>
      </c>
      <c r="E107" s="152"/>
      <c r="F107" s="152"/>
      <c r="G107" s="152"/>
      <c r="H107" s="152"/>
      <c r="I107" s="152"/>
      <c r="J107" s="153">
        <f>J285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6"/>
      <c r="C108" s="9"/>
      <c r="D108" s="147" t="s">
        <v>180</v>
      </c>
      <c r="E108" s="148"/>
      <c r="F108" s="148"/>
      <c r="G108" s="148"/>
      <c r="H108" s="148"/>
      <c r="I108" s="148"/>
      <c r="J108" s="149">
        <f>J287</f>
        <v>0</v>
      </c>
      <c r="K108" s="9"/>
      <c r="L108" s="14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0"/>
      <c r="C109" s="10"/>
      <c r="D109" s="151" t="s">
        <v>181</v>
      </c>
      <c r="E109" s="152"/>
      <c r="F109" s="152"/>
      <c r="G109" s="152"/>
      <c r="H109" s="152"/>
      <c r="I109" s="152"/>
      <c r="J109" s="153">
        <f>J288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694</v>
      </c>
      <c r="E110" s="152"/>
      <c r="F110" s="152"/>
      <c r="G110" s="152"/>
      <c r="H110" s="152"/>
      <c r="I110" s="152"/>
      <c r="J110" s="153">
        <f>J296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695</v>
      </c>
      <c r="E111" s="152"/>
      <c r="F111" s="152"/>
      <c r="G111" s="152"/>
      <c r="H111" s="152"/>
      <c r="I111" s="152"/>
      <c r="J111" s="153">
        <f>J298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696</v>
      </c>
      <c r="E112" s="152"/>
      <c r="F112" s="152"/>
      <c r="G112" s="152"/>
      <c r="H112" s="152"/>
      <c r="I112" s="152"/>
      <c r="J112" s="153">
        <f>J304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183</v>
      </c>
      <c r="E113" s="152"/>
      <c r="F113" s="152"/>
      <c r="G113" s="152"/>
      <c r="H113" s="152"/>
      <c r="I113" s="152"/>
      <c r="J113" s="153">
        <f>J308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6"/>
      <c r="C114" s="9"/>
      <c r="D114" s="147" t="s">
        <v>121</v>
      </c>
      <c r="E114" s="148"/>
      <c r="F114" s="148"/>
      <c r="G114" s="148"/>
      <c r="H114" s="148"/>
      <c r="I114" s="148"/>
      <c r="J114" s="149">
        <f>J315</f>
        <v>0</v>
      </c>
      <c r="K114" s="9"/>
      <c r="L114" s="14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20" s="2" customFormat="1" ht="6.96" customHeight="1">
      <c r="A120" s="36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4.96" customHeight="1">
      <c r="A121" s="36"/>
      <c r="B121" s="37"/>
      <c r="C121" s="21" t="s">
        <v>126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16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127" t="str">
        <f>E7</f>
        <v>Opravy fasád objektů DOZP a TS v areálu DPL Smečno</v>
      </c>
      <c r="F124" s="30"/>
      <c r="G124" s="30"/>
      <c r="H124" s="30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" customFormat="1" ht="12" customHeight="1">
      <c r="B125" s="20"/>
      <c r="C125" s="30" t="s">
        <v>112</v>
      </c>
      <c r="L125" s="20"/>
    </row>
    <row r="126" s="2" customFormat="1" ht="16.5" customHeight="1">
      <c r="A126" s="36"/>
      <c r="B126" s="37"/>
      <c r="C126" s="36"/>
      <c r="D126" s="36"/>
      <c r="E126" s="127" t="s">
        <v>113</v>
      </c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114</v>
      </c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6"/>
      <c r="D128" s="36"/>
      <c r="E128" s="65" t="str">
        <f>E11</f>
        <v>16 - Objekt DOZP - přístustupové schodiště</v>
      </c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20</v>
      </c>
      <c r="D130" s="36"/>
      <c r="E130" s="36"/>
      <c r="F130" s="25" t="str">
        <f>F14</f>
        <v>Smečno</v>
      </c>
      <c r="G130" s="36"/>
      <c r="H130" s="36"/>
      <c r="I130" s="30" t="s">
        <v>22</v>
      </c>
      <c r="J130" s="67" t="str">
        <f>IF(J14="","",J14)</f>
        <v>28. 1. 2024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25.65" customHeight="1">
      <c r="A132" s="36"/>
      <c r="B132" s="37"/>
      <c r="C132" s="30" t="s">
        <v>24</v>
      </c>
      <c r="D132" s="36"/>
      <c r="E132" s="36"/>
      <c r="F132" s="25" t="str">
        <f>E17</f>
        <v>Domov pod Lipami Smečno</v>
      </c>
      <c r="G132" s="36"/>
      <c r="H132" s="36"/>
      <c r="I132" s="30" t="s">
        <v>30</v>
      </c>
      <c r="J132" s="34" t="str">
        <f>E23</f>
        <v>Projekt stav - ing.Volný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30" t="s">
        <v>28</v>
      </c>
      <c r="D133" s="36"/>
      <c r="E133" s="36"/>
      <c r="F133" s="25" t="str">
        <f>IF(E20="","",E20)</f>
        <v>Vyplň údaj</v>
      </c>
      <c r="G133" s="36"/>
      <c r="H133" s="36"/>
      <c r="I133" s="30" t="s">
        <v>33</v>
      </c>
      <c r="J133" s="34" t="str">
        <f>E26</f>
        <v>Milan Hájek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0.32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11" customFormat="1" ht="29.28" customHeight="1">
      <c r="A135" s="154"/>
      <c r="B135" s="155"/>
      <c r="C135" s="156" t="s">
        <v>127</v>
      </c>
      <c r="D135" s="157" t="s">
        <v>61</v>
      </c>
      <c r="E135" s="157" t="s">
        <v>57</v>
      </c>
      <c r="F135" s="157" t="s">
        <v>58</v>
      </c>
      <c r="G135" s="157" t="s">
        <v>128</v>
      </c>
      <c r="H135" s="157" t="s">
        <v>129</v>
      </c>
      <c r="I135" s="157" t="s">
        <v>130</v>
      </c>
      <c r="J135" s="157" t="s">
        <v>118</v>
      </c>
      <c r="K135" s="158" t="s">
        <v>131</v>
      </c>
      <c r="L135" s="159"/>
      <c r="M135" s="84" t="s">
        <v>1</v>
      </c>
      <c r="N135" s="85" t="s">
        <v>40</v>
      </c>
      <c r="O135" s="85" t="s">
        <v>132</v>
      </c>
      <c r="P135" s="85" t="s">
        <v>133</v>
      </c>
      <c r="Q135" s="85" t="s">
        <v>134</v>
      </c>
      <c r="R135" s="85" t="s">
        <v>135</v>
      </c>
      <c r="S135" s="85" t="s">
        <v>136</v>
      </c>
      <c r="T135" s="86" t="s">
        <v>137</v>
      </c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</row>
    <row r="136" s="2" customFormat="1" ht="22.8" customHeight="1">
      <c r="A136" s="36"/>
      <c r="B136" s="37"/>
      <c r="C136" s="91" t="s">
        <v>138</v>
      </c>
      <c r="D136" s="36"/>
      <c r="E136" s="36"/>
      <c r="F136" s="36"/>
      <c r="G136" s="36"/>
      <c r="H136" s="36"/>
      <c r="I136" s="36"/>
      <c r="J136" s="160">
        <f>BK136</f>
        <v>0</v>
      </c>
      <c r="K136" s="36"/>
      <c r="L136" s="37"/>
      <c r="M136" s="87"/>
      <c r="N136" s="71"/>
      <c r="O136" s="88"/>
      <c r="P136" s="161">
        <f>P137+P287+P315</f>
        <v>0</v>
      </c>
      <c r="Q136" s="88"/>
      <c r="R136" s="161">
        <f>R137+R287+R315</f>
        <v>0</v>
      </c>
      <c r="S136" s="88"/>
      <c r="T136" s="162">
        <f>T137+T287+T315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75</v>
      </c>
      <c r="AU136" s="17" t="s">
        <v>120</v>
      </c>
      <c r="BK136" s="163">
        <f>BK137+BK287+BK315</f>
        <v>0</v>
      </c>
    </row>
    <row r="137" s="12" customFormat="1" ht="25.92" customHeight="1">
      <c r="A137" s="12"/>
      <c r="B137" s="164"/>
      <c r="C137" s="12"/>
      <c r="D137" s="165" t="s">
        <v>75</v>
      </c>
      <c r="E137" s="166" t="s">
        <v>184</v>
      </c>
      <c r="F137" s="166" t="s">
        <v>185</v>
      </c>
      <c r="G137" s="12"/>
      <c r="H137" s="12"/>
      <c r="I137" s="167"/>
      <c r="J137" s="168">
        <f>BK137</f>
        <v>0</v>
      </c>
      <c r="K137" s="12"/>
      <c r="L137" s="164"/>
      <c r="M137" s="169"/>
      <c r="N137" s="170"/>
      <c r="O137" s="170"/>
      <c r="P137" s="171">
        <f>P138+P160+P173+P175+P178+P248+P278+P285</f>
        <v>0</v>
      </c>
      <c r="Q137" s="170"/>
      <c r="R137" s="171">
        <f>R138+R160+R173+R175+R178+R248+R278+R285</f>
        <v>0</v>
      </c>
      <c r="S137" s="170"/>
      <c r="T137" s="172">
        <f>T138+T160+T173+T175+T178+T248+T278+T285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5" t="s">
        <v>80</v>
      </c>
      <c r="AT137" s="173" t="s">
        <v>75</v>
      </c>
      <c r="AU137" s="173" t="s">
        <v>76</v>
      </c>
      <c r="AY137" s="165" t="s">
        <v>142</v>
      </c>
      <c r="BK137" s="174">
        <f>BK138+BK160+BK173+BK175+BK178+BK248+BK278+BK285</f>
        <v>0</v>
      </c>
    </row>
    <row r="138" s="12" customFormat="1" ht="22.8" customHeight="1">
      <c r="A138" s="12"/>
      <c r="B138" s="164"/>
      <c r="C138" s="12"/>
      <c r="D138" s="165" t="s">
        <v>75</v>
      </c>
      <c r="E138" s="189" t="s">
        <v>80</v>
      </c>
      <c r="F138" s="189" t="s">
        <v>186</v>
      </c>
      <c r="G138" s="12"/>
      <c r="H138" s="12"/>
      <c r="I138" s="167"/>
      <c r="J138" s="190">
        <f>BK138</f>
        <v>0</v>
      </c>
      <c r="K138" s="12"/>
      <c r="L138" s="164"/>
      <c r="M138" s="169"/>
      <c r="N138" s="170"/>
      <c r="O138" s="170"/>
      <c r="P138" s="171">
        <f>SUM(P139:P159)</f>
        <v>0</v>
      </c>
      <c r="Q138" s="170"/>
      <c r="R138" s="171">
        <f>SUM(R139:R159)</f>
        <v>0</v>
      </c>
      <c r="S138" s="170"/>
      <c r="T138" s="172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5" t="s">
        <v>80</v>
      </c>
      <c r="AT138" s="173" t="s">
        <v>75</v>
      </c>
      <c r="AU138" s="173" t="s">
        <v>80</v>
      </c>
      <c r="AY138" s="165" t="s">
        <v>142</v>
      </c>
      <c r="BK138" s="174">
        <f>SUM(BK139:BK159)</f>
        <v>0</v>
      </c>
    </row>
    <row r="139" s="2" customFormat="1" ht="16.5" customHeight="1">
      <c r="A139" s="36"/>
      <c r="B139" s="175"/>
      <c r="C139" s="176" t="s">
        <v>80</v>
      </c>
      <c r="D139" s="176" t="s">
        <v>143</v>
      </c>
      <c r="E139" s="177" t="s">
        <v>697</v>
      </c>
      <c r="F139" s="178" t="s">
        <v>698</v>
      </c>
      <c r="G139" s="179" t="s">
        <v>218</v>
      </c>
      <c r="H139" s="180">
        <v>32.079000000000001</v>
      </c>
      <c r="I139" s="181"/>
      <c r="J139" s="182">
        <f>ROUND(I139*H139,2)</f>
        <v>0</v>
      </c>
      <c r="K139" s="178" t="s">
        <v>155</v>
      </c>
      <c r="L139" s="37"/>
      <c r="M139" s="183" t="s">
        <v>1</v>
      </c>
      <c r="N139" s="184" t="s">
        <v>42</v>
      </c>
      <c r="O139" s="75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141</v>
      </c>
      <c r="AT139" s="187" t="s">
        <v>143</v>
      </c>
      <c r="AU139" s="187" t="s">
        <v>88</v>
      </c>
      <c r="AY139" s="17" t="s">
        <v>142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88</v>
      </c>
      <c r="BK139" s="188">
        <f>ROUND(I139*H139,2)</f>
        <v>0</v>
      </c>
      <c r="BL139" s="17" t="s">
        <v>141</v>
      </c>
      <c r="BM139" s="187" t="s">
        <v>88</v>
      </c>
    </row>
    <row r="140" s="13" customFormat="1">
      <c r="A140" s="13"/>
      <c r="B140" s="196"/>
      <c r="C140" s="13"/>
      <c r="D140" s="197" t="s">
        <v>190</v>
      </c>
      <c r="E140" s="198" t="s">
        <v>1</v>
      </c>
      <c r="F140" s="199" t="s">
        <v>699</v>
      </c>
      <c r="G140" s="13"/>
      <c r="H140" s="200">
        <v>32.079000000000001</v>
      </c>
      <c r="I140" s="201"/>
      <c r="J140" s="13"/>
      <c r="K140" s="13"/>
      <c r="L140" s="196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190</v>
      </c>
      <c r="AU140" s="198" t="s">
        <v>88</v>
      </c>
      <c r="AV140" s="13" t="s">
        <v>88</v>
      </c>
      <c r="AW140" s="13" t="s">
        <v>32</v>
      </c>
      <c r="AX140" s="13" t="s">
        <v>76</v>
      </c>
      <c r="AY140" s="198" t="s">
        <v>142</v>
      </c>
    </row>
    <row r="141" s="14" customFormat="1">
      <c r="A141" s="14"/>
      <c r="B141" s="205"/>
      <c r="C141" s="14"/>
      <c r="D141" s="197" t="s">
        <v>190</v>
      </c>
      <c r="E141" s="206" t="s">
        <v>1</v>
      </c>
      <c r="F141" s="207" t="s">
        <v>195</v>
      </c>
      <c r="G141" s="14"/>
      <c r="H141" s="208">
        <v>32.079000000000001</v>
      </c>
      <c r="I141" s="209"/>
      <c r="J141" s="14"/>
      <c r="K141" s="14"/>
      <c r="L141" s="205"/>
      <c r="M141" s="210"/>
      <c r="N141" s="211"/>
      <c r="O141" s="211"/>
      <c r="P141" s="211"/>
      <c r="Q141" s="211"/>
      <c r="R141" s="211"/>
      <c r="S141" s="211"/>
      <c r="T141" s="21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6" t="s">
        <v>190</v>
      </c>
      <c r="AU141" s="206" t="s">
        <v>88</v>
      </c>
      <c r="AV141" s="14" t="s">
        <v>141</v>
      </c>
      <c r="AW141" s="14" t="s">
        <v>32</v>
      </c>
      <c r="AX141" s="14" t="s">
        <v>80</v>
      </c>
      <c r="AY141" s="206" t="s">
        <v>142</v>
      </c>
    </row>
    <row r="142" s="2" customFormat="1" ht="33" customHeight="1">
      <c r="A142" s="36"/>
      <c r="B142" s="175"/>
      <c r="C142" s="176" t="s">
        <v>88</v>
      </c>
      <c r="D142" s="176" t="s">
        <v>143</v>
      </c>
      <c r="E142" s="177" t="s">
        <v>187</v>
      </c>
      <c r="F142" s="178" t="s">
        <v>188</v>
      </c>
      <c r="G142" s="179" t="s">
        <v>189</v>
      </c>
      <c r="H142" s="180">
        <v>15.84</v>
      </c>
      <c r="I142" s="181"/>
      <c r="J142" s="182">
        <f>ROUND(I142*H142,2)</f>
        <v>0</v>
      </c>
      <c r="K142" s="178" t="s">
        <v>155</v>
      </c>
      <c r="L142" s="37"/>
      <c r="M142" s="183" t="s">
        <v>1</v>
      </c>
      <c r="N142" s="184" t="s">
        <v>42</v>
      </c>
      <c r="O142" s="7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141</v>
      </c>
      <c r="AT142" s="187" t="s">
        <v>143</v>
      </c>
      <c r="AU142" s="187" t="s">
        <v>88</v>
      </c>
      <c r="AY142" s="17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7" t="s">
        <v>88</v>
      </c>
      <c r="BK142" s="188">
        <f>ROUND(I142*H142,2)</f>
        <v>0</v>
      </c>
      <c r="BL142" s="17" t="s">
        <v>141</v>
      </c>
      <c r="BM142" s="187" t="s">
        <v>141</v>
      </c>
    </row>
    <row r="143" s="13" customFormat="1">
      <c r="A143" s="13"/>
      <c r="B143" s="196"/>
      <c r="C143" s="13"/>
      <c r="D143" s="197" t="s">
        <v>190</v>
      </c>
      <c r="E143" s="198" t="s">
        <v>1</v>
      </c>
      <c r="F143" s="199" t="s">
        <v>700</v>
      </c>
      <c r="G143" s="13"/>
      <c r="H143" s="200">
        <v>15.84</v>
      </c>
      <c r="I143" s="201"/>
      <c r="J143" s="13"/>
      <c r="K143" s="13"/>
      <c r="L143" s="196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190</v>
      </c>
      <c r="AU143" s="198" t="s">
        <v>88</v>
      </c>
      <c r="AV143" s="13" t="s">
        <v>88</v>
      </c>
      <c r="AW143" s="13" t="s">
        <v>32</v>
      </c>
      <c r="AX143" s="13" t="s">
        <v>76</v>
      </c>
      <c r="AY143" s="198" t="s">
        <v>142</v>
      </c>
    </row>
    <row r="144" s="14" customFormat="1">
      <c r="A144" s="14"/>
      <c r="B144" s="205"/>
      <c r="C144" s="14"/>
      <c r="D144" s="197" t="s">
        <v>190</v>
      </c>
      <c r="E144" s="206" t="s">
        <v>1</v>
      </c>
      <c r="F144" s="207" t="s">
        <v>195</v>
      </c>
      <c r="G144" s="14"/>
      <c r="H144" s="208">
        <v>15.84</v>
      </c>
      <c r="I144" s="209"/>
      <c r="J144" s="14"/>
      <c r="K144" s="14"/>
      <c r="L144" s="205"/>
      <c r="M144" s="210"/>
      <c r="N144" s="211"/>
      <c r="O144" s="211"/>
      <c r="P144" s="211"/>
      <c r="Q144" s="211"/>
      <c r="R144" s="211"/>
      <c r="S144" s="211"/>
      <c r="T144" s="21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6" t="s">
        <v>190</v>
      </c>
      <c r="AU144" s="206" t="s">
        <v>88</v>
      </c>
      <c r="AV144" s="14" t="s">
        <v>141</v>
      </c>
      <c r="AW144" s="14" t="s">
        <v>32</v>
      </c>
      <c r="AX144" s="14" t="s">
        <v>80</v>
      </c>
      <c r="AY144" s="206" t="s">
        <v>142</v>
      </c>
    </row>
    <row r="145" s="2" customFormat="1" ht="33" customHeight="1">
      <c r="A145" s="36"/>
      <c r="B145" s="175"/>
      <c r="C145" s="176" t="s">
        <v>158</v>
      </c>
      <c r="D145" s="176" t="s">
        <v>143</v>
      </c>
      <c r="E145" s="177" t="s">
        <v>196</v>
      </c>
      <c r="F145" s="178" t="s">
        <v>197</v>
      </c>
      <c r="G145" s="179" t="s">
        <v>189</v>
      </c>
      <c r="H145" s="180">
        <v>7.9199999999999999</v>
      </c>
      <c r="I145" s="181"/>
      <c r="J145" s="182">
        <f>ROUND(I145*H145,2)</f>
        <v>0</v>
      </c>
      <c r="K145" s="178" t="s">
        <v>155</v>
      </c>
      <c r="L145" s="37"/>
      <c r="M145" s="183" t="s">
        <v>1</v>
      </c>
      <c r="N145" s="184" t="s">
        <v>42</v>
      </c>
      <c r="O145" s="7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141</v>
      </c>
      <c r="AT145" s="187" t="s">
        <v>143</v>
      </c>
      <c r="AU145" s="187" t="s">
        <v>88</v>
      </c>
      <c r="AY145" s="17" t="s">
        <v>142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88</v>
      </c>
      <c r="BK145" s="188">
        <f>ROUND(I145*H145,2)</f>
        <v>0</v>
      </c>
      <c r="BL145" s="17" t="s">
        <v>141</v>
      </c>
      <c r="BM145" s="187" t="s">
        <v>160</v>
      </c>
    </row>
    <row r="146" s="13" customFormat="1">
      <c r="A146" s="13"/>
      <c r="B146" s="196"/>
      <c r="C146" s="13"/>
      <c r="D146" s="197" t="s">
        <v>190</v>
      </c>
      <c r="E146" s="198" t="s">
        <v>1</v>
      </c>
      <c r="F146" s="199" t="s">
        <v>701</v>
      </c>
      <c r="G146" s="13"/>
      <c r="H146" s="200">
        <v>7.9199999999999999</v>
      </c>
      <c r="I146" s="201"/>
      <c r="J146" s="13"/>
      <c r="K146" s="13"/>
      <c r="L146" s="196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190</v>
      </c>
      <c r="AU146" s="198" t="s">
        <v>88</v>
      </c>
      <c r="AV146" s="13" t="s">
        <v>88</v>
      </c>
      <c r="AW146" s="13" t="s">
        <v>32</v>
      </c>
      <c r="AX146" s="13" t="s">
        <v>76</v>
      </c>
      <c r="AY146" s="198" t="s">
        <v>142</v>
      </c>
    </row>
    <row r="147" s="14" customFormat="1">
      <c r="A147" s="14"/>
      <c r="B147" s="205"/>
      <c r="C147" s="14"/>
      <c r="D147" s="197" t="s">
        <v>190</v>
      </c>
      <c r="E147" s="206" t="s">
        <v>1</v>
      </c>
      <c r="F147" s="207" t="s">
        <v>195</v>
      </c>
      <c r="G147" s="14"/>
      <c r="H147" s="208">
        <v>7.9199999999999999</v>
      </c>
      <c r="I147" s="209"/>
      <c r="J147" s="14"/>
      <c r="K147" s="14"/>
      <c r="L147" s="205"/>
      <c r="M147" s="210"/>
      <c r="N147" s="211"/>
      <c r="O147" s="211"/>
      <c r="P147" s="211"/>
      <c r="Q147" s="211"/>
      <c r="R147" s="211"/>
      <c r="S147" s="211"/>
      <c r="T147" s="21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6" t="s">
        <v>190</v>
      </c>
      <c r="AU147" s="206" t="s">
        <v>88</v>
      </c>
      <c r="AV147" s="14" t="s">
        <v>141</v>
      </c>
      <c r="AW147" s="14" t="s">
        <v>32</v>
      </c>
      <c r="AX147" s="14" t="s">
        <v>80</v>
      </c>
      <c r="AY147" s="206" t="s">
        <v>142</v>
      </c>
    </row>
    <row r="148" s="2" customFormat="1" ht="37.8" customHeight="1">
      <c r="A148" s="36"/>
      <c r="B148" s="175"/>
      <c r="C148" s="176" t="s">
        <v>141</v>
      </c>
      <c r="D148" s="176" t="s">
        <v>143</v>
      </c>
      <c r="E148" s="177" t="s">
        <v>198</v>
      </c>
      <c r="F148" s="178" t="s">
        <v>199</v>
      </c>
      <c r="G148" s="179" t="s">
        <v>189</v>
      </c>
      <c r="H148" s="180">
        <v>7.9199999999999999</v>
      </c>
      <c r="I148" s="181"/>
      <c r="J148" s="182">
        <f>ROUND(I148*H148,2)</f>
        <v>0</v>
      </c>
      <c r="K148" s="178" t="s">
        <v>155</v>
      </c>
      <c r="L148" s="37"/>
      <c r="M148" s="183" t="s">
        <v>1</v>
      </c>
      <c r="N148" s="184" t="s">
        <v>42</v>
      </c>
      <c r="O148" s="7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143</v>
      </c>
      <c r="AU148" s="187" t="s">
        <v>88</v>
      </c>
      <c r="AY148" s="17" t="s">
        <v>142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88</v>
      </c>
      <c r="BK148" s="188">
        <f>ROUND(I148*H148,2)</f>
        <v>0</v>
      </c>
      <c r="BL148" s="17" t="s">
        <v>141</v>
      </c>
      <c r="BM148" s="187" t="s">
        <v>164</v>
      </c>
    </row>
    <row r="149" s="2" customFormat="1" ht="24.15" customHeight="1">
      <c r="A149" s="36"/>
      <c r="B149" s="175"/>
      <c r="C149" s="176" t="s">
        <v>149</v>
      </c>
      <c r="D149" s="176" t="s">
        <v>143</v>
      </c>
      <c r="E149" s="177" t="s">
        <v>201</v>
      </c>
      <c r="F149" s="178" t="s">
        <v>202</v>
      </c>
      <c r="G149" s="179" t="s">
        <v>189</v>
      </c>
      <c r="H149" s="180">
        <v>7.9199999999999999</v>
      </c>
      <c r="I149" s="181"/>
      <c r="J149" s="182">
        <f>ROUND(I149*H149,2)</f>
        <v>0</v>
      </c>
      <c r="K149" s="178" t="s">
        <v>155</v>
      </c>
      <c r="L149" s="37"/>
      <c r="M149" s="183" t="s">
        <v>1</v>
      </c>
      <c r="N149" s="184" t="s">
        <v>42</v>
      </c>
      <c r="O149" s="75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141</v>
      </c>
      <c r="AT149" s="187" t="s">
        <v>143</v>
      </c>
      <c r="AU149" s="187" t="s">
        <v>88</v>
      </c>
      <c r="AY149" s="17" t="s">
        <v>142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88</v>
      </c>
      <c r="BK149" s="188">
        <f>ROUND(I149*H149,2)</f>
        <v>0</v>
      </c>
      <c r="BL149" s="17" t="s">
        <v>141</v>
      </c>
      <c r="BM149" s="187" t="s">
        <v>90</v>
      </c>
    </row>
    <row r="150" s="2" customFormat="1" ht="33" customHeight="1">
      <c r="A150" s="36"/>
      <c r="B150" s="175"/>
      <c r="C150" s="176" t="s">
        <v>160</v>
      </c>
      <c r="D150" s="176" t="s">
        <v>143</v>
      </c>
      <c r="E150" s="177" t="s">
        <v>203</v>
      </c>
      <c r="F150" s="178" t="s">
        <v>204</v>
      </c>
      <c r="G150" s="179" t="s">
        <v>205</v>
      </c>
      <c r="H150" s="180">
        <v>15.84</v>
      </c>
      <c r="I150" s="181"/>
      <c r="J150" s="182">
        <f>ROUND(I150*H150,2)</f>
        <v>0</v>
      </c>
      <c r="K150" s="178" t="s">
        <v>155</v>
      </c>
      <c r="L150" s="37"/>
      <c r="M150" s="183" t="s">
        <v>1</v>
      </c>
      <c r="N150" s="184" t="s">
        <v>42</v>
      </c>
      <c r="O150" s="75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141</v>
      </c>
      <c r="AT150" s="187" t="s">
        <v>143</v>
      </c>
      <c r="AU150" s="187" t="s">
        <v>88</v>
      </c>
      <c r="AY150" s="17" t="s">
        <v>142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88</v>
      </c>
      <c r="BK150" s="188">
        <f>ROUND(I150*H150,2)</f>
        <v>0</v>
      </c>
      <c r="BL150" s="17" t="s">
        <v>141</v>
      </c>
      <c r="BM150" s="187" t="s">
        <v>8</v>
      </c>
    </row>
    <row r="151" s="13" customFormat="1">
      <c r="A151" s="13"/>
      <c r="B151" s="196"/>
      <c r="C151" s="13"/>
      <c r="D151" s="197" t="s">
        <v>190</v>
      </c>
      <c r="E151" s="198" t="s">
        <v>1</v>
      </c>
      <c r="F151" s="199" t="s">
        <v>702</v>
      </c>
      <c r="G151" s="13"/>
      <c r="H151" s="200">
        <v>15.84</v>
      </c>
      <c r="I151" s="201"/>
      <c r="J151" s="13"/>
      <c r="K151" s="13"/>
      <c r="L151" s="196"/>
      <c r="M151" s="202"/>
      <c r="N151" s="203"/>
      <c r="O151" s="203"/>
      <c r="P151" s="203"/>
      <c r="Q151" s="203"/>
      <c r="R151" s="203"/>
      <c r="S151" s="203"/>
      <c r="T151" s="20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8" t="s">
        <v>190</v>
      </c>
      <c r="AU151" s="198" t="s">
        <v>88</v>
      </c>
      <c r="AV151" s="13" t="s">
        <v>88</v>
      </c>
      <c r="AW151" s="13" t="s">
        <v>32</v>
      </c>
      <c r="AX151" s="13" t="s">
        <v>76</v>
      </c>
      <c r="AY151" s="198" t="s">
        <v>142</v>
      </c>
    </row>
    <row r="152" s="14" customFormat="1">
      <c r="A152" s="14"/>
      <c r="B152" s="205"/>
      <c r="C152" s="14"/>
      <c r="D152" s="197" t="s">
        <v>190</v>
      </c>
      <c r="E152" s="206" t="s">
        <v>1</v>
      </c>
      <c r="F152" s="207" t="s">
        <v>195</v>
      </c>
      <c r="G152" s="14"/>
      <c r="H152" s="208">
        <v>15.84</v>
      </c>
      <c r="I152" s="209"/>
      <c r="J152" s="14"/>
      <c r="K152" s="14"/>
      <c r="L152" s="205"/>
      <c r="M152" s="210"/>
      <c r="N152" s="211"/>
      <c r="O152" s="211"/>
      <c r="P152" s="211"/>
      <c r="Q152" s="211"/>
      <c r="R152" s="211"/>
      <c r="S152" s="211"/>
      <c r="T152" s="21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6" t="s">
        <v>190</v>
      </c>
      <c r="AU152" s="206" t="s">
        <v>88</v>
      </c>
      <c r="AV152" s="14" t="s">
        <v>141</v>
      </c>
      <c r="AW152" s="14" t="s">
        <v>32</v>
      </c>
      <c r="AX152" s="14" t="s">
        <v>80</v>
      </c>
      <c r="AY152" s="206" t="s">
        <v>142</v>
      </c>
    </row>
    <row r="153" s="2" customFormat="1" ht="16.5" customHeight="1">
      <c r="A153" s="36"/>
      <c r="B153" s="175"/>
      <c r="C153" s="176" t="s">
        <v>209</v>
      </c>
      <c r="D153" s="176" t="s">
        <v>143</v>
      </c>
      <c r="E153" s="177" t="s">
        <v>207</v>
      </c>
      <c r="F153" s="178" t="s">
        <v>208</v>
      </c>
      <c r="G153" s="179" t="s">
        <v>189</v>
      </c>
      <c r="H153" s="180">
        <v>7.9199999999999999</v>
      </c>
      <c r="I153" s="181"/>
      <c r="J153" s="182">
        <f>ROUND(I153*H153,2)</f>
        <v>0</v>
      </c>
      <c r="K153" s="178" t="s">
        <v>155</v>
      </c>
      <c r="L153" s="37"/>
      <c r="M153" s="183" t="s">
        <v>1</v>
      </c>
      <c r="N153" s="184" t="s">
        <v>42</v>
      </c>
      <c r="O153" s="75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141</v>
      </c>
      <c r="AT153" s="187" t="s">
        <v>143</v>
      </c>
      <c r="AU153" s="187" t="s">
        <v>88</v>
      </c>
      <c r="AY153" s="17" t="s">
        <v>142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88</v>
      </c>
      <c r="BK153" s="188">
        <f>ROUND(I153*H153,2)</f>
        <v>0</v>
      </c>
      <c r="BL153" s="17" t="s">
        <v>141</v>
      </c>
      <c r="BM153" s="187" t="s">
        <v>95</v>
      </c>
    </row>
    <row r="154" s="2" customFormat="1" ht="24.15" customHeight="1">
      <c r="A154" s="36"/>
      <c r="B154" s="175"/>
      <c r="C154" s="176" t="s">
        <v>164</v>
      </c>
      <c r="D154" s="176" t="s">
        <v>143</v>
      </c>
      <c r="E154" s="177" t="s">
        <v>210</v>
      </c>
      <c r="F154" s="178" t="s">
        <v>211</v>
      </c>
      <c r="G154" s="179" t="s">
        <v>189</v>
      </c>
      <c r="H154" s="180">
        <v>7.9199999999999999</v>
      </c>
      <c r="I154" s="181"/>
      <c r="J154" s="182">
        <f>ROUND(I154*H154,2)</f>
        <v>0</v>
      </c>
      <c r="K154" s="178" t="s">
        <v>155</v>
      </c>
      <c r="L154" s="37"/>
      <c r="M154" s="183" t="s">
        <v>1</v>
      </c>
      <c r="N154" s="184" t="s">
        <v>42</v>
      </c>
      <c r="O154" s="75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141</v>
      </c>
      <c r="AT154" s="187" t="s">
        <v>143</v>
      </c>
      <c r="AU154" s="187" t="s">
        <v>88</v>
      </c>
      <c r="AY154" s="17" t="s">
        <v>142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88</v>
      </c>
      <c r="BK154" s="188">
        <f>ROUND(I154*H154,2)</f>
        <v>0</v>
      </c>
      <c r="BL154" s="17" t="s">
        <v>141</v>
      </c>
      <c r="BM154" s="187" t="s">
        <v>98</v>
      </c>
    </row>
    <row r="155" s="13" customFormat="1">
      <c r="A155" s="13"/>
      <c r="B155" s="196"/>
      <c r="C155" s="13"/>
      <c r="D155" s="197" t="s">
        <v>190</v>
      </c>
      <c r="E155" s="198" t="s">
        <v>1</v>
      </c>
      <c r="F155" s="199" t="s">
        <v>703</v>
      </c>
      <c r="G155" s="13"/>
      <c r="H155" s="200">
        <v>7.9199999999999999</v>
      </c>
      <c r="I155" s="201"/>
      <c r="J155" s="13"/>
      <c r="K155" s="13"/>
      <c r="L155" s="196"/>
      <c r="M155" s="202"/>
      <c r="N155" s="203"/>
      <c r="O155" s="203"/>
      <c r="P155" s="203"/>
      <c r="Q155" s="203"/>
      <c r="R155" s="203"/>
      <c r="S155" s="203"/>
      <c r="T155" s="20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8" t="s">
        <v>190</v>
      </c>
      <c r="AU155" s="198" t="s">
        <v>88</v>
      </c>
      <c r="AV155" s="13" t="s">
        <v>88</v>
      </c>
      <c r="AW155" s="13" t="s">
        <v>32</v>
      </c>
      <c r="AX155" s="13" t="s">
        <v>76</v>
      </c>
      <c r="AY155" s="198" t="s">
        <v>142</v>
      </c>
    </row>
    <row r="156" s="14" customFormat="1">
      <c r="A156" s="14"/>
      <c r="B156" s="205"/>
      <c r="C156" s="14"/>
      <c r="D156" s="197" t="s">
        <v>190</v>
      </c>
      <c r="E156" s="206" t="s">
        <v>1</v>
      </c>
      <c r="F156" s="207" t="s">
        <v>195</v>
      </c>
      <c r="G156" s="14"/>
      <c r="H156" s="208">
        <v>7.9199999999999999</v>
      </c>
      <c r="I156" s="209"/>
      <c r="J156" s="14"/>
      <c r="K156" s="14"/>
      <c r="L156" s="205"/>
      <c r="M156" s="210"/>
      <c r="N156" s="211"/>
      <c r="O156" s="211"/>
      <c r="P156" s="211"/>
      <c r="Q156" s="211"/>
      <c r="R156" s="211"/>
      <c r="S156" s="211"/>
      <c r="T156" s="21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6" t="s">
        <v>190</v>
      </c>
      <c r="AU156" s="206" t="s">
        <v>88</v>
      </c>
      <c r="AV156" s="14" t="s">
        <v>141</v>
      </c>
      <c r="AW156" s="14" t="s">
        <v>32</v>
      </c>
      <c r="AX156" s="14" t="s">
        <v>80</v>
      </c>
      <c r="AY156" s="206" t="s">
        <v>142</v>
      </c>
    </row>
    <row r="157" s="2" customFormat="1" ht="24.15" customHeight="1">
      <c r="A157" s="36"/>
      <c r="B157" s="175"/>
      <c r="C157" s="176" t="s">
        <v>223</v>
      </c>
      <c r="D157" s="176" t="s">
        <v>143</v>
      </c>
      <c r="E157" s="177" t="s">
        <v>216</v>
      </c>
      <c r="F157" s="178" t="s">
        <v>217</v>
      </c>
      <c r="G157" s="179" t="s">
        <v>218</v>
      </c>
      <c r="H157" s="180">
        <v>15.84</v>
      </c>
      <c r="I157" s="181"/>
      <c r="J157" s="182">
        <f>ROUND(I157*H157,2)</f>
        <v>0</v>
      </c>
      <c r="K157" s="178" t="s">
        <v>155</v>
      </c>
      <c r="L157" s="37"/>
      <c r="M157" s="183" t="s">
        <v>1</v>
      </c>
      <c r="N157" s="184" t="s">
        <v>42</v>
      </c>
      <c r="O157" s="75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141</v>
      </c>
      <c r="AT157" s="187" t="s">
        <v>143</v>
      </c>
      <c r="AU157" s="187" t="s">
        <v>88</v>
      </c>
      <c r="AY157" s="17" t="s">
        <v>142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88</v>
      </c>
      <c r="BK157" s="188">
        <f>ROUND(I157*H157,2)</f>
        <v>0</v>
      </c>
      <c r="BL157" s="17" t="s">
        <v>141</v>
      </c>
      <c r="BM157" s="187" t="s">
        <v>226</v>
      </c>
    </row>
    <row r="158" s="13" customFormat="1">
      <c r="A158" s="13"/>
      <c r="B158" s="196"/>
      <c r="C158" s="13"/>
      <c r="D158" s="197" t="s">
        <v>190</v>
      </c>
      <c r="E158" s="198" t="s">
        <v>1</v>
      </c>
      <c r="F158" s="199" t="s">
        <v>704</v>
      </c>
      <c r="G158" s="13"/>
      <c r="H158" s="200">
        <v>15.84</v>
      </c>
      <c r="I158" s="201"/>
      <c r="J158" s="13"/>
      <c r="K158" s="13"/>
      <c r="L158" s="196"/>
      <c r="M158" s="202"/>
      <c r="N158" s="203"/>
      <c r="O158" s="203"/>
      <c r="P158" s="203"/>
      <c r="Q158" s="203"/>
      <c r="R158" s="203"/>
      <c r="S158" s="203"/>
      <c r="T158" s="20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8" t="s">
        <v>190</v>
      </c>
      <c r="AU158" s="198" t="s">
        <v>88</v>
      </c>
      <c r="AV158" s="13" t="s">
        <v>88</v>
      </c>
      <c r="AW158" s="13" t="s">
        <v>32</v>
      </c>
      <c r="AX158" s="13" t="s">
        <v>76</v>
      </c>
      <c r="AY158" s="198" t="s">
        <v>142</v>
      </c>
    </row>
    <row r="159" s="14" customFormat="1">
      <c r="A159" s="14"/>
      <c r="B159" s="205"/>
      <c r="C159" s="14"/>
      <c r="D159" s="197" t="s">
        <v>190</v>
      </c>
      <c r="E159" s="206" t="s">
        <v>1</v>
      </c>
      <c r="F159" s="207" t="s">
        <v>195</v>
      </c>
      <c r="G159" s="14"/>
      <c r="H159" s="208">
        <v>15.84</v>
      </c>
      <c r="I159" s="209"/>
      <c r="J159" s="14"/>
      <c r="K159" s="14"/>
      <c r="L159" s="205"/>
      <c r="M159" s="210"/>
      <c r="N159" s="211"/>
      <c r="O159" s="211"/>
      <c r="P159" s="211"/>
      <c r="Q159" s="211"/>
      <c r="R159" s="211"/>
      <c r="S159" s="211"/>
      <c r="T159" s="21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6" t="s">
        <v>190</v>
      </c>
      <c r="AU159" s="206" t="s">
        <v>88</v>
      </c>
      <c r="AV159" s="14" t="s">
        <v>141</v>
      </c>
      <c r="AW159" s="14" t="s">
        <v>32</v>
      </c>
      <c r="AX159" s="14" t="s">
        <v>80</v>
      </c>
      <c r="AY159" s="206" t="s">
        <v>142</v>
      </c>
    </row>
    <row r="160" s="12" customFormat="1" ht="22.8" customHeight="1">
      <c r="A160" s="12"/>
      <c r="B160" s="164"/>
      <c r="C160" s="12"/>
      <c r="D160" s="165" t="s">
        <v>75</v>
      </c>
      <c r="E160" s="189" t="s">
        <v>88</v>
      </c>
      <c r="F160" s="189" t="s">
        <v>222</v>
      </c>
      <c r="G160" s="12"/>
      <c r="H160" s="12"/>
      <c r="I160" s="167"/>
      <c r="J160" s="190">
        <f>BK160</f>
        <v>0</v>
      </c>
      <c r="K160" s="12"/>
      <c r="L160" s="164"/>
      <c r="M160" s="169"/>
      <c r="N160" s="170"/>
      <c r="O160" s="170"/>
      <c r="P160" s="171">
        <f>SUM(P161:P172)</f>
        <v>0</v>
      </c>
      <c r="Q160" s="170"/>
      <c r="R160" s="171">
        <f>SUM(R161:R172)</f>
        <v>0</v>
      </c>
      <c r="S160" s="170"/>
      <c r="T160" s="172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5" t="s">
        <v>80</v>
      </c>
      <c r="AT160" s="173" t="s">
        <v>75</v>
      </c>
      <c r="AU160" s="173" t="s">
        <v>80</v>
      </c>
      <c r="AY160" s="165" t="s">
        <v>142</v>
      </c>
      <c r="BK160" s="174">
        <f>SUM(BK161:BK172)</f>
        <v>0</v>
      </c>
    </row>
    <row r="161" s="2" customFormat="1" ht="33" customHeight="1">
      <c r="A161" s="36"/>
      <c r="B161" s="175"/>
      <c r="C161" s="176" t="s">
        <v>90</v>
      </c>
      <c r="D161" s="176" t="s">
        <v>143</v>
      </c>
      <c r="E161" s="177" t="s">
        <v>224</v>
      </c>
      <c r="F161" s="178" t="s">
        <v>225</v>
      </c>
      <c r="G161" s="179" t="s">
        <v>189</v>
      </c>
      <c r="H161" s="180">
        <v>6.3360000000000003</v>
      </c>
      <c r="I161" s="181"/>
      <c r="J161" s="182">
        <f>ROUND(I161*H161,2)</f>
        <v>0</v>
      </c>
      <c r="K161" s="178" t="s">
        <v>155</v>
      </c>
      <c r="L161" s="37"/>
      <c r="M161" s="183" t="s">
        <v>1</v>
      </c>
      <c r="N161" s="184" t="s">
        <v>42</v>
      </c>
      <c r="O161" s="75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141</v>
      </c>
      <c r="AT161" s="187" t="s">
        <v>143</v>
      </c>
      <c r="AU161" s="187" t="s">
        <v>88</v>
      </c>
      <c r="AY161" s="17" t="s">
        <v>142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88</v>
      </c>
      <c r="BK161" s="188">
        <f>ROUND(I161*H161,2)</f>
        <v>0</v>
      </c>
      <c r="BL161" s="17" t="s">
        <v>141</v>
      </c>
      <c r="BM161" s="187" t="s">
        <v>105</v>
      </c>
    </row>
    <row r="162" s="13" customFormat="1">
      <c r="A162" s="13"/>
      <c r="B162" s="196"/>
      <c r="C162" s="13"/>
      <c r="D162" s="197" t="s">
        <v>190</v>
      </c>
      <c r="E162" s="198" t="s">
        <v>1</v>
      </c>
      <c r="F162" s="199" t="s">
        <v>705</v>
      </c>
      <c r="G162" s="13"/>
      <c r="H162" s="200">
        <v>6.3360000000000003</v>
      </c>
      <c r="I162" s="201"/>
      <c r="J162" s="13"/>
      <c r="K162" s="13"/>
      <c r="L162" s="196"/>
      <c r="M162" s="202"/>
      <c r="N162" s="203"/>
      <c r="O162" s="203"/>
      <c r="P162" s="203"/>
      <c r="Q162" s="203"/>
      <c r="R162" s="203"/>
      <c r="S162" s="203"/>
      <c r="T162" s="20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8" t="s">
        <v>190</v>
      </c>
      <c r="AU162" s="198" t="s">
        <v>88</v>
      </c>
      <c r="AV162" s="13" t="s">
        <v>88</v>
      </c>
      <c r="AW162" s="13" t="s">
        <v>32</v>
      </c>
      <c r="AX162" s="13" t="s">
        <v>76</v>
      </c>
      <c r="AY162" s="198" t="s">
        <v>142</v>
      </c>
    </row>
    <row r="163" s="14" customFormat="1">
      <c r="A163" s="14"/>
      <c r="B163" s="205"/>
      <c r="C163" s="14"/>
      <c r="D163" s="197" t="s">
        <v>190</v>
      </c>
      <c r="E163" s="206" t="s">
        <v>1</v>
      </c>
      <c r="F163" s="207" t="s">
        <v>195</v>
      </c>
      <c r="G163" s="14"/>
      <c r="H163" s="208">
        <v>6.3360000000000003</v>
      </c>
      <c r="I163" s="209"/>
      <c r="J163" s="14"/>
      <c r="K163" s="14"/>
      <c r="L163" s="205"/>
      <c r="M163" s="210"/>
      <c r="N163" s="211"/>
      <c r="O163" s="211"/>
      <c r="P163" s="211"/>
      <c r="Q163" s="211"/>
      <c r="R163" s="211"/>
      <c r="S163" s="211"/>
      <c r="T163" s="21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6" t="s">
        <v>190</v>
      </c>
      <c r="AU163" s="206" t="s">
        <v>88</v>
      </c>
      <c r="AV163" s="14" t="s">
        <v>141</v>
      </c>
      <c r="AW163" s="14" t="s">
        <v>32</v>
      </c>
      <c r="AX163" s="14" t="s">
        <v>80</v>
      </c>
      <c r="AY163" s="206" t="s">
        <v>142</v>
      </c>
    </row>
    <row r="164" s="2" customFormat="1" ht="24.15" customHeight="1">
      <c r="A164" s="36"/>
      <c r="B164" s="175"/>
      <c r="C164" s="176" t="s">
        <v>237</v>
      </c>
      <c r="D164" s="176" t="s">
        <v>143</v>
      </c>
      <c r="E164" s="177" t="s">
        <v>231</v>
      </c>
      <c r="F164" s="178" t="s">
        <v>232</v>
      </c>
      <c r="G164" s="179" t="s">
        <v>218</v>
      </c>
      <c r="H164" s="180">
        <v>49.280000000000001</v>
      </c>
      <c r="I164" s="181"/>
      <c r="J164" s="182">
        <f>ROUND(I164*H164,2)</f>
        <v>0</v>
      </c>
      <c r="K164" s="178" t="s">
        <v>155</v>
      </c>
      <c r="L164" s="37"/>
      <c r="M164" s="183" t="s">
        <v>1</v>
      </c>
      <c r="N164" s="184" t="s">
        <v>42</v>
      </c>
      <c r="O164" s="7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141</v>
      </c>
      <c r="AT164" s="187" t="s">
        <v>143</v>
      </c>
      <c r="AU164" s="187" t="s">
        <v>88</v>
      </c>
      <c r="AY164" s="17" t="s">
        <v>142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88</v>
      </c>
      <c r="BK164" s="188">
        <f>ROUND(I164*H164,2)</f>
        <v>0</v>
      </c>
      <c r="BL164" s="17" t="s">
        <v>141</v>
      </c>
      <c r="BM164" s="187" t="s">
        <v>108</v>
      </c>
    </row>
    <row r="165" s="13" customFormat="1">
      <c r="A165" s="13"/>
      <c r="B165" s="196"/>
      <c r="C165" s="13"/>
      <c r="D165" s="197" t="s">
        <v>190</v>
      </c>
      <c r="E165" s="198" t="s">
        <v>1</v>
      </c>
      <c r="F165" s="199" t="s">
        <v>706</v>
      </c>
      <c r="G165" s="13"/>
      <c r="H165" s="200">
        <v>49.280000000000001</v>
      </c>
      <c r="I165" s="201"/>
      <c r="J165" s="13"/>
      <c r="K165" s="13"/>
      <c r="L165" s="196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190</v>
      </c>
      <c r="AU165" s="198" t="s">
        <v>88</v>
      </c>
      <c r="AV165" s="13" t="s">
        <v>88</v>
      </c>
      <c r="AW165" s="13" t="s">
        <v>32</v>
      </c>
      <c r="AX165" s="13" t="s">
        <v>76</v>
      </c>
      <c r="AY165" s="198" t="s">
        <v>142</v>
      </c>
    </row>
    <row r="166" s="14" customFormat="1">
      <c r="A166" s="14"/>
      <c r="B166" s="205"/>
      <c r="C166" s="14"/>
      <c r="D166" s="197" t="s">
        <v>190</v>
      </c>
      <c r="E166" s="206" t="s">
        <v>1</v>
      </c>
      <c r="F166" s="207" t="s">
        <v>195</v>
      </c>
      <c r="G166" s="14"/>
      <c r="H166" s="208">
        <v>49.280000000000001</v>
      </c>
      <c r="I166" s="209"/>
      <c r="J166" s="14"/>
      <c r="K166" s="14"/>
      <c r="L166" s="205"/>
      <c r="M166" s="210"/>
      <c r="N166" s="211"/>
      <c r="O166" s="211"/>
      <c r="P166" s="211"/>
      <c r="Q166" s="211"/>
      <c r="R166" s="211"/>
      <c r="S166" s="211"/>
      <c r="T166" s="21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6" t="s">
        <v>190</v>
      </c>
      <c r="AU166" s="206" t="s">
        <v>88</v>
      </c>
      <c r="AV166" s="14" t="s">
        <v>141</v>
      </c>
      <c r="AW166" s="14" t="s">
        <v>32</v>
      </c>
      <c r="AX166" s="14" t="s">
        <v>80</v>
      </c>
      <c r="AY166" s="206" t="s">
        <v>142</v>
      </c>
    </row>
    <row r="167" s="2" customFormat="1" ht="24.15" customHeight="1">
      <c r="A167" s="36"/>
      <c r="B167" s="175"/>
      <c r="C167" s="213" t="s">
        <v>8</v>
      </c>
      <c r="D167" s="213" t="s">
        <v>238</v>
      </c>
      <c r="E167" s="214" t="s">
        <v>239</v>
      </c>
      <c r="F167" s="215" t="s">
        <v>240</v>
      </c>
      <c r="G167" s="216" t="s">
        <v>218</v>
      </c>
      <c r="H167" s="217">
        <v>56.671999999999997</v>
      </c>
      <c r="I167" s="218"/>
      <c r="J167" s="219">
        <f>ROUND(I167*H167,2)</f>
        <v>0</v>
      </c>
      <c r="K167" s="215" t="s">
        <v>155</v>
      </c>
      <c r="L167" s="220"/>
      <c r="M167" s="221" t="s">
        <v>1</v>
      </c>
      <c r="N167" s="222" t="s">
        <v>42</v>
      </c>
      <c r="O167" s="75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164</v>
      </c>
      <c r="AT167" s="187" t="s">
        <v>238</v>
      </c>
      <c r="AU167" s="187" t="s">
        <v>88</v>
      </c>
      <c r="AY167" s="17" t="s">
        <v>142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88</v>
      </c>
      <c r="BK167" s="188">
        <f>ROUND(I167*H167,2)</f>
        <v>0</v>
      </c>
      <c r="BL167" s="17" t="s">
        <v>141</v>
      </c>
      <c r="BM167" s="187" t="s">
        <v>245</v>
      </c>
    </row>
    <row r="168" s="13" customFormat="1">
      <c r="A168" s="13"/>
      <c r="B168" s="196"/>
      <c r="C168" s="13"/>
      <c r="D168" s="197" t="s">
        <v>190</v>
      </c>
      <c r="E168" s="198" t="s">
        <v>1</v>
      </c>
      <c r="F168" s="199" t="s">
        <v>707</v>
      </c>
      <c r="G168" s="13"/>
      <c r="H168" s="200">
        <v>56.671999999999997</v>
      </c>
      <c r="I168" s="201"/>
      <c r="J168" s="13"/>
      <c r="K168" s="13"/>
      <c r="L168" s="196"/>
      <c r="M168" s="202"/>
      <c r="N168" s="203"/>
      <c r="O168" s="203"/>
      <c r="P168" s="203"/>
      <c r="Q168" s="203"/>
      <c r="R168" s="203"/>
      <c r="S168" s="203"/>
      <c r="T168" s="20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8" t="s">
        <v>190</v>
      </c>
      <c r="AU168" s="198" t="s">
        <v>88</v>
      </c>
      <c r="AV168" s="13" t="s">
        <v>88</v>
      </c>
      <c r="AW168" s="13" t="s">
        <v>32</v>
      </c>
      <c r="AX168" s="13" t="s">
        <v>76</v>
      </c>
      <c r="AY168" s="198" t="s">
        <v>142</v>
      </c>
    </row>
    <row r="169" s="14" customFormat="1">
      <c r="A169" s="14"/>
      <c r="B169" s="205"/>
      <c r="C169" s="14"/>
      <c r="D169" s="197" t="s">
        <v>190</v>
      </c>
      <c r="E169" s="206" t="s">
        <v>1</v>
      </c>
      <c r="F169" s="207" t="s">
        <v>195</v>
      </c>
      <c r="G169" s="14"/>
      <c r="H169" s="208">
        <v>56.671999999999997</v>
      </c>
      <c r="I169" s="209"/>
      <c r="J169" s="14"/>
      <c r="K169" s="14"/>
      <c r="L169" s="205"/>
      <c r="M169" s="210"/>
      <c r="N169" s="211"/>
      <c r="O169" s="211"/>
      <c r="P169" s="211"/>
      <c r="Q169" s="211"/>
      <c r="R169" s="211"/>
      <c r="S169" s="211"/>
      <c r="T169" s="21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6" t="s">
        <v>190</v>
      </c>
      <c r="AU169" s="206" t="s">
        <v>88</v>
      </c>
      <c r="AV169" s="14" t="s">
        <v>141</v>
      </c>
      <c r="AW169" s="14" t="s">
        <v>32</v>
      </c>
      <c r="AX169" s="14" t="s">
        <v>80</v>
      </c>
      <c r="AY169" s="206" t="s">
        <v>142</v>
      </c>
    </row>
    <row r="170" s="2" customFormat="1" ht="33" customHeight="1">
      <c r="A170" s="36"/>
      <c r="B170" s="175"/>
      <c r="C170" s="176" t="s">
        <v>251</v>
      </c>
      <c r="D170" s="176" t="s">
        <v>143</v>
      </c>
      <c r="E170" s="177" t="s">
        <v>242</v>
      </c>
      <c r="F170" s="178" t="s">
        <v>243</v>
      </c>
      <c r="G170" s="179" t="s">
        <v>244</v>
      </c>
      <c r="H170" s="180">
        <v>17.600000000000001</v>
      </c>
      <c r="I170" s="181"/>
      <c r="J170" s="182">
        <f>ROUND(I170*H170,2)</f>
        <v>0</v>
      </c>
      <c r="K170" s="178" t="s">
        <v>155</v>
      </c>
      <c r="L170" s="37"/>
      <c r="M170" s="183" t="s">
        <v>1</v>
      </c>
      <c r="N170" s="184" t="s">
        <v>42</v>
      </c>
      <c r="O170" s="7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141</v>
      </c>
      <c r="AT170" s="187" t="s">
        <v>143</v>
      </c>
      <c r="AU170" s="187" t="s">
        <v>88</v>
      </c>
      <c r="AY170" s="17" t="s">
        <v>142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88</v>
      </c>
      <c r="BK170" s="188">
        <f>ROUND(I170*H170,2)</f>
        <v>0</v>
      </c>
      <c r="BL170" s="17" t="s">
        <v>141</v>
      </c>
      <c r="BM170" s="187" t="s">
        <v>254</v>
      </c>
    </row>
    <row r="171" s="13" customFormat="1">
      <c r="A171" s="13"/>
      <c r="B171" s="196"/>
      <c r="C171" s="13"/>
      <c r="D171" s="197" t="s">
        <v>190</v>
      </c>
      <c r="E171" s="198" t="s">
        <v>1</v>
      </c>
      <c r="F171" s="199" t="s">
        <v>708</v>
      </c>
      <c r="G171" s="13"/>
      <c r="H171" s="200">
        <v>17.600000000000001</v>
      </c>
      <c r="I171" s="201"/>
      <c r="J171" s="13"/>
      <c r="K171" s="13"/>
      <c r="L171" s="196"/>
      <c r="M171" s="202"/>
      <c r="N171" s="203"/>
      <c r="O171" s="203"/>
      <c r="P171" s="203"/>
      <c r="Q171" s="203"/>
      <c r="R171" s="203"/>
      <c r="S171" s="203"/>
      <c r="T171" s="20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8" t="s">
        <v>190</v>
      </c>
      <c r="AU171" s="198" t="s">
        <v>88</v>
      </c>
      <c r="AV171" s="13" t="s">
        <v>88</v>
      </c>
      <c r="AW171" s="13" t="s">
        <v>32</v>
      </c>
      <c r="AX171" s="13" t="s">
        <v>76</v>
      </c>
      <c r="AY171" s="198" t="s">
        <v>142</v>
      </c>
    </row>
    <row r="172" s="14" customFormat="1">
      <c r="A172" s="14"/>
      <c r="B172" s="205"/>
      <c r="C172" s="14"/>
      <c r="D172" s="197" t="s">
        <v>190</v>
      </c>
      <c r="E172" s="206" t="s">
        <v>1</v>
      </c>
      <c r="F172" s="207" t="s">
        <v>195</v>
      </c>
      <c r="G172" s="14"/>
      <c r="H172" s="208">
        <v>17.600000000000001</v>
      </c>
      <c r="I172" s="209"/>
      <c r="J172" s="14"/>
      <c r="K172" s="14"/>
      <c r="L172" s="205"/>
      <c r="M172" s="210"/>
      <c r="N172" s="211"/>
      <c r="O172" s="211"/>
      <c r="P172" s="211"/>
      <c r="Q172" s="211"/>
      <c r="R172" s="211"/>
      <c r="S172" s="211"/>
      <c r="T172" s="21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6" t="s">
        <v>190</v>
      </c>
      <c r="AU172" s="206" t="s">
        <v>88</v>
      </c>
      <c r="AV172" s="14" t="s">
        <v>141</v>
      </c>
      <c r="AW172" s="14" t="s">
        <v>32</v>
      </c>
      <c r="AX172" s="14" t="s">
        <v>80</v>
      </c>
      <c r="AY172" s="206" t="s">
        <v>142</v>
      </c>
    </row>
    <row r="173" s="12" customFormat="1" ht="22.8" customHeight="1">
      <c r="A173" s="12"/>
      <c r="B173" s="164"/>
      <c r="C173" s="12"/>
      <c r="D173" s="165" t="s">
        <v>75</v>
      </c>
      <c r="E173" s="189" t="s">
        <v>158</v>
      </c>
      <c r="F173" s="189" t="s">
        <v>250</v>
      </c>
      <c r="G173" s="12"/>
      <c r="H173" s="12"/>
      <c r="I173" s="167"/>
      <c r="J173" s="190">
        <f>BK173</f>
        <v>0</v>
      </c>
      <c r="K173" s="12"/>
      <c r="L173" s="164"/>
      <c r="M173" s="169"/>
      <c r="N173" s="170"/>
      <c r="O173" s="170"/>
      <c r="P173" s="171">
        <f>P174</f>
        <v>0</v>
      </c>
      <c r="Q173" s="170"/>
      <c r="R173" s="171">
        <f>R174</f>
        <v>0</v>
      </c>
      <c r="S173" s="170"/>
      <c r="T173" s="17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5" t="s">
        <v>80</v>
      </c>
      <c r="AT173" s="173" t="s">
        <v>75</v>
      </c>
      <c r="AU173" s="173" t="s">
        <v>80</v>
      </c>
      <c r="AY173" s="165" t="s">
        <v>142</v>
      </c>
      <c r="BK173" s="174">
        <f>BK174</f>
        <v>0</v>
      </c>
    </row>
    <row r="174" s="2" customFormat="1" ht="24.15" customHeight="1">
      <c r="A174" s="36"/>
      <c r="B174" s="175"/>
      <c r="C174" s="176" t="s">
        <v>95</v>
      </c>
      <c r="D174" s="176" t="s">
        <v>143</v>
      </c>
      <c r="E174" s="177" t="s">
        <v>709</v>
      </c>
      <c r="F174" s="178" t="s">
        <v>710</v>
      </c>
      <c r="G174" s="179" t="s">
        <v>711</v>
      </c>
      <c r="H174" s="180">
        <v>1</v>
      </c>
      <c r="I174" s="181"/>
      <c r="J174" s="182">
        <f>ROUND(I174*H174,2)</f>
        <v>0</v>
      </c>
      <c r="K174" s="178" t="s">
        <v>1</v>
      </c>
      <c r="L174" s="37"/>
      <c r="M174" s="183" t="s">
        <v>1</v>
      </c>
      <c r="N174" s="184" t="s">
        <v>42</v>
      </c>
      <c r="O174" s="75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141</v>
      </c>
      <c r="AT174" s="187" t="s">
        <v>143</v>
      </c>
      <c r="AU174" s="187" t="s">
        <v>88</v>
      </c>
      <c r="AY174" s="17" t="s">
        <v>142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88</v>
      </c>
      <c r="BK174" s="188">
        <f>ROUND(I174*H174,2)</f>
        <v>0</v>
      </c>
      <c r="BL174" s="17" t="s">
        <v>141</v>
      </c>
      <c r="BM174" s="187" t="s">
        <v>258</v>
      </c>
    </row>
    <row r="175" s="12" customFormat="1" ht="22.8" customHeight="1">
      <c r="A175" s="12"/>
      <c r="B175" s="164"/>
      <c r="C175" s="12"/>
      <c r="D175" s="165" t="s">
        <v>75</v>
      </c>
      <c r="E175" s="189" t="s">
        <v>141</v>
      </c>
      <c r="F175" s="189" t="s">
        <v>575</v>
      </c>
      <c r="G175" s="12"/>
      <c r="H175" s="12"/>
      <c r="I175" s="167"/>
      <c r="J175" s="190">
        <f>BK175</f>
        <v>0</v>
      </c>
      <c r="K175" s="12"/>
      <c r="L175" s="164"/>
      <c r="M175" s="169"/>
      <c r="N175" s="170"/>
      <c r="O175" s="170"/>
      <c r="P175" s="171">
        <f>SUM(P176:P177)</f>
        <v>0</v>
      </c>
      <c r="Q175" s="170"/>
      <c r="R175" s="171">
        <f>SUM(R176:R177)</f>
        <v>0</v>
      </c>
      <c r="S175" s="170"/>
      <c r="T175" s="172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5" t="s">
        <v>80</v>
      </c>
      <c r="AT175" s="173" t="s">
        <v>75</v>
      </c>
      <c r="AU175" s="173" t="s">
        <v>80</v>
      </c>
      <c r="AY175" s="165" t="s">
        <v>142</v>
      </c>
      <c r="BK175" s="174">
        <f>SUM(BK176:BK177)</f>
        <v>0</v>
      </c>
    </row>
    <row r="176" s="2" customFormat="1" ht="16.5" customHeight="1">
      <c r="A176" s="36"/>
      <c r="B176" s="175"/>
      <c r="C176" s="176" t="s">
        <v>260</v>
      </c>
      <c r="D176" s="176" t="s">
        <v>143</v>
      </c>
      <c r="E176" s="177" t="s">
        <v>712</v>
      </c>
      <c r="F176" s="178" t="s">
        <v>713</v>
      </c>
      <c r="G176" s="179" t="s">
        <v>154</v>
      </c>
      <c r="H176" s="180">
        <v>1</v>
      </c>
      <c r="I176" s="181"/>
      <c r="J176" s="182">
        <f>ROUND(I176*H176,2)</f>
        <v>0</v>
      </c>
      <c r="K176" s="178" t="s">
        <v>1</v>
      </c>
      <c r="L176" s="37"/>
      <c r="M176" s="183" t="s">
        <v>1</v>
      </c>
      <c r="N176" s="184" t="s">
        <v>42</v>
      </c>
      <c r="O176" s="75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141</v>
      </c>
      <c r="AT176" s="187" t="s">
        <v>143</v>
      </c>
      <c r="AU176" s="187" t="s">
        <v>88</v>
      </c>
      <c r="AY176" s="17" t="s">
        <v>142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88</v>
      </c>
      <c r="BK176" s="188">
        <f>ROUND(I176*H176,2)</f>
        <v>0</v>
      </c>
      <c r="BL176" s="17" t="s">
        <v>141</v>
      </c>
      <c r="BM176" s="187" t="s">
        <v>263</v>
      </c>
    </row>
    <row r="177" s="2" customFormat="1" ht="16.5" customHeight="1">
      <c r="A177" s="36"/>
      <c r="B177" s="175"/>
      <c r="C177" s="176" t="s">
        <v>98</v>
      </c>
      <c r="D177" s="176" t="s">
        <v>143</v>
      </c>
      <c r="E177" s="177" t="s">
        <v>714</v>
      </c>
      <c r="F177" s="178" t="s">
        <v>715</v>
      </c>
      <c r="G177" s="179" t="s">
        <v>154</v>
      </c>
      <c r="H177" s="180">
        <v>1</v>
      </c>
      <c r="I177" s="181"/>
      <c r="J177" s="182">
        <f>ROUND(I177*H177,2)</f>
        <v>0</v>
      </c>
      <c r="K177" s="178" t="s">
        <v>1</v>
      </c>
      <c r="L177" s="37"/>
      <c r="M177" s="183" t="s">
        <v>1</v>
      </c>
      <c r="N177" s="184" t="s">
        <v>42</v>
      </c>
      <c r="O177" s="75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141</v>
      </c>
      <c r="AT177" s="187" t="s">
        <v>143</v>
      </c>
      <c r="AU177" s="187" t="s">
        <v>88</v>
      </c>
      <c r="AY177" s="17" t="s">
        <v>142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7" t="s">
        <v>88</v>
      </c>
      <c r="BK177" s="188">
        <f>ROUND(I177*H177,2)</f>
        <v>0</v>
      </c>
      <c r="BL177" s="17" t="s">
        <v>141</v>
      </c>
      <c r="BM177" s="187" t="s">
        <v>266</v>
      </c>
    </row>
    <row r="178" s="12" customFormat="1" ht="22.8" customHeight="1">
      <c r="A178" s="12"/>
      <c r="B178" s="164"/>
      <c r="C178" s="12"/>
      <c r="D178" s="165" t="s">
        <v>75</v>
      </c>
      <c r="E178" s="189" t="s">
        <v>160</v>
      </c>
      <c r="F178" s="189" t="s">
        <v>268</v>
      </c>
      <c r="G178" s="12"/>
      <c r="H178" s="12"/>
      <c r="I178" s="167"/>
      <c r="J178" s="190">
        <f>BK178</f>
        <v>0</v>
      </c>
      <c r="K178" s="12"/>
      <c r="L178" s="164"/>
      <c r="M178" s="169"/>
      <c r="N178" s="170"/>
      <c r="O178" s="170"/>
      <c r="P178" s="171">
        <f>SUM(P179:P247)</f>
        <v>0</v>
      </c>
      <c r="Q178" s="170"/>
      <c r="R178" s="171">
        <f>SUM(R179:R247)</f>
        <v>0</v>
      </c>
      <c r="S178" s="170"/>
      <c r="T178" s="172">
        <f>SUM(T179:T247)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5" t="s">
        <v>80</v>
      </c>
      <c r="AT178" s="173" t="s">
        <v>75</v>
      </c>
      <c r="AU178" s="173" t="s">
        <v>80</v>
      </c>
      <c r="AY178" s="165" t="s">
        <v>142</v>
      </c>
      <c r="BK178" s="174">
        <f>SUM(BK179:BK247)</f>
        <v>0</v>
      </c>
    </row>
    <row r="179" s="2" customFormat="1" ht="24.15" customHeight="1">
      <c r="A179" s="36"/>
      <c r="B179" s="175"/>
      <c r="C179" s="176" t="s">
        <v>269</v>
      </c>
      <c r="D179" s="176" t="s">
        <v>143</v>
      </c>
      <c r="E179" s="177" t="s">
        <v>288</v>
      </c>
      <c r="F179" s="178" t="s">
        <v>289</v>
      </c>
      <c r="G179" s="179" t="s">
        <v>218</v>
      </c>
      <c r="H179" s="180">
        <v>192.21000000000001</v>
      </c>
      <c r="I179" s="181"/>
      <c r="J179" s="182">
        <f>ROUND(I179*H179,2)</f>
        <v>0</v>
      </c>
      <c r="K179" s="178" t="s">
        <v>155</v>
      </c>
      <c r="L179" s="37"/>
      <c r="M179" s="183" t="s">
        <v>1</v>
      </c>
      <c r="N179" s="184" t="s">
        <v>42</v>
      </c>
      <c r="O179" s="75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141</v>
      </c>
      <c r="AT179" s="187" t="s">
        <v>143</v>
      </c>
      <c r="AU179" s="187" t="s">
        <v>88</v>
      </c>
      <c r="AY179" s="17" t="s">
        <v>142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88</v>
      </c>
      <c r="BK179" s="188">
        <f>ROUND(I179*H179,2)</f>
        <v>0</v>
      </c>
      <c r="BL179" s="17" t="s">
        <v>141</v>
      </c>
      <c r="BM179" s="187" t="s">
        <v>272</v>
      </c>
    </row>
    <row r="180" s="13" customFormat="1">
      <c r="A180" s="13"/>
      <c r="B180" s="196"/>
      <c r="C180" s="13"/>
      <c r="D180" s="197" t="s">
        <v>190</v>
      </c>
      <c r="E180" s="198" t="s">
        <v>1</v>
      </c>
      <c r="F180" s="199" t="s">
        <v>716</v>
      </c>
      <c r="G180" s="13"/>
      <c r="H180" s="200">
        <v>192.21000000000001</v>
      </c>
      <c r="I180" s="201"/>
      <c r="J180" s="13"/>
      <c r="K180" s="13"/>
      <c r="L180" s="196"/>
      <c r="M180" s="202"/>
      <c r="N180" s="203"/>
      <c r="O180" s="203"/>
      <c r="P180" s="203"/>
      <c r="Q180" s="203"/>
      <c r="R180" s="203"/>
      <c r="S180" s="203"/>
      <c r="T180" s="20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8" t="s">
        <v>190</v>
      </c>
      <c r="AU180" s="198" t="s">
        <v>88</v>
      </c>
      <c r="AV180" s="13" t="s">
        <v>88</v>
      </c>
      <c r="AW180" s="13" t="s">
        <v>32</v>
      </c>
      <c r="AX180" s="13" t="s">
        <v>76</v>
      </c>
      <c r="AY180" s="198" t="s">
        <v>142</v>
      </c>
    </row>
    <row r="181" s="14" customFormat="1">
      <c r="A181" s="14"/>
      <c r="B181" s="205"/>
      <c r="C181" s="14"/>
      <c r="D181" s="197" t="s">
        <v>190</v>
      </c>
      <c r="E181" s="206" t="s">
        <v>1</v>
      </c>
      <c r="F181" s="207" t="s">
        <v>195</v>
      </c>
      <c r="G181" s="14"/>
      <c r="H181" s="208">
        <v>192.21000000000001</v>
      </c>
      <c r="I181" s="209"/>
      <c r="J181" s="14"/>
      <c r="K181" s="14"/>
      <c r="L181" s="205"/>
      <c r="M181" s="210"/>
      <c r="N181" s="211"/>
      <c r="O181" s="211"/>
      <c r="P181" s="211"/>
      <c r="Q181" s="211"/>
      <c r="R181" s="211"/>
      <c r="S181" s="211"/>
      <c r="T181" s="21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6" t="s">
        <v>190</v>
      </c>
      <c r="AU181" s="206" t="s">
        <v>88</v>
      </c>
      <c r="AV181" s="14" t="s">
        <v>141</v>
      </c>
      <c r="AW181" s="14" t="s">
        <v>32</v>
      </c>
      <c r="AX181" s="14" t="s">
        <v>80</v>
      </c>
      <c r="AY181" s="206" t="s">
        <v>142</v>
      </c>
    </row>
    <row r="182" s="2" customFormat="1" ht="24.15" customHeight="1">
      <c r="A182" s="36"/>
      <c r="B182" s="175"/>
      <c r="C182" s="176" t="s">
        <v>226</v>
      </c>
      <c r="D182" s="176" t="s">
        <v>143</v>
      </c>
      <c r="E182" s="177" t="s">
        <v>292</v>
      </c>
      <c r="F182" s="178" t="s">
        <v>293</v>
      </c>
      <c r="G182" s="179" t="s">
        <v>218</v>
      </c>
      <c r="H182" s="180">
        <v>192.21000000000001</v>
      </c>
      <c r="I182" s="181"/>
      <c r="J182" s="182">
        <f>ROUND(I182*H182,2)</f>
        <v>0</v>
      </c>
      <c r="K182" s="178" t="s">
        <v>155</v>
      </c>
      <c r="L182" s="37"/>
      <c r="M182" s="183" t="s">
        <v>1</v>
      </c>
      <c r="N182" s="184" t="s">
        <v>42</v>
      </c>
      <c r="O182" s="75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7" t="s">
        <v>141</v>
      </c>
      <c r="AT182" s="187" t="s">
        <v>143</v>
      </c>
      <c r="AU182" s="187" t="s">
        <v>88</v>
      </c>
      <c r="AY182" s="17" t="s">
        <v>142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88</v>
      </c>
      <c r="BK182" s="188">
        <f>ROUND(I182*H182,2)</f>
        <v>0</v>
      </c>
      <c r="BL182" s="17" t="s">
        <v>141</v>
      </c>
      <c r="BM182" s="187" t="s">
        <v>277</v>
      </c>
    </row>
    <row r="183" s="13" customFormat="1">
      <c r="A183" s="13"/>
      <c r="B183" s="196"/>
      <c r="C183" s="13"/>
      <c r="D183" s="197" t="s">
        <v>190</v>
      </c>
      <c r="E183" s="198" t="s">
        <v>1</v>
      </c>
      <c r="F183" s="199" t="s">
        <v>716</v>
      </c>
      <c r="G183" s="13"/>
      <c r="H183" s="200">
        <v>192.21000000000001</v>
      </c>
      <c r="I183" s="201"/>
      <c r="J183" s="13"/>
      <c r="K183" s="13"/>
      <c r="L183" s="196"/>
      <c r="M183" s="202"/>
      <c r="N183" s="203"/>
      <c r="O183" s="203"/>
      <c r="P183" s="203"/>
      <c r="Q183" s="203"/>
      <c r="R183" s="203"/>
      <c r="S183" s="203"/>
      <c r="T183" s="20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8" t="s">
        <v>190</v>
      </c>
      <c r="AU183" s="198" t="s">
        <v>88</v>
      </c>
      <c r="AV183" s="13" t="s">
        <v>88</v>
      </c>
      <c r="AW183" s="13" t="s">
        <v>32</v>
      </c>
      <c r="AX183" s="13" t="s">
        <v>76</v>
      </c>
      <c r="AY183" s="198" t="s">
        <v>142</v>
      </c>
    </row>
    <row r="184" s="14" customFormat="1">
      <c r="A184" s="14"/>
      <c r="B184" s="205"/>
      <c r="C184" s="14"/>
      <c r="D184" s="197" t="s">
        <v>190</v>
      </c>
      <c r="E184" s="206" t="s">
        <v>1</v>
      </c>
      <c r="F184" s="207" t="s">
        <v>195</v>
      </c>
      <c r="G184" s="14"/>
      <c r="H184" s="208">
        <v>192.21000000000001</v>
      </c>
      <c r="I184" s="209"/>
      <c r="J184" s="14"/>
      <c r="K184" s="14"/>
      <c r="L184" s="205"/>
      <c r="M184" s="210"/>
      <c r="N184" s="211"/>
      <c r="O184" s="211"/>
      <c r="P184" s="211"/>
      <c r="Q184" s="211"/>
      <c r="R184" s="211"/>
      <c r="S184" s="211"/>
      <c r="T184" s="21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6" t="s">
        <v>190</v>
      </c>
      <c r="AU184" s="206" t="s">
        <v>88</v>
      </c>
      <c r="AV184" s="14" t="s">
        <v>141</v>
      </c>
      <c r="AW184" s="14" t="s">
        <v>32</v>
      </c>
      <c r="AX184" s="14" t="s">
        <v>80</v>
      </c>
      <c r="AY184" s="206" t="s">
        <v>142</v>
      </c>
    </row>
    <row r="185" s="2" customFormat="1" ht="37.8" customHeight="1">
      <c r="A185" s="36"/>
      <c r="B185" s="175"/>
      <c r="C185" s="176" t="s">
        <v>278</v>
      </c>
      <c r="D185" s="176" t="s">
        <v>143</v>
      </c>
      <c r="E185" s="177" t="s">
        <v>296</v>
      </c>
      <c r="F185" s="178" t="s">
        <v>297</v>
      </c>
      <c r="G185" s="179" t="s">
        <v>218</v>
      </c>
      <c r="H185" s="180">
        <v>192.21000000000001</v>
      </c>
      <c r="I185" s="181"/>
      <c r="J185" s="182">
        <f>ROUND(I185*H185,2)</f>
        <v>0</v>
      </c>
      <c r="K185" s="178" t="s">
        <v>155</v>
      </c>
      <c r="L185" s="37"/>
      <c r="M185" s="183" t="s">
        <v>1</v>
      </c>
      <c r="N185" s="184" t="s">
        <v>42</v>
      </c>
      <c r="O185" s="75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141</v>
      </c>
      <c r="AT185" s="187" t="s">
        <v>143</v>
      </c>
      <c r="AU185" s="187" t="s">
        <v>88</v>
      </c>
      <c r="AY185" s="17" t="s">
        <v>142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88</v>
      </c>
      <c r="BK185" s="188">
        <f>ROUND(I185*H185,2)</f>
        <v>0</v>
      </c>
      <c r="BL185" s="17" t="s">
        <v>141</v>
      </c>
      <c r="BM185" s="187" t="s">
        <v>281</v>
      </c>
    </row>
    <row r="186" s="13" customFormat="1">
      <c r="A186" s="13"/>
      <c r="B186" s="196"/>
      <c r="C186" s="13"/>
      <c r="D186" s="197" t="s">
        <v>190</v>
      </c>
      <c r="E186" s="198" t="s">
        <v>1</v>
      </c>
      <c r="F186" s="199" t="s">
        <v>716</v>
      </c>
      <c r="G186" s="13"/>
      <c r="H186" s="200">
        <v>192.21000000000001</v>
      </c>
      <c r="I186" s="201"/>
      <c r="J186" s="13"/>
      <c r="K186" s="13"/>
      <c r="L186" s="196"/>
      <c r="M186" s="202"/>
      <c r="N186" s="203"/>
      <c r="O186" s="203"/>
      <c r="P186" s="203"/>
      <c r="Q186" s="203"/>
      <c r="R186" s="203"/>
      <c r="S186" s="203"/>
      <c r="T186" s="20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8" t="s">
        <v>190</v>
      </c>
      <c r="AU186" s="198" t="s">
        <v>88</v>
      </c>
      <c r="AV186" s="13" t="s">
        <v>88</v>
      </c>
      <c r="AW186" s="13" t="s">
        <v>32</v>
      </c>
      <c r="AX186" s="13" t="s">
        <v>76</v>
      </c>
      <c r="AY186" s="198" t="s">
        <v>142</v>
      </c>
    </row>
    <row r="187" s="14" customFormat="1">
      <c r="A187" s="14"/>
      <c r="B187" s="205"/>
      <c r="C187" s="14"/>
      <c r="D187" s="197" t="s">
        <v>190</v>
      </c>
      <c r="E187" s="206" t="s">
        <v>1</v>
      </c>
      <c r="F187" s="207" t="s">
        <v>195</v>
      </c>
      <c r="G187" s="14"/>
      <c r="H187" s="208">
        <v>192.21000000000001</v>
      </c>
      <c r="I187" s="209"/>
      <c r="J187" s="14"/>
      <c r="K187" s="14"/>
      <c r="L187" s="205"/>
      <c r="M187" s="210"/>
      <c r="N187" s="211"/>
      <c r="O187" s="211"/>
      <c r="P187" s="211"/>
      <c r="Q187" s="211"/>
      <c r="R187" s="211"/>
      <c r="S187" s="211"/>
      <c r="T187" s="21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6" t="s">
        <v>190</v>
      </c>
      <c r="AU187" s="206" t="s">
        <v>88</v>
      </c>
      <c r="AV187" s="14" t="s">
        <v>141</v>
      </c>
      <c r="AW187" s="14" t="s">
        <v>32</v>
      </c>
      <c r="AX187" s="14" t="s">
        <v>80</v>
      </c>
      <c r="AY187" s="206" t="s">
        <v>142</v>
      </c>
    </row>
    <row r="188" s="2" customFormat="1" ht="24.15" customHeight="1">
      <c r="A188" s="36"/>
      <c r="B188" s="175"/>
      <c r="C188" s="176" t="s">
        <v>105</v>
      </c>
      <c r="D188" s="176" t="s">
        <v>143</v>
      </c>
      <c r="E188" s="177" t="s">
        <v>299</v>
      </c>
      <c r="F188" s="178" t="s">
        <v>300</v>
      </c>
      <c r="G188" s="179" t="s">
        <v>218</v>
      </c>
      <c r="H188" s="180">
        <v>38.442</v>
      </c>
      <c r="I188" s="181"/>
      <c r="J188" s="182">
        <f>ROUND(I188*H188,2)</f>
        <v>0</v>
      </c>
      <c r="K188" s="178" t="s">
        <v>155</v>
      </c>
      <c r="L188" s="37"/>
      <c r="M188" s="183" t="s">
        <v>1</v>
      </c>
      <c r="N188" s="184" t="s">
        <v>42</v>
      </c>
      <c r="O188" s="75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7" t="s">
        <v>141</v>
      </c>
      <c r="AT188" s="187" t="s">
        <v>143</v>
      </c>
      <c r="AU188" s="187" t="s">
        <v>88</v>
      </c>
      <c r="AY188" s="17" t="s">
        <v>142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88</v>
      </c>
      <c r="BK188" s="188">
        <f>ROUND(I188*H188,2)</f>
        <v>0</v>
      </c>
      <c r="BL188" s="17" t="s">
        <v>141</v>
      </c>
      <c r="BM188" s="187" t="s">
        <v>287</v>
      </c>
    </row>
    <row r="189" s="13" customFormat="1">
      <c r="A189" s="13"/>
      <c r="B189" s="196"/>
      <c r="C189" s="13"/>
      <c r="D189" s="197" t="s">
        <v>190</v>
      </c>
      <c r="E189" s="198" t="s">
        <v>1</v>
      </c>
      <c r="F189" s="199" t="s">
        <v>717</v>
      </c>
      <c r="G189" s="13"/>
      <c r="H189" s="200">
        <v>38.442</v>
      </c>
      <c r="I189" s="201"/>
      <c r="J189" s="13"/>
      <c r="K189" s="13"/>
      <c r="L189" s="196"/>
      <c r="M189" s="202"/>
      <c r="N189" s="203"/>
      <c r="O189" s="203"/>
      <c r="P189" s="203"/>
      <c r="Q189" s="203"/>
      <c r="R189" s="203"/>
      <c r="S189" s="203"/>
      <c r="T189" s="20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8" t="s">
        <v>190</v>
      </c>
      <c r="AU189" s="198" t="s">
        <v>88</v>
      </c>
      <c r="AV189" s="13" t="s">
        <v>88</v>
      </c>
      <c r="AW189" s="13" t="s">
        <v>32</v>
      </c>
      <c r="AX189" s="13" t="s">
        <v>76</v>
      </c>
      <c r="AY189" s="198" t="s">
        <v>142</v>
      </c>
    </row>
    <row r="190" s="14" customFormat="1">
      <c r="A190" s="14"/>
      <c r="B190" s="205"/>
      <c r="C190" s="14"/>
      <c r="D190" s="197" t="s">
        <v>190</v>
      </c>
      <c r="E190" s="206" t="s">
        <v>1</v>
      </c>
      <c r="F190" s="207" t="s">
        <v>195</v>
      </c>
      <c r="G190" s="14"/>
      <c r="H190" s="208">
        <v>38.442</v>
      </c>
      <c r="I190" s="209"/>
      <c r="J190" s="14"/>
      <c r="K190" s="14"/>
      <c r="L190" s="205"/>
      <c r="M190" s="210"/>
      <c r="N190" s="211"/>
      <c r="O190" s="211"/>
      <c r="P190" s="211"/>
      <c r="Q190" s="211"/>
      <c r="R190" s="211"/>
      <c r="S190" s="211"/>
      <c r="T190" s="21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6" t="s">
        <v>190</v>
      </c>
      <c r="AU190" s="206" t="s">
        <v>88</v>
      </c>
      <c r="AV190" s="14" t="s">
        <v>141</v>
      </c>
      <c r="AW190" s="14" t="s">
        <v>32</v>
      </c>
      <c r="AX190" s="14" t="s">
        <v>80</v>
      </c>
      <c r="AY190" s="206" t="s">
        <v>142</v>
      </c>
    </row>
    <row r="191" s="2" customFormat="1" ht="24.15" customHeight="1">
      <c r="A191" s="36"/>
      <c r="B191" s="175"/>
      <c r="C191" s="176" t="s">
        <v>7</v>
      </c>
      <c r="D191" s="176" t="s">
        <v>143</v>
      </c>
      <c r="E191" s="177" t="s">
        <v>304</v>
      </c>
      <c r="F191" s="178" t="s">
        <v>305</v>
      </c>
      <c r="G191" s="179" t="s">
        <v>218</v>
      </c>
      <c r="H191" s="180">
        <v>192.21000000000001</v>
      </c>
      <c r="I191" s="181"/>
      <c r="J191" s="182">
        <f>ROUND(I191*H191,2)</f>
        <v>0</v>
      </c>
      <c r="K191" s="178" t="s">
        <v>155</v>
      </c>
      <c r="L191" s="37"/>
      <c r="M191" s="183" t="s">
        <v>1</v>
      </c>
      <c r="N191" s="184" t="s">
        <v>42</v>
      </c>
      <c r="O191" s="75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141</v>
      </c>
      <c r="AT191" s="187" t="s">
        <v>143</v>
      </c>
      <c r="AU191" s="187" t="s">
        <v>88</v>
      </c>
      <c r="AY191" s="17" t="s">
        <v>142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88</v>
      </c>
      <c r="BK191" s="188">
        <f>ROUND(I191*H191,2)</f>
        <v>0</v>
      </c>
      <c r="BL191" s="17" t="s">
        <v>141</v>
      </c>
      <c r="BM191" s="187" t="s">
        <v>290</v>
      </c>
    </row>
    <row r="192" s="13" customFormat="1">
      <c r="A192" s="13"/>
      <c r="B192" s="196"/>
      <c r="C192" s="13"/>
      <c r="D192" s="197" t="s">
        <v>190</v>
      </c>
      <c r="E192" s="198" t="s">
        <v>1</v>
      </c>
      <c r="F192" s="199" t="s">
        <v>716</v>
      </c>
      <c r="G192" s="13"/>
      <c r="H192" s="200">
        <v>192.21000000000001</v>
      </c>
      <c r="I192" s="201"/>
      <c r="J192" s="13"/>
      <c r="K192" s="13"/>
      <c r="L192" s="196"/>
      <c r="M192" s="202"/>
      <c r="N192" s="203"/>
      <c r="O192" s="203"/>
      <c r="P192" s="203"/>
      <c r="Q192" s="203"/>
      <c r="R192" s="203"/>
      <c r="S192" s="203"/>
      <c r="T192" s="20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8" t="s">
        <v>190</v>
      </c>
      <c r="AU192" s="198" t="s">
        <v>88</v>
      </c>
      <c r="AV192" s="13" t="s">
        <v>88</v>
      </c>
      <c r="AW192" s="13" t="s">
        <v>32</v>
      </c>
      <c r="AX192" s="13" t="s">
        <v>76</v>
      </c>
      <c r="AY192" s="198" t="s">
        <v>142</v>
      </c>
    </row>
    <row r="193" s="14" customFormat="1">
      <c r="A193" s="14"/>
      <c r="B193" s="205"/>
      <c r="C193" s="14"/>
      <c r="D193" s="197" t="s">
        <v>190</v>
      </c>
      <c r="E193" s="206" t="s">
        <v>1</v>
      </c>
      <c r="F193" s="207" t="s">
        <v>195</v>
      </c>
      <c r="G193" s="14"/>
      <c r="H193" s="208">
        <v>192.21000000000001</v>
      </c>
      <c r="I193" s="209"/>
      <c r="J193" s="14"/>
      <c r="K193" s="14"/>
      <c r="L193" s="205"/>
      <c r="M193" s="210"/>
      <c r="N193" s="211"/>
      <c r="O193" s="211"/>
      <c r="P193" s="211"/>
      <c r="Q193" s="211"/>
      <c r="R193" s="211"/>
      <c r="S193" s="211"/>
      <c r="T193" s="21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6" t="s">
        <v>190</v>
      </c>
      <c r="AU193" s="206" t="s">
        <v>88</v>
      </c>
      <c r="AV193" s="14" t="s">
        <v>141</v>
      </c>
      <c r="AW193" s="14" t="s">
        <v>32</v>
      </c>
      <c r="AX193" s="14" t="s">
        <v>80</v>
      </c>
      <c r="AY193" s="206" t="s">
        <v>142</v>
      </c>
    </row>
    <row r="194" s="2" customFormat="1" ht="24.15" customHeight="1">
      <c r="A194" s="36"/>
      <c r="B194" s="175"/>
      <c r="C194" s="176" t="s">
        <v>108</v>
      </c>
      <c r="D194" s="176" t="s">
        <v>143</v>
      </c>
      <c r="E194" s="177" t="s">
        <v>307</v>
      </c>
      <c r="F194" s="178" t="s">
        <v>308</v>
      </c>
      <c r="G194" s="179" t="s">
        <v>218</v>
      </c>
      <c r="H194" s="180">
        <v>21.120000000000001</v>
      </c>
      <c r="I194" s="181"/>
      <c r="J194" s="182">
        <f>ROUND(I194*H194,2)</f>
        <v>0</v>
      </c>
      <c r="K194" s="178" t="s">
        <v>1</v>
      </c>
      <c r="L194" s="37"/>
      <c r="M194" s="183" t="s">
        <v>1</v>
      </c>
      <c r="N194" s="184" t="s">
        <v>42</v>
      </c>
      <c r="O194" s="75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141</v>
      </c>
      <c r="AT194" s="187" t="s">
        <v>143</v>
      </c>
      <c r="AU194" s="187" t="s">
        <v>88</v>
      </c>
      <c r="AY194" s="17" t="s">
        <v>142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88</v>
      </c>
      <c r="BK194" s="188">
        <f>ROUND(I194*H194,2)</f>
        <v>0</v>
      </c>
      <c r="BL194" s="17" t="s">
        <v>141</v>
      </c>
      <c r="BM194" s="187" t="s">
        <v>294</v>
      </c>
    </row>
    <row r="195" s="13" customFormat="1">
      <c r="A195" s="13"/>
      <c r="B195" s="196"/>
      <c r="C195" s="13"/>
      <c r="D195" s="197" t="s">
        <v>190</v>
      </c>
      <c r="E195" s="198" t="s">
        <v>1</v>
      </c>
      <c r="F195" s="199" t="s">
        <v>718</v>
      </c>
      <c r="G195" s="13"/>
      <c r="H195" s="200">
        <v>21.120000000000001</v>
      </c>
      <c r="I195" s="201"/>
      <c r="J195" s="13"/>
      <c r="K195" s="13"/>
      <c r="L195" s="196"/>
      <c r="M195" s="202"/>
      <c r="N195" s="203"/>
      <c r="O195" s="203"/>
      <c r="P195" s="203"/>
      <c r="Q195" s="203"/>
      <c r="R195" s="203"/>
      <c r="S195" s="203"/>
      <c r="T195" s="20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8" t="s">
        <v>190</v>
      </c>
      <c r="AU195" s="198" t="s">
        <v>88</v>
      </c>
      <c r="AV195" s="13" t="s">
        <v>88</v>
      </c>
      <c r="AW195" s="13" t="s">
        <v>32</v>
      </c>
      <c r="AX195" s="13" t="s">
        <v>76</v>
      </c>
      <c r="AY195" s="198" t="s">
        <v>142</v>
      </c>
    </row>
    <row r="196" s="14" customFormat="1">
      <c r="A196" s="14"/>
      <c r="B196" s="205"/>
      <c r="C196" s="14"/>
      <c r="D196" s="197" t="s">
        <v>190</v>
      </c>
      <c r="E196" s="206" t="s">
        <v>1</v>
      </c>
      <c r="F196" s="207" t="s">
        <v>195</v>
      </c>
      <c r="G196" s="14"/>
      <c r="H196" s="208">
        <v>21.120000000000001</v>
      </c>
      <c r="I196" s="209"/>
      <c r="J196" s="14"/>
      <c r="K196" s="14"/>
      <c r="L196" s="205"/>
      <c r="M196" s="210"/>
      <c r="N196" s="211"/>
      <c r="O196" s="211"/>
      <c r="P196" s="211"/>
      <c r="Q196" s="211"/>
      <c r="R196" s="211"/>
      <c r="S196" s="211"/>
      <c r="T196" s="21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6" t="s">
        <v>190</v>
      </c>
      <c r="AU196" s="206" t="s">
        <v>88</v>
      </c>
      <c r="AV196" s="14" t="s">
        <v>141</v>
      </c>
      <c r="AW196" s="14" t="s">
        <v>32</v>
      </c>
      <c r="AX196" s="14" t="s">
        <v>80</v>
      </c>
      <c r="AY196" s="206" t="s">
        <v>142</v>
      </c>
    </row>
    <row r="197" s="2" customFormat="1" ht="24.15" customHeight="1">
      <c r="A197" s="36"/>
      <c r="B197" s="175"/>
      <c r="C197" s="176" t="s">
        <v>295</v>
      </c>
      <c r="D197" s="176" t="s">
        <v>143</v>
      </c>
      <c r="E197" s="177" t="s">
        <v>314</v>
      </c>
      <c r="F197" s="178" t="s">
        <v>315</v>
      </c>
      <c r="G197" s="179" t="s">
        <v>218</v>
      </c>
      <c r="H197" s="180">
        <v>192.21000000000001</v>
      </c>
      <c r="I197" s="181"/>
      <c r="J197" s="182">
        <f>ROUND(I197*H197,2)</f>
        <v>0</v>
      </c>
      <c r="K197" s="178" t="s">
        <v>1</v>
      </c>
      <c r="L197" s="37"/>
      <c r="M197" s="183" t="s">
        <v>1</v>
      </c>
      <c r="N197" s="184" t="s">
        <v>42</v>
      </c>
      <c r="O197" s="75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141</v>
      </c>
      <c r="AT197" s="187" t="s">
        <v>143</v>
      </c>
      <c r="AU197" s="187" t="s">
        <v>88</v>
      </c>
      <c r="AY197" s="17" t="s">
        <v>142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88</v>
      </c>
      <c r="BK197" s="188">
        <f>ROUND(I197*H197,2)</f>
        <v>0</v>
      </c>
      <c r="BL197" s="17" t="s">
        <v>141</v>
      </c>
      <c r="BM197" s="187" t="s">
        <v>298</v>
      </c>
    </row>
    <row r="198" s="13" customFormat="1">
      <c r="A198" s="13"/>
      <c r="B198" s="196"/>
      <c r="C198" s="13"/>
      <c r="D198" s="197" t="s">
        <v>190</v>
      </c>
      <c r="E198" s="198" t="s">
        <v>1</v>
      </c>
      <c r="F198" s="199" t="s">
        <v>719</v>
      </c>
      <c r="G198" s="13"/>
      <c r="H198" s="200">
        <v>192.21000000000001</v>
      </c>
      <c r="I198" s="201"/>
      <c r="J198" s="13"/>
      <c r="K198" s="13"/>
      <c r="L198" s="196"/>
      <c r="M198" s="202"/>
      <c r="N198" s="203"/>
      <c r="O198" s="203"/>
      <c r="P198" s="203"/>
      <c r="Q198" s="203"/>
      <c r="R198" s="203"/>
      <c r="S198" s="203"/>
      <c r="T198" s="20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8" t="s">
        <v>190</v>
      </c>
      <c r="AU198" s="198" t="s">
        <v>88</v>
      </c>
      <c r="AV198" s="13" t="s">
        <v>88</v>
      </c>
      <c r="AW198" s="13" t="s">
        <v>32</v>
      </c>
      <c r="AX198" s="13" t="s">
        <v>76</v>
      </c>
      <c r="AY198" s="198" t="s">
        <v>142</v>
      </c>
    </row>
    <row r="199" s="14" customFormat="1">
      <c r="A199" s="14"/>
      <c r="B199" s="205"/>
      <c r="C199" s="14"/>
      <c r="D199" s="197" t="s">
        <v>190</v>
      </c>
      <c r="E199" s="206" t="s">
        <v>1</v>
      </c>
      <c r="F199" s="207" t="s">
        <v>195</v>
      </c>
      <c r="G199" s="14"/>
      <c r="H199" s="208">
        <v>192.21000000000001</v>
      </c>
      <c r="I199" s="209"/>
      <c r="J199" s="14"/>
      <c r="K199" s="14"/>
      <c r="L199" s="205"/>
      <c r="M199" s="210"/>
      <c r="N199" s="211"/>
      <c r="O199" s="211"/>
      <c r="P199" s="211"/>
      <c r="Q199" s="211"/>
      <c r="R199" s="211"/>
      <c r="S199" s="211"/>
      <c r="T199" s="21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6" t="s">
        <v>190</v>
      </c>
      <c r="AU199" s="206" t="s">
        <v>88</v>
      </c>
      <c r="AV199" s="14" t="s">
        <v>141</v>
      </c>
      <c r="AW199" s="14" t="s">
        <v>32</v>
      </c>
      <c r="AX199" s="14" t="s">
        <v>80</v>
      </c>
      <c r="AY199" s="206" t="s">
        <v>142</v>
      </c>
    </row>
    <row r="200" s="2" customFormat="1" ht="24.15" customHeight="1">
      <c r="A200" s="36"/>
      <c r="B200" s="175"/>
      <c r="C200" s="176" t="s">
        <v>245</v>
      </c>
      <c r="D200" s="176" t="s">
        <v>143</v>
      </c>
      <c r="E200" s="177" t="s">
        <v>319</v>
      </c>
      <c r="F200" s="178" t="s">
        <v>320</v>
      </c>
      <c r="G200" s="179" t="s">
        <v>218</v>
      </c>
      <c r="H200" s="180">
        <v>246.334</v>
      </c>
      <c r="I200" s="181"/>
      <c r="J200" s="182">
        <f>ROUND(I200*H200,2)</f>
        <v>0</v>
      </c>
      <c r="K200" s="178" t="s">
        <v>1</v>
      </c>
      <c r="L200" s="37"/>
      <c r="M200" s="183" t="s">
        <v>1</v>
      </c>
      <c r="N200" s="184" t="s">
        <v>42</v>
      </c>
      <c r="O200" s="75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7" t="s">
        <v>141</v>
      </c>
      <c r="AT200" s="187" t="s">
        <v>143</v>
      </c>
      <c r="AU200" s="187" t="s">
        <v>88</v>
      </c>
      <c r="AY200" s="17" t="s">
        <v>142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88</v>
      </c>
      <c r="BK200" s="188">
        <f>ROUND(I200*H200,2)</f>
        <v>0</v>
      </c>
      <c r="BL200" s="17" t="s">
        <v>141</v>
      </c>
      <c r="BM200" s="187" t="s">
        <v>301</v>
      </c>
    </row>
    <row r="201" s="13" customFormat="1">
      <c r="A201" s="13"/>
      <c r="B201" s="196"/>
      <c r="C201" s="13"/>
      <c r="D201" s="197" t="s">
        <v>190</v>
      </c>
      <c r="E201" s="198" t="s">
        <v>1</v>
      </c>
      <c r="F201" s="199" t="s">
        <v>720</v>
      </c>
      <c r="G201" s="13"/>
      <c r="H201" s="200">
        <v>58</v>
      </c>
      <c r="I201" s="201"/>
      <c r="J201" s="13"/>
      <c r="K201" s="13"/>
      <c r="L201" s="196"/>
      <c r="M201" s="202"/>
      <c r="N201" s="203"/>
      <c r="O201" s="203"/>
      <c r="P201" s="203"/>
      <c r="Q201" s="203"/>
      <c r="R201" s="203"/>
      <c r="S201" s="203"/>
      <c r="T201" s="20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8" t="s">
        <v>190</v>
      </c>
      <c r="AU201" s="198" t="s">
        <v>88</v>
      </c>
      <c r="AV201" s="13" t="s">
        <v>88</v>
      </c>
      <c r="AW201" s="13" t="s">
        <v>32</v>
      </c>
      <c r="AX201" s="13" t="s">
        <v>76</v>
      </c>
      <c r="AY201" s="198" t="s">
        <v>142</v>
      </c>
    </row>
    <row r="202" s="13" customFormat="1">
      <c r="A202" s="13"/>
      <c r="B202" s="196"/>
      <c r="C202" s="13"/>
      <c r="D202" s="197" t="s">
        <v>190</v>
      </c>
      <c r="E202" s="198" t="s">
        <v>1</v>
      </c>
      <c r="F202" s="199" t="s">
        <v>721</v>
      </c>
      <c r="G202" s="13"/>
      <c r="H202" s="200">
        <v>33.439999999999998</v>
      </c>
      <c r="I202" s="201"/>
      <c r="J202" s="13"/>
      <c r="K202" s="13"/>
      <c r="L202" s="196"/>
      <c r="M202" s="202"/>
      <c r="N202" s="203"/>
      <c r="O202" s="203"/>
      <c r="P202" s="203"/>
      <c r="Q202" s="203"/>
      <c r="R202" s="203"/>
      <c r="S202" s="203"/>
      <c r="T202" s="20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8" t="s">
        <v>190</v>
      </c>
      <c r="AU202" s="198" t="s">
        <v>88</v>
      </c>
      <c r="AV202" s="13" t="s">
        <v>88</v>
      </c>
      <c r="AW202" s="13" t="s">
        <v>32</v>
      </c>
      <c r="AX202" s="13" t="s">
        <v>76</v>
      </c>
      <c r="AY202" s="198" t="s">
        <v>142</v>
      </c>
    </row>
    <row r="203" s="13" customFormat="1">
      <c r="A203" s="13"/>
      <c r="B203" s="196"/>
      <c r="C203" s="13"/>
      <c r="D203" s="197" t="s">
        <v>190</v>
      </c>
      <c r="E203" s="198" t="s">
        <v>1</v>
      </c>
      <c r="F203" s="199" t="s">
        <v>722</v>
      </c>
      <c r="G203" s="13"/>
      <c r="H203" s="200">
        <v>91.364000000000004</v>
      </c>
      <c r="I203" s="201"/>
      <c r="J203" s="13"/>
      <c r="K203" s="13"/>
      <c r="L203" s="196"/>
      <c r="M203" s="202"/>
      <c r="N203" s="203"/>
      <c r="O203" s="203"/>
      <c r="P203" s="203"/>
      <c r="Q203" s="203"/>
      <c r="R203" s="203"/>
      <c r="S203" s="203"/>
      <c r="T203" s="20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8" t="s">
        <v>190</v>
      </c>
      <c r="AU203" s="198" t="s">
        <v>88</v>
      </c>
      <c r="AV203" s="13" t="s">
        <v>88</v>
      </c>
      <c r="AW203" s="13" t="s">
        <v>32</v>
      </c>
      <c r="AX203" s="13" t="s">
        <v>76</v>
      </c>
      <c r="AY203" s="198" t="s">
        <v>142</v>
      </c>
    </row>
    <row r="204" s="13" customFormat="1">
      <c r="A204" s="13"/>
      <c r="B204" s="196"/>
      <c r="C204" s="13"/>
      <c r="D204" s="197" t="s">
        <v>190</v>
      </c>
      <c r="E204" s="198" t="s">
        <v>1</v>
      </c>
      <c r="F204" s="199" t="s">
        <v>723</v>
      </c>
      <c r="G204" s="13"/>
      <c r="H204" s="200">
        <v>31.451000000000001</v>
      </c>
      <c r="I204" s="201"/>
      <c r="J204" s="13"/>
      <c r="K204" s="13"/>
      <c r="L204" s="196"/>
      <c r="M204" s="202"/>
      <c r="N204" s="203"/>
      <c r="O204" s="203"/>
      <c r="P204" s="203"/>
      <c r="Q204" s="203"/>
      <c r="R204" s="203"/>
      <c r="S204" s="203"/>
      <c r="T204" s="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8" t="s">
        <v>190</v>
      </c>
      <c r="AU204" s="198" t="s">
        <v>88</v>
      </c>
      <c r="AV204" s="13" t="s">
        <v>88</v>
      </c>
      <c r="AW204" s="13" t="s">
        <v>32</v>
      </c>
      <c r="AX204" s="13" t="s">
        <v>76</v>
      </c>
      <c r="AY204" s="198" t="s">
        <v>142</v>
      </c>
    </row>
    <row r="205" s="13" customFormat="1">
      <c r="A205" s="13"/>
      <c r="B205" s="196"/>
      <c r="C205" s="13"/>
      <c r="D205" s="197" t="s">
        <v>190</v>
      </c>
      <c r="E205" s="198" t="s">
        <v>1</v>
      </c>
      <c r="F205" s="199" t="s">
        <v>699</v>
      </c>
      <c r="G205" s="13"/>
      <c r="H205" s="200">
        <v>32.079000000000001</v>
      </c>
      <c r="I205" s="201"/>
      <c r="J205" s="13"/>
      <c r="K205" s="13"/>
      <c r="L205" s="196"/>
      <c r="M205" s="202"/>
      <c r="N205" s="203"/>
      <c r="O205" s="203"/>
      <c r="P205" s="203"/>
      <c r="Q205" s="203"/>
      <c r="R205" s="203"/>
      <c r="S205" s="203"/>
      <c r="T205" s="20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8" t="s">
        <v>190</v>
      </c>
      <c r="AU205" s="198" t="s">
        <v>88</v>
      </c>
      <c r="AV205" s="13" t="s">
        <v>88</v>
      </c>
      <c r="AW205" s="13" t="s">
        <v>32</v>
      </c>
      <c r="AX205" s="13" t="s">
        <v>76</v>
      </c>
      <c r="AY205" s="198" t="s">
        <v>142</v>
      </c>
    </row>
    <row r="206" s="14" customFormat="1">
      <c r="A206" s="14"/>
      <c r="B206" s="205"/>
      <c r="C206" s="14"/>
      <c r="D206" s="197" t="s">
        <v>190</v>
      </c>
      <c r="E206" s="206" t="s">
        <v>1</v>
      </c>
      <c r="F206" s="207" t="s">
        <v>195</v>
      </c>
      <c r="G206" s="14"/>
      <c r="H206" s="208">
        <v>246.334</v>
      </c>
      <c r="I206" s="209"/>
      <c r="J206" s="14"/>
      <c r="K206" s="14"/>
      <c r="L206" s="205"/>
      <c r="M206" s="210"/>
      <c r="N206" s="211"/>
      <c r="O206" s="211"/>
      <c r="P206" s="211"/>
      <c r="Q206" s="211"/>
      <c r="R206" s="211"/>
      <c r="S206" s="211"/>
      <c r="T206" s="21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6" t="s">
        <v>190</v>
      </c>
      <c r="AU206" s="206" t="s">
        <v>88</v>
      </c>
      <c r="AV206" s="14" t="s">
        <v>141</v>
      </c>
      <c r="AW206" s="14" t="s">
        <v>32</v>
      </c>
      <c r="AX206" s="14" t="s">
        <v>80</v>
      </c>
      <c r="AY206" s="206" t="s">
        <v>142</v>
      </c>
    </row>
    <row r="207" s="2" customFormat="1" ht="24.15" customHeight="1">
      <c r="A207" s="36"/>
      <c r="B207" s="175"/>
      <c r="C207" s="176" t="s">
        <v>303</v>
      </c>
      <c r="D207" s="176" t="s">
        <v>143</v>
      </c>
      <c r="E207" s="177" t="s">
        <v>325</v>
      </c>
      <c r="F207" s="178" t="s">
        <v>326</v>
      </c>
      <c r="G207" s="179" t="s">
        <v>218</v>
      </c>
      <c r="H207" s="180">
        <v>246.334</v>
      </c>
      <c r="I207" s="181"/>
      <c r="J207" s="182">
        <f>ROUND(I207*H207,2)</f>
        <v>0</v>
      </c>
      <c r="K207" s="178" t="s">
        <v>1</v>
      </c>
      <c r="L207" s="37"/>
      <c r="M207" s="183" t="s">
        <v>1</v>
      </c>
      <c r="N207" s="184" t="s">
        <v>42</v>
      </c>
      <c r="O207" s="75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141</v>
      </c>
      <c r="AT207" s="187" t="s">
        <v>143</v>
      </c>
      <c r="AU207" s="187" t="s">
        <v>88</v>
      </c>
      <c r="AY207" s="17" t="s">
        <v>142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88</v>
      </c>
      <c r="BK207" s="188">
        <f>ROUND(I207*H207,2)</f>
        <v>0</v>
      </c>
      <c r="BL207" s="17" t="s">
        <v>141</v>
      </c>
      <c r="BM207" s="187" t="s">
        <v>306</v>
      </c>
    </row>
    <row r="208" s="13" customFormat="1">
      <c r="A208" s="13"/>
      <c r="B208" s="196"/>
      <c r="C208" s="13"/>
      <c r="D208" s="197" t="s">
        <v>190</v>
      </c>
      <c r="E208" s="198" t="s">
        <v>1</v>
      </c>
      <c r="F208" s="199" t="s">
        <v>720</v>
      </c>
      <c r="G208" s="13"/>
      <c r="H208" s="200">
        <v>58</v>
      </c>
      <c r="I208" s="201"/>
      <c r="J208" s="13"/>
      <c r="K208" s="13"/>
      <c r="L208" s="196"/>
      <c r="M208" s="202"/>
      <c r="N208" s="203"/>
      <c r="O208" s="203"/>
      <c r="P208" s="203"/>
      <c r="Q208" s="203"/>
      <c r="R208" s="203"/>
      <c r="S208" s="203"/>
      <c r="T208" s="20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8" t="s">
        <v>190</v>
      </c>
      <c r="AU208" s="198" t="s">
        <v>88</v>
      </c>
      <c r="AV208" s="13" t="s">
        <v>88</v>
      </c>
      <c r="AW208" s="13" t="s">
        <v>32</v>
      </c>
      <c r="AX208" s="13" t="s">
        <v>76</v>
      </c>
      <c r="AY208" s="198" t="s">
        <v>142</v>
      </c>
    </row>
    <row r="209" s="13" customFormat="1">
      <c r="A209" s="13"/>
      <c r="B209" s="196"/>
      <c r="C209" s="13"/>
      <c r="D209" s="197" t="s">
        <v>190</v>
      </c>
      <c r="E209" s="198" t="s">
        <v>1</v>
      </c>
      <c r="F209" s="199" t="s">
        <v>721</v>
      </c>
      <c r="G209" s="13"/>
      <c r="H209" s="200">
        <v>33.439999999999998</v>
      </c>
      <c r="I209" s="201"/>
      <c r="J209" s="13"/>
      <c r="K209" s="13"/>
      <c r="L209" s="196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190</v>
      </c>
      <c r="AU209" s="198" t="s">
        <v>88</v>
      </c>
      <c r="AV209" s="13" t="s">
        <v>88</v>
      </c>
      <c r="AW209" s="13" t="s">
        <v>32</v>
      </c>
      <c r="AX209" s="13" t="s">
        <v>76</v>
      </c>
      <c r="AY209" s="198" t="s">
        <v>142</v>
      </c>
    </row>
    <row r="210" s="13" customFormat="1">
      <c r="A210" s="13"/>
      <c r="B210" s="196"/>
      <c r="C210" s="13"/>
      <c r="D210" s="197" t="s">
        <v>190</v>
      </c>
      <c r="E210" s="198" t="s">
        <v>1</v>
      </c>
      <c r="F210" s="199" t="s">
        <v>722</v>
      </c>
      <c r="G210" s="13"/>
      <c r="H210" s="200">
        <v>91.364000000000004</v>
      </c>
      <c r="I210" s="201"/>
      <c r="J210" s="13"/>
      <c r="K210" s="13"/>
      <c r="L210" s="196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190</v>
      </c>
      <c r="AU210" s="198" t="s">
        <v>88</v>
      </c>
      <c r="AV210" s="13" t="s">
        <v>88</v>
      </c>
      <c r="AW210" s="13" t="s">
        <v>32</v>
      </c>
      <c r="AX210" s="13" t="s">
        <v>76</v>
      </c>
      <c r="AY210" s="198" t="s">
        <v>142</v>
      </c>
    </row>
    <row r="211" s="13" customFormat="1">
      <c r="A211" s="13"/>
      <c r="B211" s="196"/>
      <c r="C211" s="13"/>
      <c r="D211" s="197" t="s">
        <v>190</v>
      </c>
      <c r="E211" s="198" t="s">
        <v>1</v>
      </c>
      <c r="F211" s="199" t="s">
        <v>723</v>
      </c>
      <c r="G211" s="13"/>
      <c r="H211" s="200">
        <v>31.451000000000001</v>
      </c>
      <c r="I211" s="201"/>
      <c r="J211" s="13"/>
      <c r="K211" s="13"/>
      <c r="L211" s="196"/>
      <c r="M211" s="202"/>
      <c r="N211" s="203"/>
      <c r="O211" s="203"/>
      <c r="P211" s="203"/>
      <c r="Q211" s="203"/>
      <c r="R211" s="203"/>
      <c r="S211" s="203"/>
      <c r="T211" s="20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8" t="s">
        <v>190</v>
      </c>
      <c r="AU211" s="198" t="s">
        <v>88</v>
      </c>
      <c r="AV211" s="13" t="s">
        <v>88</v>
      </c>
      <c r="AW211" s="13" t="s">
        <v>32</v>
      </c>
      <c r="AX211" s="13" t="s">
        <v>76</v>
      </c>
      <c r="AY211" s="198" t="s">
        <v>142</v>
      </c>
    </row>
    <row r="212" s="13" customFormat="1">
      <c r="A212" s="13"/>
      <c r="B212" s="196"/>
      <c r="C212" s="13"/>
      <c r="D212" s="197" t="s">
        <v>190</v>
      </c>
      <c r="E212" s="198" t="s">
        <v>1</v>
      </c>
      <c r="F212" s="199" t="s">
        <v>699</v>
      </c>
      <c r="G212" s="13"/>
      <c r="H212" s="200">
        <v>32.079000000000001</v>
      </c>
      <c r="I212" s="201"/>
      <c r="J212" s="13"/>
      <c r="K212" s="13"/>
      <c r="L212" s="196"/>
      <c r="M212" s="202"/>
      <c r="N212" s="203"/>
      <c r="O212" s="203"/>
      <c r="P212" s="203"/>
      <c r="Q212" s="203"/>
      <c r="R212" s="203"/>
      <c r="S212" s="203"/>
      <c r="T212" s="20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8" t="s">
        <v>190</v>
      </c>
      <c r="AU212" s="198" t="s">
        <v>88</v>
      </c>
      <c r="AV212" s="13" t="s">
        <v>88</v>
      </c>
      <c r="AW212" s="13" t="s">
        <v>32</v>
      </c>
      <c r="AX212" s="13" t="s">
        <v>76</v>
      </c>
      <c r="AY212" s="198" t="s">
        <v>142</v>
      </c>
    </row>
    <row r="213" s="14" customFormat="1">
      <c r="A213" s="14"/>
      <c r="B213" s="205"/>
      <c r="C213" s="14"/>
      <c r="D213" s="197" t="s">
        <v>190</v>
      </c>
      <c r="E213" s="206" t="s">
        <v>1</v>
      </c>
      <c r="F213" s="207" t="s">
        <v>195</v>
      </c>
      <c r="G213" s="14"/>
      <c r="H213" s="208">
        <v>246.334</v>
      </c>
      <c r="I213" s="209"/>
      <c r="J213" s="14"/>
      <c r="K213" s="14"/>
      <c r="L213" s="205"/>
      <c r="M213" s="210"/>
      <c r="N213" s="211"/>
      <c r="O213" s="211"/>
      <c r="P213" s="211"/>
      <c r="Q213" s="211"/>
      <c r="R213" s="211"/>
      <c r="S213" s="211"/>
      <c r="T213" s="21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6" t="s">
        <v>190</v>
      </c>
      <c r="AU213" s="206" t="s">
        <v>88</v>
      </c>
      <c r="AV213" s="14" t="s">
        <v>141</v>
      </c>
      <c r="AW213" s="14" t="s">
        <v>32</v>
      </c>
      <c r="AX213" s="14" t="s">
        <v>80</v>
      </c>
      <c r="AY213" s="206" t="s">
        <v>142</v>
      </c>
    </row>
    <row r="214" s="2" customFormat="1" ht="16.5" customHeight="1">
      <c r="A214" s="36"/>
      <c r="B214" s="175"/>
      <c r="C214" s="176" t="s">
        <v>254</v>
      </c>
      <c r="D214" s="176" t="s">
        <v>143</v>
      </c>
      <c r="E214" s="177" t="s">
        <v>328</v>
      </c>
      <c r="F214" s="178" t="s">
        <v>329</v>
      </c>
      <c r="G214" s="179" t="s">
        <v>218</v>
      </c>
      <c r="H214" s="180">
        <v>209.81</v>
      </c>
      <c r="I214" s="181"/>
      <c r="J214" s="182">
        <f>ROUND(I214*H214,2)</f>
        <v>0</v>
      </c>
      <c r="K214" s="178" t="s">
        <v>155</v>
      </c>
      <c r="L214" s="37"/>
      <c r="M214" s="183" t="s">
        <v>1</v>
      </c>
      <c r="N214" s="184" t="s">
        <v>42</v>
      </c>
      <c r="O214" s="75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141</v>
      </c>
      <c r="AT214" s="187" t="s">
        <v>143</v>
      </c>
      <c r="AU214" s="187" t="s">
        <v>88</v>
      </c>
      <c r="AY214" s="17" t="s">
        <v>142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88</v>
      </c>
      <c r="BK214" s="188">
        <f>ROUND(I214*H214,2)</f>
        <v>0</v>
      </c>
      <c r="BL214" s="17" t="s">
        <v>141</v>
      </c>
      <c r="BM214" s="187" t="s">
        <v>309</v>
      </c>
    </row>
    <row r="215" s="13" customFormat="1">
      <c r="A215" s="13"/>
      <c r="B215" s="196"/>
      <c r="C215" s="13"/>
      <c r="D215" s="197" t="s">
        <v>190</v>
      </c>
      <c r="E215" s="198" t="s">
        <v>1</v>
      </c>
      <c r="F215" s="199" t="s">
        <v>724</v>
      </c>
      <c r="G215" s="13"/>
      <c r="H215" s="200">
        <v>17.600000000000001</v>
      </c>
      <c r="I215" s="201"/>
      <c r="J215" s="13"/>
      <c r="K215" s="13"/>
      <c r="L215" s="196"/>
      <c r="M215" s="202"/>
      <c r="N215" s="203"/>
      <c r="O215" s="203"/>
      <c r="P215" s="203"/>
      <c r="Q215" s="203"/>
      <c r="R215" s="203"/>
      <c r="S215" s="203"/>
      <c r="T215" s="20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8" t="s">
        <v>190</v>
      </c>
      <c r="AU215" s="198" t="s">
        <v>88</v>
      </c>
      <c r="AV215" s="13" t="s">
        <v>88</v>
      </c>
      <c r="AW215" s="13" t="s">
        <v>32</v>
      </c>
      <c r="AX215" s="13" t="s">
        <v>76</v>
      </c>
      <c r="AY215" s="198" t="s">
        <v>142</v>
      </c>
    </row>
    <row r="216" s="13" customFormat="1">
      <c r="A216" s="13"/>
      <c r="B216" s="196"/>
      <c r="C216" s="13"/>
      <c r="D216" s="197" t="s">
        <v>190</v>
      </c>
      <c r="E216" s="198" t="s">
        <v>1</v>
      </c>
      <c r="F216" s="199" t="s">
        <v>725</v>
      </c>
      <c r="G216" s="13"/>
      <c r="H216" s="200">
        <v>82.950000000000003</v>
      </c>
      <c r="I216" s="201"/>
      <c r="J216" s="13"/>
      <c r="K216" s="13"/>
      <c r="L216" s="196"/>
      <c r="M216" s="202"/>
      <c r="N216" s="203"/>
      <c r="O216" s="203"/>
      <c r="P216" s="203"/>
      <c r="Q216" s="203"/>
      <c r="R216" s="203"/>
      <c r="S216" s="203"/>
      <c r="T216" s="20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8" t="s">
        <v>190</v>
      </c>
      <c r="AU216" s="198" t="s">
        <v>88</v>
      </c>
      <c r="AV216" s="13" t="s">
        <v>88</v>
      </c>
      <c r="AW216" s="13" t="s">
        <v>32</v>
      </c>
      <c r="AX216" s="13" t="s">
        <v>76</v>
      </c>
      <c r="AY216" s="198" t="s">
        <v>142</v>
      </c>
    </row>
    <row r="217" s="13" customFormat="1">
      <c r="A217" s="13"/>
      <c r="B217" s="196"/>
      <c r="C217" s="13"/>
      <c r="D217" s="197" t="s">
        <v>190</v>
      </c>
      <c r="E217" s="198" t="s">
        <v>1</v>
      </c>
      <c r="F217" s="199" t="s">
        <v>726</v>
      </c>
      <c r="G217" s="13"/>
      <c r="H217" s="200">
        <v>61.5</v>
      </c>
      <c r="I217" s="201"/>
      <c r="J217" s="13"/>
      <c r="K217" s="13"/>
      <c r="L217" s="196"/>
      <c r="M217" s="202"/>
      <c r="N217" s="203"/>
      <c r="O217" s="203"/>
      <c r="P217" s="203"/>
      <c r="Q217" s="203"/>
      <c r="R217" s="203"/>
      <c r="S217" s="203"/>
      <c r="T217" s="20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8" t="s">
        <v>190</v>
      </c>
      <c r="AU217" s="198" t="s">
        <v>88</v>
      </c>
      <c r="AV217" s="13" t="s">
        <v>88</v>
      </c>
      <c r="AW217" s="13" t="s">
        <v>32</v>
      </c>
      <c r="AX217" s="13" t="s">
        <v>76</v>
      </c>
      <c r="AY217" s="198" t="s">
        <v>142</v>
      </c>
    </row>
    <row r="218" s="13" customFormat="1">
      <c r="A218" s="13"/>
      <c r="B218" s="196"/>
      <c r="C218" s="13"/>
      <c r="D218" s="197" t="s">
        <v>190</v>
      </c>
      <c r="E218" s="198" t="s">
        <v>1</v>
      </c>
      <c r="F218" s="199" t="s">
        <v>727</v>
      </c>
      <c r="G218" s="13"/>
      <c r="H218" s="200">
        <v>47.759999999999998</v>
      </c>
      <c r="I218" s="201"/>
      <c r="J218" s="13"/>
      <c r="K218" s="13"/>
      <c r="L218" s="196"/>
      <c r="M218" s="202"/>
      <c r="N218" s="203"/>
      <c r="O218" s="203"/>
      <c r="P218" s="203"/>
      <c r="Q218" s="203"/>
      <c r="R218" s="203"/>
      <c r="S218" s="203"/>
      <c r="T218" s="20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8" t="s">
        <v>190</v>
      </c>
      <c r="AU218" s="198" t="s">
        <v>88</v>
      </c>
      <c r="AV218" s="13" t="s">
        <v>88</v>
      </c>
      <c r="AW218" s="13" t="s">
        <v>32</v>
      </c>
      <c r="AX218" s="13" t="s">
        <v>76</v>
      </c>
      <c r="AY218" s="198" t="s">
        <v>142</v>
      </c>
    </row>
    <row r="219" s="14" customFormat="1">
      <c r="A219" s="14"/>
      <c r="B219" s="205"/>
      <c r="C219" s="14"/>
      <c r="D219" s="197" t="s">
        <v>190</v>
      </c>
      <c r="E219" s="206" t="s">
        <v>1</v>
      </c>
      <c r="F219" s="207" t="s">
        <v>195</v>
      </c>
      <c r="G219" s="14"/>
      <c r="H219" s="208">
        <v>209.81</v>
      </c>
      <c r="I219" s="209"/>
      <c r="J219" s="14"/>
      <c r="K219" s="14"/>
      <c r="L219" s="205"/>
      <c r="M219" s="210"/>
      <c r="N219" s="211"/>
      <c r="O219" s="211"/>
      <c r="P219" s="211"/>
      <c r="Q219" s="211"/>
      <c r="R219" s="211"/>
      <c r="S219" s="211"/>
      <c r="T219" s="21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6" t="s">
        <v>190</v>
      </c>
      <c r="AU219" s="206" t="s">
        <v>88</v>
      </c>
      <c r="AV219" s="14" t="s">
        <v>141</v>
      </c>
      <c r="AW219" s="14" t="s">
        <v>32</v>
      </c>
      <c r="AX219" s="14" t="s">
        <v>80</v>
      </c>
      <c r="AY219" s="206" t="s">
        <v>142</v>
      </c>
    </row>
    <row r="220" s="2" customFormat="1" ht="33" customHeight="1">
      <c r="A220" s="36"/>
      <c r="B220" s="175"/>
      <c r="C220" s="176" t="s">
        <v>313</v>
      </c>
      <c r="D220" s="176" t="s">
        <v>143</v>
      </c>
      <c r="E220" s="177" t="s">
        <v>335</v>
      </c>
      <c r="F220" s="178" t="s">
        <v>336</v>
      </c>
      <c r="G220" s="179" t="s">
        <v>218</v>
      </c>
      <c r="H220" s="180">
        <v>246.334</v>
      </c>
      <c r="I220" s="181"/>
      <c r="J220" s="182">
        <f>ROUND(I220*H220,2)</f>
        <v>0</v>
      </c>
      <c r="K220" s="178" t="s">
        <v>1</v>
      </c>
      <c r="L220" s="37"/>
      <c r="M220" s="183" t="s">
        <v>1</v>
      </c>
      <c r="N220" s="184" t="s">
        <v>42</v>
      </c>
      <c r="O220" s="75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141</v>
      </c>
      <c r="AT220" s="187" t="s">
        <v>143</v>
      </c>
      <c r="AU220" s="187" t="s">
        <v>88</v>
      </c>
      <c r="AY220" s="17" t="s">
        <v>142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88</v>
      </c>
      <c r="BK220" s="188">
        <f>ROUND(I220*H220,2)</f>
        <v>0</v>
      </c>
      <c r="BL220" s="17" t="s">
        <v>141</v>
      </c>
      <c r="BM220" s="187" t="s">
        <v>316</v>
      </c>
    </row>
    <row r="221" s="13" customFormat="1">
      <c r="A221" s="13"/>
      <c r="B221" s="196"/>
      <c r="C221" s="13"/>
      <c r="D221" s="197" t="s">
        <v>190</v>
      </c>
      <c r="E221" s="198" t="s">
        <v>1</v>
      </c>
      <c r="F221" s="199" t="s">
        <v>720</v>
      </c>
      <c r="G221" s="13"/>
      <c r="H221" s="200">
        <v>58</v>
      </c>
      <c r="I221" s="201"/>
      <c r="J221" s="13"/>
      <c r="K221" s="13"/>
      <c r="L221" s="196"/>
      <c r="M221" s="202"/>
      <c r="N221" s="203"/>
      <c r="O221" s="203"/>
      <c r="P221" s="203"/>
      <c r="Q221" s="203"/>
      <c r="R221" s="203"/>
      <c r="S221" s="203"/>
      <c r="T221" s="20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8" t="s">
        <v>190</v>
      </c>
      <c r="AU221" s="198" t="s">
        <v>88</v>
      </c>
      <c r="AV221" s="13" t="s">
        <v>88</v>
      </c>
      <c r="AW221" s="13" t="s">
        <v>32</v>
      </c>
      <c r="AX221" s="13" t="s">
        <v>76</v>
      </c>
      <c r="AY221" s="198" t="s">
        <v>142</v>
      </c>
    </row>
    <row r="222" s="13" customFormat="1">
      <c r="A222" s="13"/>
      <c r="B222" s="196"/>
      <c r="C222" s="13"/>
      <c r="D222" s="197" t="s">
        <v>190</v>
      </c>
      <c r="E222" s="198" t="s">
        <v>1</v>
      </c>
      <c r="F222" s="199" t="s">
        <v>721</v>
      </c>
      <c r="G222" s="13"/>
      <c r="H222" s="200">
        <v>33.439999999999998</v>
      </c>
      <c r="I222" s="201"/>
      <c r="J222" s="13"/>
      <c r="K222" s="13"/>
      <c r="L222" s="196"/>
      <c r="M222" s="202"/>
      <c r="N222" s="203"/>
      <c r="O222" s="203"/>
      <c r="P222" s="203"/>
      <c r="Q222" s="203"/>
      <c r="R222" s="203"/>
      <c r="S222" s="203"/>
      <c r="T222" s="20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8" t="s">
        <v>190</v>
      </c>
      <c r="AU222" s="198" t="s">
        <v>88</v>
      </c>
      <c r="AV222" s="13" t="s">
        <v>88</v>
      </c>
      <c r="AW222" s="13" t="s">
        <v>32</v>
      </c>
      <c r="AX222" s="13" t="s">
        <v>76</v>
      </c>
      <c r="AY222" s="198" t="s">
        <v>142</v>
      </c>
    </row>
    <row r="223" s="13" customFormat="1">
      <c r="A223" s="13"/>
      <c r="B223" s="196"/>
      <c r="C223" s="13"/>
      <c r="D223" s="197" t="s">
        <v>190</v>
      </c>
      <c r="E223" s="198" t="s">
        <v>1</v>
      </c>
      <c r="F223" s="199" t="s">
        <v>722</v>
      </c>
      <c r="G223" s="13"/>
      <c r="H223" s="200">
        <v>91.364000000000004</v>
      </c>
      <c r="I223" s="201"/>
      <c r="J223" s="13"/>
      <c r="K223" s="13"/>
      <c r="L223" s="196"/>
      <c r="M223" s="202"/>
      <c r="N223" s="203"/>
      <c r="O223" s="203"/>
      <c r="P223" s="203"/>
      <c r="Q223" s="203"/>
      <c r="R223" s="203"/>
      <c r="S223" s="203"/>
      <c r="T223" s="20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8" t="s">
        <v>190</v>
      </c>
      <c r="AU223" s="198" t="s">
        <v>88</v>
      </c>
      <c r="AV223" s="13" t="s">
        <v>88</v>
      </c>
      <c r="AW223" s="13" t="s">
        <v>32</v>
      </c>
      <c r="AX223" s="13" t="s">
        <v>76</v>
      </c>
      <c r="AY223" s="198" t="s">
        <v>142</v>
      </c>
    </row>
    <row r="224" s="13" customFormat="1">
      <c r="A224" s="13"/>
      <c r="B224" s="196"/>
      <c r="C224" s="13"/>
      <c r="D224" s="197" t="s">
        <v>190</v>
      </c>
      <c r="E224" s="198" t="s">
        <v>1</v>
      </c>
      <c r="F224" s="199" t="s">
        <v>723</v>
      </c>
      <c r="G224" s="13"/>
      <c r="H224" s="200">
        <v>31.451000000000001</v>
      </c>
      <c r="I224" s="201"/>
      <c r="J224" s="13"/>
      <c r="K224" s="13"/>
      <c r="L224" s="196"/>
      <c r="M224" s="202"/>
      <c r="N224" s="203"/>
      <c r="O224" s="203"/>
      <c r="P224" s="203"/>
      <c r="Q224" s="203"/>
      <c r="R224" s="203"/>
      <c r="S224" s="203"/>
      <c r="T224" s="20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8" t="s">
        <v>190</v>
      </c>
      <c r="AU224" s="198" t="s">
        <v>88</v>
      </c>
      <c r="AV224" s="13" t="s">
        <v>88</v>
      </c>
      <c r="AW224" s="13" t="s">
        <v>32</v>
      </c>
      <c r="AX224" s="13" t="s">
        <v>76</v>
      </c>
      <c r="AY224" s="198" t="s">
        <v>142</v>
      </c>
    </row>
    <row r="225" s="13" customFormat="1">
      <c r="A225" s="13"/>
      <c r="B225" s="196"/>
      <c r="C225" s="13"/>
      <c r="D225" s="197" t="s">
        <v>190</v>
      </c>
      <c r="E225" s="198" t="s">
        <v>1</v>
      </c>
      <c r="F225" s="199" t="s">
        <v>699</v>
      </c>
      <c r="G225" s="13"/>
      <c r="H225" s="200">
        <v>32.079000000000001</v>
      </c>
      <c r="I225" s="201"/>
      <c r="J225" s="13"/>
      <c r="K225" s="13"/>
      <c r="L225" s="196"/>
      <c r="M225" s="202"/>
      <c r="N225" s="203"/>
      <c r="O225" s="203"/>
      <c r="P225" s="203"/>
      <c r="Q225" s="203"/>
      <c r="R225" s="203"/>
      <c r="S225" s="203"/>
      <c r="T225" s="20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8" t="s">
        <v>190</v>
      </c>
      <c r="AU225" s="198" t="s">
        <v>88</v>
      </c>
      <c r="AV225" s="13" t="s">
        <v>88</v>
      </c>
      <c r="AW225" s="13" t="s">
        <v>32</v>
      </c>
      <c r="AX225" s="13" t="s">
        <v>76</v>
      </c>
      <c r="AY225" s="198" t="s">
        <v>142</v>
      </c>
    </row>
    <row r="226" s="14" customFormat="1">
      <c r="A226" s="14"/>
      <c r="B226" s="205"/>
      <c r="C226" s="14"/>
      <c r="D226" s="197" t="s">
        <v>190</v>
      </c>
      <c r="E226" s="206" t="s">
        <v>1</v>
      </c>
      <c r="F226" s="207" t="s">
        <v>195</v>
      </c>
      <c r="G226" s="14"/>
      <c r="H226" s="208">
        <v>246.334</v>
      </c>
      <c r="I226" s="209"/>
      <c r="J226" s="14"/>
      <c r="K226" s="14"/>
      <c r="L226" s="205"/>
      <c r="M226" s="210"/>
      <c r="N226" s="211"/>
      <c r="O226" s="211"/>
      <c r="P226" s="211"/>
      <c r="Q226" s="211"/>
      <c r="R226" s="211"/>
      <c r="S226" s="211"/>
      <c r="T226" s="21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6" t="s">
        <v>190</v>
      </c>
      <c r="AU226" s="206" t="s">
        <v>88</v>
      </c>
      <c r="AV226" s="14" t="s">
        <v>141</v>
      </c>
      <c r="AW226" s="14" t="s">
        <v>32</v>
      </c>
      <c r="AX226" s="14" t="s">
        <v>80</v>
      </c>
      <c r="AY226" s="206" t="s">
        <v>142</v>
      </c>
    </row>
    <row r="227" s="2" customFormat="1" ht="24.15" customHeight="1">
      <c r="A227" s="36"/>
      <c r="B227" s="175"/>
      <c r="C227" s="176" t="s">
        <v>258</v>
      </c>
      <c r="D227" s="176" t="s">
        <v>143</v>
      </c>
      <c r="E227" s="177" t="s">
        <v>338</v>
      </c>
      <c r="F227" s="178" t="s">
        <v>339</v>
      </c>
      <c r="G227" s="179" t="s">
        <v>218</v>
      </c>
      <c r="H227" s="180">
        <v>246.334</v>
      </c>
      <c r="I227" s="181"/>
      <c r="J227" s="182">
        <f>ROUND(I227*H227,2)</f>
        <v>0</v>
      </c>
      <c r="K227" s="178" t="s">
        <v>1</v>
      </c>
      <c r="L227" s="37"/>
      <c r="M227" s="183" t="s">
        <v>1</v>
      </c>
      <c r="N227" s="184" t="s">
        <v>42</v>
      </c>
      <c r="O227" s="75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141</v>
      </c>
      <c r="AT227" s="187" t="s">
        <v>143</v>
      </c>
      <c r="AU227" s="187" t="s">
        <v>88</v>
      </c>
      <c r="AY227" s="17" t="s">
        <v>142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88</v>
      </c>
      <c r="BK227" s="188">
        <f>ROUND(I227*H227,2)</f>
        <v>0</v>
      </c>
      <c r="BL227" s="17" t="s">
        <v>141</v>
      </c>
      <c r="BM227" s="187" t="s">
        <v>321</v>
      </c>
    </row>
    <row r="228" s="13" customFormat="1">
      <c r="A228" s="13"/>
      <c r="B228" s="196"/>
      <c r="C228" s="13"/>
      <c r="D228" s="197" t="s">
        <v>190</v>
      </c>
      <c r="E228" s="198" t="s">
        <v>1</v>
      </c>
      <c r="F228" s="199" t="s">
        <v>720</v>
      </c>
      <c r="G228" s="13"/>
      <c r="H228" s="200">
        <v>58</v>
      </c>
      <c r="I228" s="201"/>
      <c r="J228" s="13"/>
      <c r="K228" s="13"/>
      <c r="L228" s="196"/>
      <c r="M228" s="202"/>
      <c r="N228" s="203"/>
      <c r="O228" s="203"/>
      <c r="P228" s="203"/>
      <c r="Q228" s="203"/>
      <c r="R228" s="203"/>
      <c r="S228" s="203"/>
      <c r="T228" s="20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8" t="s">
        <v>190</v>
      </c>
      <c r="AU228" s="198" t="s">
        <v>88</v>
      </c>
      <c r="AV228" s="13" t="s">
        <v>88</v>
      </c>
      <c r="AW228" s="13" t="s">
        <v>32</v>
      </c>
      <c r="AX228" s="13" t="s">
        <v>76</v>
      </c>
      <c r="AY228" s="198" t="s">
        <v>142</v>
      </c>
    </row>
    <row r="229" s="13" customFormat="1">
      <c r="A229" s="13"/>
      <c r="B229" s="196"/>
      <c r="C229" s="13"/>
      <c r="D229" s="197" t="s">
        <v>190</v>
      </c>
      <c r="E229" s="198" t="s">
        <v>1</v>
      </c>
      <c r="F229" s="199" t="s">
        <v>721</v>
      </c>
      <c r="G229" s="13"/>
      <c r="H229" s="200">
        <v>33.439999999999998</v>
      </c>
      <c r="I229" s="201"/>
      <c r="J229" s="13"/>
      <c r="K229" s="13"/>
      <c r="L229" s="196"/>
      <c r="M229" s="202"/>
      <c r="N229" s="203"/>
      <c r="O229" s="203"/>
      <c r="P229" s="203"/>
      <c r="Q229" s="203"/>
      <c r="R229" s="203"/>
      <c r="S229" s="203"/>
      <c r="T229" s="20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8" t="s">
        <v>190</v>
      </c>
      <c r="AU229" s="198" t="s">
        <v>88</v>
      </c>
      <c r="AV229" s="13" t="s">
        <v>88</v>
      </c>
      <c r="AW229" s="13" t="s">
        <v>32</v>
      </c>
      <c r="AX229" s="13" t="s">
        <v>76</v>
      </c>
      <c r="AY229" s="198" t="s">
        <v>142</v>
      </c>
    </row>
    <row r="230" s="13" customFormat="1">
      <c r="A230" s="13"/>
      <c r="B230" s="196"/>
      <c r="C230" s="13"/>
      <c r="D230" s="197" t="s">
        <v>190</v>
      </c>
      <c r="E230" s="198" t="s">
        <v>1</v>
      </c>
      <c r="F230" s="199" t="s">
        <v>722</v>
      </c>
      <c r="G230" s="13"/>
      <c r="H230" s="200">
        <v>91.364000000000004</v>
      </c>
      <c r="I230" s="201"/>
      <c r="J230" s="13"/>
      <c r="K230" s="13"/>
      <c r="L230" s="196"/>
      <c r="M230" s="202"/>
      <c r="N230" s="203"/>
      <c r="O230" s="203"/>
      <c r="P230" s="203"/>
      <c r="Q230" s="203"/>
      <c r="R230" s="203"/>
      <c r="S230" s="203"/>
      <c r="T230" s="20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8" t="s">
        <v>190</v>
      </c>
      <c r="AU230" s="198" t="s">
        <v>88</v>
      </c>
      <c r="AV230" s="13" t="s">
        <v>88</v>
      </c>
      <c r="AW230" s="13" t="s">
        <v>32</v>
      </c>
      <c r="AX230" s="13" t="s">
        <v>76</v>
      </c>
      <c r="AY230" s="198" t="s">
        <v>142</v>
      </c>
    </row>
    <row r="231" s="13" customFormat="1">
      <c r="A231" s="13"/>
      <c r="B231" s="196"/>
      <c r="C231" s="13"/>
      <c r="D231" s="197" t="s">
        <v>190</v>
      </c>
      <c r="E231" s="198" t="s">
        <v>1</v>
      </c>
      <c r="F231" s="199" t="s">
        <v>723</v>
      </c>
      <c r="G231" s="13"/>
      <c r="H231" s="200">
        <v>31.451000000000001</v>
      </c>
      <c r="I231" s="201"/>
      <c r="J231" s="13"/>
      <c r="K231" s="13"/>
      <c r="L231" s="196"/>
      <c r="M231" s="202"/>
      <c r="N231" s="203"/>
      <c r="O231" s="203"/>
      <c r="P231" s="203"/>
      <c r="Q231" s="203"/>
      <c r="R231" s="203"/>
      <c r="S231" s="203"/>
      <c r="T231" s="20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8" t="s">
        <v>190</v>
      </c>
      <c r="AU231" s="198" t="s">
        <v>88</v>
      </c>
      <c r="AV231" s="13" t="s">
        <v>88</v>
      </c>
      <c r="AW231" s="13" t="s">
        <v>32</v>
      </c>
      <c r="AX231" s="13" t="s">
        <v>76</v>
      </c>
      <c r="AY231" s="198" t="s">
        <v>142</v>
      </c>
    </row>
    <row r="232" s="13" customFormat="1">
      <c r="A232" s="13"/>
      <c r="B232" s="196"/>
      <c r="C232" s="13"/>
      <c r="D232" s="197" t="s">
        <v>190</v>
      </c>
      <c r="E232" s="198" t="s">
        <v>1</v>
      </c>
      <c r="F232" s="199" t="s">
        <v>699</v>
      </c>
      <c r="G232" s="13"/>
      <c r="H232" s="200">
        <v>32.079000000000001</v>
      </c>
      <c r="I232" s="201"/>
      <c r="J232" s="13"/>
      <c r="K232" s="13"/>
      <c r="L232" s="196"/>
      <c r="M232" s="202"/>
      <c r="N232" s="203"/>
      <c r="O232" s="203"/>
      <c r="P232" s="203"/>
      <c r="Q232" s="203"/>
      <c r="R232" s="203"/>
      <c r="S232" s="203"/>
      <c r="T232" s="20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8" t="s">
        <v>190</v>
      </c>
      <c r="AU232" s="198" t="s">
        <v>88</v>
      </c>
      <c r="AV232" s="13" t="s">
        <v>88</v>
      </c>
      <c r="AW232" s="13" t="s">
        <v>32</v>
      </c>
      <c r="AX232" s="13" t="s">
        <v>76</v>
      </c>
      <c r="AY232" s="198" t="s">
        <v>142</v>
      </c>
    </row>
    <row r="233" s="14" customFormat="1">
      <c r="A233" s="14"/>
      <c r="B233" s="205"/>
      <c r="C233" s="14"/>
      <c r="D233" s="197" t="s">
        <v>190</v>
      </c>
      <c r="E233" s="206" t="s">
        <v>1</v>
      </c>
      <c r="F233" s="207" t="s">
        <v>195</v>
      </c>
      <c r="G233" s="14"/>
      <c r="H233" s="208">
        <v>246.334</v>
      </c>
      <c r="I233" s="209"/>
      <c r="J233" s="14"/>
      <c r="K233" s="14"/>
      <c r="L233" s="205"/>
      <c r="M233" s="210"/>
      <c r="N233" s="211"/>
      <c r="O233" s="211"/>
      <c r="P233" s="211"/>
      <c r="Q233" s="211"/>
      <c r="R233" s="211"/>
      <c r="S233" s="211"/>
      <c r="T233" s="21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6" t="s">
        <v>190</v>
      </c>
      <c r="AU233" s="206" t="s">
        <v>88</v>
      </c>
      <c r="AV233" s="14" t="s">
        <v>141</v>
      </c>
      <c r="AW233" s="14" t="s">
        <v>32</v>
      </c>
      <c r="AX233" s="14" t="s">
        <v>80</v>
      </c>
      <c r="AY233" s="206" t="s">
        <v>142</v>
      </c>
    </row>
    <row r="234" s="2" customFormat="1" ht="16.5" customHeight="1">
      <c r="A234" s="36"/>
      <c r="B234" s="175"/>
      <c r="C234" s="176" t="s">
        <v>324</v>
      </c>
      <c r="D234" s="176" t="s">
        <v>143</v>
      </c>
      <c r="E234" s="177" t="s">
        <v>342</v>
      </c>
      <c r="F234" s="178" t="s">
        <v>343</v>
      </c>
      <c r="G234" s="179" t="s">
        <v>218</v>
      </c>
      <c r="H234" s="180">
        <v>492.66800000000001</v>
      </c>
      <c r="I234" s="181"/>
      <c r="J234" s="182">
        <f>ROUND(I234*H234,2)</f>
        <v>0</v>
      </c>
      <c r="K234" s="178" t="s">
        <v>1</v>
      </c>
      <c r="L234" s="37"/>
      <c r="M234" s="183" t="s">
        <v>1</v>
      </c>
      <c r="N234" s="184" t="s">
        <v>42</v>
      </c>
      <c r="O234" s="75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141</v>
      </c>
      <c r="AT234" s="187" t="s">
        <v>143</v>
      </c>
      <c r="AU234" s="187" t="s">
        <v>88</v>
      </c>
      <c r="AY234" s="17" t="s">
        <v>142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88</v>
      </c>
      <c r="BK234" s="188">
        <f>ROUND(I234*H234,2)</f>
        <v>0</v>
      </c>
      <c r="BL234" s="17" t="s">
        <v>141</v>
      </c>
      <c r="BM234" s="187" t="s">
        <v>327</v>
      </c>
    </row>
    <row r="235" s="13" customFormat="1">
      <c r="A235" s="13"/>
      <c r="B235" s="196"/>
      <c r="C235" s="13"/>
      <c r="D235" s="197" t="s">
        <v>190</v>
      </c>
      <c r="E235" s="198" t="s">
        <v>1</v>
      </c>
      <c r="F235" s="199" t="s">
        <v>728</v>
      </c>
      <c r="G235" s="13"/>
      <c r="H235" s="200">
        <v>58</v>
      </c>
      <c r="I235" s="201"/>
      <c r="J235" s="13"/>
      <c r="K235" s="13"/>
      <c r="L235" s="196"/>
      <c r="M235" s="202"/>
      <c r="N235" s="203"/>
      <c r="O235" s="203"/>
      <c r="P235" s="203"/>
      <c r="Q235" s="203"/>
      <c r="R235" s="203"/>
      <c r="S235" s="203"/>
      <c r="T235" s="20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8" t="s">
        <v>190</v>
      </c>
      <c r="AU235" s="198" t="s">
        <v>88</v>
      </c>
      <c r="AV235" s="13" t="s">
        <v>88</v>
      </c>
      <c r="AW235" s="13" t="s">
        <v>32</v>
      </c>
      <c r="AX235" s="13" t="s">
        <v>76</v>
      </c>
      <c r="AY235" s="198" t="s">
        <v>142</v>
      </c>
    </row>
    <row r="236" s="13" customFormat="1">
      <c r="A236" s="13"/>
      <c r="B236" s="196"/>
      <c r="C236" s="13"/>
      <c r="D236" s="197" t="s">
        <v>190</v>
      </c>
      <c r="E236" s="198" t="s">
        <v>1</v>
      </c>
      <c r="F236" s="199" t="s">
        <v>729</v>
      </c>
      <c r="G236" s="13"/>
      <c r="H236" s="200">
        <v>33.439999999999998</v>
      </c>
      <c r="I236" s="201"/>
      <c r="J236" s="13"/>
      <c r="K236" s="13"/>
      <c r="L236" s="196"/>
      <c r="M236" s="202"/>
      <c r="N236" s="203"/>
      <c r="O236" s="203"/>
      <c r="P236" s="203"/>
      <c r="Q236" s="203"/>
      <c r="R236" s="203"/>
      <c r="S236" s="203"/>
      <c r="T236" s="20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8" t="s">
        <v>190</v>
      </c>
      <c r="AU236" s="198" t="s">
        <v>88</v>
      </c>
      <c r="AV236" s="13" t="s">
        <v>88</v>
      </c>
      <c r="AW236" s="13" t="s">
        <v>32</v>
      </c>
      <c r="AX236" s="13" t="s">
        <v>76</v>
      </c>
      <c r="AY236" s="198" t="s">
        <v>142</v>
      </c>
    </row>
    <row r="237" s="13" customFormat="1">
      <c r="A237" s="13"/>
      <c r="B237" s="196"/>
      <c r="C237" s="13"/>
      <c r="D237" s="197" t="s">
        <v>190</v>
      </c>
      <c r="E237" s="198" t="s">
        <v>1</v>
      </c>
      <c r="F237" s="199" t="s">
        <v>722</v>
      </c>
      <c r="G237" s="13"/>
      <c r="H237" s="200">
        <v>91.364000000000004</v>
      </c>
      <c r="I237" s="201"/>
      <c r="J237" s="13"/>
      <c r="K237" s="13"/>
      <c r="L237" s="196"/>
      <c r="M237" s="202"/>
      <c r="N237" s="203"/>
      <c r="O237" s="203"/>
      <c r="P237" s="203"/>
      <c r="Q237" s="203"/>
      <c r="R237" s="203"/>
      <c r="S237" s="203"/>
      <c r="T237" s="20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8" t="s">
        <v>190</v>
      </c>
      <c r="AU237" s="198" t="s">
        <v>88</v>
      </c>
      <c r="AV237" s="13" t="s">
        <v>88</v>
      </c>
      <c r="AW237" s="13" t="s">
        <v>32</v>
      </c>
      <c r="AX237" s="13" t="s">
        <v>76</v>
      </c>
      <c r="AY237" s="198" t="s">
        <v>142</v>
      </c>
    </row>
    <row r="238" s="13" customFormat="1">
      <c r="A238" s="13"/>
      <c r="B238" s="196"/>
      <c r="C238" s="13"/>
      <c r="D238" s="197" t="s">
        <v>190</v>
      </c>
      <c r="E238" s="198" t="s">
        <v>1</v>
      </c>
      <c r="F238" s="199" t="s">
        <v>730</v>
      </c>
      <c r="G238" s="13"/>
      <c r="H238" s="200">
        <v>31.451000000000001</v>
      </c>
      <c r="I238" s="201"/>
      <c r="J238" s="13"/>
      <c r="K238" s="13"/>
      <c r="L238" s="196"/>
      <c r="M238" s="202"/>
      <c r="N238" s="203"/>
      <c r="O238" s="203"/>
      <c r="P238" s="203"/>
      <c r="Q238" s="203"/>
      <c r="R238" s="203"/>
      <c r="S238" s="203"/>
      <c r="T238" s="20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8" t="s">
        <v>190</v>
      </c>
      <c r="AU238" s="198" t="s">
        <v>88</v>
      </c>
      <c r="AV238" s="13" t="s">
        <v>88</v>
      </c>
      <c r="AW238" s="13" t="s">
        <v>32</v>
      </c>
      <c r="AX238" s="13" t="s">
        <v>76</v>
      </c>
      <c r="AY238" s="198" t="s">
        <v>142</v>
      </c>
    </row>
    <row r="239" s="13" customFormat="1">
      <c r="A239" s="13"/>
      <c r="B239" s="196"/>
      <c r="C239" s="13"/>
      <c r="D239" s="197" t="s">
        <v>190</v>
      </c>
      <c r="E239" s="198" t="s">
        <v>1</v>
      </c>
      <c r="F239" s="199" t="s">
        <v>731</v>
      </c>
      <c r="G239" s="13"/>
      <c r="H239" s="200">
        <v>32.079000000000001</v>
      </c>
      <c r="I239" s="201"/>
      <c r="J239" s="13"/>
      <c r="K239" s="13"/>
      <c r="L239" s="196"/>
      <c r="M239" s="202"/>
      <c r="N239" s="203"/>
      <c r="O239" s="203"/>
      <c r="P239" s="203"/>
      <c r="Q239" s="203"/>
      <c r="R239" s="203"/>
      <c r="S239" s="203"/>
      <c r="T239" s="20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8" t="s">
        <v>190</v>
      </c>
      <c r="AU239" s="198" t="s">
        <v>88</v>
      </c>
      <c r="AV239" s="13" t="s">
        <v>88</v>
      </c>
      <c r="AW239" s="13" t="s">
        <v>32</v>
      </c>
      <c r="AX239" s="13" t="s">
        <v>76</v>
      </c>
      <c r="AY239" s="198" t="s">
        <v>142</v>
      </c>
    </row>
    <row r="240" s="13" customFormat="1">
      <c r="A240" s="13"/>
      <c r="B240" s="196"/>
      <c r="C240" s="13"/>
      <c r="D240" s="197" t="s">
        <v>190</v>
      </c>
      <c r="E240" s="198" t="s">
        <v>1</v>
      </c>
      <c r="F240" s="199" t="s">
        <v>732</v>
      </c>
      <c r="G240" s="13"/>
      <c r="H240" s="200">
        <v>246.334</v>
      </c>
      <c r="I240" s="201"/>
      <c r="J240" s="13"/>
      <c r="K240" s="13"/>
      <c r="L240" s="196"/>
      <c r="M240" s="202"/>
      <c r="N240" s="203"/>
      <c r="O240" s="203"/>
      <c r="P240" s="203"/>
      <c r="Q240" s="203"/>
      <c r="R240" s="203"/>
      <c r="S240" s="203"/>
      <c r="T240" s="20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8" t="s">
        <v>190</v>
      </c>
      <c r="AU240" s="198" t="s">
        <v>88</v>
      </c>
      <c r="AV240" s="13" t="s">
        <v>88</v>
      </c>
      <c r="AW240" s="13" t="s">
        <v>32</v>
      </c>
      <c r="AX240" s="13" t="s">
        <v>76</v>
      </c>
      <c r="AY240" s="198" t="s">
        <v>142</v>
      </c>
    </row>
    <row r="241" s="14" customFormat="1">
      <c r="A241" s="14"/>
      <c r="B241" s="205"/>
      <c r="C241" s="14"/>
      <c r="D241" s="197" t="s">
        <v>190</v>
      </c>
      <c r="E241" s="206" t="s">
        <v>1</v>
      </c>
      <c r="F241" s="207" t="s">
        <v>195</v>
      </c>
      <c r="G241" s="14"/>
      <c r="H241" s="208">
        <v>492.66800000000001</v>
      </c>
      <c r="I241" s="209"/>
      <c r="J241" s="14"/>
      <c r="K241" s="14"/>
      <c r="L241" s="205"/>
      <c r="M241" s="210"/>
      <c r="N241" s="211"/>
      <c r="O241" s="211"/>
      <c r="P241" s="211"/>
      <c r="Q241" s="211"/>
      <c r="R241" s="211"/>
      <c r="S241" s="211"/>
      <c r="T241" s="21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6" t="s">
        <v>190</v>
      </c>
      <c r="AU241" s="206" t="s">
        <v>88</v>
      </c>
      <c r="AV241" s="14" t="s">
        <v>141</v>
      </c>
      <c r="AW241" s="14" t="s">
        <v>32</v>
      </c>
      <c r="AX241" s="14" t="s">
        <v>80</v>
      </c>
      <c r="AY241" s="206" t="s">
        <v>142</v>
      </c>
    </row>
    <row r="242" s="2" customFormat="1" ht="33" customHeight="1">
      <c r="A242" s="36"/>
      <c r="B242" s="175"/>
      <c r="C242" s="176" t="s">
        <v>263</v>
      </c>
      <c r="D242" s="176" t="s">
        <v>143</v>
      </c>
      <c r="E242" s="177" t="s">
        <v>347</v>
      </c>
      <c r="F242" s="178" t="s">
        <v>348</v>
      </c>
      <c r="G242" s="179" t="s">
        <v>189</v>
      </c>
      <c r="H242" s="180">
        <v>1.0560000000000001</v>
      </c>
      <c r="I242" s="181"/>
      <c r="J242" s="182">
        <f>ROUND(I242*H242,2)</f>
        <v>0</v>
      </c>
      <c r="K242" s="178" t="s">
        <v>155</v>
      </c>
      <c r="L242" s="37"/>
      <c r="M242" s="183" t="s">
        <v>1</v>
      </c>
      <c r="N242" s="184" t="s">
        <v>42</v>
      </c>
      <c r="O242" s="75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141</v>
      </c>
      <c r="AT242" s="187" t="s">
        <v>143</v>
      </c>
      <c r="AU242" s="187" t="s">
        <v>88</v>
      </c>
      <c r="AY242" s="17" t="s">
        <v>142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88</v>
      </c>
      <c r="BK242" s="188">
        <f>ROUND(I242*H242,2)</f>
        <v>0</v>
      </c>
      <c r="BL242" s="17" t="s">
        <v>141</v>
      </c>
      <c r="BM242" s="187" t="s">
        <v>330</v>
      </c>
    </row>
    <row r="243" s="13" customFormat="1">
      <c r="A243" s="13"/>
      <c r="B243" s="196"/>
      <c r="C243" s="13"/>
      <c r="D243" s="197" t="s">
        <v>190</v>
      </c>
      <c r="E243" s="198" t="s">
        <v>1</v>
      </c>
      <c r="F243" s="199" t="s">
        <v>733</v>
      </c>
      <c r="G243" s="13"/>
      <c r="H243" s="200">
        <v>1.0560000000000001</v>
      </c>
      <c r="I243" s="201"/>
      <c r="J243" s="13"/>
      <c r="K243" s="13"/>
      <c r="L243" s="196"/>
      <c r="M243" s="202"/>
      <c r="N243" s="203"/>
      <c r="O243" s="203"/>
      <c r="P243" s="203"/>
      <c r="Q243" s="203"/>
      <c r="R243" s="203"/>
      <c r="S243" s="203"/>
      <c r="T243" s="20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8" t="s">
        <v>190</v>
      </c>
      <c r="AU243" s="198" t="s">
        <v>88</v>
      </c>
      <c r="AV243" s="13" t="s">
        <v>88</v>
      </c>
      <c r="AW243" s="13" t="s">
        <v>32</v>
      </c>
      <c r="AX243" s="13" t="s">
        <v>76</v>
      </c>
      <c r="AY243" s="198" t="s">
        <v>142</v>
      </c>
    </row>
    <row r="244" s="14" customFormat="1">
      <c r="A244" s="14"/>
      <c r="B244" s="205"/>
      <c r="C244" s="14"/>
      <c r="D244" s="197" t="s">
        <v>190</v>
      </c>
      <c r="E244" s="206" t="s">
        <v>1</v>
      </c>
      <c r="F244" s="207" t="s">
        <v>195</v>
      </c>
      <c r="G244" s="14"/>
      <c r="H244" s="208">
        <v>1.0560000000000001</v>
      </c>
      <c r="I244" s="209"/>
      <c r="J244" s="14"/>
      <c r="K244" s="14"/>
      <c r="L244" s="205"/>
      <c r="M244" s="210"/>
      <c r="N244" s="211"/>
      <c r="O244" s="211"/>
      <c r="P244" s="211"/>
      <c r="Q244" s="211"/>
      <c r="R244" s="211"/>
      <c r="S244" s="211"/>
      <c r="T244" s="21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6" t="s">
        <v>190</v>
      </c>
      <c r="AU244" s="206" t="s">
        <v>88</v>
      </c>
      <c r="AV244" s="14" t="s">
        <v>141</v>
      </c>
      <c r="AW244" s="14" t="s">
        <v>32</v>
      </c>
      <c r="AX244" s="14" t="s">
        <v>80</v>
      </c>
      <c r="AY244" s="206" t="s">
        <v>142</v>
      </c>
    </row>
    <row r="245" s="2" customFormat="1" ht="21.75" customHeight="1">
      <c r="A245" s="36"/>
      <c r="B245" s="175"/>
      <c r="C245" s="176" t="s">
        <v>334</v>
      </c>
      <c r="D245" s="176" t="s">
        <v>143</v>
      </c>
      <c r="E245" s="177" t="s">
        <v>354</v>
      </c>
      <c r="F245" s="178" t="s">
        <v>355</v>
      </c>
      <c r="G245" s="179" t="s">
        <v>218</v>
      </c>
      <c r="H245" s="180">
        <v>7.9199999999999999</v>
      </c>
      <c r="I245" s="181"/>
      <c r="J245" s="182">
        <f>ROUND(I245*H245,2)</f>
        <v>0</v>
      </c>
      <c r="K245" s="178" t="s">
        <v>155</v>
      </c>
      <c r="L245" s="37"/>
      <c r="M245" s="183" t="s">
        <v>1</v>
      </c>
      <c r="N245" s="184" t="s">
        <v>42</v>
      </c>
      <c r="O245" s="75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7" t="s">
        <v>141</v>
      </c>
      <c r="AT245" s="187" t="s">
        <v>143</v>
      </c>
      <c r="AU245" s="187" t="s">
        <v>88</v>
      </c>
      <c r="AY245" s="17" t="s">
        <v>142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7" t="s">
        <v>88</v>
      </c>
      <c r="BK245" s="188">
        <f>ROUND(I245*H245,2)</f>
        <v>0</v>
      </c>
      <c r="BL245" s="17" t="s">
        <v>141</v>
      </c>
      <c r="BM245" s="187" t="s">
        <v>337</v>
      </c>
    </row>
    <row r="246" s="13" customFormat="1">
      <c r="A246" s="13"/>
      <c r="B246" s="196"/>
      <c r="C246" s="13"/>
      <c r="D246" s="197" t="s">
        <v>190</v>
      </c>
      <c r="E246" s="198" t="s">
        <v>1</v>
      </c>
      <c r="F246" s="199" t="s">
        <v>734</v>
      </c>
      <c r="G246" s="13"/>
      <c r="H246" s="200">
        <v>7.9199999999999999</v>
      </c>
      <c r="I246" s="201"/>
      <c r="J246" s="13"/>
      <c r="K246" s="13"/>
      <c r="L246" s="196"/>
      <c r="M246" s="202"/>
      <c r="N246" s="203"/>
      <c r="O246" s="203"/>
      <c r="P246" s="203"/>
      <c r="Q246" s="203"/>
      <c r="R246" s="203"/>
      <c r="S246" s="203"/>
      <c r="T246" s="20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8" t="s">
        <v>190</v>
      </c>
      <c r="AU246" s="198" t="s">
        <v>88</v>
      </c>
      <c r="AV246" s="13" t="s">
        <v>88</v>
      </c>
      <c r="AW246" s="13" t="s">
        <v>32</v>
      </c>
      <c r="AX246" s="13" t="s">
        <v>76</v>
      </c>
      <c r="AY246" s="198" t="s">
        <v>142</v>
      </c>
    </row>
    <row r="247" s="14" customFormat="1">
      <c r="A247" s="14"/>
      <c r="B247" s="205"/>
      <c r="C247" s="14"/>
      <c r="D247" s="197" t="s">
        <v>190</v>
      </c>
      <c r="E247" s="206" t="s">
        <v>1</v>
      </c>
      <c r="F247" s="207" t="s">
        <v>195</v>
      </c>
      <c r="G247" s="14"/>
      <c r="H247" s="208">
        <v>7.9199999999999999</v>
      </c>
      <c r="I247" s="209"/>
      <c r="J247" s="14"/>
      <c r="K247" s="14"/>
      <c r="L247" s="205"/>
      <c r="M247" s="210"/>
      <c r="N247" s="211"/>
      <c r="O247" s="211"/>
      <c r="P247" s="211"/>
      <c r="Q247" s="211"/>
      <c r="R247" s="211"/>
      <c r="S247" s="211"/>
      <c r="T247" s="21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6" t="s">
        <v>190</v>
      </c>
      <c r="AU247" s="206" t="s">
        <v>88</v>
      </c>
      <c r="AV247" s="14" t="s">
        <v>141</v>
      </c>
      <c r="AW247" s="14" t="s">
        <v>32</v>
      </c>
      <c r="AX247" s="14" t="s">
        <v>80</v>
      </c>
      <c r="AY247" s="206" t="s">
        <v>142</v>
      </c>
    </row>
    <row r="248" s="12" customFormat="1" ht="22.8" customHeight="1">
      <c r="A248" s="12"/>
      <c r="B248" s="164"/>
      <c r="C248" s="12"/>
      <c r="D248" s="165" t="s">
        <v>75</v>
      </c>
      <c r="E248" s="189" t="s">
        <v>223</v>
      </c>
      <c r="F248" s="189" t="s">
        <v>377</v>
      </c>
      <c r="G248" s="12"/>
      <c r="H248" s="12"/>
      <c r="I248" s="167"/>
      <c r="J248" s="190">
        <f>BK248</f>
        <v>0</v>
      </c>
      <c r="K248" s="12"/>
      <c r="L248" s="164"/>
      <c r="M248" s="169"/>
      <c r="N248" s="170"/>
      <c r="O248" s="170"/>
      <c r="P248" s="171">
        <f>SUM(P249:P277)</f>
        <v>0</v>
      </c>
      <c r="Q248" s="170"/>
      <c r="R248" s="171">
        <f>SUM(R249:R277)</f>
        <v>0</v>
      </c>
      <c r="S248" s="170"/>
      <c r="T248" s="172">
        <f>SUM(T249:T277)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65" t="s">
        <v>80</v>
      </c>
      <c r="AT248" s="173" t="s">
        <v>75</v>
      </c>
      <c r="AU248" s="173" t="s">
        <v>80</v>
      </c>
      <c r="AY248" s="165" t="s">
        <v>142</v>
      </c>
      <c r="BK248" s="174">
        <f>SUM(BK249:BK277)</f>
        <v>0</v>
      </c>
    </row>
    <row r="249" s="2" customFormat="1" ht="33" customHeight="1">
      <c r="A249" s="36"/>
      <c r="B249" s="175"/>
      <c r="C249" s="176" t="s">
        <v>266</v>
      </c>
      <c r="D249" s="176" t="s">
        <v>143</v>
      </c>
      <c r="E249" s="177" t="s">
        <v>394</v>
      </c>
      <c r="F249" s="178" t="s">
        <v>395</v>
      </c>
      <c r="G249" s="179" t="s">
        <v>218</v>
      </c>
      <c r="H249" s="180">
        <v>235.54499999999999</v>
      </c>
      <c r="I249" s="181"/>
      <c r="J249" s="182">
        <f>ROUND(I249*H249,2)</f>
        <v>0</v>
      </c>
      <c r="K249" s="178" t="s">
        <v>155</v>
      </c>
      <c r="L249" s="37"/>
      <c r="M249" s="183" t="s">
        <v>1</v>
      </c>
      <c r="N249" s="184" t="s">
        <v>42</v>
      </c>
      <c r="O249" s="75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141</v>
      </c>
      <c r="AT249" s="187" t="s">
        <v>143</v>
      </c>
      <c r="AU249" s="187" t="s">
        <v>88</v>
      </c>
      <c r="AY249" s="17" t="s">
        <v>142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7" t="s">
        <v>88</v>
      </c>
      <c r="BK249" s="188">
        <f>ROUND(I249*H249,2)</f>
        <v>0</v>
      </c>
      <c r="BL249" s="17" t="s">
        <v>141</v>
      </c>
      <c r="BM249" s="187" t="s">
        <v>340</v>
      </c>
    </row>
    <row r="250" s="13" customFormat="1">
      <c r="A250" s="13"/>
      <c r="B250" s="196"/>
      <c r="C250" s="13"/>
      <c r="D250" s="197" t="s">
        <v>190</v>
      </c>
      <c r="E250" s="198" t="s">
        <v>1</v>
      </c>
      <c r="F250" s="199" t="s">
        <v>735</v>
      </c>
      <c r="G250" s="13"/>
      <c r="H250" s="200">
        <v>235.54499999999999</v>
      </c>
      <c r="I250" s="201"/>
      <c r="J250" s="13"/>
      <c r="K250" s="13"/>
      <c r="L250" s="196"/>
      <c r="M250" s="202"/>
      <c r="N250" s="203"/>
      <c r="O250" s="203"/>
      <c r="P250" s="203"/>
      <c r="Q250" s="203"/>
      <c r="R250" s="203"/>
      <c r="S250" s="203"/>
      <c r="T250" s="20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8" t="s">
        <v>190</v>
      </c>
      <c r="AU250" s="198" t="s">
        <v>88</v>
      </c>
      <c r="AV250" s="13" t="s">
        <v>88</v>
      </c>
      <c r="AW250" s="13" t="s">
        <v>32</v>
      </c>
      <c r="AX250" s="13" t="s">
        <v>76</v>
      </c>
      <c r="AY250" s="198" t="s">
        <v>142</v>
      </c>
    </row>
    <row r="251" s="14" customFormat="1">
      <c r="A251" s="14"/>
      <c r="B251" s="205"/>
      <c r="C251" s="14"/>
      <c r="D251" s="197" t="s">
        <v>190</v>
      </c>
      <c r="E251" s="206" t="s">
        <v>1</v>
      </c>
      <c r="F251" s="207" t="s">
        <v>195</v>
      </c>
      <c r="G251" s="14"/>
      <c r="H251" s="208">
        <v>235.54499999999999</v>
      </c>
      <c r="I251" s="209"/>
      <c r="J251" s="14"/>
      <c r="K251" s="14"/>
      <c r="L251" s="205"/>
      <c r="M251" s="210"/>
      <c r="N251" s="211"/>
      <c r="O251" s="211"/>
      <c r="P251" s="211"/>
      <c r="Q251" s="211"/>
      <c r="R251" s="211"/>
      <c r="S251" s="211"/>
      <c r="T251" s="21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6" t="s">
        <v>190</v>
      </c>
      <c r="AU251" s="206" t="s">
        <v>88</v>
      </c>
      <c r="AV251" s="14" t="s">
        <v>141</v>
      </c>
      <c r="AW251" s="14" t="s">
        <v>32</v>
      </c>
      <c r="AX251" s="14" t="s">
        <v>80</v>
      </c>
      <c r="AY251" s="206" t="s">
        <v>142</v>
      </c>
    </row>
    <row r="252" s="2" customFormat="1" ht="33" customHeight="1">
      <c r="A252" s="36"/>
      <c r="B252" s="175"/>
      <c r="C252" s="176" t="s">
        <v>341</v>
      </c>
      <c r="D252" s="176" t="s">
        <v>143</v>
      </c>
      <c r="E252" s="177" t="s">
        <v>400</v>
      </c>
      <c r="F252" s="178" t="s">
        <v>401</v>
      </c>
      <c r="G252" s="179" t="s">
        <v>218</v>
      </c>
      <c r="H252" s="180">
        <v>14132.700000000001</v>
      </c>
      <c r="I252" s="181"/>
      <c r="J252" s="182">
        <f>ROUND(I252*H252,2)</f>
        <v>0</v>
      </c>
      <c r="K252" s="178" t="s">
        <v>155</v>
      </c>
      <c r="L252" s="37"/>
      <c r="M252" s="183" t="s">
        <v>1</v>
      </c>
      <c r="N252" s="184" t="s">
        <v>42</v>
      </c>
      <c r="O252" s="75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141</v>
      </c>
      <c r="AT252" s="187" t="s">
        <v>143</v>
      </c>
      <c r="AU252" s="187" t="s">
        <v>88</v>
      </c>
      <c r="AY252" s="17" t="s">
        <v>142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7" t="s">
        <v>88</v>
      </c>
      <c r="BK252" s="188">
        <f>ROUND(I252*H252,2)</f>
        <v>0</v>
      </c>
      <c r="BL252" s="17" t="s">
        <v>141</v>
      </c>
      <c r="BM252" s="187" t="s">
        <v>344</v>
      </c>
    </row>
    <row r="253" s="13" customFormat="1">
      <c r="A253" s="13"/>
      <c r="B253" s="196"/>
      <c r="C253" s="13"/>
      <c r="D253" s="197" t="s">
        <v>190</v>
      </c>
      <c r="E253" s="198" t="s">
        <v>1</v>
      </c>
      <c r="F253" s="199" t="s">
        <v>736</v>
      </c>
      <c r="G253" s="13"/>
      <c r="H253" s="200">
        <v>14132.700000000001</v>
      </c>
      <c r="I253" s="201"/>
      <c r="J253" s="13"/>
      <c r="K253" s="13"/>
      <c r="L253" s="196"/>
      <c r="M253" s="202"/>
      <c r="N253" s="203"/>
      <c r="O253" s="203"/>
      <c r="P253" s="203"/>
      <c r="Q253" s="203"/>
      <c r="R253" s="203"/>
      <c r="S253" s="203"/>
      <c r="T253" s="20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8" t="s">
        <v>190</v>
      </c>
      <c r="AU253" s="198" t="s">
        <v>88</v>
      </c>
      <c r="AV253" s="13" t="s">
        <v>88</v>
      </c>
      <c r="AW253" s="13" t="s">
        <v>32</v>
      </c>
      <c r="AX253" s="13" t="s">
        <v>76</v>
      </c>
      <c r="AY253" s="198" t="s">
        <v>142</v>
      </c>
    </row>
    <row r="254" s="14" customFormat="1">
      <c r="A254" s="14"/>
      <c r="B254" s="205"/>
      <c r="C254" s="14"/>
      <c r="D254" s="197" t="s">
        <v>190</v>
      </c>
      <c r="E254" s="206" t="s">
        <v>1</v>
      </c>
      <c r="F254" s="207" t="s">
        <v>195</v>
      </c>
      <c r="G254" s="14"/>
      <c r="H254" s="208">
        <v>14132.700000000001</v>
      </c>
      <c r="I254" s="209"/>
      <c r="J254" s="14"/>
      <c r="K254" s="14"/>
      <c r="L254" s="205"/>
      <c r="M254" s="210"/>
      <c r="N254" s="211"/>
      <c r="O254" s="211"/>
      <c r="P254" s="211"/>
      <c r="Q254" s="211"/>
      <c r="R254" s="211"/>
      <c r="S254" s="211"/>
      <c r="T254" s="21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6" t="s">
        <v>190</v>
      </c>
      <c r="AU254" s="206" t="s">
        <v>88</v>
      </c>
      <c r="AV254" s="14" t="s">
        <v>141</v>
      </c>
      <c r="AW254" s="14" t="s">
        <v>32</v>
      </c>
      <c r="AX254" s="14" t="s">
        <v>80</v>
      </c>
      <c r="AY254" s="206" t="s">
        <v>142</v>
      </c>
    </row>
    <row r="255" s="2" customFormat="1" ht="33" customHeight="1">
      <c r="A255" s="36"/>
      <c r="B255" s="175"/>
      <c r="C255" s="176" t="s">
        <v>272</v>
      </c>
      <c r="D255" s="176" t="s">
        <v>143</v>
      </c>
      <c r="E255" s="177" t="s">
        <v>405</v>
      </c>
      <c r="F255" s="178" t="s">
        <v>406</v>
      </c>
      <c r="G255" s="179" t="s">
        <v>218</v>
      </c>
      <c r="H255" s="180">
        <v>235.54499999999999</v>
      </c>
      <c r="I255" s="181"/>
      <c r="J255" s="182">
        <f>ROUND(I255*H255,2)</f>
        <v>0</v>
      </c>
      <c r="K255" s="178" t="s">
        <v>155</v>
      </c>
      <c r="L255" s="37"/>
      <c r="M255" s="183" t="s">
        <v>1</v>
      </c>
      <c r="N255" s="184" t="s">
        <v>42</v>
      </c>
      <c r="O255" s="75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141</v>
      </c>
      <c r="AT255" s="187" t="s">
        <v>143</v>
      </c>
      <c r="AU255" s="187" t="s">
        <v>88</v>
      </c>
      <c r="AY255" s="17" t="s">
        <v>142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88</v>
      </c>
      <c r="BK255" s="188">
        <f>ROUND(I255*H255,2)</f>
        <v>0</v>
      </c>
      <c r="BL255" s="17" t="s">
        <v>141</v>
      </c>
      <c r="BM255" s="187" t="s">
        <v>349</v>
      </c>
    </row>
    <row r="256" s="2" customFormat="1" ht="21.75" customHeight="1">
      <c r="A256" s="36"/>
      <c r="B256" s="175"/>
      <c r="C256" s="176" t="s">
        <v>353</v>
      </c>
      <c r="D256" s="176" t="s">
        <v>143</v>
      </c>
      <c r="E256" s="177" t="s">
        <v>408</v>
      </c>
      <c r="F256" s="178" t="s">
        <v>409</v>
      </c>
      <c r="G256" s="179" t="s">
        <v>218</v>
      </c>
      <c r="H256" s="180">
        <v>235.54499999999999</v>
      </c>
      <c r="I256" s="181"/>
      <c r="J256" s="182">
        <f>ROUND(I256*H256,2)</f>
        <v>0</v>
      </c>
      <c r="K256" s="178" t="s">
        <v>155</v>
      </c>
      <c r="L256" s="37"/>
      <c r="M256" s="183" t="s">
        <v>1</v>
      </c>
      <c r="N256" s="184" t="s">
        <v>42</v>
      </c>
      <c r="O256" s="75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141</v>
      </c>
      <c r="AT256" s="187" t="s">
        <v>143</v>
      </c>
      <c r="AU256" s="187" t="s">
        <v>88</v>
      </c>
      <c r="AY256" s="17" t="s">
        <v>142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7" t="s">
        <v>88</v>
      </c>
      <c r="BK256" s="188">
        <f>ROUND(I256*H256,2)</f>
        <v>0</v>
      </c>
      <c r="BL256" s="17" t="s">
        <v>141</v>
      </c>
      <c r="BM256" s="187" t="s">
        <v>356</v>
      </c>
    </row>
    <row r="257" s="2" customFormat="1" ht="21.75" customHeight="1">
      <c r="A257" s="36"/>
      <c r="B257" s="175"/>
      <c r="C257" s="176" t="s">
        <v>277</v>
      </c>
      <c r="D257" s="176" t="s">
        <v>143</v>
      </c>
      <c r="E257" s="177" t="s">
        <v>412</v>
      </c>
      <c r="F257" s="178" t="s">
        <v>413</v>
      </c>
      <c r="G257" s="179" t="s">
        <v>218</v>
      </c>
      <c r="H257" s="180">
        <v>14132.700000000001</v>
      </c>
      <c r="I257" s="181"/>
      <c r="J257" s="182">
        <f>ROUND(I257*H257,2)</f>
        <v>0</v>
      </c>
      <c r="K257" s="178" t="s">
        <v>155</v>
      </c>
      <c r="L257" s="37"/>
      <c r="M257" s="183" t="s">
        <v>1</v>
      </c>
      <c r="N257" s="184" t="s">
        <v>42</v>
      </c>
      <c r="O257" s="75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141</v>
      </c>
      <c r="AT257" s="187" t="s">
        <v>143</v>
      </c>
      <c r="AU257" s="187" t="s">
        <v>88</v>
      </c>
      <c r="AY257" s="17" t="s">
        <v>142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7" t="s">
        <v>88</v>
      </c>
      <c r="BK257" s="188">
        <f>ROUND(I257*H257,2)</f>
        <v>0</v>
      </c>
      <c r="BL257" s="17" t="s">
        <v>141</v>
      </c>
      <c r="BM257" s="187" t="s">
        <v>362</v>
      </c>
    </row>
    <row r="258" s="13" customFormat="1">
      <c r="A258" s="13"/>
      <c r="B258" s="196"/>
      <c r="C258" s="13"/>
      <c r="D258" s="197" t="s">
        <v>190</v>
      </c>
      <c r="E258" s="198" t="s">
        <v>1</v>
      </c>
      <c r="F258" s="199" t="s">
        <v>736</v>
      </c>
      <c r="G258" s="13"/>
      <c r="H258" s="200">
        <v>14132.700000000001</v>
      </c>
      <c r="I258" s="201"/>
      <c r="J258" s="13"/>
      <c r="K258" s="13"/>
      <c r="L258" s="196"/>
      <c r="M258" s="202"/>
      <c r="N258" s="203"/>
      <c r="O258" s="203"/>
      <c r="P258" s="203"/>
      <c r="Q258" s="203"/>
      <c r="R258" s="203"/>
      <c r="S258" s="203"/>
      <c r="T258" s="2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8" t="s">
        <v>190</v>
      </c>
      <c r="AU258" s="198" t="s">
        <v>88</v>
      </c>
      <c r="AV258" s="13" t="s">
        <v>88</v>
      </c>
      <c r="AW258" s="13" t="s">
        <v>32</v>
      </c>
      <c r="AX258" s="13" t="s">
        <v>76</v>
      </c>
      <c r="AY258" s="198" t="s">
        <v>142</v>
      </c>
    </row>
    <row r="259" s="14" customFormat="1">
      <c r="A259" s="14"/>
      <c r="B259" s="205"/>
      <c r="C259" s="14"/>
      <c r="D259" s="197" t="s">
        <v>190</v>
      </c>
      <c r="E259" s="206" t="s">
        <v>1</v>
      </c>
      <c r="F259" s="207" t="s">
        <v>195</v>
      </c>
      <c r="G259" s="14"/>
      <c r="H259" s="208">
        <v>14132.700000000001</v>
      </c>
      <c r="I259" s="209"/>
      <c r="J259" s="14"/>
      <c r="K259" s="14"/>
      <c r="L259" s="205"/>
      <c r="M259" s="210"/>
      <c r="N259" s="211"/>
      <c r="O259" s="211"/>
      <c r="P259" s="211"/>
      <c r="Q259" s="211"/>
      <c r="R259" s="211"/>
      <c r="S259" s="211"/>
      <c r="T259" s="21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6" t="s">
        <v>190</v>
      </c>
      <c r="AU259" s="206" t="s">
        <v>88</v>
      </c>
      <c r="AV259" s="14" t="s">
        <v>141</v>
      </c>
      <c r="AW259" s="14" t="s">
        <v>32</v>
      </c>
      <c r="AX259" s="14" t="s">
        <v>80</v>
      </c>
      <c r="AY259" s="206" t="s">
        <v>142</v>
      </c>
    </row>
    <row r="260" s="2" customFormat="1" ht="21.75" customHeight="1">
      <c r="A260" s="36"/>
      <c r="B260" s="175"/>
      <c r="C260" s="176" t="s">
        <v>363</v>
      </c>
      <c r="D260" s="176" t="s">
        <v>143</v>
      </c>
      <c r="E260" s="177" t="s">
        <v>415</v>
      </c>
      <c r="F260" s="178" t="s">
        <v>416</v>
      </c>
      <c r="G260" s="179" t="s">
        <v>218</v>
      </c>
      <c r="H260" s="180">
        <v>235.54499999999999</v>
      </c>
      <c r="I260" s="181"/>
      <c r="J260" s="182">
        <f>ROUND(I260*H260,2)</f>
        <v>0</v>
      </c>
      <c r="K260" s="178" t="s">
        <v>155</v>
      </c>
      <c r="L260" s="37"/>
      <c r="M260" s="183" t="s">
        <v>1</v>
      </c>
      <c r="N260" s="184" t="s">
        <v>42</v>
      </c>
      <c r="O260" s="75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141</v>
      </c>
      <c r="AT260" s="187" t="s">
        <v>143</v>
      </c>
      <c r="AU260" s="187" t="s">
        <v>88</v>
      </c>
      <c r="AY260" s="17" t="s">
        <v>142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88</v>
      </c>
      <c r="BK260" s="188">
        <f>ROUND(I260*H260,2)</f>
        <v>0</v>
      </c>
      <c r="BL260" s="17" t="s">
        <v>141</v>
      </c>
      <c r="BM260" s="187" t="s">
        <v>366</v>
      </c>
    </row>
    <row r="261" s="2" customFormat="1" ht="24.15" customHeight="1">
      <c r="A261" s="36"/>
      <c r="B261" s="175"/>
      <c r="C261" s="176" t="s">
        <v>281</v>
      </c>
      <c r="D261" s="176" t="s">
        <v>143</v>
      </c>
      <c r="E261" s="177" t="s">
        <v>427</v>
      </c>
      <c r="F261" s="178" t="s">
        <v>428</v>
      </c>
      <c r="G261" s="179" t="s">
        <v>154</v>
      </c>
      <c r="H261" s="180">
        <v>20</v>
      </c>
      <c r="I261" s="181"/>
      <c r="J261" s="182">
        <f>ROUND(I261*H261,2)</f>
        <v>0</v>
      </c>
      <c r="K261" s="178" t="s">
        <v>155</v>
      </c>
      <c r="L261" s="37"/>
      <c r="M261" s="183" t="s">
        <v>1</v>
      </c>
      <c r="N261" s="184" t="s">
        <v>42</v>
      </c>
      <c r="O261" s="75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141</v>
      </c>
      <c r="AT261" s="187" t="s">
        <v>143</v>
      </c>
      <c r="AU261" s="187" t="s">
        <v>88</v>
      </c>
      <c r="AY261" s="17" t="s">
        <v>142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7" t="s">
        <v>88</v>
      </c>
      <c r="BK261" s="188">
        <f>ROUND(I261*H261,2)</f>
        <v>0</v>
      </c>
      <c r="BL261" s="17" t="s">
        <v>141</v>
      </c>
      <c r="BM261" s="187" t="s">
        <v>369</v>
      </c>
    </row>
    <row r="262" s="13" customFormat="1">
      <c r="A262" s="13"/>
      <c r="B262" s="196"/>
      <c r="C262" s="13"/>
      <c r="D262" s="197" t="s">
        <v>190</v>
      </c>
      <c r="E262" s="198" t="s">
        <v>1</v>
      </c>
      <c r="F262" s="199" t="s">
        <v>737</v>
      </c>
      <c r="G262" s="13"/>
      <c r="H262" s="200">
        <v>20</v>
      </c>
      <c r="I262" s="201"/>
      <c r="J262" s="13"/>
      <c r="K262" s="13"/>
      <c r="L262" s="196"/>
      <c r="M262" s="202"/>
      <c r="N262" s="203"/>
      <c r="O262" s="203"/>
      <c r="P262" s="203"/>
      <c r="Q262" s="203"/>
      <c r="R262" s="203"/>
      <c r="S262" s="203"/>
      <c r="T262" s="20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8" t="s">
        <v>190</v>
      </c>
      <c r="AU262" s="198" t="s">
        <v>88</v>
      </c>
      <c r="AV262" s="13" t="s">
        <v>88</v>
      </c>
      <c r="AW262" s="13" t="s">
        <v>32</v>
      </c>
      <c r="AX262" s="13" t="s">
        <v>76</v>
      </c>
      <c r="AY262" s="198" t="s">
        <v>142</v>
      </c>
    </row>
    <row r="263" s="14" customFormat="1">
      <c r="A263" s="14"/>
      <c r="B263" s="205"/>
      <c r="C263" s="14"/>
      <c r="D263" s="197" t="s">
        <v>190</v>
      </c>
      <c r="E263" s="206" t="s">
        <v>1</v>
      </c>
      <c r="F263" s="207" t="s">
        <v>195</v>
      </c>
      <c r="G263" s="14"/>
      <c r="H263" s="208">
        <v>20</v>
      </c>
      <c r="I263" s="209"/>
      <c r="J263" s="14"/>
      <c r="K263" s="14"/>
      <c r="L263" s="205"/>
      <c r="M263" s="210"/>
      <c r="N263" s="211"/>
      <c r="O263" s="211"/>
      <c r="P263" s="211"/>
      <c r="Q263" s="211"/>
      <c r="R263" s="211"/>
      <c r="S263" s="211"/>
      <c r="T263" s="21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6" t="s">
        <v>190</v>
      </c>
      <c r="AU263" s="206" t="s">
        <v>88</v>
      </c>
      <c r="AV263" s="14" t="s">
        <v>141</v>
      </c>
      <c r="AW263" s="14" t="s">
        <v>32</v>
      </c>
      <c r="AX263" s="14" t="s">
        <v>80</v>
      </c>
      <c r="AY263" s="206" t="s">
        <v>142</v>
      </c>
    </row>
    <row r="264" s="2" customFormat="1" ht="24.15" customHeight="1">
      <c r="A264" s="36"/>
      <c r="B264" s="175"/>
      <c r="C264" s="176" t="s">
        <v>370</v>
      </c>
      <c r="D264" s="176" t="s">
        <v>143</v>
      </c>
      <c r="E264" s="177" t="s">
        <v>431</v>
      </c>
      <c r="F264" s="178" t="s">
        <v>432</v>
      </c>
      <c r="G264" s="179" t="s">
        <v>218</v>
      </c>
      <c r="H264" s="180">
        <v>192.21000000000001</v>
      </c>
      <c r="I264" s="181"/>
      <c r="J264" s="182">
        <f>ROUND(I264*H264,2)</f>
        <v>0</v>
      </c>
      <c r="K264" s="178" t="s">
        <v>155</v>
      </c>
      <c r="L264" s="37"/>
      <c r="M264" s="183" t="s">
        <v>1</v>
      </c>
      <c r="N264" s="184" t="s">
        <v>42</v>
      </c>
      <c r="O264" s="75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141</v>
      </c>
      <c r="AT264" s="187" t="s">
        <v>143</v>
      </c>
      <c r="AU264" s="187" t="s">
        <v>88</v>
      </c>
      <c r="AY264" s="17" t="s">
        <v>142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7" t="s">
        <v>88</v>
      </c>
      <c r="BK264" s="188">
        <f>ROUND(I264*H264,2)</f>
        <v>0</v>
      </c>
      <c r="BL264" s="17" t="s">
        <v>141</v>
      </c>
      <c r="BM264" s="187" t="s">
        <v>373</v>
      </c>
    </row>
    <row r="265" s="13" customFormat="1">
      <c r="A265" s="13"/>
      <c r="B265" s="196"/>
      <c r="C265" s="13"/>
      <c r="D265" s="197" t="s">
        <v>190</v>
      </c>
      <c r="E265" s="198" t="s">
        <v>1</v>
      </c>
      <c r="F265" s="199" t="s">
        <v>725</v>
      </c>
      <c r="G265" s="13"/>
      <c r="H265" s="200">
        <v>82.950000000000003</v>
      </c>
      <c r="I265" s="201"/>
      <c r="J265" s="13"/>
      <c r="K265" s="13"/>
      <c r="L265" s="196"/>
      <c r="M265" s="202"/>
      <c r="N265" s="203"/>
      <c r="O265" s="203"/>
      <c r="P265" s="203"/>
      <c r="Q265" s="203"/>
      <c r="R265" s="203"/>
      <c r="S265" s="203"/>
      <c r="T265" s="20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8" t="s">
        <v>190</v>
      </c>
      <c r="AU265" s="198" t="s">
        <v>88</v>
      </c>
      <c r="AV265" s="13" t="s">
        <v>88</v>
      </c>
      <c r="AW265" s="13" t="s">
        <v>32</v>
      </c>
      <c r="AX265" s="13" t="s">
        <v>76</v>
      </c>
      <c r="AY265" s="198" t="s">
        <v>142</v>
      </c>
    </row>
    <row r="266" s="13" customFormat="1">
      <c r="A266" s="13"/>
      <c r="B266" s="196"/>
      <c r="C266" s="13"/>
      <c r="D266" s="197" t="s">
        <v>190</v>
      </c>
      <c r="E266" s="198" t="s">
        <v>1</v>
      </c>
      <c r="F266" s="199" t="s">
        <v>726</v>
      </c>
      <c r="G266" s="13"/>
      <c r="H266" s="200">
        <v>61.5</v>
      </c>
      <c r="I266" s="201"/>
      <c r="J266" s="13"/>
      <c r="K266" s="13"/>
      <c r="L266" s="196"/>
      <c r="M266" s="202"/>
      <c r="N266" s="203"/>
      <c r="O266" s="203"/>
      <c r="P266" s="203"/>
      <c r="Q266" s="203"/>
      <c r="R266" s="203"/>
      <c r="S266" s="203"/>
      <c r="T266" s="20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8" t="s">
        <v>190</v>
      </c>
      <c r="AU266" s="198" t="s">
        <v>88</v>
      </c>
      <c r="AV266" s="13" t="s">
        <v>88</v>
      </c>
      <c r="AW266" s="13" t="s">
        <v>32</v>
      </c>
      <c r="AX266" s="13" t="s">
        <v>76</v>
      </c>
      <c r="AY266" s="198" t="s">
        <v>142</v>
      </c>
    </row>
    <row r="267" s="13" customFormat="1">
      <c r="A267" s="13"/>
      <c r="B267" s="196"/>
      <c r="C267" s="13"/>
      <c r="D267" s="197" t="s">
        <v>190</v>
      </c>
      <c r="E267" s="198" t="s">
        <v>1</v>
      </c>
      <c r="F267" s="199" t="s">
        <v>727</v>
      </c>
      <c r="G267" s="13"/>
      <c r="H267" s="200">
        <v>47.759999999999998</v>
      </c>
      <c r="I267" s="201"/>
      <c r="J267" s="13"/>
      <c r="K267" s="13"/>
      <c r="L267" s="196"/>
      <c r="M267" s="202"/>
      <c r="N267" s="203"/>
      <c r="O267" s="203"/>
      <c r="P267" s="203"/>
      <c r="Q267" s="203"/>
      <c r="R267" s="203"/>
      <c r="S267" s="203"/>
      <c r="T267" s="20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8" t="s">
        <v>190</v>
      </c>
      <c r="AU267" s="198" t="s">
        <v>88</v>
      </c>
      <c r="AV267" s="13" t="s">
        <v>88</v>
      </c>
      <c r="AW267" s="13" t="s">
        <v>32</v>
      </c>
      <c r="AX267" s="13" t="s">
        <v>76</v>
      </c>
      <c r="AY267" s="198" t="s">
        <v>142</v>
      </c>
    </row>
    <row r="268" s="14" customFormat="1">
      <c r="A268" s="14"/>
      <c r="B268" s="205"/>
      <c r="C268" s="14"/>
      <c r="D268" s="197" t="s">
        <v>190</v>
      </c>
      <c r="E268" s="206" t="s">
        <v>1</v>
      </c>
      <c r="F268" s="207" t="s">
        <v>195</v>
      </c>
      <c r="G268" s="14"/>
      <c r="H268" s="208">
        <v>192.20999999999998</v>
      </c>
      <c r="I268" s="209"/>
      <c r="J268" s="14"/>
      <c r="K268" s="14"/>
      <c r="L268" s="205"/>
      <c r="M268" s="210"/>
      <c r="N268" s="211"/>
      <c r="O268" s="211"/>
      <c r="P268" s="211"/>
      <c r="Q268" s="211"/>
      <c r="R268" s="211"/>
      <c r="S268" s="211"/>
      <c r="T268" s="21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6" t="s">
        <v>190</v>
      </c>
      <c r="AU268" s="206" t="s">
        <v>88</v>
      </c>
      <c r="AV268" s="14" t="s">
        <v>141</v>
      </c>
      <c r="AW268" s="14" t="s">
        <v>32</v>
      </c>
      <c r="AX268" s="14" t="s">
        <v>80</v>
      </c>
      <c r="AY268" s="206" t="s">
        <v>142</v>
      </c>
    </row>
    <row r="269" s="2" customFormat="1" ht="16.5" customHeight="1">
      <c r="A269" s="36"/>
      <c r="B269" s="175"/>
      <c r="C269" s="176" t="s">
        <v>287</v>
      </c>
      <c r="D269" s="176" t="s">
        <v>143</v>
      </c>
      <c r="E269" s="177" t="s">
        <v>435</v>
      </c>
      <c r="F269" s="178" t="s">
        <v>436</v>
      </c>
      <c r="G269" s="179" t="s">
        <v>189</v>
      </c>
      <c r="H269" s="180">
        <v>1.5</v>
      </c>
      <c r="I269" s="181"/>
      <c r="J269" s="182">
        <f>ROUND(I269*H269,2)</f>
        <v>0</v>
      </c>
      <c r="K269" s="178" t="s">
        <v>155</v>
      </c>
      <c r="L269" s="37"/>
      <c r="M269" s="183" t="s">
        <v>1</v>
      </c>
      <c r="N269" s="184" t="s">
        <v>42</v>
      </c>
      <c r="O269" s="75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7" t="s">
        <v>141</v>
      </c>
      <c r="AT269" s="187" t="s">
        <v>143</v>
      </c>
      <c r="AU269" s="187" t="s">
        <v>88</v>
      </c>
      <c r="AY269" s="17" t="s">
        <v>142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7" t="s">
        <v>88</v>
      </c>
      <c r="BK269" s="188">
        <f>ROUND(I269*H269,2)</f>
        <v>0</v>
      </c>
      <c r="BL269" s="17" t="s">
        <v>141</v>
      </c>
      <c r="BM269" s="187" t="s">
        <v>376</v>
      </c>
    </row>
    <row r="270" s="13" customFormat="1">
      <c r="A270" s="13"/>
      <c r="B270" s="196"/>
      <c r="C270" s="13"/>
      <c r="D270" s="197" t="s">
        <v>190</v>
      </c>
      <c r="E270" s="198" t="s">
        <v>1</v>
      </c>
      <c r="F270" s="199" t="s">
        <v>738</v>
      </c>
      <c r="G270" s="13"/>
      <c r="H270" s="200">
        <v>1.5</v>
      </c>
      <c r="I270" s="201"/>
      <c r="J270" s="13"/>
      <c r="K270" s="13"/>
      <c r="L270" s="196"/>
      <c r="M270" s="202"/>
      <c r="N270" s="203"/>
      <c r="O270" s="203"/>
      <c r="P270" s="203"/>
      <c r="Q270" s="203"/>
      <c r="R270" s="203"/>
      <c r="S270" s="203"/>
      <c r="T270" s="20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8" t="s">
        <v>190</v>
      </c>
      <c r="AU270" s="198" t="s">
        <v>88</v>
      </c>
      <c r="AV270" s="13" t="s">
        <v>88</v>
      </c>
      <c r="AW270" s="13" t="s">
        <v>32</v>
      </c>
      <c r="AX270" s="13" t="s">
        <v>76</v>
      </c>
      <c r="AY270" s="198" t="s">
        <v>142</v>
      </c>
    </row>
    <row r="271" s="14" customFormat="1">
      <c r="A271" s="14"/>
      <c r="B271" s="205"/>
      <c r="C271" s="14"/>
      <c r="D271" s="197" t="s">
        <v>190</v>
      </c>
      <c r="E271" s="206" t="s">
        <v>1</v>
      </c>
      <c r="F271" s="207" t="s">
        <v>195</v>
      </c>
      <c r="G271" s="14"/>
      <c r="H271" s="208">
        <v>1.5</v>
      </c>
      <c r="I271" s="209"/>
      <c r="J271" s="14"/>
      <c r="K271" s="14"/>
      <c r="L271" s="205"/>
      <c r="M271" s="210"/>
      <c r="N271" s="211"/>
      <c r="O271" s="211"/>
      <c r="P271" s="211"/>
      <c r="Q271" s="211"/>
      <c r="R271" s="211"/>
      <c r="S271" s="211"/>
      <c r="T271" s="21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6" t="s">
        <v>190</v>
      </c>
      <c r="AU271" s="206" t="s">
        <v>88</v>
      </c>
      <c r="AV271" s="14" t="s">
        <v>141</v>
      </c>
      <c r="AW271" s="14" t="s">
        <v>32</v>
      </c>
      <c r="AX271" s="14" t="s">
        <v>80</v>
      </c>
      <c r="AY271" s="206" t="s">
        <v>142</v>
      </c>
    </row>
    <row r="272" s="2" customFormat="1" ht="21.75" customHeight="1">
      <c r="A272" s="36"/>
      <c r="B272" s="175"/>
      <c r="C272" s="213" t="s">
        <v>378</v>
      </c>
      <c r="D272" s="213" t="s">
        <v>238</v>
      </c>
      <c r="E272" s="214" t="s">
        <v>439</v>
      </c>
      <c r="F272" s="215" t="s">
        <v>440</v>
      </c>
      <c r="G272" s="216" t="s">
        <v>154</v>
      </c>
      <c r="H272" s="217">
        <v>457.5</v>
      </c>
      <c r="I272" s="218"/>
      <c r="J272" s="219">
        <f>ROUND(I272*H272,2)</f>
        <v>0</v>
      </c>
      <c r="K272" s="215" t="s">
        <v>155</v>
      </c>
      <c r="L272" s="220"/>
      <c r="M272" s="221" t="s">
        <v>1</v>
      </c>
      <c r="N272" s="222" t="s">
        <v>42</v>
      </c>
      <c r="O272" s="75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7" t="s">
        <v>164</v>
      </c>
      <c r="AT272" s="187" t="s">
        <v>238</v>
      </c>
      <c r="AU272" s="187" t="s">
        <v>88</v>
      </c>
      <c r="AY272" s="17" t="s">
        <v>142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7" t="s">
        <v>88</v>
      </c>
      <c r="BK272" s="188">
        <f>ROUND(I272*H272,2)</f>
        <v>0</v>
      </c>
      <c r="BL272" s="17" t="s">
        <v>141</v>
      </c>
      <c r="BM272" s="187" t="s">
        <v>381</v>
      </c>
    </row>
    <row r="273" s="13" customFormat="1">
      <c r="A273" s="13"/>
      <c r="B273" s="196"/>
      <c r="C273" s="13"/>
      <c r="D273" s="197" t="s">
        <v>190</v>
      </c>
      <c r="E273" s="198" t="s">
        <v>1</v>
      </c>
      <c r="F273" s="199" t="s">
        <v>739</v>
      </c>
      <c r="G273" s="13"/>
      <c r="H273" s="200">
        <v>457.5</v>
      </c>
      <c r="I273" s="201"/>
      <c r="J273" s="13"/>
      <c r="K273" s="13"/>
      <c r="L273" s="196"/>
      <c r="M273" s="202"/>
      <c r="N273" s="203"/>
      <c r="O273" s="203"/>
      <c r="P273" s="203"/>
      <c r="Q273" s="203"/>
      <c r="R273" s="203"/>
      <c r="S273" s="203"/>
      <c r="T273" s="20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8" t="s">
        <v>190</v>
      </c>
      <c r="AU273" s="198" t="s">
        <v>88</v>
      </c>
      <c r="AV273" s="13" t="s">
        <v>88</v>
      </c>
      <c r="AW273" s="13" t="s">
        <v>32</v>
      </c>
      <c r="AX273" s="13" t="s">
        <v>76</v>
      </c>
      <c r="AY273" s="198" t="s">
        <v>142</v>
      </c>
    </row>
    <row r="274" s="14" customFormat="1">
      <c r="A274" s="14"/>
      <c r="B274" s="205"/>
      <c r="C274" s="14"/>
      <c r="D274" s="197" t="s">
        <v>190</v>
      </c>
      <c r="E274" s="206" t="s">
        <v>1</v>
      </c>
      <c r="F274" s="207" t="s">
        <v>195</v>
      </c>
      <c r="G274" s="14"/>
      <c r="H274" s="208">
        <v>457.5</v>
      </c>
      <c r="I274" s="209"/>
      <c r="J274" s="14"/>
      <c r="K274" s="14"/>
      <c r="L274" s="205"/>
      <c r="M274" s="210"/>
      <c r="N274" s="211"/>
      <c r="O274" s="211"/>
      <c r="P274" s="211"/>
      <c r="Q274" s="211"/>
      <c r="R274" s="211"/>
      <c r="S274" s="211"/>
      <c r="T274" s="21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6" t="s">
        <v>190</v>
      </c>
      <c r="AU274" s="206" t="s">
        <v>88</v>
      </c>
      <c r="AV274" s="14" t="s">
        <v>141</v>
      </c>
      <c r="AW274" s="14" t="s">
        <v>32</v>
      </c>
      <c r="AX274" s="14" t="s">
        <v>80</v>
      </c>
      <c r="AY274" s="206" t="s">
        <v>142</v>
      </c>
    </row>
    <row r="275" s="2" customFormat="1" ht="24.15" customHeight="1">
      <c r="A275" s="36"/>
      <c r="B275" s="175"/>
      <c r="C275" s="176" t="s">
        <v>290</v>
      </c>
      <c r="D275" s="176" t="s">
        <v>143</v>
      </c>
      <c r="E275" s="177" t="s">
        <v>444</v>
      </c>
      <c r="F275" s="178" t="s">
        <v>445</v>
      </c>
      <c r="G275" s="179" t="s">
        <v>218</v>
      </c>
      <c r="H275" s="180">
        <v>57.662999999999997</v>
      </c>
      <c r="I275" s="181"/>
      <c r="J275" s="182">
        <f>ROUND(I275*H275,2)</f>
        <v>0</v>
      </c>
      <c r="K275" s="178" t="s">
        <v>155</v>
      </c>
      <c r="L275" s="37"/>
      <c r="M275" s="183" t="s">
        <v>1</v>
      </c>
      <c r="N275" s="184" t="s">
        <v>42</v>
      </c>
      <c r="O275" s="7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141</v>
      </c>
      <c r="AT275" s="187" t="s">
        <v>143</v>
      </c>
      <c r="AU275" s="187" t="s">
        <v>88</v>
      </c>
      <c r="AY275" s="17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88</v>
      </c>
      <c r="BK275" s="188">
        <f>ROUND(I275*H275,2)</f>
        <v>0</v>
      </c>
      <c r="BL275" s="17" t="s">
        <v>141</v>
      </c>
      <c r="BM275" s="187" t="s">
        <v>385</v>
      </c>
    </row>
    <row r="276" s="13" customFormat="1">
      <c r="A276" s="13"/>
      <c r="B276" s="196"/>
      <c r="C276" s="13"/>
      <c r="D276" s="197" t="s">
        <v>190</v>
      </c>
      <c r="E276" s="198" t="s">
        <v>1</v>
      </c>
      <c r="F276" s="199" t="s">
        <v>740</v>
      </c>
      <c r="G276" s="13"/>
      <c r="H276" s="200">
        <v>57.662999999999997</v>
      </c>
      <c r="I276" s="201"/>
      <c r="J276" s="13"/>
      <c r="K276" s="13"/>
      <c r="L276" s="196"/>
      <c r="M276" s="202"/>
      <c r="N276" s="203"/>
      <c r="O276" s="203"/>
      <c r="P276" s="203"/>
      <c r="Q276" s="203"/>
      <c r="R276" s="203"/>
      <c r="S276" s="203"/>
      <c r="T276" s="20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8" t="s">
        <v>190</v>
      </c>
      <c r="AU276" s="198" t="s">
        <v>88</v>
      </c>
      <c r="AV276" s="13" t="s">
        <v>88</v>
      </c>
      <c r="AW276" s="13" t="s">
        <v>32</v>
      </c>
      <c r="AX276" s="13" t="s">
        <v>76</v>
      </c>
      <c r="AY276" s="198" t="s">
        <v>142</v>
      </c>
    </row>
    <row r="277" s="14" customFormat="1">
      <c r="A277" s="14"/>
      <c r="B277" s="205"/>
      <c r="C277" s="14"/>
      <c r="D277" s="197" t="s">
        <v>190</v>
      </c>
      <c r="E277" s="206" t="s">
        <v>1</v>
      </c>
      <c r="F277" s="207" t="s">
        <v>195</v>
      </c>
      <c r="G277" s="14"/>
      <c r="H277" s="208">
        <v>57.662999999999997</v>
      </c>
      <c r="I277" s="209"/>
      <c r="J277" s="14"/>
      <c r="K277" s="14"/>
      <c r="L277" s="205"/>
      <c r="M277" s="210"/>
      <c r="N277" s="211"/>
      <c r="O277" s="211"/>
      <c r="P277" s="211"/>
      <c r="Q277" s="211"/>
      <c r="R277" s="211"/>
      <c r="S277" s="211"/>
      <c r="T277" s="21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6" t="s">
        <v>190</v>
      </c>
      <c r="AU277" s="206" t="s">
        <v>88</v>
      </c>
      <c r="AV277" s="14" t="s">
        <v>141</v>
      </c>
      <c r="AW277" s="14" t="s">
        <v>32</v>
      </c>
      <c r="AX277" s="14" t="s">
        <v>80</v>
      </c>
      <c r="AY277" s="206" t="s">
        <v>142</v>
      </c>
    </row>
    <row r="278" s="12" customFormat="1" ht="22.8" customHeight="1">
      <c r="A278" s="12"/>
      <c r="B278" s="164"/>
      <c r="C278" s="12"/>
      <c r="D278" s="165" t="s">
        <v>75</v>
      </c>
      <c r="E278" s="189" t="s">
        <v>448</v>
      </c>
      <c r="F278" s="189" t="s">
        <v>449</v>
      </c>
      <c r="G278" s="12"/>
      <c r="H278" s="12"/>
      <c r="I278" s="167"/>
      <c r="J278" s="190">
        <f>BK278</f>
        <v>0</v>
      </c>
      <c r="K278" s="12"/>
      <c r="L278" s="164"/>
      <c r="M278" s="169"/>
      <c r="N278" s="170"/>
      <c r="O278" s="170"/>
      <c r="P278" s="171">
        <f>SUM(P279:P284)</f>
        <v>0</v>
      </c>
      <c r="Q278" s="170"/>
      <c r="R278" s="171">
        <f>SUM(R279:R284)</f>
        <v>0</v>
      </c>
      <c r="S278" s="170"/>
      <c r="T278" s="172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65" t="s">
        <v>80</v>
      </c>
      <c r="AT278" s="173" t="s">
        <v>75</v>
      </c>
      <c r="AU278" s="173" t="s">
        <v>80</v>
      </c>
      <c r="AY278" s="165" t="s">
        <v>142</v>
      </c>
      <c r="BK278" s="174">
        <f>SUM(BK279:BK284)</f>
        <v>0</v>
      </c>
    </row>
    <row r="279" s="2" customFormat="1" ht="33" customHeight="1">
      <c r="A279" s="36"/>
      <c r="B279" s="175"/>
      <c r="C279" s="176" t="s">
        <v>386</v>
      </c>
      <c r="D279" s="176" t="s">
        <v>143</v>
      </c>
      <c r="E279" s="177" t="s">
        <v>450</v>
      </c>
      <c r="F279" s="178" t="s">
        <v>451</v>
      </c>
      <c r="G279" s="179" t="s">
        <v>205</v>
      </c>
      <c r="H279" s="180">
        <v>29.062999999999999</v>
      </c>
      <c r="I279" s="181"/>
      <c r="J279" s="182">
        <f>ROUND(I279*H279,2)</f>
        <v>0</v>
      </c>
      <c r="K279" s="178" t="s">
        <v>155</v>
      </c>
      <c r="L279" s="37"/>
      <c r="M279" s="183" t="s">
        <v>1</v>
      </c>
      <c r="N279" s="184" t="s">
        <v>42</v>
      </c>
      <c r="O279" s="75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7" t="s">
        <v>141</v>
      </c>
      <c r="AT279" s="187" t="s">
        <v>143</v>
      </c>
      <c r="AU279" s="187" t="s">
        <v>88</v>
      </c>
      <c r="AY279" s="17" t="s">
        <v>142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7" t="s">
        <v>88</v>
      </c>
      <c r="BK279" s="188">
        <f>ROUND(I279*H279,2)</f>
        <v>0</v>
      </c>
      <c r="BL279" s="17" t="s">
        <v>141</v>
      </c>
      <c r="BM279" s="187" t="s">
        <v>389</v>
      </c>
    </row>
    <row r="280" s="2" customFormat="1" ht="24.15" customHeight="1">
      <c r="A280" s="36"/>
      <c r="B280" s="175"/>
      <c r="C280" s="176" t="s">
        <v>294</v>
      </c>
      <c r="D280" s="176" t="s">
        <v>143</v>
      </c>
      <c r="E280" s="177" t="s">
        <v>454</v>
      </c>
      <c r="F280" s="178" t="s">
        <v>455</v>
      </c>
      <c r="G280" s="179" t="s">
        <v>205</v>
      </c>
      <c r="H280" s="180">
        <v>29.062999999999999</v>
      </c>
      <c r="I280" s="181"/>
      <c r="J280" s="182">
        <f>ROUND(I280*H280,2)</f>
        <v>0</v>
      </c>
      <c r="K280" s="178" t="s">
        <v>155</v>
      </c>
      <c r="L280" s="37"/>
      <c r="M280" s="183" t="s">
        <v>1</v>
      </c>
      <c r="N280" s="184" t="s">
        <v>42</v>
      </c>
      <c r="O280" s="75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7" t="s">
        <v>141</v>
      </c>
      <c r="AT280" s="187" t="s">
        <v>143</v>
      </c>
      <c r="AU280" s="187" t="s">
        <v>88</v>
      </c>
      <c r="AY280" s="17" t="s">
        <v>142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88</v>
      </c>
      <c r="BK280" s="188">
        <f>ROUND(I280*H280,2)</f>
        <v>0</v>
      </c>
      <c r="BL280" s="17" t="s">
        <v>141</v>
      </c>
      <c r="BM280" s="187" t="s">
        <v>392</v>
      </c>
    </row>
    <row r="281" s="2" customFormat="1" ht="24.15" customHeight="1">
      <c r="A281" s="36"/>
      <c r="B281" s="175"/>
      <c r="C281" s="176" t="s">
        <v>393</v>
      </c>
      <c r="D281" s="176" t="s">
        <v>143</v>
      </c>
      <c r="E281" s="177" t="s">
        <v>457</v>
      </c>
      <c r="F281" s="178" t="s">
        <v>458</v>
      </c>
      <c r="G281" s="179" t="s">
        <v>205</v>
      </c>
      <c r="H281" s="180">
        <v>406.882</v>
      </c>
      <c r="I281" s="181"/>
      <c r="J281" s="182">
        <f>ROUND(I281*H281,2)</f>
        <v>0</v>
      </c>
      <c r="K281" s="178" t="s">
        <v>155</v>
      </c>
      <c r="L281" s="37"/>
      <c r="M281" s="183" t="s">
        <v>1</v>
      </c>
      <c r="N281" s="184" t="s">
        <v>42</v>
      </c>
      <c r="O281" s="75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7" t="s">
        <v>141</v>
      </c>
      <c r="AT281" s="187" t="s">
        <v>143</v>
      </c>
      <c r="AU281" s="187" t="s">
        <v>88</v>
      </c>
      <c r="AY281" s="17" t="s">
        <v>142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7" t="s">
        <v>88</v>
      </c>
      <c r="BK281" s="188">
        <f>ROUND(I281*H281,2)</f>
        <v>0</v>
      </c>
      <c r="BL281" s="17" t="s">
        <v>141</v>
      </c>
      <c r="BM281" s="187" t="s">
        <v>396</v>
      </c>
    </row>
    <row r="282" s="13" customFormat="1">
      <c r="A282" s="13"/>
      <c r="B282" s="196"/>
      <c r="C282" s="13"/>
      <c r="D282" s="197" t="s">
        <v>190</v>
      </c>
      <c r="E282" s="198" t="s">
        <v>1</v>
      </c>
      <c r="F282" s="199" t="s">
        <v>741</v>
      </c>
      <c r="G282" s="13"/>
      <c r="H282" s="200">
        <v>406.882</v>
      </c>
      <c r="I282" s="201"/>
      <c r="J282" s="13"/>
      <c r="K282" s="13"/>
      <c r="L282" s="196"/>
      <c r="M282" s="202"/>
      <c r="N282" s="203"/>
      <c r="O282" s="203"/>
      <c r="P282" s="203"/>
      <c r="Q282" s="203"/>
      <c r="R282" s="203"/>
      <c r="S282" s="203"/>
      <c r="T282" s="20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8" t="s">
        <v>190</v>
      </c>
      <c r="AU282" s="198" t="s">
        <v>88</v>
      </c>
      <c r="AV282" s="13" t="s">
        <v>88</v>
      </c>
      <c r="AW282" s="13" t="s">
        <v>32</v>
      </c>
      <c r="AX282" s="13" t="s">
        <v>76</v>
      </c>
      <c r="AY282" s="198" t="s">
        <v>142</v>
      </c>
    </row>
    <row r="283" s="14" customFormat="1">
      <c r="A283" s="14"/>
      <c r="B283" s="205"/>
      <c r="C283" s="14"/>
      <c r="D283" s="197" t="s">
        <v>190</v>
      </c>
      <c r="E283" s="206" t="s">
        <v>1</v>
      </c>
      <c r="F283" s="207" t="s">
        <v>195</v>
      </c>
      <c r="G283" s="14"/>
      <c r="H283" s="208">
        <v>406.882</v>
      </c>
      <c r="I283" s="209"/>
      <c r="J283" s="14"/>
      <c r="K283" s="14"/>
      <c r="L283" s="205"/>
      <c r="M283" s="210"/>
      <c r="N283" s="211"/>
      <c r="O283" s="211"/>
      <c r="P283" s="211"/>
      <c r="Q283" s="211"/>
      <c r="R283" s="211"/>
      <c r="S283" s="211"/>
      <c r="T283" s="21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6" t="s">
        <v>190</v>
      </c>
      <c r="AU283" s="206" t="s">
        <v>88</v>
      </c>
      <c r="AV283" s="14" t="s">
        <v>141</v>
      </c>
      <c r="AW283" s="14" t="s">
        <v>32</v>
      </c>
      <c r="AX283" s="14" t="s">
        <v>80</v>
      </c>
      <c r="AY283" s="206" t="s">
        <v>142</v>
      </c>
    </row>
    <row r="284" s="2" customFormat="1" ht="33" customHeight="1">
      <c r="A284" s="36"/>
      <c r="B284" s="175"/>
      <c r="C284" s="176" t="s">
        <v>298</v>
      </c>
      <c r="D284" s="176" t="s">
        <v>143</v>
      </c>
      <c r="E284" s="177" t="s">
        <v>462</v>
      </c>
      <c r="F284" s="178" t="s">
        <v>463</v>
      </c>
      <c r="G284" s="179" t="s">
        <v>205</v>
      </c>
      <c r="H284" s="180">
        <v>29.062999999999999</v>
      </c>
      <c r="I284" s="181"/>
      <c r="J284" s="182">
        <f>ROUND(I284*H284,2)</f>
        <v>0</v>
      </c>
      <c r="K284" s="178" t="s">
        <v>155</v>
      </c>
      <c r="L284" s="37"/>
      <c r="M284" s="183" t="s">
        <v>1</v>
      </c>
      <c r="N284" s="184" t="s">
        <v>42</v>
      </c>
      <c r="O284" s="75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7" t="s">
        <v>141</v>
      </c>
      <c r="AT284" s="187" t="s">
        <v>143</v>
      </c>
      <c r="AU284" s="187" t="s">
        <v>88</v>
      </c>
      <c r="AY284" s="17" t="s">
        <v>142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88</v>
      </c>
      <c r="BK284" s="188">
        <f>ROUND(I284*H284,2)</f>
        <v>0</v>
      </c>
      <c r="BL284" s="17" t="s">
        <v>141</v>
      </c>
      <c r="BM284" s="187" t="s">
        <v>402</v>
      </c>
    </row>
    <row r="285" s="12" customFormat="1" ht="22.8" customHeight="1">
      <c r="A285" s="12"/>
      <c r="B285" s="164"/>
      <c r="C285" s="12"/>
      <c r="D285" s="165" t="s">
        <v>75</v>
      </c>
      <c r="E285" s="189" t="s">
        <v>465</v>
      </c>
      <c r="F285" s="189" t="s">
        <v>466</v>
      </c>
      <c r="G285" s="12"/>
      <c r="H285" s="12"/>
      <c r="I285" s="167"/>
      <c r="J285" s="190">
        <f>BK285</f>
        <v>0</v>
      </c>
      <c r="K285" s="12"/>
      <c r="L285" s="164"/>
      <c r="M285" s="169"/>
      <c r="N285" s="170"/>
      <c r="O285" s="170"/>
      <c r="P285" s="171">
        <f>P286</f>
        <v>0</v>
      </c>
      <c r="Q285" s="170"/>
      <c r="R285" s="171">
        <f>R286</f>
        <v>0</v>
      </c>
      <c r="S285" s="170"/>
      <c r="T285" s="172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5" t="s">
        <v>80</v>
      </c>
      <c r="AT285" s="173" t="s">
        <v>75</v>
      </c>
      <c r="AU285" s="173" t="s">
        <v>80</v>
      </c>
      <c r="AY285" s="165" t="s">
        <v>142</v>
      </c>
      <c r="BK285" s="174">
        <f>BK286</f>
        <v>0</v>
      </c>
    </row>
    <row r="286" s="2" customFormat="1" ht="16.5" customHeight="1">
      <c r="A286" s="36"/>
      <c r="B286" s="175"/>
      <c r="C286" s="176" t="s">
        <v>404</v>
      </c>
      <c r="D286" s="176" t="s">
        <v>143</v>
      </c>
      <c r="E286" s="177" t="s">
        <v>467</v>
      </c>
      <c r="F286" s="178" t="s">
        <v>468</v>
      </c>
      <c r="G286" s="179" t="s">
        <v>205</v>
      </c>
      <c r="H286" s="180">
        <v>18.356999999999999</v>
      </c>
      <c r="I286" s="181"/>
      <c r="J286" s="182">
        <f>ROUND(I286*H286,2)</f>
        <v>0</v>
      </c>
      <c r="K286" s="178" t="s">
        <v>155</v>
      </c>
      <c r="L286" s="37"/>
      <c r="M286" s="183" t="s">
        <v>1</v>
      </c>
      <c r="N286" s="184" t="s">
        <v>42</v>
      </c>
      <c r="O286" s="75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7" t="s">
        <v>141</v>
      </c>
      <c r="AT286" s="187" t="s">
        <v>143</v>
      </c>
      <c r="AU286" s="187" t="s">
        <v>88</v>
      </c>
      <c r="AY286" s="17" t="s">
        <v>142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7" t="s">
        <v>88</v>
      </c>
      <c r="BK286" s="188">
        <f>ROUND(I286*H286,2)</f>
        <v>0</v>
      </c>
      <c r="BL286" s="17" t="s">
        <v>141</v>
      </c>
      <c r="BM286" s="187" t="s">
        <v>407</v>
      </c>
    </row>
    <row r="287" s="12" customFormat="1" ht="25.92" customHeight="1">
      <c r="A287" s="12"/>
      <c r="B287" s="164"/>
      <c r="C287" s="12"/>
      <c r="D287" s="165" t="s">
        <v>75</v>
      </c>
      <c r="E287" s="166" t="s">
        <v>470</v>
      </c>
      <c r="F287" s="166" t="s">
        <v>471</v>
      </c>
      <c r="G287" s="12"/>
      <c r="H287" s="12"/>
      <c r="I287" s="167"/>
      <c r="J287" s="168">
        <f>BK287</f>
        <v>0</v>
      </c>
      <c r="K287" s="12"/>
      <c r="L287" s="164"/>
      <c r="M287" s="169"/>
      <c r="N287" s="170"/>
      <c r="O287" s="170"/>
      <c r="P287" s="171">
        <f>P288+P296+P298+P304+P308</f>
        <v>0</v>
      </c>
      <c r="Q287" s="170"/>
      <c r="R287" s="171">
        <f>R288+R296+R298+R304+R308</f>
        <v>0</v>
      </c>
      <c r="S287" s="170"/>
      <c r="T287" s="172">
        <f>T288+T296+T298+T304+T308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5" t="s">
        <v>88</v>
      </c>
      <c r="AT287" s="173" t="s">
        <v>75</v>
      </c>
      <c r="AU287" s="173" t="s">
        <v>76</v>
      </c>
      <c r="AY287" s="165" t="s">
        <v>142</v>
      </c>
      <c r="BK287" s="174">
        <f>BK288+BK296+BK298+BK304+BK308</f>
        <v>0</v>
      </c>
    </row>
    <row r="288" s="12" customFormat="1" ht="22.8" customHeight="1">
      <c r="A288" s="12"/>
      <c r="B288" s="164"/>
      <c r="C288" s="12"/>
      <c r="D288" s="165" t="s">
        <v>75</v>
      </c>
      <c r="E288" s="189" t="s">
        <v>472</v>
      </c>
      <c r="F288" s="189" t="s">
        <v>473</v>
      </c>
      <c r="G288" s="12"/>
      <c r="H288" s="12"/>
      <c r="I288" s="167"/>
      <c r="J288" s="190">
        <f>BK288</f>
        <v>0</v>
      </c>
      <c r="K288" s="12"/>
      <c r="L288" s="164"/>
      <c r="M288" s="169"/>
      <c r="N288" s="170"/>
      <c r="O288" s="170"/>
      <c r="P288" s="171">
        <f>SUM(P289:P295)</f>
        <v>0</v>
      </c>
      <c r="Q288" s="170"/>
      <c r="R288" s="171">
        <f>SUM(R289:R295)</f>
        <v>0</v>
      </c>
      <c r="S288" s="170"/>
      <c r="T288" s="172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5" t="s">
        <v>88</v>
      </c>
      <c r="AT288" s="173" t="s">
        <v>75</v>
      </c>
      <c r="AU288" s="173" t="s">
        <v>80</v>
      </c>
      <c r="AY288" s="165" t="s">
        <v>142</v>
      </c>
      <c r="BK288" s="174">
        <f>SUM(BK289:BK295)</f>
        <v>0</v>
      </c>
    </row>
    <row r="289" s="2" customFormat="1" ht="24.15" customHeight="1">
      <c r="A289" s="36"/>
      <c r="B289" s="175"/>
      <c r="C289" s="176" t="s">
        <v>301</v>
      </c>
      <c r="D289" s="176" t="s">
        <v>143</v>
      </c>
      <c r="E289" s="177" t="s">
        <v>475</v>
      </c>
      <c r="F289" s="178" t="s">
        <v>476</v>
      </c>
      <c r="G289" s="179" t="s">
        <v>218</v>
      </c>
      <c r="H289" s="180">
        <v>21.120000000000001</v>
      </c>
      <c r="I289" s="181"/>
      <c r="J289" s="182">
        <f>ROUND(I289*H289,2)</f>
        <v>0</v>
      </c>
      <c r="K289" s="178" t="s">
        <v>1</v>
      </c>
      <c r="L289" s="37"/>
      <c r="M289" s="183" t="s">
        <v>1</v>
      </c>
      <c r="N289" s="184" t="s">
        <v>42</v>
      </c>
      <c r="O289" s="75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98</v>
      </c>
      <c r="AT289" s="187" t="s">
        <v>143</v>
      </c>
      <c r="AU289" s="187" t="s">
        <v>88</v>
      </c>
      <c r="AY289" s="17" t="s">
        <v>142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7" t="s">
        <v>88</v>
      </c>
      <c r="BK289" s="188">
        <f>ROUND(I289*H289,2)</f>
        <v>0</v>
      </c>
      <c r="BL289" s="17" t="s">
        <v>98</v>
      </c>
      <c r="BM289" s="187" t="s">
        <v>410</v>
      </c>
    </row>
    <row r="290" s="13" customFormat="1">
      <c r="A290" s="13"/>
      <c r="B290" s="196"/>
      <c r="C290" s="13"/>
      <c r="D290" s="197" t="s">
        <v>190</v>
      </c>
      <c r="E290" s="198" t="s">
        <v>1</v>
      </c>
      <c r="F290" s="199" t="s">
        <v>742</v>
      </c>
      <c r="G290" s="13"/>
      <c r="H290" s="200">
        <v>21.120000000000001</v>
      </c>
      <c r="I290" s="201"/>
      <c r="J290" s="13"/>
      <c r="K290" s="13"/>
      <c r="L290" s="196"/>
      <c r="M290" s="202"/>
      <c r="N290" s="203"/>
      <c r="O290" s="203"/>
      <c r="P290" s="203"/>
      <c r="Q290" s="203"/>
      <c r="R290" s="203"/>
      <c r="S290" s="203"/>
      <c r="T290" s="20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8" t="s">
        <v>190</v>
      </c>
      <c r="AU290" s="198" t="s">
        <v>88</v>
      </c>
      <c r="AV290" s="13" t="s">
        <v>88</v>
      </c>
      <c r="AW290" s="13" t="s">
        <v>32</v>
      </c>
      <c r="AX290" s="13" t="s">
        <v>76</v>
      </c>
      <c r="AY290" s="198" t="s">
        <v>142</v>
      </c>
    </row>
    <row r="291" s="14" customFormat="1">
      <c r="A291" s="14"/>
      <c r="B291" s="205"/>
      <c r="C291" s="14"/>
      <c r="D291" s="197" t="s">
        <v>190</v>
      </c>
      <c r="E291" s="206" t="s">
        <v>1</v>
      </c>
      <c r="F291" s="207" t="s">
        <v>195</v>
      </c>
      <c r="G291" s="14"/>
      <c r="H291" s="208">
        <v>21.120000000000001</v>
      </c>
      <c r="I291" s="209"/>
      <c r="J291" s="14"/>
      <c r="K291" s="14"/>
      <c r="L291" s="205"/>
      <c r="M291" s="210"/>
      <c r="N291" s="211"/>
      <c r="O291" s="211"/>
      <c r="P291" s="211"/>
      <c r="Q291" s="211"/>
      <c r="R291" s="211"/>
      <c r="S291" s="211"/>
      <c r="T291" s="21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6" t="s">
        <v>190</v>
      </c>
      <c r="AU291" s="206" t="s">
        <v>88</v>
      </c>
      <c r="AV291" s="14" t="s">
        <v>141</v>
      </c>
      <c r="AW291" s="14" t="s">
        <v>32</v>
      </c>
      <c r="AX291" s="14" t="s">
        <v>80</v>
      </c>
      <c r="AY291" s="206" t="s">
        <v>142</v>
      </c>
    </row>
    <row r="292" s="2" customFormat="1" ht="24.15" customHeight="1">
      <c r="A292" s="36"/>
      <c r="B292" s="175"/>
      <c r="C292" s="176" t="s">
        <v>411</v>
      </c>
      <c r="D292" s="176" t="s">
        <v>143</v>
      </c>
      <c r="E292" s="177" t="s">
        <v>743</v>
      </c>
      <c r="F292" s="178" t="s">
        <v>744</v>
      </c>
      <c r="G292" s="179" t="s">
        <v>218</v>
      </c>
      <c r="H292" s="180">
        <v>32.079000000000001</v>
      </c>
      <c r="I292" s="181"/>
      <c r="J292" s="182">
        <f>ROUND(I292*H292,2)</f>
        <v>0</v>
      </c>
      <c r="K292" s="178" t="s">
        <v>1</v>
      </c>
      <c r="L292" s="37"/>
      <c r="M292" s="183" t="s">
        <v>1</v>
      </c>
      <c r="N292" s="184" t="s">
        <v>42</v>
      </c>
      <c r="O292" s="75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98</v>
      </c>
      <c r="AT292" s="187" t="s">
        <v>143</v>
      </c>
      <c r="AU292" s="187" t="s">
        <v>88</v>
      </c>
      <c r="AY292" s="17" t="s">
        <v>142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88</v>
      </c>
      <c r="BK292" s="188">
        <f>ROUND(I292*H292,2)</f>
        <v>0</v>
      </c>
      <c r="BL292" s="17" t="s">
        <v>98</v>
      </c>
      <c r="BM292" s="187" t="s">
        <v>414</v>
      </c>
    </row>
    <row r="293" s="13" customFormat="1">
      <c r="A293" s="13"/>
      <c r="B293" s="196"/>
      <c r="C293" s="13"/>
      <c r="D293" s="197" t="s">
        <v>190</v>
      </c>
      <c r="E293" s="198" t="s">
        <v>1</v>
      </c>
      <c r="F293" s="199" t="s">
        <v>731</v>
      </c>
      <c r="G293" s="13"/>
      <c r="H293" s="200">
        <v>32.079000000000001</v>
      </c>
      <c r="I293" s="201"/>
      <c r="J293" s="13"/>
      <c r="K293" s="13"/>
      <c r="L293" s="196"/>
      <c r="M293" s="202"/>
      <c r="N293" s="203"/>
      <c r="O293" s="203"/>
      <c r="P293" s="203"/>
      <c r="Q293" s="203"/>
      <c r="R293" s="203"/>
      <c r="S293" s="203"/>
      <c r="T293" s="20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8" t="s">
        <v>190</v>
      </c>
      <c r="AU293" s="198" t="s">
        <v>88</v>
      </c>
      <c r="AV293" s="13" t="s">
        <v>88</v>
      </c>
      <c r="AW293" s="13" t="s">
        <v>32</v>
      </c>
      <c r="AX293" s="13" t="s">
        <v>76</v>
      </c>
      <c r="AY293" s="198" t="s">
        <v>142</v>
      </c>
    </row>
    <row r="294" s="14" customFormat="1">
      <c r="A294" s="14"/>
      <c r="B294" s="205"/>
      <c r="C294" s="14"/>
      <c r="D294" s="197" t="s">
        <v>190</v>
      </c>
      <c r="E294" s="206" t="s">
        <v>1</v>
      </c>
      <c r="F294" s="207" t="s">
        <v>195</v>
      </c>
      <c r="G294" s="14"/>
      <c r="H294" s="208">
        <v>32.079000000000001</v>
      </c>
      <c r="I294" s="209"/>
      <c r="J294" s="14"/>
      <c r="K294" s="14"/>
      <c r="L294" s="205"/>
      <c r="M294" s="210"/>
      <c r="N294" s="211"/>
      <c r="O294" s="211"/>
      <c r="P294" s="211"/>
      <c r="Q294" s="211"/>
      <c r="R294" s="211"/>
      <c r="S294" s="211"/>
      <c r="T294" s="21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6" t="s">
        <v>190</v>
      </c>
      <c r="AU294" s="206" t="s">
        <v>88</v>
      </c>
      <c r="AV294" s="14" t="s">
        <v>141</v>
      </c>
      <c r="AW294" s="14" t="s">
        <v>32</v>
      </c>
      <c r="AX294" s="14" t="s">
        <v>80</v>
      </c>
      <c r="AY294" s="206" t="s">
        <v>142</v>
      </c>
    </row>
    <row r="295" s="2" customFormat="1" ht="24.15" customHeight="1">
      <c r="A295" s="36"/>
      <c r="B295" s="175"/>
      <c r="C295" s="176" t="s">
        <v>306</v>
      </c>
      <c r="D295" s="176" t="s">
        <v>143</v>
      </c>
      <c r="E295" s="177" t="s">
        <v>480</v>
      </c>
      <c r="F295" s="178" t="s">
        <v>481</v>
      </c>
      <c r="G295" s="179" t="s">
        <v>482</v>
      </c>
      <c r="H295" s="223"/>
      <c r="I295" s="181"/>
      <c r="J295" s="182">
        <f>ROUND(I295*H295,2)</f>
        <v>0</v>
      </c>
      <c r="K295" s="178" t="s">
        <v>155</v>
      </c>
      <c r="L295" s="37"/>
      <c r="M295" s="183" t="s">
        <v>1</v>
      </c>
      <c r="N295" s="184" t="s">
        <v>42</v>
      </c>
      <c r="O295" s="75"/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7" t="s">
        <v>98</v>
      </c>
      <c r="AT295" s="187" t="s">
        <v>143</v>
      </c>
      <c r="AU295" s="187" t="s">
        <v>88</v>
      </c>
      <c r="AY295" s="17" t="s">
        <v>142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7" t="s">
        <v>88</v>
      </c>
      <c r="BK295" s="188">
        <f>ROUND(I295*H295,2)</f>
        <v>0</v>
      </c>
      <c r="BL295" s="17" t="s">
        <v>98</v>
      </c>
      <c r="BM295" s="187" t="s">
        <v>417</v>
      </c>
    </row>
    <row r="296" s="12" customFormat="1" ht="22.8" customHeight="1">
      <c r="A296" s="12"/>
      <c r="B296" s="164"/>
      <c r="C296" s="12"/>
      <c r="D296" s="165" t="s">
        <v>75</v>
      </c>
      <c r="E296" s="189" t="s">
        <v>745</v>
      </c>
      <c r="F296" s="189" t="s">
        <v>746</v>
      </c>
      <c r="G296" s="12"/>
      <c r="H296" s="12"/>
      <c r="I296" s="167"/>
      <c r="J296" s="190">
        <f>BK296</f>
        <v>0</v>
      </c>
      <c r="K296" s="12"/>
      <c r="L296" s="164"/>
      <c r="M296" s="169"/>
      <c r="N296" s="170"/>
      <c r="O296" s="170"/>
      <c r="P296" s="171">
        <f>P297</f>
        <v>0</v>
      </c>
      <c r="Q296" s="170"/>
      <c r="R296" s="171">
        <f>R297</f>
        <v>0</v>
      </c>
      <c r="S296" s="170"/>
      <c r="T296" s="172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5" t="s">
        <v>88</v>
      </c>
      <c r="AT296" s="173" t="s">
        <v>75</v>
      </c>
      <c r="AU296" s="173" t="s">
        <v>80</v>
      </c>
      <c r="AY296" s="165" t="s">
        <v>142</v>
      </c>
      <c r="BK296" s="174">
        <f>BK297</f>
        <v>0</v>
      </c>
    </row>
    <row r="297" s="2" customFormat="1" ht="24.15" customHeight="1">
      <c r="A297" s="36"/>
      <c r="B297" s="175"/>
      <c r="C297" s="176" t="s">
        <v>418</v>
      </c>
      <c r="D297" s="176" t="s">
        <v>143</v>
      </c>
      <c r="E297" s="177" t="s">
        <v>747</v>
      </c>
      <c r="F297" s="178" t="s">
        <v>748</v>
      </c>
      <c r="G297" s="179" t="s">
        <v>154</v>
      </c>
      <c r="H297" s="180">
        <v>21</v>
      </c>
      <c r="I297" s="181"/>
      <c r="J297" s="182">
        <f>ROUND(I297*H297,2)</f>
        <v>0</v>
      </c>
      <c r="K297" s="178" t="s">
        <v>1</v>
      </c>
      <c r="L297" s="37"/>
      <c r="M297" s="183" t="s">
        <v>1</v>
      </c>
      <c r="N297" s="184" t="s">
        <v>42</v>
      </c>
      <c r="O297" s="75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7" t="s">
        <v>98</v>
      </c>
      <c r="AT297" s="187" t="s">
        <v>143</v>
      </c>
      <c r="AU297" s="187" t="s">
        <v>88</v>
      </c>
      <c r="AY297" s="17" t="s">
        <v>142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7" t="s">
        <v>88</v>
      </c>
      <c r="BK297" s="188">
        <f>ROUND(I297*H297,2)</f>
        <v>0</v>
      </c>
      <c r="BL297" s="17" t="s">
        <v>98</v>
      </c>
      <c r="BM297" s="187" t="s">
        <v>421</v>
      </c>
    </row>
    <row r="298" s="12" customFormat="1" ht="22.8" customHeight="1">
      <c r="A298" s="12"/>
      <c r="B298" s="164"/>
      <c r="C298" s="12"/>
      <c r="D298" s="165" t="s">
        <v>75</v>
      </c>
      <c r="E298" s="189" t="s">
        <v>749</v>
      </c>
      <c r="F298" s="189" t="s">
        <v>750</v>
      </c>
      <c r="G298" s="12"/>
      <c r="H298" s="12"/>
      <c r="I298" s="167"/>
      <c r="J298" s="190">
        <f>BK298</f>
        <v>0</v>
      </c>
      <c r="K298" s="12"/>
      <c r="L298" s="164"/>
      <c r="M298" s="169"/>
      <c r="N298" s="170"/>
      <c r="O298" s="170"/>
      <c r="P298" s="171">
        <f>SUM(P299:P303)</f>
        <v>0</v>
      </c>
      <c r="Q298" s="170"/>
      <c r="R298" s="171">
        <f>SUM(R299:R303)</f>
        <v>0</v>
      </c>
      <c r="S298" s="170"/>
      <c r="T298" s="172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65" t="s">
        <v>88</v>
      </c>
      <c r="AT298" s="173" t="s">
        <v>75</v>
      </c>
      <c r="AU298" s="173" t="s">
        <v>80</v>
      </c>
      <c r="AY298" s="165" t="s">
        <v>142</v>
      </c>
      <c r="BK298" s="174">
        <f>SUM(BK299:BK303)</f>
        <v>0</v>
      </c>
    </row>
    <row r="299" s="2" customFormat="1" ht="24.15" customHeight="1">
      <c r="A299" s="36"/>
      <c r="B299" s="175"/>
      <c r="C299" s="176" t="s">
        <v>309</v>
      </c>
      <c r="D299" s="176" t="s">
        <v>143</v>
      </c>
      <c r="E299" s="177" t="s">
        <v>751</v>
      </c>
      <c r="F299" s="178" t="s">
        <v>752</v>
      </c>
      <c r="G299" s="179" t="s">
        <v>218</v>
      </c>
      <c r="H299" s="180">
        <v>32.079000000000001</v>
      </c>
      <c r="I299" s="181"/>
      <c r="J299" s="182">
        <f>ROUND(I299*H299,2)</f>
        <v>0</v>
      </c>
      <c r="K299" s="178" t="s">
        <v>155</v>
      </c>
      <c r="L299" s="37"/>
      <c r="M299" s="183" t="s">
        <v>1</v>
      </c>
      <c r="N299" s="184" t="s">
        <v>42</v>
      </c>
      <c r="O299" s="75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7" t="s">
        <v>98</v>
      </c>
      <c r="AT299" s="187" t="s">
        <v>143</v>
      </c>
      <c r="AU299" s="187" t="s">
        <v>88</v>
      </c>
      <c r="AY299" s="17" t="s">
        <v>142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7" t="s">
        <v>88</v>
      </c>
      <c r="BK299" s="188">
        <f>ROUND(I299*H299,2)</f>
        <v>0</v>
      </c>
      <c r="BL299" s="17" t="s">
        <v>98</v>
      </c>
      <c r="BM299" s="187" t="s">
        <v>424</v>
      </c>
    </row>
    <row r="300" s="13" customFormat="1">
      <c r="A300" s="13"/>
      <c r="B300" s="196"/>
      <c r="C300" s="13"/>
      <c r="D300" s="197" t="s">
        <v>190</v>
      </c>
      <c r="E300" s="198" t="s">
        <v>1</v>
      </c>
      <c r="F300" s="199" t="s">
        <v>699</v>
      </c>
      <c r="G300" s="13"/>
      <c r="H300" s="200">
        <v>32.079000000000001</v>
      </c>
      <c r="I300" s="201"/>
      <c r="J300" s="13"/>
      <c r="K300" s="13"/>
      <c r="L300" s="196"/>
      <c r="M300" s="202"/>
      <c r="N300" s="203"/>
      <c r="O300" s="203"/>
      <c r="P300" s="203"/>
      <c r="Q300" s="203"/>
      <c r="R300" s="203"/>
      <c r="S300" s="203"/>
      <c r="T300" s="20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8" t="s">
        <v>190</v>
      </c>
      <c r="AU300" s="198" t="s">
        <v>88</v>
      </c>
      <c r="AV300" s="13" t="s">
        <v>88</v>
      </c>
      <c r="AW300" s="13" t="s">
        <v>32</v>
      </c>
      <c r="AX300" s="13" t="s">
        <v>76</v>
      </c>
      <c r="AY300" s="198" t="s">
        <v>142</v>
      </c>
    </row>
    <row r="301" s="14" customFormat="1">
      <c r="A301" s="14"/>
      <c r="B301" s="205"/>
      <c r="C301" s="14"/>
      <c r="D301" s="197" t="s">
        <v>190</v>
      </c>
      <c r="E301" s="206" t="s">
        <v>1</v>
      </c>
      <c r="F301" s="207" t="s">
        <v>195</v>
      </c>
      <c r="G301" s="14"/>
      <c r="H301" s="208">
        <v>32.079000000000001</v>
      </c>
      <c r="I301" s="209"/>
      <c r="J301" s="14"/>
      <c r="K301" s="14"/>
      <c r="L301" s="205"/>
      <c r="M301" s="210"/>
      <c r="N301" s="211"/>
      <c r="O301" s="211"/>
      <c r="P301" s="211"/>
      <c r="Q301" s="211"/>
      <c r="R301" s="211"/>
      <c r="S301" s="211"/>
      <c r="T301" s="21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6" t="s">
        <v>190</v>
      </c>
      <c r="AU301" s="206" t="s">
        <v>88</v>
      </c>
      <c r="AV301" s="14" t="s">
        <v>141</v>
      </c>
      <c r="AW301" s="14" t="s">
        <v>32</v>
      </c>
      <c r="AX301" s="14" t="s">
        <v>80</v>
      </c>
      <c r="AY301" s="206" t="s">
        <v>142</v>
      </c>
    </row>
    <row r="302" s="2" customFormat="1" ht="16.5" customHeight="1">
      <c r="A302" s="36"/>
      <c r="B302" s="175"/>
      <c r="C302" s="213" t="s">
        <v>426</v>
      </c>
      <c r="D302" s="213" t="s">
        <v>238</v>
      </c>
      <c r="E302" s="214" t="s">
        <v>753</v>
      </c>
      <c r="F302" s="215" t="s">
        <v>754</v>
      </c>
      <c r="G302" s="216" t="s">
        <v>218</v>
      </c>
      <c r="H302" s="217">
        <v>32.079000000000001</v>
      </c>
      <c r="I302" s="218"/>
      <c r="J302" s="219">
        <f>ROUND(I302*H302,2)</f>
        <v>0</v>
      </c>
      <c r="K302" s="215" t="s">
        <v>1</v>
      </c>
      <c r="L302" s="220"/>
      <c r="M302" s="221" t="s">
        <v>1</v>
      </c>
      <c r="N302" s="222" t="s">
        <v>42</v>
      </c>
      <c r="O302" s="75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266</v>
      </c>
      <c r="AT302" s="187" t="s">
        <v>238</v>
      </c>
      <c r="AU302" s="187" t="s">
        <v>88</v>
      </c>
      <c r="AY302" s="17" t="s">
        <v>142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7" t="s">
        <v>88</v>
      </c>
      <c r="BK302" s="188">
        <f>ROUND(I302*H302,2)</f>
        <v>0</v>
      </c>
      <c r="BL302" s="17" t="s">
        <v>98</v>
      </c>
      <c r="BM302" s="187" t="s">
        <v>429</v>
      </c>
    </row>
    <row r="303" s="2" customFormat="1" ht="24.15" customHeight="1">
      <c r="A303" s="36"/>
      <c r="B303" s="175"/>
      <c r="C303" s="176" t="s">
        <v>316</v>
      </c>
      <c r="D303" s="176" t="s">
        <v>143</v>
      </c>
      <c r="E303" s="177" t="s">
        <v>755</v>
      </c>
      <c r="F303" s="178" t="s">
        <v>756</v>
      </c>
      <c r="G303" s="179" t="s">
        <v>482</v>
      </c>
      <c r="H303" s="223"/>
      <c r="I303" s="181"/>
      <c r="J303" s="182">
        <f>ROUND(I303*H303,2)</f>
        <v>0</v>
      </c>
      <c r="K303" s="178" t="s">
        <v>155</v>
      </c>
      <c r="L303" s="37"/>
      <c r="M303" s="183" t="s">
        <v>1</v>
      </c>
      <c r="N303" s="184" t="s">
        <v>42</v>
      </c>
      <c r="O303" s="75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7" t="s">
        <v>98</v>
      </c>
      <c r="AT303" s="187" t="s">
        <v>143</v>
      </c>
      <c r="AU303" s="187" t="s">
        <v>88</v>
      </c>
      <c r="AY303" s="17" t="s">
        <v>142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7" t="s">
        <v>88</v>
      </c>
      <c r="BK303" s="188">
        <f>ROUND(I303*H303,2)</f>
        <v>0</v>
      </c>
      <c r="BL303" s="17" t="s">
        <v>98</v>
      </c>
      <c r="BM303" s="187" t="s">
        <v>433</v>
      </c>
    </row>
    <row r="304" s="12" customFormat="1" ht="22.8" customHeight="1">
      <c r="A304" s="12"/>
      <c r="B304" s="164"/>
      <c r="C304" s="12"/>
      <c r="D304" s="165" t="s">
        <v>75</v>
      </c>
      <c r="E304" s="189" t="s">
        <v>757</v>
      </c>
      <c r="F304" s="189" t="s">
        <v>758</v>
      </c>
      <c r="G304" s="12"/>
      <c r="H304" s="12"/>
      <c r="I304" s="167"/>
      <c r="J304" s="190">
        <f>BK304</f>
        <v>0</v>
      </c>
      <c r="K304" s="12"/>
      <c r="L304" s="164"/>
      <c r="M304" s="169"/>
      <c r="N304" s="170"/>
      <c r="O304" s="170"/>
      <c r="P304" s="171">
        <f>SUM(P305:P307)</f>
        <v>0</v>
      </c>
      <c r="Q304" s="170"/>
      <c r="R304" s="171">
        <f>SUM(R305:R307)</f>
        <v>0</v>
      </c>
      <c r="S304" s="170"/>
      <c r="T304" s="172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5" t="s">
        <v>88</v>
      </c>
      <c r="AT304" s="173" t="s">
        <v>75</v>
      </c>
      <c r="AU304" s="173" t="s">
        <v>80</v>
      </c>
      <c r="AY304" s="165" t="s">
        <v>142</v>
      </c>
      <c r="BK304" s="174">
        <f>SUM(BK305:BK307)</f>
        <v>0</v>
      </c>
    </row>
    <row r="305" s="2" customFormat="1" ht="16.5" customHeight="1">
      <c r="A305" s="36"/>
      <c r="B305" s="175"/>
      <c r="C305" s="176" t="s">
        <v>434</v>
      </c>
      <c r="D305" s="176" t="s">
        <v>143</v>
      </c>
      <c r="E305" s="177" t="s">
        <v>759</v>
      </c>
      <c r="F305" s="178" t="s">
        <v>760</v>
      </c>
      <c r="G305" s="179" t="s">
        <v>218</v>
      </c>
      <c r="H305" s="180">
        <v>44.799999999999997</v>
      </c>
      <c r="I305" s="181"/>
      <c r="J305" s="182">
        <f>ROUND(I305*H305,2)</f>
        <v>0</v>
      </c>
      <c r="K305" s="178" t="s">
        <v>1</v>
      </c>
      <c r="L305" s="37"/>
      <c r="M305" s="183" t="s">
        <v>1</v>
      </c>
      <c r="N305" s="184" t="s">
        <v>42</v>
      </c>
      <c r="O305" s="75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98</v>
      </c>
      <c r="AT305" s="187" t="s">
        <v>143</v>
      </c>
      <c r="AU305" s="187" t="s">
        <v>88</v>
      </c>
      <c r="AY305" s="17" t="s">
        <v>142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7" t="s">
        <v>88</v>
      </c>
      <c r="BK305" s="188">
        <f>ROUND(I305*H305,2)</f>
        <v>0</v>
      </c>
      <c r="BL305" s="17" t="s">
        <v>98</v>
      </c>
      <c r="BM305" s="187" t="s">
        <v>437</v>
      </c>
    </row>
    <row r="306" s="13" customFormat="1">
      <c r="A306" s="13"/>
      <c r="B306" s="196"/>
      <c r="C306" s="13"/>
      <c r="D306" s="197" t="s">
        <v>190</v>
      </c>
      <c r="E306" s="198" t="s">
        <v>1</v>
      </c>
      <c r="F306" s="199" t="s">
        <v>761</v>
      </c>
      <c r="G306" s="13"/>
      <c r="H306" s="200">
        <v>44.799999999999997</v>
      </c>
      <c r="I306" s="201"/>
      <c r="J306" s="13"/>
      <c r="K306" s="13"/>
      <c r="L306" s="196"/>
      <c r="M306" s="202"/>
      <c r="N306" s="203"/>
      <c r="O306" s="203"/>
      <c r="P306" s="203"/>
      <c r="Q306" s="203"/>
      <c r="R306" s="203"/>
      <c r="S306" s="203"/>
      <c r="T306" s="20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8" t="s">
        <v>190</v>
      </c>
      <c r="AU306" s="198" t="s">
        <v>88</v>
      </c>
      <c r="AV306" s="13" t="s">
        <v>88</v>
      </c>
      <c r="AW306" s="13" t="s">
        <v>32</v>
      </c>
      <c r="AX306" s="13" t="s">
        <v>76</v>
      </c>
      <c r="AY306" s="198" t="s">
        <v>142</v>
      </c>
    </row>
    <row r="307" s="14" customFormat="1">
      <c r="A307" s="14"/>
      <c r="B307" s="205"/>
      <c r="C307" s="14"/>
      <c r="D307" s="197" t="s">
        <v>190</v>
      </c>
      <c r="E307" s="206" t="s">
        <v>1</v>
      </c>
      <c r="F307" s="207" t="s">
        <v>195</v>
      </c>
      <c r="G307" s="14"/>
      <c r="H307" s="208">
        <v>44.799999999999997</v>
      </c>
      <c r="I307" s="209"/>
      <c r="J307" s="14"/>
      <c r="K307" s="14"/>
      <c r="L307" s="205"/>
      <c r="M307" s="210"/>
      <c r="N307" s="211"/>
      <c r="O307" s="211"/>
      <c r="P307" s="211"/>
      <c r="Q307" s="211"/>
      <c r="R307" s="211"/>
      <c r="S307" s="211"/>
      <c r="T307" s="21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6" t="s">
        <v>190</v>
      </c>
      <c r="AU307" s="206" t="s">
        <v>88</v>
      </c>
      <c r="AV307" s="14" t="s">
        <v>141</v>
      </c>
      <c r="AW307" s="14" t="s">
        <v>32</v>
      </c>
      <c r="AX307" s="14" t="s">
        <v>80</v>
      </c>
      <c r="AY307" s="206" t="s">
        <v>142</v>
      </c>
    </row>
    <row r="308" s="12" customFormat="1" ht="22.8" customHeight="1">
      <c r="A308" s="12"/>
      <c r="B308" s="164"/>
      <c r="C308" s="12"/>
      <c r="D308" s="165" t="s">
        <v>75</v>
      </c>
      <c r="E308" s="189" t="s">
        <v>493</v>
      </c>
      <c r="F308" s="189" t="s">
        <v>494</v>
      </c>
      <c r="G308" s="12"/>
      <c r="H308" s="12"/>
      <c r="I308" s="167"/>
      <c r="J308" s="190">
        <f>BK308</f>
        <v>0</v>
      </c>
      <c r="K308" s="12"/>
      <c r="L308" s="164"/>
      <c r="M308" s="169"/>
      <c r="N308" s="170"/>
      <c r="O308" s="170"/>
      <c r="P308" s="171">
        <f>SUM(P309:P314)</f>
        <v>0</v>
      </c>
      <c r="Q308" s="170"/>
      <c r="R308" s="171">
        <f>SUM(R309:R314)</f>
        <v>0</v>
      </c>
      <c r="S308" s="170"/>
      <c r="T308" s="172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65" t="s">
        <v>88</v>
      </c>
      <c r="AT308" s="173" t="s">
        <v>75</v>
      </c>
      <c r="AU308" s="173" t="s">
        <v>80</v>
      </c>
      <c r="AY308" s="165" t="s">
        <v>142</v>
      </c>
      <c r="BK308" s="174">
        <f>SUM(BK309:BK314)</f>
        <v>0</v>
      </c>
    </row>
    <row r="309" s="2" customFormat="1" ht="24.15" customHeight="1">
      <c r="A309" s="36"/>
      <c r="B309" s="175"/>
      <c r="C309" s="176" t="s">
        <v>321</v>
      </c>
      <c r="D309" s="176" t="s">
        <v>143</v>
      </c>
      <c r="E309" s="177" t="s">
        <v>496</v>
      </c>
      <c r="F309" s="178" t="s">
        <v>497</v>
      </c>
      <c r="G309" s="179" t="s">
        <v>218</v>
      </c>
      <c r="H309" s="180">
        <v>192.21000000000001</v>
      </c>
      <c r="I309" s="181"/>
      <c r="J309" s="182">
        <f>ROUND(I309*H309,2)</f>
        <v>0</v>
      </c>
      <c r="K309" s="178" t="s">
        <v>155</v>
      </c>
      <c r="L309" s="37"/>
      <c r="M309" s="183" t="s">
        <v>1</v>
      </c>
      <c r="N309" s="184" t="s">
        <v>42</v>
      </c>
      <c r="O309" s="75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7" t="s">
        <v>98</v>
      </c>
      <c r="AT309" s="187" t="s">
        <v>143</v>
      </c>
      <c r="AU309" s="187" t="s">
        <v>88</v>
      </c>
      <c r="AY309" s="17" t="s">
        <v>142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17" t="s">
        <v>88</v>
      </c>
      <c r="BK309" s="188">
        <f>ROUND(I309*H309,2)</f>
        <v>0</v>
      </c>
      <c r="BL309" s="17" t="s">
        <v>98</v>
      </c>
      <c r="BM309" s="187" t="s">
        <v>441</v>
      </c>
    </row>
    <row r="310" s="13" customFormat="1">
      <c r="A310" s="13"/>
      <c r="B310" s="196"/>
      <c r="C310" s="13"/>
      <c r="D310" s="197" t="s">
        <v>190</v>
      </c>
      <c r="E310" s="198" t="s">
        <v>1</v>
      </c>
      <c r="F310" s="199" t="s">
        <v>716</v>
      </c>
      <c r="G310" s="13"/>
      <c r="H310" s="200">
        <v>192.21000000000001</v>
      </c>
      <c r="I310" s="201"/>
      <c r="J310" s="13"/>
      <c r="K310" s="13"/>
      <c r="L310" s="196"/>
      <c r="M310" s="202"/>
      <c r="N310" s="203"/>
      <c r="O310" s="203"/>
      <c r="P310" s="203"/>
      <c r="Q310" s="203"/>
      <c r="R310" s="203"/>
      <c r="S310" s="203"/>
      <c r="T310" s="20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8" t="s">
        <v>190</v>
      </c>
      <c r="AU310" s="198" t="s">
        <v>88</v>
      </c>
      <c r="AV310" s="13" t="s">
        <v>88</v>
      </c>
      <c r="AW310" s="13" t="s">
        <v>32</v>
      </c>
      <c r="AX310" s="13" t="s">
        <v>76</v>
      </c>
      <c r="AY310" s="198" t="s">
        <v>142</v>
      </c>
    </row>
    <row r="311" s="14" customFormat="1">
      <c r="A311" s="14"/>
      <c r="B311" s="205"/>
      <c r="C311" s="14"/>
      <c r="D311" s="197" t="s">
        <v>190</v>
      </c>
      <c r="E311" s="206" t="s">
        <v>1</v>
      </c>
      <c r="F311" s="207" t="s">
        <v>195</v>
      </c>
      <c r="G311" s="14"/>
      <c r="H311" s="208">
        <v>192.21000000000001</v>
      </c>
      <c r="I311" s="209"/>
      <c r="J311" s="14"/>
      <c r="K311" s="14"/>
      <c r="L311" s="205"/>
      <c r="M311" s="210"/>
      <c r="N311" s="211"/>
      <c r="O311" s="211"/>
      <c r="P311" s="211"/>
      <c r="Q311" s="211"/>
      <c r="R311" s="211"/>
      <c r="S311" s="211"/>
      <c r="T311" s="21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6" t="s">
        <v>190</v>
      </c>
      <c r="AU311" s="206" t="s">
        <v>88</v>
      </c>
      <c r="AV311" s="14" t="s">
        <v>141</v>
      </c>
      <c r="AW311" s="14" t="s">
        <v>32</v>
      </c>
      <c r="AX311" s="14" t="s">
        <v>80</v>
      </c>
      <c r="AY311" s="206" t="s">
        <v>142</v>
      </c>
    </row>
    <row r="312" s="2" customFormat="1" ht="24.15" customHeight="1">
      <c r="A312" s="36"/>
      <c r="B312" s="175"/>
      <c r="C312" s="176" t="s">
        <v>443</v>
      </c>
      <c r="D312" s="176" t="s">
        <v>143</v>
      </c>
      <c r="E312" s="177" t="s">
        <v>499</v>
      </c>
      <c r="F312" s="178" t="s">
        <v>500</v>
      </c>
      <c r="G312" s="179" t="s">
        <v>218</v>
      </c>
      <c r="H312" s="180">
        <v>192.21000000000001</v>
      </c>
      <c r="I312" s="181"/>
      <c r="J312" s="182">
        <f>ROUND(I312*H312,2)</f>
        <v>0</v>
      </c>
      <c r="K312" s="178" t="s">
        <v>155</v>
      </c>
      <c r="L312" s="37"/>
      <c r="M312" s="183" t="s">
        <v>1</v>
      </c>
      <c r="N312" s="184" t="s">
        <v>42</v>
      </c>
      <c r="O312" s="75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7" t="s">
        <v>98</v>
      </c>
      <c r="AT312" s="187" t="s">
        <v>143</v>
      </c>
      <c r="AU312" s="187" t="s">
        <v>88</v>
      </c>
      <c r="AY312" s="17" t="s">
        <v>142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7" t="s">
        <v>88</v>
      </c>
      <c r="BK312" s="188">
        <f>ROUND(I312*H312,2)</f>
        <v>0</v>
      </c>
      <c r="BL312" s="17" t="s">
        <v>98</v>
      </c>
      <c r="BM312" s="187" t="s">
        <v>446</v>
      </c>
    </row>
    <row r="313" s="13" customFormat="1">
      <c r="A313" s="13"/>
      <c r="B313" s="196"/>
      <c r="C313" s="13"/>
      <c r="D313" s="197" t="s">
        <v>190</v>
      </c>
      <c r="E313" s="198" t="s">
        <v>1</v>
      </c>
      <c r="F313" s="199" t="s">
        <v>716</v>
      </c>
      <c r="G313" s="13"/>
      <c r="H313" s="200">
        <v>192.21000000000001</v>
      </c>
      <c r="I313" s="201"/>
      <c r="J313" s="13"/>
      <c r="K313" s="13"/>
      <c r="L313" s="196"/>
      <c r="M313" s="202"/>
      <c r="N313" s="203"/>
      <c r="O313" s="203"/>
      <c r="P313" s="203"/>
      <c r="Q313" s="203"/>
      <c r="R313" s="203"/>
      <c r="S313" s="203"/>
      <c r="T313" s="20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8" t="s">
        <v>190</v>
      </c>
      <c r="AU313" s="198" t="s">
        <v>88</v>
      </c>
      <c r="AV313" s="13" t="s">
        <v>88</v>
      </c>
      <c r="AW313" s="13" t="s">
        <v>32</v>
      </c>
      <c r="AX313" s="13" t="s">
        <v>76</v>
      </c>
      <c r="AY313" s="198" t="s">
        <v>142</v>
      </c>
    </row>
    <row r="314" s="14" customFormat="1">
      <c r="A314" s="14"/>
      <c r="B314" s="205"/>
      <c r="C314" s="14"/>
      <c r="D314" s="197" t="s">
        <v>190</v>
      </c>
      <c r="E314" s="206" t="s">
        <v>1</v>
      </c>
      <c r="F314" s="207" t="s">
        <v>195</v>
      </c>
      <c r="G314" s="14"/>
      <c r="H314" s="208">
        <v>192.21000000000001</v>
      </c>
      <c r="I314" s="209"/>
      <c r="J314" s="14"/>
      <c r="K314" s="14"/>
      <c r="L314" s="205"/>
      <c r="M314" s="210"/>
      <c r="N314" s="211"/>
      <c r="O314" s="211"/>
      <c r="P314" s="211"/>
      <c r="Q314" s="211"/>
      <c r="R314" s="211"/>
      <c r="S314" s="211"/>
      <c r="T314" s="21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6" t="s">
        <v>190</v>
      </c>
      <c r="AU314" s="206" t="s">
        <v>88</v>
      </c>
      <c r="AV314" s="14" t="s">
        <v>141</v>
      </c>
      <c r="AW314" s="14" t="s">
        <v>32</v>
      </c>
      <c r="AX314" s="14" t="s">
        <v>80</v>
      </c>
      <c r="AY314" s="206" t="s">
        <v>142</v>
      </c>
    </row>
    <row r="315" s="12" customFormat="1" ht="25.92" customHeight="1">
      <c r="A315" s="12"/>
      <c r="B315" s="164"/>
      <c r="C315" s="12"/>
      <c r="D315" s="165" t="s">
        <v>75</v>
      </c>
      <c r="E315" s="166" t="s">
        <v>139</v>
      </c>
      <c r="F315" s="166" t="s">
        <v>140</v>
      </c>
      <c r="G315" s="12"/>
      <c r="H315" s="12"/>
      <c r="I315" s="167"/>
      <c r="J315" s="168">
        <f>BK315</f>
        <v>0</v>
      </c>
      <c r="K315" s="12"/>
      <c r="L315" s="164"/>
      <c r="M315" s="169"/>
      <c r="N315" s="170"/>
      <c r="O315" s="170"/>
      <c r="P315" s="171">
        <f>SUM(P316:P317)</f>
        <v>0</v>
      </c>
      <c r="Q315" s="170"/>
      <c r="R315" s="171">
        <f>SUM(R316:R317)</f>
        <v>0</v>
      </c>
      <c r="S315" s="170"/>
      <c r="T315" s="172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65" t="s">
        <v>141</v>
      </c>
      <c r="AT315" s="173" t="s">
        <v>75</v>
      </c>
      <c r="AU315" s="173" t="s">
        <v>76</v>
      </c>
      <c r="AY315" s="165" t="s">
        <v>142</v>
      </c>
      <c r="BK315" s="174">
        <f>SUM(BK316:BK317)</f>
        <v>0</v>
      </c>
    </row>
    <row r="316" s="2" customFormat="1" ht="24.15" customHeight="1">
      <c r="A316" s="36"/>
      <c r="B316" s="175"/>
      <c r="C316" s="176" t="s">
        <v>327</v>
      </c>
      <c r="D316" s="176" t="s">
        <v>143</v>
      </c>
      <c r="E316" s="177" t="s">
        <v>762</v>
      </c>
      <c r="F316" s="178" t="s">
        <v>763</v>
      </c>
      <c r="G316" s="179" t="s">
        <v>154</v>
      </c>
      <c r="H316" s="180">
        <v>1</v>
      </c>
      <c r="I316" s="181"/>
      <c r="J316" s="182">
        <f>ROUND(I316*H316,2)</f>
        <v>0</v>
      </c>
      <c r="K316" s="178" t="s">
        <v>1</v>
      </c>
      <c r="L316" s="37"/>
      <c r="M316" s="183" t="s">
        <v>1</v>
      </c>
      <c r="N316" s="184" t="s">
        <v>42</v>
      </c>
      <c r="O316" s="75"/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7" t="s">
        <v>147</v>
      </c>
      <c r="AT316" s="187" t="s">
        <v>143</v>
      </c>
      <c r="AU316" s="187" t="s">
        <v>80</v>
      </c>
      <c r="AY316" s="17" t="s">
        <v>142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7" t="s">
        <v>88</v>
      </c>
      <c r="BK316" s="188">
        <f>ROUND(I316*H316,2)</f>
        <v>0</v>
      </c>
      <c r="BL316" s="17" t="s">
        <v>147</v>
      </c>
      <c r="BM316" s="187" t="s">
        <v>452</v>
      </c>
    </row>
    <row r="317" s="2" customFormat="1" ht="16.5" customHeight="1">
      <c r="A317" s="36"/>
      <c r="B317" s="175"/>
      <c r="C317" s="176" t="s">
        <v>453</v>
      </c>
      <c r="D317" s="176" t="s">
        <v>143</v>
      </c>
      <c r="E317" s="177" t="s">
        <v>503</v>
      </c>
      <c r="F317" s="178" t="s">
        <v>504</v>
      </c>
      <c r="G317" s="179" t="s">
        <v>154</v>
      </c>
      <c r="H317" s="180">
        <v>1</v>
      </c>
      <c r="I317" s="181"/>
      <c r="J317" s="182">
        <f>ROUND(I317*H317,2)</f>
        <v>0</v>
      </c>
      <c r="K317" s="178" t="s">
        <v>1</v>
      </c>
      <c r="L317" s="37"/>
      <c r="M317" s="191" t="s">
        <v>1</v>
      </c>
      <c r="N317" s="192" t="s">
        <v>42</v>
      </c>
      <c r="O317" s="193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7" t="s">
        <v>147</v>
      </c>
      <c r="AT317" s="187" t="s">
        <v>143</v>
      </c>
      <c r="AU317" s="187" t="s">
        <v>80</v>
      </c>
      <c r="AY317" s="17" t="s">
        <v>142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7" t="s">
        <v>88</v>
      </c>
      <c r="BK317" s="188">
        <f>ROUND(I317*H317,2)</f>
        <v>0</v>
      </c>
      <c r="BL317" s="17" t="s">
        <v>147</v>
      </c>
      <c r="BM317" s="187" t="s">
        <v>456</v>
      </c>
    </row>
    <row r="318" s="2" customFormat="1" ht="6.96" customHeight="1">
      <c r="A318" s="36"/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37"/>
      <c r="M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</row>
  </sheetData>
  <autoFilter ref="C135:K3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764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765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ROUND(J125,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ROUND((SUM(BE125:BE136)),  2)</f>
        <v>0</v>
      </c>
      <c r="G35" s="36"/>
      <c r="H35" s="36"/>
      <c r="I35" s="134">
        <v>0.20999999999999999</v>
      </c>
      <c r="J35" s="133">
        <f>ROUND(((SUM(BE125:BE136))*I35),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ROUND((SUM(BF125:BF136)),  2)</f>
        <v>0</v>
      </c>
      <c r="G36" s="36"/>
      <c r="H36" s="36"/>
      <c r="I36" s="134">
        <v>0.12</v>
      </c>
      <c r="J36" s="133">
        <f>ROUND(((SUM(BF125:BF136))*I36),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ROUND((SUM(BG125:BG136)),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ROUND((SUM(BH125:BH136)),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ROUND((SUM(BI125:BI136)),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764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02 - VRN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J125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121</v>
      </c>
      <c r="E99" s="148"/>
      <c r="F99" s="148"/>
      <c r="G99" s="148"/>
      <c r="H99" s="148"/>
      <c r="I99" s="148"/>
      <c r="J99" s="149">
        <f>J126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122</v>
      </c>
      <c r="E100" s="148"/>
      <c r="F100" s="148"/>
      <c r="G100" s="148"/>
      <c r="H100" s="148"/>
      <c r="I100" s="148"/>
      <c r="J100" s="149">
        <f>J128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0"/>
      <c r="C101" s="10"/>
      <c r="D101" s="151" t="s">
        <v>123</v>
      </c>
      <c r="E101" s="152"/>
      <c r="F101" s="152"/>
      <c r="G101" s="152"/>
      <c r="H101" s="152"/>
      <c r="I101" s="152"/>
      <c r="J101" s="153">
        <f>J129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124</v>
      </c>
      <c r="E102" s="152"/>
      <c r="F102" s="152"/>
      <c r="G102" s="152"/>
      <c r="H102" s="152"/>
      <c r="I102" s="152"/>
      <c r="J102" s="153">
        <f>J131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125</v>
      </c>
      <c r="E103" s="152"/>
      <c r="F103" s="152"/>
      <c r="G103" s="152"/>
      <c r="H103" s="152"/>
      <c r="I103" s="152"/>
      <c r="J103" s="153">
        <f>J135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126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7" t="str">
        <f>E7</f>
        <v>Opravy fasád objektů DOZP a TS v areálu DPL Smečno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20"/>
      <c r="C114" s="30" t="s">
        <v>112</v>
      </c>
      <c r="L114" s="20"/>
    </row>
    <row r="115" s="2" customFormat="1" ht="16.5" customHeight="1">
      <c r="A115" s="36"/>
      <c r="B115" s="37"/>
      <c r="C115" s="36"/>
      <c r="D115" s="36"/>
      <c r="E115" s="127" t="s">
        <v>764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114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E11</f>
        <v>02 - VRN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F14</f>
        <v>Smečno</v>
      </c>
      <c r="G119" s="36"/>
      <c r="H119" s="36"/>
      <c r="I119" s="30" t="s">
        <v>22</v>
      </c>
      <c r="J119" s="67" t="str">
        <f>IF(J14="","",J14)</f>
        <v>28. 1. 2024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24</v>
      </c>
      <c r="D121" s="36"/>
      <c r="E121" s="36"/>
      <c r="F121" s="25" t="str">
        <f>E17</f>
        <v>Domov pod Lipami Smečno</v>
      </c>
      <c r="G121" s="36"/>
      <c r="H121" s="36"/>
      <c r="I121" s="30" t="s">
        <v>30</v>
      </c>
      <c r="J121" s="34" t="str">
        <f>E23</f>
        <v>Projekt stav - ing.Volný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6"/>
      <c r="E122" s="36"/>
      <c r="F122" s="25" t="str">
        <f>IF(E20="","",E20)</f>
        <v>Vyplň údaj</v>
      </c>
      <c r="G122" s="36"/>
      <c r="H122" s="36"/>
      <c r="I122" s="30" t="s">
        <v>33</v>
      </c>
      <c r="J122" s="34" t="str">
        <f>E26</f>
        <v>Milan Hájek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54"/>
      <c r="B124" s="155"/>
      <c r="C124" s="156" t="s">
        <v>127</v>
      </c>
      <c r="D124" s="157" t="s">
        <v>61</v>
      </c>
      <c r="E124" s="157" t="s">
        <v>57</v>
      </c>
      <c r="F124" s="157" t="s">
        <v>58</v>
      </c>
      <c r="G124" s="157" t="s">
        <v>128</v>
      </c>
      <c r="H124" s="157" t="s">
        <v>129</v>
      </c>
      <c r="I124" s="157" t="s">
        <v>130</v>
      </c>
      <c r="J124" s="157" t="s">
        <v>118</v>
      </c>
      <c r="K124" s="158" t="s">
        <v>131</v>
      </c>
      <c r="L124" s="159"/>
      <c r="M124" s="84" t="s">
        <v>1</v>
      </c>
      <c r="N124" s="85" t="s">
        <v>40</v>
      </c>
      <c r="O124" s="85" t="s">
        <v>132</v>
      </c>
      <c r="P124" s="85" t="s">
        <v>133</v>
      </c>
      <c r="Q124" s="85" t="s">
        <v>134</v>
      </c>
      <c r="R124" s="85" t="s">
        <v>135</v>
      </c>
      <c r="S124" s="85" t="s">
        <v>136</v>
      </c>
      <c r="T124" s="86" t="s">
        <v>137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6"/>
      <c r="B125" s="37"/>
      <c r="C125" s="91" t="s">
        <v>138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7"/>
      <c r="M125" s="87"/>
      <c r="N125" s="71"/>
      <c r="O125" s="88"/>
      <c r="P125" s="161">
        <f>P126+P128</f>
        <v>0</v>
      </c>
      <c r="Q125" s="88"/>
      <c r="R125" s="161">
        <f>R126+R128</f>
        <v>0</v>
      </c>
      <c r="S125" s="88"/>
      <c r="T125" s="162">
        <f>T126+T128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75</v>
      </c>
      <c r="AU125" s="17" t="s">
        <v>120</v>
      </c>
      <c r="BK125" s="163">
        <f>BK126+BK128</f>
        <v>0</v>
      </c>
    </row>
    <row r="126" s="12" customFormat="1" ht="25.92" customHeight="1">
      <c r="A126" s="12"/>
      <c r="B126" s="164"/>
      <c r="C126" s="12"/>
      <c r="D126" s="165" t="s">
        <v>75</v>
      </c>
      <c r="E126" s="166" t="s">
        <v>139</v>
      </c>
      <c r="F126" s="166" t="s">
        <v>140</v>
      </c>
      <c r="G126" s="12"/>
      <c r="H126" s="12"/>
      <c r="I126" s="167"/>
      <c r="J126" s="168">
        <f>BK126</f>
        <v>0</v>
      </c>
      <c r="K126" s="12"/>
      <c r="L126" s="164"/>
      <c r="M126" s="169"/>
      <c r="N126" s="170"/>
      <c r="O126" s="170"/>
      <c r="P126" s="171">
        <f>P127</f>
        <v>0</v>
      </c>
      <c r="Q126" s="170"/>
      <c r="R126" s="171">
        <f>R127</f>
        <v>0</v>
      </c>
      <c r="S126" s="170"/>
      <c r="T126" s="17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141</v>
      </c>
      <c r="AT126" s="173" t="s">
        <v>75</v>
      </c>
      <c r="AU126" s="173" t="s">
        <v>76</v>
      </c>
      <c r="AY126" s="165" t="s">
        <v>142</v>
      </c>
      <c r="BK126" s="174">
        <f>BK127</f>
        <v>0</v>
      </c>
    </row>
    <row r="127" s="2" customFormat="1" ht="16.5" customHeight="1">
      <c r="A127" s="36"/>
      <c r="B127" s="175"/>
      <c r="C127" s="176" t="s">
        <v>80</v>
      </c>
      <c r="D127" s="176" t="s">
        <v>143</v>
      </c>
      <c r="E127" s="177" t="s">
        <v>144</v>
      </c>
      <c r="F127" s="178" t="s">
        <v>145</v>
      </c>
      <c r="G127" s="179" t="s">
        <v>146</v>
      </c>
      <c r="H127" s="180">
        <v>1</v>
      </c>
      <c r="I127" s="181"/>
      <c r="J127" s="182">
        <f>ROUND(I127*H127,2)</f>
        <v>0</v>
      </c>
      <c r="K127" s="178" t="s">
        <v>1</v>
      </c>
      <c r="L127" s="37"/>
      <c r="M127" s="183" t="s">
        <v>1</v>
      </c>
      <c r="N127" s="184" t="s">
        <v>42</v>
      </c>
      <c r="O127" s="7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147</v>
      </c>
      <c r="AT127" s="187" t="s">
        <v>143</v>
      </c>
      <c r="AU127" s="187" t="s">
        <v>80</v>
      </c>
      <c r="AY127" s="17" t="s">
        <v>142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7" t="s">
        <v>88</v>
      </c>
      <c r="BK127" s="188">
        <f>ROUND(I127*H127,2)</f>
        <v>0</v>
      </c>
      <c r="BL127" s="17" t="s">
        <v>147</v>
      </c>
      <c r="BM127" s="187" t="s">
        <v>88</v>
      </c>
    </row>
    <row r="128" s="12" customFormat="1" ht="25.92" customHeight="1">
      <c r="A128" s="12"/>
      <c r="B128" s="164"/>
      <c r="C128" s="12"/>
      <c r="D128" s="165" t="s">
        <v>75</v>
      </c>
      <c r="E128" s="166" t="s">
        <v>86</v>
      </c>
      <c r="F128" s="166" t="s">
        <v>148</v>
      </c>
      <c r="G128" s="12"/>
      <c r="H128" s="12"/>
      <c r="I128" s="167"/>
      <c r="J128" s="168">
        <f>BK128</f>
        <v>0</v>
      </c>
      <c r="K128" s="12"/>
      <c r="L128" s="164"/>
      <c r="M128" s="169"/>
      <c r="N128" s="170"/>
      <c r="O128" s="170"/>
      <c r="P128" s="171">
        <f>P129+P131+P135</f>
        <v>0</v>
      </c>
      <c r="Q128" s="170"/>
      <c r="R128" s="171">
        <f>R129+R131+R135</f>
        <v>0</v>
      </c>
      <c r="S128" s="170"/>
      <c r="T128" s="172">
        <f>T129+T131+T135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5" t="s">
        <v>149</v>
      </c>
      <c r="AT128" s="173" t="s">
        <v>75</v>
      </c>
      <c r="AU128" s="173" t="s">
        <v>76</v>
      </c>
      <c r="AY128" s="165" t="s">
        <v>142</v>
      </c>
      <c r="BK128" s="174">
        <f>BK129+BK131+BK135</f>
        <v>0</v>
      </c>
    </row>
    <row r="129" s="12" customFormat="1" ht="22.8" customHeight="1">
      <c r="A129" s="12"/>
      <c r="B129" s="164"/>
      <c r="C129" s="12"/>
      <c r="D129" s="165" t="s">
        <v>75</v>
      </c>
      <c r="E129" s="189" t="s">
        <v>150</v>
      </c>
      <c r="F129" s="189" t="s">
        <v>151</v>
      </c>
      <c r="G129" s="12"/>
      <c r="H129" s="12"/>
      <c r="I129" s="167"/>
      <c r="J129" s="190">
        <f>BK129</f>
        <v>0</v>
      </c>
      <c r="K129" s="12"/>
      <c r="L129" s="164"/>
      <c r="M129" s="169"/>
      <c r="N129" s="170"/>
      <c r="O129" s="170"/>
      <c r="P129" s="171">
        <f>P130</f>
        <v>0</v>
      </c>
      <c r="Q129" s="170"/>
      <c r="R129" s="171">
        <f>R130</f>
        <v>0</v>
      </c>
      <c r="S129" s="170"/>
      <c r="T129" s="17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5" t="s">
        <v>149</v>
      </c>
      <c r="AT129" s="173" t="s">
        <v>75</v>
      </c>
      <c r="AU129" s="173" t="s">
        <v>80</v>
      </c>
      <c r="AY129" s="165" t="s">
        <v>142</v>
      </c>
      <c r="BK129" s="174">
        <f>BK130</f>
        <v>0</v>
      </c>
    </row>
    <row r="130" s="2" customFormat="1" ht="16.5" customHeight="1">
      <c r="A130" s="36"/>
      <c r="B130" s="175"/>
      <c r="C130" s="176" t="s">
        <v>88</v>
      </c>
      <c r="D130" s="176" t="s">
        <v>143</v>
      </c>
      <c r="E130" s="177" t="s">
        <v>152</v>
      </c>
      <c r="F130" s="178" t="s">
        <v>153</v>
      </c>
      <c r="G130" s="179" t="s">
        <v>154</v>
      </c>
      <c r="H130" s="180">
        <v>1</v>
      </c>
      <c r="I130" s="181"/>
      <c r="J130" s="182">
        <f>ROUND(I130*H130,2)</f>
        <v>0</v>
      </c>
      <c r="K130" s="178" t="s">
        <v>155</v>
      </c>
      <c r="L130" s="37"/>
      <c r="M130" s="183" t="s">
        <v>1</v>
      </c>
      <c r="N130" s="184" t="s">
        <v>42</v>
      </c>
      <c r="O130" s="75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141</v>
      </c>
      <c r="AT130" s="187" t="s">
        <v>143</v>
      </c>
      <c r="AU130" s="187" t="s">
        <v>88</v>
      </c>
      <c r="AY130" s="17" t="s">
        <v>142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88</v>
      </c>
      <c r="BK130" s="188">
        <f>ROUND(I130*H130,2)</f>
        <v>0</v>
      </c>
      <c r="BL130" s="17" t="s">
        <v>141</v>
      </c>
      <c r="BM130" s="187" t="s">
        <v>141</v>
      </c>
    </row>
    <row r="131" s="12" customFormat="1" ht="22.8" customHeight="1">
      <c r="A131" s="12"/>
      <c r="B131" s="164"/>
      <c r="C131" s="12"/>
      <c r="D131" s="165" t="s">
        <v>75</v>
      </c>
      <c r="E131" s="189" t="s">
        <v>156</v>
      </c>
      <c r="F131" s="189" t="s">
        <v>157</v>
      </c>
      <c r="G131" s="12"/>
      <c r="H131" s="12"/>
      <c r="I131" s="167"/>
      <c r="J131" s="190">
        <f>BK131</f>
        <v>0</v>
      </c>
      <c r="K131" s="12"/>
      <c r="L131" s="164"/>
      <c r="M131" s="169"/>
      <c r="N131" s="170"/>
      <c r="O131" s="170"/>
      <c r="P131" s="171">
        <f>SUM(P132:P134)</f>
        <v>0</v>
      </c>
      <c r="Q131" s="170"/>
      <c r="R131" s="171">
        <f>SUM(R132:R134)</f>
        <v>0</v>
      </c>
      <c r="S131" s="170"/>
      <c r="T131" s="17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5" t="s">
        <v>149</v>
      </c>
      <c r="AT131" s="173" t="s">
        <v>75</v>
      </c>
      <c r="AU131" s="173" t="s">
        <v>80</v>
      </c>
      <c r="AY131" s="165" t="s">
        <v>142</v>
      </c>
      <c r="BK131" s="174">
        <f>SUM(BK132:BK134)</f>
        <v>0</v>
      </c>
    </row>
    <row r="132" s="2" customFormat="1" ht="16.5" customHeight="1">
      <c r="A132" s="36"/>
      <c r="B132" s="175"/>
      <c r="C132" s="176" t="s">
        <v>158</v>
      </c>
      <c r="D132" s="176" t="s">
        <v>143</v>
      </c>
      <c r="E132" s="177" t="s">
        <v>159</v>
      </c>
      <c r="F132" s="178" t="s">
        <v>157</v>
      </c>
      <c r="G132" s="179" t="s">
        <v>146</v>
      </c>
      <c r="H132" s="180">
        <v>1</v>
      </c>
      <c r="I132" s="181"/>
      <c r="J132" s="182">
        <f>ROUND(I132*H132,2)</f>
        <v>0</v>
      </c>
      <c r="K132" s="178" t="s">
        <v>155</v>
      </c>
      <c r="L132" s="37"/>
      <c r="M132" s="183" t="s">
        <v>1</v>
      </c>
      <c r="N132" s="184" t="s">
        <v>42</v>
      </c>
      <c r="O132" s="7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141</v>
      </c>
      <c r="AT132" s="187" t="s">
        <v>143</v>
      </c>
      <c r="AU132" s="187" t="s">
        <v>88</v>
      </c>
      <c r="AY132" s="17" t="s">
        <v>142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88</v>
      </c>
      <c r="BK132" s="188">
        <f>ROUND(I132*H132,2)</f>
        <v>0</v>
      </c>
      <c r="BL132" s="17" t="s">
        <v>141</v>
      </c>
      <c r="BM132" s="187" t="s">
        <v>160</v>
      </c>
    </row>
    <row r="133" s="2" customFormat="1" ht="16.5" customHeight="1">
      <c r="A133" s="36"/>
      <c r="B133" s="175"/>
      <c r="C133" s="176" t="s">
        <v>141</v>
      </c>
      <c r="D133" s="176" t="s">
        <v>143</v>
      </c>
      <c r="E133" s="177" t="s">
        <v>161</v>
      </c>
      <c r="F133" s="178" t="s">
        <v>162</v>
      </c>
      <c r="G133" s="179" t="s">
        <v>163</v>
      </c>
      <c r="H133" s="180">
        <v>1</v>
      </c>
      <c r="I133" s="181"/>
      <c r="J133" s="182">
        <f>ROUND(I133*H133,2)</f>
        <v>0</v>
      </c>
      <c r="K133" s="178" t="s">
        <v>155</v>
      </c>
      <c r="L133" s="37"/>
      <c r="M133" s="183" t="s">
        <v>1</v>
      </c>
      <c r="N133" s="184" t="s">
        <v>42</v>
      </c>
      <c r="O133" s="75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141</v>
      </c>
      <c r="AT133" s="187" t="s">
        <v>143</v>
      </c>
      <c r="AU133" s="187" t="s">
        <v>88</v>
      </c>
      <c r="AY133" s="17" t="s">
        <v>142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88</v>
      </c>
      <c r="BK133" s="188">
        <f>ROUND(I133*H133,2)</f>
        <v>0</v>
      </c>
      <c r="BL133" s="17" t="s">
        <v>141</v>
      </c>
      <c r="BM133" s="187" t="s">
        <v>164</v>
      </c>
    </row>
    <row r="134" s="2" customFormat="1" ht="16.5" customHeight="1">
      <c r="A134" s="36"/>
      <c r="B134" s="175"/>
      <c r="C134" s="176" t="s">
        <v>149</v>
      </c>
      <c r="D134" s="176" t="s">
        <v>143</v>
      </c>
      <c r="E134" s="177" t="s">
        <v>165</v>
      </c>
      <c r="F134" s="178" t="s">
        <v>166</v>
      </c>
      <c r="G134" s="179" t="s">
        <v>163</v>
      </c>
      <c r="H134" s="180">
        <v>1</v>
      </c>
      <c r="I134" s="181"/>
      <c r="J134" s="182">
        <f>ROUND(I134*H134,2)</f>
        <v>0</v>
      </c>
      <c r="K134" s="178" t="s">
        <v>155</v>
      </c>
      <c r="L134" s="37"/>
      <c r="M134" s="183" t="s">
        <v>1</v>
      </c>
      <c r="N134" s="184" t="s">
        <v>42</v>
      </c>
      <c r="O134" s="7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141</v>
      </c>
      <c r="AT134" s="187" t="s">
        <v>143</v>
      </c>
      <c r="AU134" s="187" t="s">
        <v>88</v>
      </c>
      <c r="AY134" s="17" t="s">
        <v>142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88</v>
      </c>
      <c r="BK134" s="188">
        <f>ROUND(I134*H134,2)</f>
        <v>0</v>
      </c>
      <c r="BL134" s="17" t="s">
        <v>141</v>
      </c>
      <c r="BM134" s="187" t="s">
        <v>90</v>
      </c>
    </row>
    <row r="135" s="12" customFormat="1" ht="22.8" customHeight="1">
      <c r="A135" s="12"/>
      <c r="B135" s="164"/>
      <c r="C135" s="12"/>
      <c r="D135" s="165" t="s">
        <v>75</v>
      </c>
      <c r="E135" s="189" t="s">
        <v>167</v>
      </c>
      <c r="F135" s="189" t="s">
        <v>168</v>
      </c>
      <c r="G135" s="12"/>
      <c r="H135" s="12"/>
      <c r="I135" s="167"/>
      <c r="J135" s="190">
        <f>BK135</f>
        <v>0</v>
      </c>
      <c r="K135" s="12"/>
      <c r="L135" s="164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5" t="s">
        <v>149</v>
      </c>
      <c r="AT135" s="173" t="s">
        <v>75</v>
      </c>
      <c r="AU135" s="173" t="s">
        <v>80</v>
      </c>
      <c r="AY135" s="165" t="s">
        <v>142</v>
      </c>
      <c r="BK135" s="174">
        <f>BK136</f>
        <v>0</v>
      </c>
    </row>
    <row r="136" s="2" customFormat="1" ht="16.5" customHeight="1">
      <c r="A136" s="36"/>
      <c r="B136" s="175"/>
      <c r="C136" s="176" t="s">
        <v>160</v>
      </c>
      <c r="D136" s="176" t="s">
        <v>143</v>
      </c>
      <c r="E136" s="177" t="s">
        <v>169</v>
      </c>
      <c r="F136" s="178" t="s">
        <v>168</v>
      </c>
      <c r="G136" s="179" t="s">
        <v>146</v>
      </c>
      <c r="H136" s="180">
        <v>1</v>
      </c>
      <c r="I136" s="181"/>
      <c r="J136" s="182">
        <f>ROUND(I136*H136,2)</f>
        <v>0</v>
      </c>
      <c r="K136" s="178" t="s">
        <v>155</v>
      </c>
      <c r="L136" s="37"/>
      <c r="M136" s="191" t="s">
        <v>1</v>
      </c>
      <c r="N136" s="192" t="s">
        <v>42</v>
      </c>
      <c r="O136" s="193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141</v>
      </c>
      <c r="AT136" s="187" t="s">
        <v>143</v>
      </c>
      <c r="AU136" s="187" t="s">
        <v>88</v>
      </c>
      <c r="AY136" s="17" t="s">
        <v>142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88</v>
      </c>
      <c r="BK136" s="188">
        <f>ROUND(I136*H136,2)</f>
        <v>0</v>
      </c>
      <c r="BL136" s="17" t="s">
        <v>141</v>
      </c>
      <c r="BM136" s="187" t="s">
        <v>8</v>
      </c>
    </row>
    <row r="137" s="2" customFormat="1" ht="6.96" customHeight="1">
      <c r="A137" s="36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37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autoFilter ref="C124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764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766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ROUND((SUM(BE135:BE279)),  2)</f>
        <v>0</v>
      </c>
      <c r="G35" s="36"/>
      <c r="H35" s="36"/>
      <c r="I35" s="134">
        <v>0.20999999999999999</v>
      </c>
      <c r="J35" s="133">
        <f>ROUND(((SUM(BE135:BE279))*I35),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ROUND((SUM(BF135:BF279)),  2)</f>
        <v>0</v>
      </c>
      <c r="G36" s="36"/>
      <c r="H36" s="36"/>
      <c r="I36" s="134">
        <v>0.12</v>
      </c>
      <c r="J36" s="133">
        <f>ROUND(((SUM(BF135:BF279))*I36),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ROUND((SUM(BG135:BG279)),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ROUND((SUM(BH135:BH279)),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ROUND((SUM(BI135:BI279)),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764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20 - Objekt TS - oprava omítky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J137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173</v>
      </c>
      <c r="E101" s="152"/>
      <c r="F101" s="152"/>
      <c r="G101" s="152"/>
      <c r="H101" s="152"/>
      <c r="I101" s="152"/>
      <c r="J101" s="153">
        <f>J168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174</v>
      </c>
      <c r="E102" s="152"/>
      <c r="F102" s="152"/>
      <c r="G102" s="152"/>
      <c r="H102" s="152"/>
      <c r="I102" s="152"/>
      <c r="J102" s="153">
        <f>J182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507</v>
      </c>
      <c r="E103" s="152"/>
      <c r="F103" s="152"/>
      <c r="G103" s="152"/>
      <c r="H103" s="152"/>
      <c r="I103" s="152"/>
      <c r="J103" s="153">
        <f>J186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508</v>
      </c>
      <c r="E104" s="152"/>
      <c r="F104" s="152"/>
      <c r="G104" s="152"/>
      <c r="H104" s="152"/>
      <c r="I104" s="152"/>
      <c r="J104" s="153">
        <f>J190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175</v>
      </c>
      <c r="E105" s="152"/>
      <c r="F105" s="152"/>
      <c r="G105" s="152"/>
      <c r="H105" s="152"/>
      <c r="I105" s="152"/>
      <c r="J105" s="153">
        <f>J197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177</v>
      </c>
      <c r="E106" s="152"/>
      <c r="F106" s="152"/>
      <c r="G106" s="152"/>
      <c r="H106" s="152"/>
      <c r="I106" s="152"/>
      <c r="J106" s="153">
        <f>J229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178</v>
      </c>
      <c r="E107" s="152"/>
      <c r="F107" s="152"/>
      <c r="G107" s="152"/>
      <c r="H107" s="152"/>
      <c r="I107" s="152"/>
      <c r="J107" s="153">
        <f>J251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179</v>
      </c>
      <c r="E108" s="152"/>
      <c r="F108" s="152"/>
      <c r="G108" s="152"/>
      <c r="H108" s="152"/>
      <c r="I108" s="152"/>
      <c r="J108" s="153">
        <f>J257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6"/>
      <c r="C109" s="9"/>
      <c r="D109" s="147" t="s">
        <v>180</v>
      </c>
      <c r="E109" s="148"/>
      <c r="F109" s="148"/>
      <c r="G109" s="148"/>
      <c r="H109" s="148"/>
      <c r="I109" s="148"/>
      <c r="J109" s="149">
        <f>J259</f>
        <v>0</v>
      </c>
      <c r="K109" s="9"/>
      <c r="L109" s="14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0"/>
      <c r="C110" s="10"/>
      <c r="D110" s="151" t="s">
        <v>181</v>
      </c>
      <c r="E110" s="152"/>
      <c r="F110" s="152"/>
      <c r="G110" s="152"/>
      <c r="H110" s="152"/>
      <c r="I110" s="152"/>
      <c r="J110" s="153">
        <f>J260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509</v>
      </c>
      <c r="E111" s="152"/>
      <c r="F111" s="152"/>
      <c r="G111" s="152"/>
      <c r="H111" s="152"/>
      <c r="I111" s="152"/>
      <c r="J111" s="153">
        <f>J265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183</v>
      </c>
      <c r="E112" s="152"/>
      <c r="F112" s="152"/>
      <c r="G112" s="152"/>
      <c r="H112" s="152"/>
      <c r="I112" s="152"/>
      <c r="J112" s="153">
        <f>J271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46"/>
      <c r="C113" s="9"/>
      <c r="D113" s="147" t="s">
        <v>121</v>
      </c>
      <c r="E113" s="148"/>
      <c r="F113" s="148"/>
      <c r="G113" s="148"/>
      <c r="H113" s="148"/>
      <c r="I113" s="148"/>
      <c r="J113" s="149">
        <f>J278</f>
        <v>0</v>
      </c>
      <c r="K113" s="9"/>
      <c r="L113" s="14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21" t="s">
        <v>126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16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127" t="str">
        <f>E7</f>
        <v>Opravy fasád objektů DOZP a TS v areálu DPL Smečno</v>
      </c>
      <c r="F123" s="30"/>
      <c r="G123" s="30"/>
      <c r="H123" s="30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" customFormat="1" ht="12" customHeight="1">
      <c r="B124" s="20"/>
      <c r="C124" s="30" t="s">
        <v>112</v>
      </c>
      <c r="L124" s="20"/>
    </row>
    <row r="125" s="2" customFormat="1" ht="16.5" customHeight="1">
      <c r="A125" s="36"/>
      <c r="B125" s="37"/>
      <c r="C125" s="36"/>
      <c r="D125" s="36"/>
      <c r="E125" s="127" t="s">
        <v>764</v>
      </c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114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E11</f>
        <v>20 - Objekt TS - oprava omítky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6"/>
      <c r="E129" s="36"/>
      <c r="F129" s="25" t="str">
        <f>F14</f>
        <v>Smečno</v>
      </c>
      <c r="G129" s="36"/>
      <c r="H129" s="36"/>
      <c r="I129" s="30" t="s">
        <v>22</v>
      </c>
      <c r="J129" s="67" t="str">
        <f>IF(J14="","",J14)</f>
        <v>28. 1. 2024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30" t="s">
        <v>24</v>
      </c>
      <c r="D131" s="36"/>
      <c r="E131" s="36"/>
      <c r="F131" s="25" t="str">
        <f>E17</f>
        <v>Domov pod Lipami Smečno</v>
      </c>
      <c r="G131" s="36"/>
      <c r="H131" s="36"/>
      <c r="I131" s="30" t="s">
        <v>30</v>
      </c>
      <c r="J131" s="34" t="str">
        <f>E23</f>
        <v>Projekt stav - ing.Volný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28</v>
      </c>
      <c r="D132" s="36"/>
      <c r="E132" s="36"/>
      <c r="F132" s="25" t="str">
        <f>IF(E20="","",E20)</f>
        <v>Vyplň údaj</v>
      </c>
      <c r="G132" s="36"/>
      <c r="H132" s="36"/>
      <c r="I132" s="30" t="s">
        <v>33</v>
      </c>
      <c r="J132" s="34" t="str">
        <f>E26</f>
        <v>Milan Hájek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54"/>
      <c r="B134" s="155"/>
      <c r="C134" s="156" t="s">
        <v>127</v>
      </c>
      <c r="D134" s="157" t="s">
        <v>61</v>
      </c>
      <c r="E134" s="157" t="s">
        <v>57</v>
      </c>
      <c r="F134" s="157" t="s">
        <v>58</v>
      </c>
      <c r="G134" s="157" t="s">
        <v>128</v>
      </c>
      <c r="H134" s="157" t="s">
        <v>129</v>
      </c>
      <c r="I134" s="157" t="s">
        <v>130</v>
      </c>
      <c r="J134" s="157" t="s">
        <v>118</v>
      </c>
      <c r="K134" s="158" t="s">
        <v>131</v>
      </c>
      <c r="L134" s="159"/>
      <c r="M134" s="84" t="s">
        <v>1</v>
      </c>
      <c r="N134" s="85" t="s">
        <v>40</v>
      </c>
      <c r="O134" s="85" t="s">
        <v>132</v>
      </c>
      <c r="P134" s="85" t="s">
        <v>133</v>
      </c>
      <c r="Q134" s="85" t="s">
        <v>134</v>
      </c>
      <c r="R134" s="85" t="s">
        <v>135</v>
      </c>
      <c r="S134" s="85" t="s">
        <v>136</v>
      </c>
      <c r="T134" s="86" t="s">
        <v>137</v>
      </c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</row>
    <row r="135" s="2" customFormat="1" ht="22.8" customHeight="1">
      <c r="A135" s="36"/>
      <c r="B135" s="37"/>
      <c r="C135" s="91" t="s">
        <v>138</v>
      </c>
      <c r="D135" s="36"/>
      <c r="E135" s="36"/>
      <c r="F135" s="36"/>
      <c r="G135" s="36"/>
      <c r="H135" s="36"/>
      <c r="I135" s="36"/>
      <c r="J135" s="160">
        <f>BK135</f>
        <v>0</v>
      </c>
      <c r="K135" s="36"/>
      <c r="L135" s="37"/>
      <c r="M135" s="87"/>
      <c r="N135" s="71"/>
      <c r="O135" s="88"/>
      <c r="P135" s="161">
        <f>P136+P259+P278</f>
        <v>0</v>
      </c>
      <c r="Q135" s="88"/>
      <c r="R135" s="161">
        <f>R136+R259+R278</f>
        <v>0</v>
      </c>
      <c r="S135" s="88"/>
      <c r="T135" s="162">
        <f>T136+T259+T278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75</v>
      </c>
      <c r="AU135" s="17" t="s">
        <v>120</v>
      </c>
      <c r="BK135" s="163">
        <f>BK136+BK259+BK278</f>
        <v>0</v>
      </c>
    </row>
    <row r="136" s="12" customFormat="1" ht="25.92" customHeight="1">
      <c r="A136" s="12"/>
      <c r="B136" s="164"/>
      <c r="C136" s="12"/>
      <c r="D136" s="165" t="s">
        <v>75</v>
      </c>
      <c r="E136" s="166" t="s">
        <v>184</v>
      </c>
      <c r="F136" s="166" t="s">
        <v>185</v>
      </c>
      <c r="G136" s="12"/>
      <c r="H136" s="12"/>
      <c r="I136" s="167"/>
      <c r="J136" s="168">
        <f>BK136</f>
        <v>0</v>
      </c>
      <c r="K136" s="12"/>
      <c r="L136" s="164"/>
      <c r="M136" s="169"/>
      <c r="N136" s="170"/>
      <c r="O136" s="170"/>
      <c r="P136" s="171">
        <f>P137+P168+P182+P186+P190+P197+P229+P251+P257</f>
        <v>0</v>
      </c>
      <c r="Q136" s="170"/>
      <c r="R136" s="171">
        <f>R137+R168+R182+R186+R190+R197+R229+R251+R257</f>
        <v>0</v>
      </c>
      <c r="S136" s="170"/>
      <c r="T136" s="172">
        <f>T137+T168+T182+T186+T190+T197+T229+T251+T257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5" t="s">
        <v>80</v>
      </c>
      <c r="AT136" s="173" t="s">
        <v>75</v>
      </c>
      <c r="AU136" s="173" t="s">
        <v>76</v>
      </c>
      <c r="AY136" s="165" t="s">
        <v>142</v>
      </c>
      <c r="BK136" s="174">
        <f>BK137+BK168+BK182+BK186+BK190+BK197+BK229+BK251+BK257</f>
        <v>0</v>
      </c>
    </row>
    <row r="137" s="12" customFormat="1" ht="22.8" customHeight="1">
      <c r="A137" s="12"/>
      <c r="B137" s="164"/>
      <c r="C137" s="12"/>
      <c r="D137" s="165" t="s">
        <v>75</v>
      </c>
      <c r="E137" s="189" t="s">
        <v>80</v>
      </c>
      <c r="F137" s="189" t="s">
        <v>186</v>
      </c>
      <c r="G137" s="12"/>
      <c r="H137" s="12"/>
      <c r="I137" s="167"/>
      <c r="J137" s="190">
        <f>BK137</f>
        <v>0</v>
      </c>
      <c r="K137" s="12"/>
      <c r="L137" s="164"/>
      <c r="M137" s="169"/>
      <c r="N137" s="170"/>
      <c r="O137" s="170"/>
      <c r="P137" s="171">
        <f>SUM(P138:P167)</f>
        <v>0</v>
      </c>
      <c r="Q137" s="170"/>
      <c r="R137" s="171">
        <f>SUM(R138:R167)</f>
        <v>0</v>
      </c>
      <c r="S137" s="170"/>
      <c r="T137" s="172">
        <f>SUM(T138:T167)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5" t="s">
        <v>80</v>
      </c>
      <c r="AT137" s="173" t="s">
        <v>75</v>
      </c>
      <c r="AU137" s="173" t="s">
        <v>80</v>
      </c>
      <c r="AY137" s="165" t="s">
        <v>142</v>
      </c>
      <c r="BK137" s="174">
        <f>SUM(BK138:BK167)</f>
        <v>0</v>
      </c>
    </row>
    <row r="138" s="2" customFormat="1" ht="33" customHeight="1">
      <c r="A138" s="36"/>
      <c r="B138" s="175"/>
      <c r="C138" s="176" t="s">
        <v>80</v>
      </c>
      <c r="D138" s="176" t="s">
        <v>143</v>
      </c>
      <c r="E138" s="177" t="s">
        <v>767</v>
      </c>
      <c r="F138" s="178" t="s">
        <v>768</v>
      </c>
      <c r="G138" s="179" t="s">
        <v>189</v>
      </c>
      <c r="H138" s="180">
        <v>15.48</v>
      </c>
      <c r="I138" s="181"/>
      <c r="J138" s="182">
        <f>ROUND(I138*H138,2)</f>
        <v>0</v>
      </c>
      <c r="K138" s="178" t="s">
        <v>155</v>
      </c>
      <c r="L138" s="37"/>
      <c r="M138" s="183" t="s">
        <v>1</v>
      </c>
      <c r="N138" s="184" t="s">
        <v>42</v>
      </c>
      <c r="O138" s="7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141</v>
      </c>
      <c r="AT138" s="187" t="s">
        <v>143</v>
      </c>
      <c r="AU138" s="187" t="s">
        <v>88</v>
      </c>
      <c r="AY138" s="17" t="s">
        <v>142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88</v>
      </c>
      <c r="BK138" s="188">
        <f>ROUND(I138*H138,2)</f>
        <v>0</v>
      </c>
      <c r="BL138" s="17" t="s">
        <v>141</v>
      </c>
      <c r="BM138" s="187" t="s">
        <v>88</v>
      </c>
    </row>
    <row r="139" s="13" customFormat="1">
      <c r="A139" s="13"/>
      <c r="B139" s="196"/>
      <c r="C139" s="13"/>
      <c r="D139" s="197" t="s">
        <v>190</v>
      </c>
      <c r="E139" s="198" t="s">
        <v>1</v>
      </c>
      <c r="F139" s="199" t="s">
        <v>769</v>
      </c>
      <c r="G139" s="13"/>
      <c r="H139" s="200">
        <v>14.4</v>
      </c>
      <c r="I139" s="201"/>
      <c r="J139" s="13"/>
      <c r="K139" s="13"/>
      <c r="L139" s="196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190</v>
      </c>
      <c r="AU139" s="198" t="s">
        <v>88</v>
      </c>
      <c r="AV139" s="13" t="s">
        <v>88</v>
      </c>
      <c r="AW139" s="13" t="s">
        <v>32</v>
      </c>
      <c r="AX139" s="13" t="s">
        <v>76</v>
      </c>
      <c r="AY139" s="198" t="s">
        <v>142</v>
      </c>
    </row>
    <row r="140" s="13" customFormat="1">
      <c r="A140" s="13"/>
      <c r="B140" s="196"/>
      <c r="C140" s="13"/>
      <c r="D140" s="197" t="s">
        <v>190</v>
      </c>
      <c r="E140" s="198" t="s">
        <v>1</v>
      </c>
      <c r="F140" s="199" t="s">
        <v>770</v>
      </c>
      <c r="G140" s="13"/>
      <c r="H140" s="200">
        <v>1.0800000000000001</v>
      </c>
      <c r="I140" s="201"/>
      <c r="J140" s="13"/>
      <c r="K140" s="13"/>
      <c r="L140" s="196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190</v>
      </c>
      <c r="AU140" s="198" t="s">
        <v>88</v>
      </c>
      <c r="AV140" s="13" t="s">
        <v>88</v>
      </c>
      <c r="AW140" s="13" t="s">
        <v>32</v>
      </c>
      <c r="AX140" s="13" t="s">
        <v>76</v>
      </c>
      <c r="AY140" s="198" t="s">
        <v>142</v>
      </c>
    </row>
    <row r="141" s="14" customFormat="1">
      <c r="A141" s="14"/>
      <c r="B141" s="205"/>
      <c r="C141" s="14"/>
      <c r="D141" s="197" t="s">
        <v>190</v>
      </c>
      <c r="E141" s="206" t="s">
        <v>1</v>
      </c>
      <c r="F141" s="207" t="s">
        <v>195</v>
      </c>
      <c r="G141" s="14"/>
      <c r="H141" s="208">
        <v>15.48</v>
      </c>
      <c r="I141" s="209"/>
      <c r="J141" s="14"/>
      <c r="K141" s="14"/>
      <c r="L141" s="205"/>
      <c r="M141" s="210"/>
      <c r="N141" s="211"/>
      <c r="O141" s="211"/>
      <c r="P141" s="211"/>
      <c r="Q141" s="211"/>
      <c r="R141" s="211"/>
      <c r="S141" s="211"/>
      <c r="T141" s="21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6" t="s">
        <v>190</v>
      </c>
      <c r="AU141" s="206" t="s">
        <v>88</v>
      </c>
      <c r="AV141" s="14" t="s">
        <v>141</v>
      </c>
      <c r="AW141" s="14" t="s">
        <v>32</v>
      </c>
      <c r="AX141" s="14" t="s">
        <v>80</v>
      </c>
      <c r="AY141" s="206" t="s">
        <v>142</v>
      </c>
    </row>
    <row r="142" s="2" customFormat="1" ht="33" customHeight="1">
      <c r="A142" s="36"/>
      <c r="B142" s="175"/>
      <c r="C142" s="176" t="s">
        <v>88</v>
      </c>
      <c r="D142" s="176" t="s">
        <v>143</v>
      </c>
      <c r="E142" s="177" t="s">
        <v>187</v>
      </c>
      <c r="F142" s="178" t="s">
        <v>188</v>
      </c>
      <c r="G142" s="179" t="s">
        <v>189</v>
      </c>
      <c r="H142" s="180">
        <v>34.767000000000003</v>
      </c>
      <c r="I142" s="181"/>
      <c r="J142" s="182">
        <f>ROUND(I142*H142,2)</f>
        <v>0</v>
      </c>
      <c r="K142" s="178" t="s">
        <v>155</v>
      </c>
      <c r="L142" s="37"/>
      <c r="M142" s="183" t="s">
        <v>1</v>
      </c>
      <c r="N142" s="184" t="s">
        <v>42</v>
      </c>
      <c r="O142" s="7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141</v>
      </c>
      <c r="AT142" s="187" t="s">
        <v>143</v>
      </c>
      <c r="AU142" s="187" t="s">
        <v>88</v>
      </c>
      <c r="AY142" s="17" t="s">
        <v>142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7" t="s">
        <v>88</v>
      </c>
      <c r="BK142" s="188">
        <f>ROUND(I142*H142,2)</f>
        <v>0</v>
      </c>
      <c r="BL142" s="17" t="s">
        <v>141</v>
      </c>
      <c r="BM142" s="187" t="s">
        <v>141</v>
      </c>
    </row>
    <row r="143" s="13" customFormat="1">
      <c r="A143" s="13"/>
      <c r="B143" s="196"/>
      <c r="C143" s="13"/>
      <c r="D143" s="197" t="s">
        <v>190</v>
      </c>
      <c r="E143" s="198" t="s">
        <v>1</v>
      </c>
      <c r="F143" s="199" t="s">
        <v>771</v>
      </c>
      <c r="G143" s="13"/>
      <c r="H143" s="200">
        <v>34.767000000000003</v>
      </c>
      <c r="I143" s="201"/>
      <c r="J143" s="13"/>
      <c r="K143" s="13"/>
      <c r="L143" s="196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190</v>
      </c>
      <c r="AU143" s="198" t="s">
        <v>88</v>
      </c>
      <c r="AV143" s="13" t="s">
        <v>88</v>
      </c>
      <c r="AW143" s="13" t="s">
        <v>32</v>
      </c>
      <c r="AX143" s="13" t="s">
        <v>76</v>
      </c>
      <c r="AY143" s="198" t="s">
        <v>142</v>
      </c>
    </row>
    <row r="144" s="14" customFormat="1">
      <c r="A144" s="14"/>
      <c r="B144" s="205"/>
      <c r="C144" s="14"/>
      <c r="D144" s="197" t="s">
        <v>190</v>
      </c>
      <c r="E144" s="206" t="s">
        <v>1</v>
      </c>
      <c r="F144" s="207" t="s">
        <v>195</v>
      </c>
      <c r="G144" s="14"/>
      <c r="H144" s="208">
        <v>34.767000000000003</v>
      </c>
      <c r="I144" s="209"/>
      <c r="J144" s="14"/>
      <c r="K144" s="14"/>
      <c r="L144" s="205"/>
      <c r="M144" s="210"/>
      <c r="N144" s="211"/>
      <c r="O144" s="211"/>
      <c r="P144" s="211"/>
      <c r="Q144" s="211"/>
      <c r="R144" s="211"/>
      <c r="S144" s="211"/>
      <c r="T144" s="21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6" t="s">
        <v>190</v>
      </c>
      <c r="AU144" s="206" t="s">
        <v>88</v>
      </c>
      <c r="AV144" s="14" t="s">
        <v>141</v>
      </c>
      <c r="AW144" s="14" t="s">
        <v>32</v>
      </c>
      <c r="AX144" s="14" t="s">
        <v>80</v>
      </c>
      <c r="AY144" s="206" t="s">
        <v>142</v>
      </c>
    </row>
    <row r="145" s="2" customFormat="1" ht="37.8" customHeight="1">
      <c r="A145" s="36"/>
      <c r="B145" s="175"/>
      <c r="C145" s="176" t="s">
        <v>158</v>
      </c>
      <c r="D145" s="176" t="s">
        <v>143</v>
      </c>
      <c r="E145" s="177" t="s">
        <v>198</v>
      </c>
      <c r="F145" s="178" t="s">
        <v>199</v>
      </c>
      <c r="G145" s="179" t="s">
        <v>189</v>
      </c>
      <c r="H145" s="180">
        <v>28.280000000000001</v>
      </c>
      <c r="I145" s="181"/>
      <c r="J145" s="182">
        <f>ROUND(I145*H145,2)</f>
        <v>0</v>
      </c>
      <c r="K145" s="178" t="s">
        <v>155</v>
      </c>
      <c r="L145" s="37"/>
      <c r="M145" s="183" t="s">
        <v>1</v>
      </c>
      <c r="N145" s="184" t="s">
        <v>42</v>
      </c>
      <c r="O145" s="7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141</v>
      </c>
      <c r="AT145" s="187" t="s">
        <v>143</v>
      </c>
      <c r="AU145" s="187" t="s">
        <v>88</v>
      </c>
      <c r="AY145" s="17" t="s">
        <v>142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88</v>
      </c>
      <c r="BK145" s="188">
        <f>ROUND(I145*H145,2)</f>
        <v>0</v>
      </c>
      <c r="BL145" s="17" t="s">
        <v>141</v>
      </c>
      <c r="BM145" s="187" t="s">
        <v>160</v>
      </c>
    </row>
    <row r="146" s="13" customFormat="1">
      <c r="A146" s="13"/>
      <c r="B146" s="196"/>
      <c r="C146" s="13"/>
      <c r="D146" s="197" t="s">
        <v>190</v>
      </c>
      <c r="E146" s="198" t="s">
        <v>1</v>
      </c>
      <c r="F146" s="199" t="s">
        <v>772</v>
      </c>
      <c r="G146" s="13"/>
      <c r="H146" s="200">
        <v>28.280000000000001</v>
      </c>
      <c r="I146" s="201"/>
      <c r="J146" s="13"/>
      <c r="K146" s="13"/>
      <c r="L146" s="196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190</v>
      </c>
      <c r="AU146" s="198" t="s">
        <v>88</v>
      </c>
      <c r="AV146" s="13" t="s">
        <v>88</v>
      </c>
      <c r="AW146" s="13" t="s">
        <v>32</v>
      </c>
      <c r="AX146" s="13" t="s">
        <v>76</v>
      </c>
      <c r="AY146" s="198" t="s">
        <v>142</v>
      </c>
    </row>
    <row r="147" s="14" customFormat="1">
      <c r="A147" s="14"/>
      <c r="B147" s="205"/>
      <c r="C147" s="14"/>
      <c r="D147" s="197" t="s">
        <v>190</v>
      </c>
      <c r="E147" s="206" t="s">
        <v>1</v>
      </c>
      <c r="F147" s="207" t="s">
        <v>195</v>
      </c>
      <c r="G147" s="14"/>
      <c r="H147" s="208">
        <v>28.280000000000001</v>
      </c>
      <c r="I147" s="209"/>
      <c r="J147" s="14"/>
      <c r="K147" s="14"/>
      <c r="L147" s="205"/>
      <c r="M147" s="210"/>
      <c r="N147" s="211"/>
      <c r="O147" s="211"/>
      <c r="P147" s="211"/>
      <c r="Q147" s="211"/>
      <c r="R147" s="211"/>
      <c r="S147" s="211"/>
      <c r="T147" s="21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6" t="s">
        <v>190</v>
      </c>
      <c r="AU147" s="206" t="s">
        <v>88</v>
      </c>
      <c r="AV147" s="14" t="s">
        <v>141</v>
      </c>
      <c r="AW147" s="14" t="s">
        <v>32</v>
      </c>
      <c r="AX147" s="14" t="s">
        <v>80</v>
      </c>
      <c r="AY147" s="206" t="s">
        <v>142</v>
      </c>
    </row>
    <row r="148" s="2" customFormat="1" ht="33" customHeight="1">
      <c r="A148" s="36"/>
      <c r="B148" s="175"/>
      <c r="C148" s="176" t="s">
        <v>141</v>
      </c>
      <c r="D148" s="176" t="s">
        <v>143</v>
      </c>
      <c r="E148" s="177" t="s">
        <v>203</v>
      </c>
      <c r="F148" s="178" t="s">
        <v>204</v>
      </c>
      <c r="G148" s="179" t="s">
        <v>205</v>
      </c>
      <c r="H148" s="180">
        <v>56.560000000000002</v>
      </c>
      <c r="I148" s="181"/>
      <c r="J148" s="182">
        <f>ROUND(I148*H148,2)</f>
        <v>0</v>
      </c>
      <c r="K148" s="178" t="s">
        <v>155</v>
      </c>
      <c r="L148" s="37"/>
      <c r="M148" s="183" t="s">
        <v>1</v>
      </c>
      <c r="N148" s="184" t="s">
        <v>42</v>
      </c>
      <c r="O148" s="7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143</v>
      </c>
      <c r="AU148" s="187" t="s">
        <v>88</v>
      </c>
      <c r="AY148" s="17" t="s">
        <v>142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88</v>
      </c>
      <c r="BK148" s="188">
        <f>ROUND(I148*H148,2)</f>
        <v>0</v>
      </c>
      <c r="BL148" s="17" t="s">
        <v>141</v>
      </c>
      <c r="BM148" s="187" t="s">
        <v>164</v>
      </c>
    </row>
    <row r="149" s="13" customFormat="1">
      <c r="A149" s="13"/>
      <c r="B149" s="196"/>
      <c r="C149" s="13"/>
      <c r="D149" s="197" t="s">
        <v>190</v>
      </c>
      <c r="E149" s="198" t="s">
        <v>1</v>
      </c>
      <c r="F149" s="199" t="s">
        <v>773</v>
      </c>
      <c r="G149" s="13"/>
      <c r="H149" s="200">
        <v>56.560000000000002</v>
      </c>
      <c r="I149" s="201"/>
      <c r="J149" s="13"/>
      <c r="K149" s="13"/>
      <c r="L149" s="196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190</v>
      </c>
      <c r="AU149" s="198" t="s">
        <v>88</v>
      </c>
      <c r="AV149" s="13" t="s">
        <v>88</v>
      </c>
      <c r="AW149" s="13" t="s">
        <v>32</v>
      </c>
      <c r="AX149" s="13" t="s">
        <v>76</v>
      </c>
      <c r="AY149" s="198" t="s">
        <v>142</v>
      </c>
    </row>
    <row r="150" s="14" customFormat="1">
      <c r="A150" s="14"/>
      <c r="B150" s="205"/>
      <c r="C150" s="14"/>
      <c r="D150" s="197" t="s">
        <v>190</v>
      </c>
      <c r="E150" s="206" t="s">
        <v>1</v>
      </c>
      <c r="F150" s="207" t="s">
        <v>195</v>
      </c>
      <c r="G150" s="14"/>
      <c r="H150" s="208">
        <v>56.560000000000002</v>
      </c>
      <c r="I150" s="209"/>
      <c r="J150" s="14"/>
      <c r="K150" s="14"/>
      <c r="L150" s="205"/>
      <c r="M150" s="210"/>
      <c r="N150" s="211"/>
      <c r="O150" s="211"/>
      <c r="P150" s="211"/>
      <c r="Q150" s="211"/>
      <c r="R150" s="211"/>
      <c r="S150" s="211"/>
      <c r="T150" s="21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6" t="s">
        <v>190</v>
      </c>
      <c r="AU150" s="206" t="s">
        <v>88</v>
      </c>
      <c r="AV150" s="14" t="s">
        <v>141</v>
      </c>
      <c r="AW150" s="14" t="s">
        <v>32</v>
      </c>
      <c r="AX150" s="14" t="s">
        <v>80</v>
      </c>
      <c r="AY150" s="206" t="s">
        <v>142</v>
      </c>
    </row>
    <row r="151" s="2" customFormat="1" ht="16.5" customHeight="1">
      <c r="A151" s="36"/>
      <c r="B151" s="175"/>
      <c r="C151" s="176" t="s">
        <v>149</v>
      </c>
      <c r="D151" s="176" t="s">
        <v>143</v>
      </c>
      <c r="E151" s="177" t="s">
        <v>207</v>
      </c>
      <c r="F151" s="178" t="s">
        <v>208</v>
      </c>
      <c r="G151" s="179" t="s">
        <v>189</v>
      </c>
      <c r="H151" s="180">
        <v>28.280000000000001</v>
      </c>
      <c r="I151" s="181"/>
      <c r="J151" s="182">
        <f>ROUND(I151*H151,2)</f>
        <v>0</v>
      </c>
      <c r="K151" s="178" t="s">
        <v>155</v>
      </c>
      <c r="L151" s="37"/>
      <c r="M151" s="183" t="s">
        <v>1</v>
      </c>
      <c r="N151" s="184" t="s">
        <v>42</v>
      </c>
      <c r="O151" s="75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141</v>
      </c>
      <c r="AT151" s="187" t="s">
        <v>143</v>
      </c>
      <c r="AU151" s="187" t="s">
        <v>88</v>
      </c>
      <c r="AY151" s="17" t="s">
        <v>142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88</v>
      </c>
      <c r="BK151" s="188">
        <f>ROUND(I151*H151,2)</f>
        <v>0</v>
      </c>
      <c r="BL151" s="17" t="s">
        <v>141</v>
      </c>
      <c r="BM151" s="187" t="s">
        <v>90</v>
      </c>
    </row>
    <row r="152" s="2" customFormat="1" ht="24.15" customHeight="1">
      <c r="A152" s="36"/>
      <c r="B152" s="175"/>
      <c r="C152" s="176" t="s">
        <v>160</v>
      </c>
      <c r="D152" s="176" t="s">
        <v>143</v>
      </c>
      <c r="E152" s="177" t="s">
        <v>210</v>
      </c>
      <c r="F152" s="178" t="s">
        <v>211</v>
      </c>
      <c r="G152" s="179" t="s">
        <v>189</v>
      </c>
      <c r="H152" s="180">
        <v>21.966999999999999</v>
      </c>
      <c r="I152" s="181"/>
      <c r="J152" s="182">
        <f>ROUND(I152*H152,2)</f>
        <v>0</v>
      </c>
      <c r="K152" s="178" t="s">
        <v>155</v>
      </c>
      <c r="L152" s="37"/>
      <c r="M152" s="183" t="s">
        <v>1</v>
      </c>
      <c r="N152" s="184" t="s">
        <v>42</v>
      </c>
      <c r="O152" s="7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143</v>
      </c>
      <c r="AU152" s="187" t="s">
        <v>88</v>
      </c>
      <c r="AY152" s="17" t="s">
        <v>142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88</v>
      </c>
      <c r="BK152" s="188">
        <f>ROUND(I152*H152,2)</f>
        <v>0</v>
      </c>
      <c r="BL152" s="17" t="s">
        <v>141</v>
      </c>
      <c r="BM152" s="187" t="s">
        <v>8</v>
      </c>
    </row>
    <row r="153" s="13" customFormat="1">
      <c r="A153" s="13"/>
      <c r="B153" s="196"/>
      <c r="C153" s="13"/>
      <c r="D153" s="197" t="s">
        <v>190</v>
      </c>
      <c r="E153" s="198" t="s">
        <v>1</v>
      </c>
      <c r="F153" s="199" t="s">
        <v>774</v>
      </c>
      <c r="G153" s="13"/>
      <c r="H153" s="200">
        <v>17.384</v>
      </c>
      <c r="I153" s="201"/>
      <c r="J153" s="13"/>
      <c r="K153" s="13"/>
      <c r="L153" s="196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190</v>
      </c>
      <c r="AU153" s="198" t="s">
        <v>88</v>
      </c>
      <c r="AV153" s="13" t="s">
        <v>88</v>
      </c>
      <c r="AW153" s="13" t="s">
        <v>32</v>
      </c>
      <c r="AX153" s="13" t="s">
        <v>76</v>
      </c>
      <c r="AY153" s="198" t="s">
        <v>142</v>
      </c>
    </row>
    <row r="154" s="13" customFormat="1">
      <c r="A154" s="13"/>
      <c r="B154" s="196"/>
      <c r="C154" s="13"/>
      <c r="D154" s="197" t="s">
        <v>190</v>
      </c>
      <c r="E154" s="198" t="s">
        <v>1</v>
      </c>
      <c r="F154" s="199" t="s">
        <v>775</v>
      </c>
      <c r="G154" s="13"/>
      <c r="H154" s="200">
        <v>-5.7949999999999999</v>
      </c>
      <c r="I154" s="201"/>
      <c r="J154" s="13"/>
      <c r="K154" s="13"/>
      <c r="L154" s="196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190</v>
      </c>
      <c r="AU154" s="198" t="s">
        <v>88</v>
      </c>
      <c r="AV154" s="13" t="s">
        <v>88</v>
      </c>
      <c r="AW154" s="13" t="s">
        <v>32</v>
      </c>
      <c r="AX154" s="13" t="s">
        <v>76</v>
      </c>
      <c r="AY154" s="198" t="s">
        <v>142</v>
      </c>
    </row>
    <row r="155" s="13" customFormat="1">
      <c r="A155" s="13"/>
      <c r="B155" s="196"/>
      <c r="C155" s="13"/>
      <c r="D155" s="197" t="s">
        <v>190</v>
      </c>
      <c r="E155" s="198" t="s">
        <v>1</v>
      </c>
      <c r="F155" s="199" t="s">
        <v>776</v>
      </c>
      <c r="G155" s="13"/>
      <c r="H155" s="200">
        <v>9.5999999999999996</v>
      </c>
      <c r="I155" s="201"/>
      <c r="J155" s="13"/>
      <c r="K155" s="13"/>
      <c r="L155" s="196"/>
      <c r="M155" s="202"/>
      <c r="N155" s="203"/>
      <c r="O155" s="203"/>
      <c r="P155" s="203"/>
      <c r="Q155" s="203"/>
      <c r="R155" s="203"/>
      <c r="S155" s="203"/>
      <c r="T155" s="20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8" t="s">
        <v>190</v>
      </c>
      <c r="AU155" s="198" t="s">
        <v>88</v>
      </c>
      <c r="AV155" s="13" t="s">
        <v>88</v>
      </c>
      <c r="AW155" s="13" t="s">
        <v>32</v>
      </c>
      <c r="AX155" s="13" t="s">
        <v>76</v>
      </c>
      <c r="AY155" s="198" t="s">
        <v>142</v>
      </c>
    </row>
    <row r="156" s="13" customFormat="1">
      <c r="A156" s="13"/>
      <c r="B156" s="196"/>
      <c r="C156" s="13"/>
      <c r="D156" s="197" t="s">
        <v>190</v>
      </c>
      <c r="E156" s="198" t="s">
        <v>1</v>
      </c>
      <c r="F156" s="199" t="s">
        <v>777</v>
      </c>
      <c r="G156" s="13"/>
      <c r="H156" s="200">
        <v>0.77800000000000002</v>
      </c>
      <c r="I156" s="201"/>
      <c r="J156" s="13"/>
      <c r="K156" s="13"/>
      <c r="L156" s="196"/>
      <c r="M156" s="202"/>
      <c r="N156" s="203"/>
      <c r="O156" s="203"/>
      <c r="P156" s="203"/>
      <c r="Q156" s="203"/>
      <c r="R156" s="203"/>
      <c r="S156" s="203"/>
      <c r="T156" s="20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8" t="s">
        <v>190</v>
      </c>
      <c r="AU156" s="198" t="s">
        <v>88</v>
      </c>
      <c r="AV156" s="13" t="s">
        <v>88</v>
      </c>
      <c r="AW156" s="13" t="s">
        <v>32</v>
      </c>
      <c r="AX156" s="13" t="s">
        <v>76</v>
      </c>
      <c r="AY156" s="198" t="s">
        <v>142</v>
      </c>
    </row>
    <row r="157" s="14" customFormat="1">
      <c r="A157" s="14"/>
      <c r="B157" s="205"/>
      <c r="C157" s="14"/>
      <c r="D157" s="197" t="s">
        <v>190</v>
      </c>
      <c r="E157" s="206" t="s">
        <v>1</v>
      </c>
      <c r="F157" s="207" t="s">
        <v>195</v>
      </c>
      <c r="G157" s="14"/>
      <c r="H157" s="208">
        <v>21.966999999999999</v>
      </c>
      <c r="I157" s="209"/>
      <c r="J157" s="14"/>
      <c r="K157" s="14"/>
      <c r="L157" s="205"/>
      <c r="M157" s="210"/>
      <c r="N157" s="211"/>
      <c r="O157" s="211"/>
      <c r="P157" s="211"/>
      <c r="Q157" s="211"/>
      <c r="R157" s="211"/>
      <c r="S157" s="211"/>
      <c r="T157" s="21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6" t="s">
        <v>190</v>
      </c>
      <c r="AU157" s="206" t="s">
        <v>88</v>
      </c>
      <c r="AV157" s="14" t="s">
        <v>141</v>
      </c>
      <c r="AW157" s="14" t="s">
        <v>32</v>
      </c>
      <c r="AX157" s="14" t="s">
        <v>80</v>
      </c>
      <c r="AY157" s="206" t="s">
        <v>142</v>
      </c>
    </row>
    <row r="158" s="2" customFormat="1" ht="24.15" customHeight="1">
      <c r="A158" s="36"/>
      <c r="B158" s="175"/>
      <c r="C158" s="176" t="s">
        <v>209</v>
      </c>
      <c r="D158" s="176" t="s">
        <v>143</v>
      </c>
      <c r="E158" s="177" t="s">
        <v>778</v>
      </c>
      <c r="F158" s="178" t="s">
        <v>779</v>
      </c>
      <c r="G158" s="179" t="s">
        <v>189</v>
      </c>
      <c r="H158" s="180">
        <v>3.6000000000000001</v>
      </c>
      <c r="I158" s="181"/>
      <c r="J158" s="182">
        <f>ROUND(I158*H158,2)</f>
        <v>0</v>
      </c>
      <c r="K158" s="178" t="s">
        <v>155</v>
      </c>
      <c r="L158" s="37"/>
      <c r="M158" s="183" t="s">
        <v>1</v>
      </c>
      <c r="N158" s="184" t="s">
        <v>42</v>
      </c>
      <c r="O158" s="75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141</v>
      </c>
      <c r="AT158" s="187" t="s">
        <v>143</v>
      </c>
      <c r="AU158" s="187" t="s">
        <v>88</v>
      </c>
      <c r="AY158" s="17" t="s">
        <v>142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88</v>
      </c>
      <c r="BK158" s="188">
        <f>ROUND(I158*H158,2)</f>
        <v>0</v>
      </c>
      <c r="BL158" s="17" t="s">
        <v>141</v>
      </c>
      <c r="BM158" s="187" t="s">
        <v>95</v>
      </c>
    </row>
    <row r="159" s="13" customFormat="1">
      <c r="A159" s="13"/>
      <c r="B159" s="196"/>
      <c r="C159" s="13"/>
      <c r="D159" s="197" t="s">
        <v>190</v>
      </c>
      <c r="E159" s="198" t="s">
        <v>1</v>
      </c>
      <c r="F159" s="199" t="s">
        <v>780</v>
      </c>
      <c r="G159" s="13"/>
      <c r="H159" s="200">
        <v>3.6000000000000001</v>
      </c>
      <c r="I159" s="201"/>
      <c r="J159" s="13"/>
      <c r="K159" s="13"/>
      <c r="L159" s="196"/>
      <c r="M159" s="202"/>
      <c r="N159" s="203"/>
      <c r="O159" s="203"/>
      <c r="P159" s="203"/>
      <c r="Q159" s="203"/>
      <c r="R159" s="203"/>
      <c r="S159" s="203"/>
      <c r="T159" s="20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8" t="s">
        <v>190</v>
      </c>
      <c r="AU159" s="198" t="s">
        <v>88</v>
      </c>
      <c r="AV159" s="13" t="s">
        <v>88</v>
      </c>
      <c r="AW159" s="13" t="s">
        <v>32</v>
      </c>
      <c r="AX159" s="13" t="s">
        <v>76</v>
      </c>
      <c r="AY159" s="198" t="s">
        <v>142</v>
      </c>
    </row>
    <row r="160" s="14" customFormat="1">
      <c r="A160" s="14"/>
      <c r="B160" s="205"/>
      <c r="C160" s="14"/>
      <c r="D160" s="197" t="s">
        <v>190</v>
      </c>
      <c r="E160" s="206" t="s">
        <v>1</v>
      </c>
      <c r="F160" s="207" t="s">
        <v>195</v>
      </c>
      <c r="G160" s="14"/>
      <c r="H160" s="208">
        <v>3.6000000000000001</v>
      </c>
      <c r="I160" s="209"/>
      <c r="J160" s="14"/>
      <c r="K160" s="14"/>
      <c r="L160" s="205"/>
      <c r="M160" s="210"/>
      <c r="N160" s="211"/>
      <c r="O160" s="211"/>
      <c r="P160" s="211"/>
      <c r="Q160" s="211"/>
      <c r="R160" s="211"/>
      <c r="S160" s="211"/>
      <c r="T160" s="21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6" t="s">
        <v>190</v>
      </c>
      <c r="AU160" s="206" t="s">
        <v>88</v>
      </c>
      <c r="AV160" s="14" t="s">
        <v>141</v>
      </c>
      <c r="AW160" s="14" t="s">
        <v>32</v>
      </c>
      <c r="AX160" s="14" t="s">
        <v>80</v>
      </c>
      <c r="AY160" s="206" t="s">
        <v>142</v>
      </c>
    </row>
    <row r="161" s="2" customFormat="1" ht="16.5" customHeight="1">
      <c r="A161" s="36"/>
      <c r="B161" s="175"/>
      <c r="C161" s="213" t="s">
        <v>164</v>
      </c>
      <c r="D161" s="213" t="s">
        <v>238</v>
      </c>
      <c r="E161" s="214" t="s">
        <v>781</v>
      </c>
      <c r="F161" s="215" t="s">
        <v>782</v>
      </c>
      <c r="G161" s="216" t="s">
        <v>205</v>
      </c>
      <c r="H161" s="217">
        <v>7.2000000000000002</v>
      </c>
      <c r="I161" s="218"/>
      <c r="J161" s="219">
        <f>ROUND(I161*H161,2)</f>
        <v>0</v>
      </c>
      <c r="K161" s="215" t="s">
        <v>155</v>
      </c>
      <c r="L161" s="220"/>
      <c r="M161" s="221" t="s">
        <v>1</v>
      </c>
      <c r="N161" s="222" t="s">
        <v>42</v>
      </c>
      <c r="O161" s="75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164</v>
      </c>
      <c r="AT161" s="187" t="s">
        <v>238</v>
      </c>
      <c r="AU161" s="187" t="s">
        <v>88</v>
      </c>
      <c r="AY161" s="17" t="s">
        <v>142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88</v>
      </c>
      <c r="BK161" s="188">
        <f>ROUND(I161*H161,2)</f>
        <v>0</v>
      </c>
      <c r="BL161" s="17" t="s">
        <v>141</v>
      </c>
      <c r="BM161" s="187" t="s">
        <v>98</v>
      </c>
    </row>
    <row r="162" s="13" customFormat="1">
      <c r="A162" s="13"/>
      <c r="B162" s="196"/>
      <c r="C162" s="13"/>
      <c r="D162" s="197" t="s">
        <v>190</v>
      </c>
      <c r="E162" s="198" t="s">
        <v>1</v>
      </c>
      <c r="F162" s="199" t="s">
        <v>783</v>
      </c>
      <c r="G162" s="13"/>
      <c r="H162" s="200">
        <v>7.2000000000000002</v>
      </c>
      <c r="I162" s="201"/>
      <c r="J162" s="13"/>
      <c r="K162" s="13"/>
      <c r="L162" s="196"/>
      <c r="M162" s="202"/>
      <c r="N162" s="203"/>
      <c r="O162" s="203"/>
      <c r="P162" s="203"/>
      <c r="Q162" s="203"/>
      <c r="R162" s="203"/>
      <c r="S162" s="203"/>
      <c r="T162" s="20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8" t="s">
        <v>190</v>
      </c>
      <c r="AU162" s="198" t="s">
        <v>88</v>
      </c>
      <c r="AV162" s="13" t="s">
        <v>88</v>
      </c>
      <c r="AW162" s="13" t="s">
        <v>32</v>
      </c>
      <c r="AX162" s="13" t="s">
        <v>76</v>
      </c>
      <c r="AY162" s="198" t="s">
        <v>142</v>
      </c>
    </row>
    <row r="163" s="14" customFormat="1">
      <c r="A163" s="14"/>
      <c r="B163" s="205"/>
      <c r="C163" s="14"/>
      <c r="D163" s="197" t="s">
        <v>190</v>
      </c>
      <c r="E163" s="206" t="s">
        <v>1</v>
      </c>
      <c r="F163" s="207" t="s">
        <v>195</v>
      </c>
      <c r="G163" s="14"/>
      <c r="H163" s="208">
        <v>7.2000000000000002</v>
      </c>
      <c r="I163" s="209"/>
      <c r="J163" s="14"/>
      <c r="K163" s="14"/>
      <c r="L163" s="205"/>
      <c r="M163" s="210"/>
      <c r="N163" s="211"/>
      <c r="O163" s="211"/>
      <c r="P163" s="211"/>
      <c r="Q163" s="211"/>
      <c r="R163" s="211"/>
      <c r="S163" s="211"/>
      <c r="T163" s="21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6" t="s">
        <v>190</v>
      </c>
      <c r="AU163" s="206" t="s">
        <v>88</v>
      </c>
      <c r="AV163" s="14" t="s">
        <v>141</v>
      </c>
      <c r="AW163" s="14" t="s">
        <v>32</v>
      </c>
      <c r="AX163" s="14" t="s">
        <v>80</v>
      </c>
      <c r="AY163" s="206" t="s">
        <v>142</v>
      </c>
    </row>
    <row r="164" s="2" customFormat="1" ht="24.15" customHeight="1">
      <c r="A164" s="36"/>
      <c r="B164" s="175"/>
      <c r="C164" s="176" t="s">
        <v>223</v>
      </c>
      <c r="D164" s="176" t="s">
        <v>143</v>
      </c>
      <c r="E164" s="177" t="s">
        <v>216</v>
      </c>
      <c r="F164" s="178" t="s">
        <v>217</v>
      </c>
      <c r="G164" s="179" t="s">
        <v>218</v>
      </c>
      <c r="H164" s="180">
        <v>57.945</v>
      </c>
      <c r="I164" s="181"/>
      <c r="J164" s="182">
        <f>ROUND(I164*H164,2)</f>
        <v>0</v>
      </c>
      <c r="K164" s="178" t="s">
        <v>155</v>
      </c>
      <c r="L164" s="37"/>
      <c r="M164" s="183" t="s">
        <v>1</v>
      </c>
      <c r="N164" s="184" t="s">
        <v>42</v>
      </c>
      <c r="O164" s="7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141</v>
      </c>
      <c r="AT164" s="187" t="s">
        <v>143</v>
      </c>
      <c r="AU164" s="187" t="s">
        <v>88</v>
      </c>
      <c r="AY164" s="17" t="s">
        <v>142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88</v>
      </c>
      <c r="BK164" s="188">
        <f>ROUND(I164*H164,2)</f>
        <v>0</v>
      </c>
      <c r="BL164" s="17" t="s">
        <v>141</v>
      </c>
      <c r="BM164" s="187" t="s">
        <v>226</v>
      </c>
    </row>
    <row r="165" s="13" customFormat="1">
      <c r="A165" s="13"/>
      <c r="B165" s="196"/>
      <c r="C165" s="13"/>
      <c r="D165" s="197" t="s">
        <v>190</v>
      </c>
      <c r="E165" s="198" t="s">
        <v>1</v>
      </c>
      <c r="F165" s="199" t="s">
        <v>784</v>
      </c>
      <c r="G165" s="13"/>
      <c r="H165" s="200">
        <v>34.767000000000003</v>
      </c>
      <c r="I165" s="201"/>
      <c r="J165" s="13"/>
      <c r="K165" s="13"/>
      <c r="L165" s="196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190</v>
      </c>
      <c r="AU165" s="198" t="s">
        <v>88</v>
      </c>
      <c r="AV165" s="13" t="s">
        <v>88</v>
      </c>
      <c r="AW165" s="13" t="s">
        <v>32</v>
      </c>
      <c r="AX165" s="13" t="s">
        <v>76</v>
      </c>
      <c r="AY165" s="198" t="s">
        <v>142</v>
      </c>
    </row>
    <row r="166" s="13" customFormat="1">
      <c r="A166" s="13"/>
      <c r="B166" s="196"/>
      <c r="C166" s="13"/>
      <c r="D166" s="197" t="s">
        <v>190</v>
      </c>
      <c r="E166" s="198" t="s">
        <v>1</v>
      </c>
      <c r="F166" s="199" t="s">
        <v>785</v>
      </c>
      <c r="G166" s="13"/>
      <c r="H166" s="200">
        <v>23.178000000000001</v>
      </c>
      <c r="I166" s="201"/>
      <c r="J166" s="13"/>
      <c r="K166" s="13"/>
      <c r="L166" s="196"/>
      <c r="M166" s="202"/>
      <c r="N166" s="203"/>
      <c r="O166" s="203"/>
      <c r="P166" s="203"/>
      <c r="Q166" s="203"/>
      <c r="R166" s="203"/>
      <c r="S166" s="203"/>
      <c r="T166" s="20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8" t="s">
        <v>190</v>
      </c>
      <c r="AU166" s="198" t="s">
        <v>88</v>
      </c>
      <c r="AV166" s="13" t="s">
        <v>88</v>
      </c>
      <c r="AW166" s="13" t="s">
        <v>32</v>
      </c>
      <c r="AX166" s="13" t="s">
        <v>76</v>
      </c>
      <c r="AY166" s="198" t="s">
        <v>142</v>
      </c>
    </row>
    <row r="167" s="14" customFormat="1">
      <c r="A167" s="14"/>
      <c r="B167" s="205"/>
      <c r="C167" s="14"/>
      <c r="D167" s="197" t="s">
        <v>190</v>
      </c>
      <c r="E167" s="206" t="s">
        <v>1</v>
      </c>
      <c r="F167" s="207" t="s">
        <v>195</v>
      </c>
      <c r="G167" s="14"/>
      <c r="H167" s="208">
        <v>57.945000000000007</v>
      </c>
      <c r="I167" s="209"/>
      <c r="J167" s="14"/>
      <c r="K167" s="14"/>
      <c r="L167" s="205"/>
      <c r="M167" s="210"/>
      <c r="N167" s="211"/>
      <c r="O167" s="211"/>
      <c r="P167" s="211"/>
      <c r="Q167" s="211"/>
      <c r="R167" s="211"/>
      <c r="S167" s="211"/>
      <c r="T167" s="21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6" t="s">
        <v>190</v>
      </c>
      <c r="AU167" s="206" t="s">
        <v>88</v>
      </c>
      <c r="AV167" s="14" t="s">
        <v>141</v>
      </c>
      <c r="AW167" s="14" t="s">
        <v>32</v>
      </c>
      <c r="AX167" s="14" t="s">
        <v>80</v>
      </c>
      <c r="AY167" s="206" t="s">
        <v>142</v>
      </c>
    </row>
    <row r="168" s="12" customFormat="1" ht="22.8" customHeight="1">
      <c r="A168" s="12"/>
      <c r="B168" s="164"/>
      <c r="C168" s="12"/>
      <c r="D168" s="165" t="s">
        <v>75</v>
      </c>
      <c r="E168" s="189" t="s">
        <v>88</v>
      </c>
      <c r="F168" s="189" t="s">
        <v>222</v>
      </c>
      <c r="G168" s="12"/>
      <c r="H168" s="12"/>
      <c r="I168" s="167"/>
      <c r="J168" s="190">
        <f>BK168</f>
        <v>0</v>
      </c>
      <c r="K168" s="12"/>
      <c r="L168" s="164"/>
      <c r="M168" s="169"/>
      <c r="N168" s="170"/>
      <c r="O168" s="170"/>
      <c r="P168" s="171">
        <f>SUM(P169:P181)</f>
        <v>0</v>
      </c>
      <c r="Q168" s="170"/>
      <c r="R168" s="171">
        <f>SUM(R169:R181)</f>
        <v>0</v>
      </c>
      <c r="S168" s="170"/>
      <c r="T168" s="172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5" t="s">
        <v>80</v>
      </c>
      <c r="AT168" s="173" t="s">
        <v>75</v>
      </c>
      <c r="AU168" s="173" t="s">
        <v>80</v>
      </c>
      <c r="AY168" s="165" t="s">
        <v>142</v>
      </c>
      <c r="BK168" s="174">
        <f>SUM(BK169:BK181)</f>
        <v>0</v>
      </c>
    </row>
    <row r="169" s="2" customFormat="1" ht="33" customHeight="1">
      <c r="A169" s="36"/>
      <c r="B169" s="175"/>
      <c r="C169" s="176" t="s">
        <v>90</v>
      </c>
      <c r="D169" s="176" t="s">
        <v>143</v>
      </c>
      <c r="E169" s="177" t="s">
        <v>224</v>
      </c>
      <c r="F169" s="178" t="s">
        <v>225</v>
      </c>
      <c r="G169" s="179" t="s">
        <v>189</v>
      </c>
      <c r="H169" s="180">
        <v>14.209</v>
      </c>
      <c r="I169" s="181"/>
      <c r="J169" s="182">
        <f>ROUND(I169*H169,2)</f>
        <v>0</v>
      </c>
      <c r="K169" s="178" t="s">
        <v>155</v>
      </c>
      <c r="L169" s="37"/>
      <c r="M169" s="183" t="s">
        <v>1</v>
      </c>
      <c r="N169" s="184" t="s">
        <v>42</v>
      </c>
      <c r="O169" s="75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141</v>
      </c>
      <c r="AT169" s="187" t="s">
        <v>143</v>
      </c>
      <c r="AU169" s="187" t="s">
        <v>88</v>
      </c>
      <c r="AY169" s="17" t="s">
        <v>142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88</v>
      </c>
      <c r="BK169" s="188">
        <f>ROUND(I169*H169,2)</f>
        <v>0</v>
      </c>
      <c r="BL169" s="17" t="s">
        <v>141</v>
      </c>
      <c r="BM169" s="187" t="s">
        <v>105</v>
      </c>
    </row>
    <row r="170" s="13" customFormat="1">
      <c r="A170" s="13"/>
      <c r="B170" s="196"/>
      <c r="C170" s="13"/>
      <c r="D170" s="197" t="s">
        <v>190</v>
      </c>
      <c r="E170" s="198" t="s">
        <v>1</v>
      </c>
      <c r="F170" s="199" t="s">
        <v>786</v>
      </c>
      <c r="G170" s="13"/>
      <c r="H170" s="200">
        <v>13.907</v>
      </c>
      <c r="I170" s="201"/>
      <c r="J170" s="13"/>
      <c r="K170" s="13"/>
      <c r="L170" s="196"/>
      <c r="M170" s="202"/>
      <c r="N170" s="203"/>
      <c r="O170" s="203"/>
      <c r="P170" s="203"/>
      <c r="Q170" s="203"/>
      <c r="R170" s="203"/>
      <c r="S170" s="203"/>
      <c r="T170" s="20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8" t="s">
        <v>190</v>
      </c>
      <c r="AU170" s="198" t="s">
        <v>88</v>
      </c>
      <c r="AV170" s="13" t="s">
        <v>88</v>
      </c>
      <c r="AW170" s="13" t="s">
        <v>32</v>
      </c>
      <c r="AX170" s="13" t="s">
        <v>76</v>
      </c>
      <c r="AY170" s="198" t="s">
        <v>142</v>
      </c>
    </row>
    <row r="171" s="13" customFormat="1">
      <c r="A171" s="13"/>
      <c r="B171" s="196"/>
      <c r="C171" s="13"/>
      <c r="D171" s="197" t="s">
        <v>190</v>
      </c>
      <c r="E171" s="198" t="s">
        <v>1</v>
      </c>
      <c r="F171" s="199" t="s">
        <v>787</v>
      </c>
      <c r="G171" s="13"/>
      <c r="H171" s="200">
        <v>0.30199999999999999</v>
      </c>
      <c r="I171" s="201"/>
      <c r="J171" s="13"/>
      <c r="K171" s="13"/>
      <c r="L171" s="196"/>
      <c r="M171" s="202"/>
      <c r="N171" s="203"/>
      <c r="O171" s="203"/>
      <c r="P171" s="203"/>
      <c r="Q171" s="203"/>
      <c r="R171" s="203"/>
      <c r="S171" s="203"/>
      <c r="T171" s="20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8" t="s">
        <v>190</v>
      </c>
      <c r="AU171" s="198" t="s">
        <v>88</v>
      </c>
      <c r="AV171" s="13" t="s">
        <v>88</v>
      </c>
      <c r="AW171" s="13" t="s">
        <v>32</v>
      </c>
      <c r="AX171" s="13" t="s">
        <v>76</v>
      </c>
      <c r="AY171" s="198" t="s">
        <v>142</v>
      </c>
    </row>
    <row r="172" s="14" customFormat="1">
      <c r="A172" s="14"/>
      <c r="B172" s="205"/>
      <c r="C172" s="14"/>
      <c r="D172" s="197" t="s">
        <v>190</v>
      </c>
      <c r="E172" s="206" t="s">
        <v>1</v>
      </c>
      <c r="F172" s="207" t="s">
        <v>195</v>
      </c>
      <c r="G172" s="14"/>
      <c r="H172" s="208">
        <v>14.209</v>
      </c>
      <c r="I172" s="209"/>
      <c r="J172" s="14"/>
      <c r="K172" s="14"/>
      <c r="L172" s="205"/>
      <c r="M172" s="210"/>
      <c r="N172" s="211"/>
      <c r="O172" s="211"/>
      <c r="P172" s="211"/>
      <c r="Q172" s="211"/>
      <c r="R172" s="211"/>
      <c r="S172" s="211"/>
      <c r="T172" s="21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6" t="s">
        <v>190</v>
      </c>
      <c r="AU172" s="206" t="s">
        <v>88</v>
      </c>
      <c r="AV172" s="14" t="s">
        <v>141</v>
      </c>
      <c r="AW172" s="14" t="s">
        <v>32</v>
      </c>
      <c r="AX172" s="14" t="s">
        <v>80</v>
      </c>
      <c r="AY172" s="206" t="s">
        <v>142</v>
      </c>
    </row>
    <row r="173" s="2" customFormat="1" ht="24.15" customHeight="1">
      <c r="A173" s="36"/>
      <c r="B173" s="175"/>
      <c r="C173" s="176" t="s">
        <v>237</v>
      </c>
      <c r="D173" s="176" t="s">
        <v>143</v>
      </c>
      <c r="E173" s="177" t="s">
        <v>231</v>
      </c>
      <c r="F173" s="178" t="s">
        <v>232</v>
      </c>
      <c r="G173" s="179" t="s">
        <v>218</v>
      </c>
      <c r="H173" s="180">
        <v>108.164</v>
      </c>
      <c r="I173" s="181"/>
      <c r="J173" s="182">
        <f>ROUND(I173*H173,2)</f>
        <v>0</v>
      </c>
      <c r="K173" s="178" t="s">
        <v>155</v>
      </c>
      <c r="L173" s="37"/>
      <c r="M173" s="183" t="s">
        <v>1</v>
      </c>
      <c r="N173" s="184" t="s">
        <v>42</v>
      </c>
      <c r="O173" s="75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141</v>
      </c>
      <c r="AT173" s="187" t="s">
        <v>143</v>
      </c>
      <c r="AU173" s="187" t="s">
        <v>88</v>
      </c>
      <c r="AY173" s="17" t="s">
        <v>142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7" t="s">
        <v>88</v>
      </c>
      <c r="BK173" s="188">
        <f>ROUND(I173*H173,2)</f>
        <v>0</v>
      </c>
      <c r="BL173" s="17" t="s">
        <v>141</v>
      </c>
      <c r="BM173" s="187" t="s">
        <v>108</v>
      </c>
    </row>
    <row r="174" s="13" customFormat="1">
      <c r="A174" s="13"/>
      <c r="B174" s="196"/>
      <c r="C174" s="13"/>
      <c r="D174" s="197" t="s">
        <v>190</v>
      </c>
      <c r="E174" s="198" t="s">
        <v>1</v>
      </c>
      <c r="F174" s="199" t="s">
        <v>788</v>
      </c>
      <c r="G174" s="13"/>
      <c r="H174" s="200">
        <v>108.164</v>
      </c>
      <c r="I174" s="201"/>
      <c r="J174" s="13"/>
      <c r="K174" s="13"/>
      <c r="L174" s="196"/>
      <c r="M174" s="202"/>
      <c r="N174" s="203"/>
      <c r="O174" s="203"/>
      <c r="P174" s="203"/>
      <c r="Q174" s="203"/>
      <c r="R174" s="203"/>
      <c r="S174" s="203"/>
      <c r="T174" s="20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8" t="s">
        <v>190</v>
      </c>
      <c r="AU174" s="198" t="s">
        <v>88</v>
      </c>
      <c r="AV174" s="13" t="s">
        <v>88</v>
      </c>
      <c r="AW174" s="13" t="s">
        <v>32</v>
      </c>
      <c r="AX174" s="13" t="s">
        <v>76</v>
      </c>
      <c r="AY174" s="198" t="s">
        <v>142</v>
      </c>
    </row>
    <row r="175" s="14" customFormat="1">
      <c r="A175" s="14"/>
      <c r="B175" s="205"/>
      <c r="C175" s="14"/>
      <c r="D175" s="197" t="s">
        <v>190</v>
      </c>
      <c r="E175" s="206" t="s">
        <v>1</v>
      </c>
      <c r="F175" s="207" t="s">
        <v>195</v>
      </c>
      <c r="G175" s="14"/>
      <c r="H175" s="208">
        <v>108.164</v>
      </c>
      <c r="I175" s="209"/>
      <c r="J175" s="14"/>
      <c r="K175" s="14"/>
      <c r="L175" s="205"/>
      <c r="M175" s="210"/>
      <c r="N175" s="211"/>
      <c r="O175" s="211"/>
      <c r="P175" s="211"/>
      <c r="Q175" s="211"/>
      <c r="R175" s="211"/>
      <c r="S175" s="211"/>
      <c r="T175" s="21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6" t="s">
        <v>190</v>
      </c>
      <c r="AU175" s="206" t="s">
        <v>88</v>
      </c>
      <c r="AV175" s="14" t="s">
        <v>141</v>
      </c>
      <c r="AW175" s="14" t="s">
        <v>32</v>
      </c>
      <c r="AX175" s="14" t="s">
        <v>80</v>
      </c>
      <c r="AY175" s="206" t="s">
        <v>142</v>
      </c>
    </row>
    <row r="176" s="2" customFormat="1" ht="24.15" customHeight="1">
      <c r="A176" s="36"/>
      <c r="B176" s="175"/>
      <c r="C176" s="213" t="s">
        <v>8</v>
      </c>
      <c r="D176" s="213" t="s">
        <v>238</v>
      </c>
      <c r="E176" s="214" t="s">
        <v>239</v>
      </c>
      <c r="F176" s="215" t="s">
        <v>240</v>
      </c>
      <c r="G176" s="216" t="s">
        <v>218</v>
      </c>
      <c r="H176" s="217">
        <v>124.389</v>
      </c>
      <c r="I176" s="218"/>
      <c r="J176" s="219">
        <f>ROUND(I176*H176,2)</f>
        <v>0</v>
      </c>
      <c r="K176" s="215" t="s">
        <v>155</v>
      </c>
      <c r="L176" s="220"/>
      <c r="M176" s="221" t="s">
        <v>1</v>
      </c>
      <c r="N176" s="222" t="s">
        <v>42</v>
      </c>
      <c r="O176" s="75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164</v>
      </c>
      <c r="AT176" s="187" t="s">
        <v>238</v>
      </c>
      <c r="AU176" s="187" t="s">
        <v>88</v>
      </c>
      <c r="AY176" s="17" t="s">
        <v>142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88</v>
      </c>
      <c r="BK176" s="188">
        <f>ROUND(I176*H176,2)</f>
        <v>0</v>
      </c>
      <c r="BL176" s="17" t="s">
        <v>141</v>
      </c>
      <c r="BM176" s="187" t="s">
        <v>245</v>
      </c>
    </row>
    <row r="177" s="13" customFormat="1">
      <c r="A177" s="13"/>
      <c r="B177" s="196"/>
      <c r="C177" s="13"/>
      <c r="D177" s="197" t="s">
        <v>190</v>
      </c>
      <c r="E177" s="198" t="s">
        <v>1</v>
      </c>
      <c r="F177" s="199" t="s">
        <v>789</v>
      </c>
      <c r="G177" s="13"/>
      <c r="H177" s="200">
        <v>124.389</v>
      </c>
      <c r="I177" s="201"/>
      <c r="J177" s="13"/>
      <c r="K177" s="13"/>
      <c r="L177" s="196"/>
      <c r="M177" s="202"/>
      <c r="N177" s="203"/>
      <c r="O177" s="203"/>
      <c r="P177" s="203"/>
      <c r="Q177" s="203"/>
      <c r="R177" s="203"/>
      <c r="S177" s="203"/>
      <c r="T177" s="20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8" t="s">
        <v>190</v>
      </c>
      <c r="AU177" s="198" t="s">
        <v>88</v>
      </c>
      <c r="AV177" s="13" t="s">
        <v>88</v>
      </c>
      <c r="AW177" s="13" t="s">
        <v>32</v>
      </c>
      <c r="AX177" s="13" t="s">
        <v>76</v>
      </c>
      <c r="AY177" s="198" t="s">
        <v>142</v>
      </c>
    </row>
    <row r="178" s="14" customFormat="1">
      <c r="A178" s="14"/>
      <c r="B178" s="205"/>
      <c r="C178" s="14"/>
      <c r="D178" s="197" t="s">
        <v>190</v>
      </c>
      <c r="E178" s="206" t="s">
        <v>1</v>
      </c>
      <c r="F178" s="207" t="s">
        <v>195</v>
      </c>
      <c r="G178" s="14"/>
      <c r="H178" s="208">
        <v>124.389</v>
      </c>
      <c r="I178" s="209"/>
      <c r="J178" s="14"/>
      <c r="K178" s="14"/>
      <c r="L178" s="205"/>
      <c r="M178" s="210"/>
      <c r="N178" s="211"/>
      <c r="O178" s="211"/>
      <c r="P178" s="211"/>
      <c r="Q178" s="211"/>
      <c r="R178" s="211"/>
      <c r="S178" s="211"/>
      <c r="T178" s="21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6" t="s">
        <v>190</v>
      </c>
      <c r="AU178" s="206" t="s">
        <v>88</v>
      </c>
      <c r="AV178" s="14" t="s">
        <v>141</v>
      </c>
      <c r="AW178" s="14" t="s">
        <v>32</v>
      </c>
      <c r="AX178" s="14" t="s">
        <v>80</v>
      </c>
      <c r="AY178" s="206" t="s">
        <v>142</v>
      </c>
    </row>
    <row r="179" s="2" customFormat="1" ht="33" customHeight="1">
      <c r="A179" s="36"/>
      <c r="B179" s="175"/>
      <c r="C179" s="176" t="s">
        <v>251</v>
      </c>
      <c r="D179" s="176" t="s">
        <v>143</v>
      </c>
      <c r="E179" s="177" t="s">
        <v>242</v>
      </c>
      <c r="F179" s="178" t="s">
        <v>243</v>
      </c>
      <c r="G179" s="179" t="s">
        <v>244</v>
      </c>
      <c r="H179" s="180">
        <v>38.630000000000003</v>
      </c>
      <c r="I179" s="181"/>
      <c r="J179" s="182">
        <f>ROUND(I179*H179,2)</f>
        <v>0</v>
      </c>
      <c r="K179" s="178" t="s">
        <v>155</v>
      </c>
      <c r="L179" s="37"/>
      <c r="M179" s="183" t="s">
        <v>1</v>
      </c>
      <c r="N179" s="184" t="s">
        <v>42</v>
      </c>
      <c r="O179" s="75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141</v>
      </c>
      <c r="AT179" s="187" t="s">
        <v>143</v>
      </c>
      <c r="AU179" s="187" t="s">
        <v>88</v>
      </c>
      <c r="AY179" s="17" t="s">
        <v>142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88</v>
      </c>
      <c r="BK179" s="188">
        <f>ROUND(I179*H179,2)</f>
        <v>0</v>
      </c>
      <c r="BL179" s="17" t="s">
        <v>141</v>
      </c>
      <c r="BM179" s="187" t="s">
        <v>254</v>
      </c>
    </row>
    <row r="180" s="13" customFormat="1">
      <c r="A180" s="13"/>
      <c r="B180" s="196"/>
      <c r="C180" s="13"/>
      <c r="D180" s="197" t="s">
        <v>190</v>
      </c>
      <c r="E180" s="198" t="s">
        <v>1</v>
      </c>
      <c r="F180" s="199" t="s">
        <v>790</v>
      </c>
      <c r="G180" s="13"/>
      <c r="H180" s="200">
        <v>38.630000000000003</v>
      </c>
      <c r="I180" s="201"/>
      <c r="J180" s="13"/>
      <c r="K180" s="13"/>
      <c r="L180" s="196"/>
      <c r="M180" s="202"/>
      <c r="N180" s="203"/>
      <c r="O180" s="203"/>
      <c r="P180" s="203"/>
      <c r="Q180" s="203"/>
      <c r="R180" s="203"/>
      <c r="S180" s="203"/>
      <c r="T180" s="20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8" t="s">
        <v>190</v>
      </c>
      <c r="AU180" s="198" t="s">
        <v>88</v>
      </c>
      <c r="AV180" s="13" t="s">
        <v>88</v>
      </c>
      <c r="AW180" s="13" t="s">
        <v>32</v>
      </c>
      <c r="AX180" s="13" t="s">
        <v>76</v>
      </c>
      <c r="AY180" s="198" t="s">
        <v>142</v>
      </c>
    </row>
    <row r="181" s="14" customFormat="1">
      <c r="A181" s="14"/>
      <c r="B181" s="205"/>
      <c r="C181" s="14"/>
      <c r="D181" s="197" t="s">
        <v>190</v>
      </c>
      <c r="E181" s="206" t="s">
        <v>1</v>
      </c>
      <c r="F181" s="207" t="s">
        <v>195</v>
      </c>
      <c r="G181" s="14"/>
      <c r="H181" s="208">
        <v>38.630000000000003</v>
      </c>
      <c r="I181" s="209"/>
      <c r="J181" s="14"/>
      <c r="K181" s="14"/>
      <c r="L181" s="205"/>
      <c r="M181" s="210"/>
      <c r="N181" s="211"/>
      <c r="O181" s="211"/>
      <c r="P181" s="211"/>
      <c r="Q181" s="211"/>
      <c r="R181" s="211"/>
      <c r="S181" s="211"/>
      <c r="T181" s="21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6" t="s">
        <v>190</v>
      </c>
      <c r="AU181" s="206" t="s">
        <v>88</v>
      </c>
      <c r="AV181" s="14" t="s">
        <v>141</v>
      </c>
      <c r="AW181" s="14" t="s">
        <v>32</v>
      </c>
      <c r="AX181" s="14" t="s">
        <v>80</v>
      </c>
      <c r="AY181" s="206" t="s">
        <v>142</v>
      </c>
    </row>
    <row r="182" s="12" customFormat="1" ht="22.8" customHeight="1">
      <c r="A182" s="12"/>
      <c r="B182" s="164"/>
      <c r="C182" s="12"/>
      <c r="D182" s="165" t="s">
        <v>75</v>
      </c>
      <c r="E182" s="189" t="s">
        <v>158</v>
      </c>
      <c r="F182" s="189" t="s">
        <v>250</v>
      </c>
      <c r="G182" s="12"/>
      <c r="H182" s="12"/>
      <c r="I182" s="167"/>
      <c r="J182" s="190">
        <f>BK182</f>
        <v>0</v>
      </c>
      <c r="K182" s="12"/>
      <c r="L182" s="164"/>
      <c r="M182" s="169"/>
      <c r="N182" s="170"/>
      <c r="O182" s="170"/>
      <c r="P182" s="171">
        <f>SUM(P183:P185)</f>
        <v>0</v>
      </c>
      <c r="Q182" s="170"/>
      <c r="R182" s="171">
        <f>SUM(R183:R185)</f>
        <v>0</v>
      </c>
      <c r="S182" s="170"/>
      <c r="T182" s="172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5" t="s">
        <v>80</v>
      </c>
      <c r="AT182" s="173" t="s">
        <v>75</v>
      </c>
      <c r="AU182" s="173" t="s">
        <v>80</v>
      </c>
      <c r="AY182" s="165" t="s">
        <v>142</v>
      </c>
      <c r="BK182" s="174">
        <f>SUM(BK183:BK185)</f>
        <v>0</v>
      </c>
    </row>
    <row r="183" s="2" customFormat="1" ht="24.15" customHeight="1">
      <c r="A183" s="36"/>
      <c r="B183" s="175"/>
      <c r="C183" s="176" t="s">
        <v>95</v>
      </c>
      <c r="D183" s="176" t="s">
        <v>143</v>
      </c>
      <c r="E183" s="177" t="s">
        <v>252</v>
      </c>
      <c r="F183" s="178" t="s">
        <v>253</v>
      </c>
      <c r="G183" s="179" t="s">
        <v>244</v>
      </c>
      <c r="H183" s="180">
        <v>33.399999999999999</v>
      </c>
      <c r="I183" s="181"/>
      <c r="J183" s="182">
        <f>ROUND(I183*H183,2)</f>
        <v>0</v>
      </c>
      <c r="K183" s="178" t="s">
        <v>155</v>
      </c>
      <c r="L183" s="37"/>
      <c r="M183" s="183" t="s">
        <v>1</v>
      </c>
      <c r="N183" s="184" t="s">
        <v>42</v>
      </c>
      <c r="O183" s="75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141</v>
      </c>
      <c r="AT183" s="187" t="s">
        <v>143</v>
      </c>
      <c r="AU183" s="187" t="s">
        <v>88</v>
      </c>
      <c r="AY183" s="17" t="s">
        <v>142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7" t="s">
        <v>88</v>
      </c>
      <c r="BK183" s="188">
        <f>ROUND(I183*H183,2)</f>
        <v>0</v>
      </c>
      <c r="BL183" s="17" t="s">
        <v>141</v>
      </c>
      <c r="BM183" s="187" t="s">
        <v>258</v>
      </c>
    </row>
    <row r="184" s="13" customFormat="1">
      <c r="A184" s="13"/>
      <c r="B184" s="196"/>
      <c r="C184" s="13"/>
      <c r="D184" s="197" t="s">
        <v>190</v>
      </c>
      <c r="E184" s="198" t="s">
        <v>1</v>
      </c>
      <c r="F184" s="199" t="s">
        <v>791</v>
      </c>
      <c r="G184" s="13"/>
      <c r="H184" s="200">
        <v>33.399999999999999</v>
      </c>
      <c r="I184" s="201"/>
      <c r="J184" s="13"/>
      <c r="K184" s="13"/>
      <c r="L184" s="196"/>
      <c r="M184" s="202"/>
      <c r="N184" s="203"/>
      <c r="O184" s="203"/>
      <c r="P184" s="203"/>
      <c r="Q184" s="203"/>
      <c r="R184" s="203"/>
      <c r="S184" s="203"/>
      <c r="T184" s="20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8" t="s">
        <v>190</v>
      </c>
      <c r="AU184" s="198" t="s">
        <v>88</v>
      </c>
      <c r="AV184" s="13" t="s">
        <v>88</v>
      </c>
      <c r="AW184" s="13" t="s">
        <v>32</v>
      </c>
      <c r="AX184" s="13" t="s">
        <v>76</v>
      </c>
      <c r="AY184" s="198" t="s">
        <v>142</v>
      </c>
    </row>
    <row r="185" s="14" customFormat="1">
      <c r="A185" s="14"/>
      <c r="B185" s="205"/>
      <c r="C185" s="14"/>
      <c r="D185" s="197" t="s">
        <v>190</v>
      </c>
      <c r="E185" s="206" t="s">
        <v>1</v>
      </c>
      <c r="F185" s="207" t="s">
        <v>195</v>
      </c>
      <c r="G185" s="14"/>
      <c r="H185" s="208">
        <v>33.399999999999999</v>
      </c>
      <c r="I185" s="209"/>
      <c r="J185" s="14"/>
      <c r="K185" s="14"/>
      <c r="L185" s="205"/>
      <c r="M185" s="210"/>
      <c r="N185" s="211"/>
      <c r="O185" s="211"/>
      <c r="P185" s="211"/>
      <c r="Q185" s="211"/>
      <c r="R185" s="211"/>
      <c r="S185" s="211"/>
      <c r="T185" s="21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6" t="s">
        <v>190</v>
      </c>
      <c r="AU185" s="206" t="s">
        <v>88</v>
      </c>
      <c r="AV185" s="14" t="s">
        <v>141</v>
      </c>
      <c r="AW185" s="14" t="s">
        <v>32</v>
      </c>
      <c r="AX185" s="14" t="s">
        <v>80</v>
      </c>
      <c r="AY185" s="206" t="s">
        <v>142</v>
      </c>
    </row>
    <row r="186" s="12" customFormat="1" ht="22.8" customHeight="1">
      <c r="A186" s="12"/>
      <c r="B186" s="164"/>
      <c r="C186" s="12"/>
      <c r="D186" s="165" t="s">
        <v>75</v>
      </c>
      <c r="E186" s="189" t="s">
        <v>141</v>
      </c>
      <c r="F186" s="189" t="s">
        <v>575</v>
      </c>
      <c r="G186" s="12"/>
      <c r="H186" s="12"/>
      <c r="I186" s="167"/>
      <c r="J186" s="190">
        <f>BK186</f>
        <v>0</v>
      </c>
      <c r="K186" s="12"/>
      <c r="L186" s="164"/>
      <c r="M186" s="169"/>
      <c r="N186" s="170"/>
      <c r="O186" s="170"/>
      <c r="P186" s="171">
        <f>SUM(P187:P189)</f>
        <v>0</v>
      </c>
      <c r="Q186" s="170"/>
      <c r="R186" s="171">
        <f>SUM(R187:R189)</f>
        <v>0</v>
      </c>
      <c r="S186" s="170"/>
      <c r="T186" s="17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5" t="s">
        <v>80</v>
      </c>
      <c r="AT186" s="173" t="s">
        <v>75</v>
      </c>
      <c r="AU186" s="173" t="s">
        <v>80</v>
      </c>
      <c r="AY186" s="165" t="s">
        <v>142</v>
      </c>
      <c r="BK186" s="174">
        <f>SUM(BK187:BK189)</f>
        <v>0</v>
      </c>
    </row>
    <row r="187" s="2" customFormat="1" ht="16.5" customHeight="1">
      <c r="A187" s="36"/>
      <c r="B187" s="175"/>
      <c r="C187" s="176" t="s">
        <v>260</v>
      </c>
      <c r="D187" s="176" t="s">
        <v>143</v>
      </c>
      <c r="E187" s="177" t="s">
        <v>792</v>
      </c>
      <c r="F187" s="178" t="s">
        <v>793</v>
      </c>
      <c r="G187" s="179" t="s">
        <v>189</v>
      </c>
      <c r="H187" s="180">
        <v>1.2</v>
      </c>
      <c r="I187" s="181"/>
      <c r="J187" s="182">
        <f>ROUND(I187*H187,2)</f>
        <v>0</v>
      </c>
      <c r="K187" s="178" t="s">
        <v>155</v>
      </c>
      <c r="L187" s="37"/>
      <c r="M187" s="183" t="s">
        <v>1</v>
      </c>
      <c r="N187" s="184" t="s">
        <v>42</v>
      </c>
      <c r="O187" s="75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141</v>
      </c>
      <c r="AT187" s="187" t="s">
        <v>143</v>
      </c>
      <c r="AU187" s="187" t="s">
        <v>88</v>
      </c>
      <c r="AY187" s="17" t="s">
        <v>142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7" t="s">
        <v>88</v>
      </c>
      <c r="BK187" s="188">
        <f>ROUND(I187*H187,2)</f>
        <v>0</v>
      </c>
      <c r="BL187" s="17" t="s">
        <v>141</v>
      </c>
      <c r="BM187" s="187" t="s">
        <v>263</v>
      </c>
    </row>
    <row r="188" s="13" customFormat="1">
      <c r="A188" s="13"/>
      <c r="B188" s="196"/>
      <c r="C188" s="13"/>
      <c r="D188" s="197" t="s">
        <v>190</v>
      </c>
      <c r="E188" s="198" t="s">
        <v>1</v>
      </c>
      <c r="F188" s="199" t="s">
        <v>794</v>
      </c>
      <c r="G188" s="13"/>
      <c r="H188" s="200">
        <v>1.2</v>
      </c>
      <c r="I188" s="201"/>
      <c r="J188" s="13"/>
      <c r="K188" s="13"/>
      <c r="L188" s="196"/>
      <c r="M188" s="202"/>
      <c r="N188" s="203"/>
      <c r="O188" s="203"/>
      <c r="P188" s="203"/>
      <c r="Q188" s="203"/>
      <c r="R188" s="203"/>
      <c r="S188" s="203"/>
      <c r="T188" s="20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8" t="s">
        <v>190</v>
      </c>
      <c r="AU188" s="198" t="s">
        <v>88</v>
      </c>
      <c r="AV188" s="13" t="s">
        <v>88</v>
      </c>
      <c r="AW188" s="13" t="s">
        <v>32</v>
      </c>
      <c r="AX188" s="13" t="s">
        <v>76</v>
      </c>
      <c r="AY188" s="198" t="s">
        <v>142</v>
      </c>
    </row>
    <row r="189" s="14" customFormat="1">
      <c r="A189" s="14"/>
      <c r="B189" s="205"/>
      <c r="C189" s="14"/>
      <c r="D189" s="197" t="s">
        <v>190</v>
      </c>
      <c r="E189" s="206" t="s">
        <v>1</v>
      </c>
      <c r="F189" s="207" t="s">
        <v>195</v>
      </c>
      <c r="G189" s="14"/>
      <c r="H189" s="208">
        <v>1.2</v>
      </c>
      <c r="I189" s="209"/>
      <c r="J189" s="14"/>
      <c r="K189" s="14"/>
      <c r="L189" s="205"/>
      <c r="M189" s="210"/>
      <c r="N189" s="211"/>
      <c r="O189" s="211"/>
      <c r="P189" s="211"/>
      <c r="Q189" s="211"/>
      <c r="R189" s="211"/>
      <c r="S189" s="211"/>
      <c r="T189" s="21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6" t="s">
        <v>190</v>
      </c>
      <c r="AU189" s="206" t="s">
        <v>88</v>
      </c>
      <c r="AV189" s="14" t="s">
        <v>141</v>
      </c>
      <c r="AW189" s="14" t="s">
        <v>32</v>
      </c>
      <c r="AX189" s="14" t="s">
        <v>80</v>
      </c>
      <c r="AY189" s="206" t="s">
        <v>142</v>
      </c>
    </row>
    <row r="190" s="12" customFormat="1" ht="22.8" customHeight="1">
      <c r="A190" s="12"/>
      <c r="B190" s="164"/>
      <c r="C190" s="12"/>
      <c r="D190" s="165" t="s">
        <v>75</v>
      </c>
      <c r="E190" s="189" t="s">
        <v>149</v>
      </c>
      <c r="F190" s="189" t="s">
        <v>578</v>
      </c>
      <c r="G190" s="12"/>
      <c r="H190" s="12"/>
      <c r="I190" s="167"/>
      <c r="J190" s="190">
        <f>BK190</f>
        <v>0</v>
      </c>
      <c r="K190" s="12"/>
      <c r="L190" s="164"/>
      <c r="M190" s="169"/>
      <c r="N190" s="170"/>
      <c r="O190" s="170"/>
      <c r="P190" s="171">
        <f>SUM(P191:P196)</f>
        <v>0</v>
      </c>
      <c r="Q190" s="170"/>
      <c r="R190" s="171">
        <f>SUM(R191:R196)</f>
        <v>0</v>
      </c>
      <c r="S190" s="170"/>
      <c r="T190" s="172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5" t="s">
        <v>80</v>
      </c>
      <c r="AT190" s="173" t="s">
        <v>75</v>
      </c>
      <c r="AU190" s="173" t="s">
        <v>80</v>
      </c>
      <c r="AY190" s="165" t="s">
        <v>142</v>
      </c>
      <c r="BK190" s="174">
        <f>SUM(BK191:BK196)</f>
        <v>0</v>
      </c>
    </row>
    <row r="191" s="2" customFormat="1" ht="24.15" customHeight="1">
      <c r="A191" s="36"/>
      <c r="B191" s="175"/>
      <c r="C191" s="176" t="s">
        <v>98</v>
      </c>
      <c r="D191" s="176" t="s">
        <v>143</v>
      </c>
      <c r="E191" s="177" t="s">
        <v>795</v>
      </c>
      <c r="F191" s="178" t="s">
        <v>796</v>
      </c>
      <c r="G191" s="179" t="s">
        <v>218</v>
      </c>
      <c r="H191" s="180">
        <v>23.178000000000001</v>
      </c>
      <c r="I191" s="181"/>
      <c r="J191" s="182">
        <f>ROUND(I191*H191,2)</f>
        <v>0</v>
      </c>
      <c r="K191" s="178" t="s">
        <v>155</v>
      </c>
      <c r="L191" s="37"/>
      <c r="M191" s="183" t="s">
        <v>1</v>
      </c>
      <c r="N191" s="184" t="s">
        <v>42</v>
      </c>
      <c r="O191" s="75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141</v>
      </c>
      <c r="AT191" s="187" t="s">
        <v>143</v>
      </c>
      <c r="AU191" s="187" t="s">
        <v>88</v>
      </c>
      <c r="AY191" s="17" t="s">
        <v>142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88</v>
      </c>
      <c r="BK191" s="188">
        <f>ROUND(I191*H191,2)</f>
        <v>0</v>
      </c>
      <c r="BL191" s="17" t="s">
        <v>141</v>
      </c>
      <c r="BM191" s="187" t="s">
        <v>266</v>
      </c>
    </row>
    <row r="192" s="13" customFormat="1">
      <c r="A192" s="13"/>
      <c r="B192" s="196"/>
      <c r="C192" s="13"/>
      <c r="D192" s="197" t="s">
        <v>190</v>
      </c>
      <c r="E192" s="198" t="s">
        <v>1</v>
      </c>
      <c r="F192" s="199" t="s">
        <v>797</v>
      </c>
      <c r="G192" s="13"/>
      <c r="H192" s="200">
        <v>23.178000000000001</v>
      </c>
      <c r="I192" s="201"/>
      <c r="J192" s="13"/>
      <c r="K192" s="13"/>
      <c r="L192" s="196"/>
      <c r="M192" s="202"/>
      <c r="N192" s="203"/>
      <c r="O192" s="203"/>
      <c r="P192" s="203"/>
      <c r="Q192" s="203"/>
      <c r="R192" s="203"/>
      <c r="S192" s="203"/>
      <c r="T192" s="20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8" t="s">
        <v>190</v>
      </c>
      <c r="AU192" s="198" t="s">
        <v>88</v>
      </c>
      <c r="AV192" s="13" t="s">
        <v>88</v>
      </c>
      <c r="AW192" s="13" t="s">
        <v>32</v>
      </c>
      <c r="AX192" s="13" t="s">
        <v>76</v>
      </c>
      <c r="AY192" s="198" t="s">
        <v>142</v>
      </c>
    </row>
    <row r="193" s="14" customFormat="1">
      <c r="A193" s="14"/>
      <c r="B193" s="205"/>
      <c r="C193" s="14"/>
      <c r="D193" s="197" t="s">
        <v>190</v>
      </c>
      <c r="E193" s="206" t="s">
        <v>1</v>
      </c>
      <c r="F193" s="207" t="s">
        <v>195</v>
      </c>
      <c r="G193" s="14"/>
      <c r="H193" s="208">
        <v>23.178000000000001</v>
      </c>
      <c r="I193" s="209"/>
      <c r="J193" s="14"/>
      <c r="K193" s="14"/>
      <c r="L193" s="205"/>
      <c r="M193" s="210"/>
      <c r="N193" s="211"/>
      <c r="O193" s="211"/>
      <c r="P193" s="211"/>
      <c r="Q193" s="211"/>
      <c r="R193" s="211"/>
      <c r="S193" s="211"/>
      <c r="T193" s="21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6" t="s">
        <v>190</v>
      </c>
      <c r="AU193" s="206" t="s">
        <v>88</v>
      </c>
      <c r="AV193" s="14" t="s">
        <v>141</v>
      </c>
      <c r="AW193" s="14" t="s">
        <v>32</v>
      </c>
      <c r="AX193" s="14" t="s">
        <v>80</v>
      </c>
      <c r="AY193" s="206" t="s">
        <v>142</v>
      </c>
    </row>
    <row r="194" s="2" customFormat="1" ht="21.75" customHeight="1">
      <c r="A194" s="36"/>
      <c r="B194" s="175"/>
      <c r="C194" s="176" t="s">
        <v>269</v>
      </c>
      <c r="D194" s="176" t="s">
        <v>143</v>
      </c>
      <c r="E194" s="177" t="s">
        <v>798</v>
      </c>
      <c r="F194" s="178" t="s">
        <v>799</v>
      </c>
      <c r="G194" s="179" t="s">
        <v>218</v>
      </c>
      <c r="H194" s="180">
        <v>23.178000000000001</v>
      </c>
      <c r="I194" s="181"/>
      <c r="J194" s="182">
        <f>ROUND(I194*H194,2)</f>
        <v>0</v>
      </c>
      <c r="K194" s="178" t="s">
        <v>155</v>
      </c>
      <c r="L194" s="37"/>
      <c r="M194" s="183" t="s">
        <v>1</v>
      </c>
      <c r="N194" s="184" t="s">
        <v>42</v>
      </c>
      <c r="O194" s="75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141</v>
      </c>
      <c r="AT194" s="187" t="s">
        <v>143</v>
      </c>
      <c r="AU194" s="187" t="s">
        <v>88</v>
      </c>
      <c r="AY194" s="17" t="s">
        <v>142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88</v>
      </c>
      <c r="BK194" s="188">
        <f>ROUND(I194*H194,2)</f>
        <v>0</v>
      </c>
      <c r="BL194" s="17" t="s">
        <v>141</v>
      </c>
      <c r="BM194" s="187" t="s">
        <v>272</v>
      </c>
    </row>
    <row r="195" s="13" customFormat="1">
      <c r="A195" s="13"/>
      <c r="B195" s="196"/>
      <c r="C195" s="13"/>
      <c r="D195" s="197" t="s">
        <v>190</v>
      </c>
      <c r="E195" s="198" t="s">
        <v>1</v>
      </c>
      <c r="F195" s="199" t="s">
        <v>797</v>
      </c>
      <c r="G195" s="13"/>
      <c r="H195" s="200">
        <v>23.178000000000001</v>
      </c>
      <c r="I195" s="201"/>
      <c r="J195" s="13"/>
      <c r="K195" s="13"/>
      <c r="L195" s="196"/>
      <c r="M195" s="202"/>
      <c r="N195" s="203"/>
      <c r="O195" s="203"/>
      <c r="P195" s="203"/>
      <c r="Q195" s="203"/>
      <c r="R195" s="203"/>
      <c r="S195" s="203"/>
      <c r="T195" s="20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8" t="s">
        <v>190</v>
      </c>
      <c r="AU195" s="198" t="s">
        <v>88</v>
      </c>
      <c r="AV195" s="13" t="s">
        <v>88</v>
      </c>
      <c r="AW195" s="13" t="s">
        <v>32</v>
      </c>
      <c r="AX195" s="13" t="s">
        <v>76</v>
      </c>
      <c r="AY195" s="198" t="s">
        <v>142</v>
      </c>
    </row>
    <row r="196" s="14" customFormat="1">
      <c r="A196" s="14"/>
      <c r="B196" s="205"/>
      <c r="C196" s="14"/>
      <c r="D196" s="197" t="s">
        <v>190</v>
      </c>
      <c r="E196" s="206" t="s">
        <v>1</v>
      </c>
      <c r="F196" s="207" t="s">
        <v>195</v>
      </c>
      <c r="G196" s="14"/>
      <c r="H196" s="208">
        <v>23.178000000000001</v>
      </c>
      <c r="I196" s="209"/>
      <c r="J196" s="14"/>
      <c r="K196" s="14"/>
      <c r="L196" s="205"/>
      <c r="M196" s="210"/>
      <c r="N196" s="211"/>
      <c r="O196" s="211"/>
      <c r="P196" s="211"/>
      <c r="Q196" s="211"/>
      <c r="R196" s="211"/>
      <c r="S196" s="211"/>
      <c r="T196" s="21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6" t="s">
        <v>190</v>
      </c>
      <c r="AU196" s="206" t="s">
        <v>88</v>
      </c>
      <c r="AV196" s="14" t="s">
        <v>141</v>
      </c>
      <c r="AW196" s="14" t="s">
        <v>32</v>
      </c>
      <c r="AX196" s="14" t="s">
        <v>80</v>
      </c>
      <c r="AY196" s="206" t="s">
        <v>142</v>
      </c>
    </row>
    <row r="197" s="12" customFormat="1" ht="22.8" customHeight="1">
      <c r="A197" s="12"/>
      <c r="B197" s="164"/>
      <c r="C197" s="12"/>
      <c r="D197" s="165" t="s">
        <v>75</v>
      </c>
      <c r="E197" s="189" t="s">
        <v>160</v>
      </c>
      <c r="F197" s="189" t="s">
        <v>268</v>
      </c>
      <c r="G197" s="12"/>
      <c r="H197" s="12"/>
      <c r="I197" s="167"/>
      <c r="J197" s="190">
        <f>BK197</f>
        <v>0</v>
      </c>
      <c r="K197" s="12"/>
      <c r="L197" s="164"/>
      <c r="M197" s="169"/>
      <c r="N197" s="170"/>
      <c r="O197" s="170"/>
      <c r="P197" s="171">
        <f>SUM(P198:P228)</f>
        <v>0</v>
      </c>
      <c r="Q197" s="170"/>
      <c r="R197" s="171">
        <f>SUM(R198:R228)</f>
        <v>0</v>
      </c>
      <c r="S197" s="170"/>
      <c r="T197" s="172">
        <f>SUM(T198:T228)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5" t="s">
        <v>80</v>
      </c>
      <c r="AT197" s="173" t="s">
        <v>75</v>
      </c>
      <c r="AU197" s="173" t="s">
        <v>80</v>
      </c>
      <c r="AY197" s="165" t="s">
        <v>142</v>
      </c>
      <c r="BK197" s="174">
        <f>SUM(BK198:BK228)</f>
        <v>0</v>
      </c>
    </row>
    <row r="198" s="2" customFormat="1" ht="24.15" customHeight="1">
      <c r="A198" s="36"/>
      <c r="B198" s="175"/>
      <c r="C198" s="176" t="s">
        <v>226</v>
      </c>
      <c r="D198" s="176" t="s">
        <v>143</v>
      </c>
      <c r="E198" s="177" t="s">
        <v>288</v>
      </c>
      <c r="F198" s="178" t="s">
        <v>289</v>
      </c>
      <c r="G198" s="179" t="s">
        <v>218</v>
      </c>
      <c r="H198" s="180">
        <v>100.74</v>
      </c>
      <c r="I198" s="181"/>
      <c r="J198" s="182">
        <f>ROUND(I198*H198,2)</f>
        <v>0</v>
      </c>
      <c r="K198" s="178" t="s">
        <v>155</v>
      </c>
      <c r="L198" s="37"/>
      <c r="M198" s="183" t="s">
        <v>1</v>
      </c>
      <c r="N198" s="184" t="s">
        <v>42</v>
      </c>
      <c r="O198" s="75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141</v>
      </c>
      <c r="AT198" s="187" t="s">
        <v>143</v>
      </c>
      <c r="AU198" s="187" t="s">
        <v>88</v>
      </c>
      <c r="AY198" s="17" t="s">
        <v>142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7" t="s">
        <v>88</v>
      </c>
      <c r="BK198" s="188">
        <f>ROUND(I198*H198,2)</f>
        <v>0</v>
      </c>
      <c r="BL198" s="17" t="s">
        <v>141</v>
      </c>
      <c r="BM198" s="187" t="s">
        <v>277</v>
      </c>
    </row>
    <row r="199" s="13" customFormat="1">
      <c r="A199" s="13"/>
      <c r="B199" s="196"/>
      <c r="C199" s="13"/>
      <c r="D199" s="197" t="s">
        <v>190</v>
      </c>
      <c r="E199" s="198" t="s">
        <v>1</v>
      </c>
      <c r="F199" s="199" t="s">
        <v>800</v>
      </c>
      <c r="G199" s="13"/>
      <c r="H199" s="200">
        <v>100.74</v>
      </c>
      <c r="I199" s="201"/>
      <c r="J199" s="13"/>
      <c r="K199" s="13"/>
      <c r="L199" s="196"/>
      <c r="M199" s="202"/>
      <c r="N199" s="203"/>
      <c r="O199" s="203"/>
      <c r="P199" s="203"/>
      <c r="Q199" s="203"/>
      <c r="R199" s="203"/>
      <c r="S199" s="203"/>
      <c r="T199" s="20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8" t="s">
        <v>190</v>
      </c>
      <c r="AU199" s="198" t="s">
        <v>88</v>
      </c>
      <c r="AV199" s="13" t="s">
        <v>88</v>
      </c>
      <c r="AW199" s="13" t="s">
        <v>32</v>
      </c>
      <c r="AX199" s="13" t="s">
        <v>76</v>
      </c>
      <c r="AY199" s="198" t="s">
        <v>142</v>
      </c>
    </row>
    <row r="200" s="14" customFormat="1">
      <c r="A200" s="14"/>
      <c r="B200" s="205"/>
      <c r="C200" s="14"/>
      <c r="D200" s="197" t="s">
        <v>190</v>
      </c>
      <c r="E200" s="206" t="s">
        <v>1</v>
      </c>
      <c r="F200" s="207" t="s">
        <v>195</v>
      </c>
      <c r="G200" s="14"/>
      <c r="H200" s="208">
        <v>100.74</v>
      </c>
      <c r="I200" s="209"/>
      <c r="J200" s="14"/>
      <c r="K200" s="14"/>
      <c r="L200" s="205"/>
      <c r="M200" s="210"/>
      <c r="N200" s="211"/>
      <c r="O200" s="211"/>
      <c r="P200" s="211"/>
      <c r="Q200" s="211"/>
      <c r="R200" s="211"/>
      <c r="S200" s="211"/>
      <c r="T200" s="21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6" t="s">
        <v>190</v>
      </c>
      <c r="AU200" s="206" t="s">
        <v>88</v>
      </c>
      <c r="AV200" s="14" t="s">
        <v>141</v>
      </c>
      <c r="AW200" s="14" t="s">
        <v>32</v>
      </c>
      <c r="AX200" s="14" t="s">
        <v>80</v>
      </c>
      <c r="AY200" s="206" t="s">
        <v>142</v>
      </c>
    </row>
    <row r="201" s="2" customFormat="1" ht="24.15" customHeight="1">
      <c r="A201" s="36"/>
      <c r="B201" s="175"/>
      <c r="C201" s="176" t="s">
        <v>278</v>
      </c>
      <c r="D201" s="176" t="s">
        <v>143</v>
      </c>
      <c r="E201" s="177" t="s">
        <v>292</v>
      </c>
      <c r="F201" s="178" t="s">
        <v>293</v>
      </c>
      <c r="G201" s="179" t="s">
        <v>218</v>
      </c>
      <c r="H201" s="180">
        <v>100.74</v>
      </c>
      <c r="I201" s="181"/>
      <c r="J201" s="182">
        <f>ROUND(I201*H201,2)</f>
        <v>0</v>
      </c>
      <c r="K201" s="178" t="s">
        <v>155</v>
      </c>
      <c r="L201" s="37"/>
      <c r="M201" s="183" t="s">
        <v>1</v>
      </c>
      <c r="N201" s="184" t="s">
        <v>42</v>
      </c>
      <c r="O201" s="75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7" t="s">
        <v>141</v>
      </c>
      <c r="AT201" s="187" t="s">
        <v>143</v>
      </c>
      <c r="AU201" s="187" t="s">
        <v>88</v>
      </c>
      <c r="AY201" s="17" t="s">
        <v>142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7" t="s">
        <v>88</v>
      </c>
      <c r="BK201" s="188">
        <f>ROUND(I201*H201,2)</f>
        <v>0</v>
      </c>
      <c r="BL201" s="17" t="s">
        <v>141</v>
      </c>
      <c r="BM201" s="187" t="s">
        <v>281</v>
      </c>
    </row>
    <row r="202" s="13" customFormat="1">
      <c r="A202" s="13"/>
      <c r="B202" s="196"/>
      <c r="C202" s="13"/>
      <c r="D202" s="197" t="s">
        <v>190</v>
      </c>
      <c r="E202" s="198" t="s">
        <v>1</v>
      </c>
      <c r="F202" s="199" t="s">
        <v>800</v>
      </c>
      <c r="G202" s="13"/>
      <c r="H202" s="200">
        <v>100.74</v>
      </c>
      <c r="I202" s="201"/>
      <c r="J202" s="13"/>
      <c r="K202" s="13"/>
      <c r="L202" s="196"/>
      <c r="M202" s="202"/>
      <c r="N202" s="203"/>
      <c r="O202" s="203"/>
      <c r="P202" s="203"/>
      <c r="Q202" s="203"/>
      <c r="R202" s="203"/>
      <c r="S202" s="203"/>
      <c r="T202" s="20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8" t="s">
        <v>190</v>
      </c>
      <c r="AU202" s="198" t="s">
        <v>88</v>
      </c>
      <c r="AV202" s="13" t="s">
        <v>88</v>
      </c>
      <c r="AW202" s="13" t="s">
        <v>32</v>
      </c>
      <c r="AX202" s="13" t="s">
        <v>76</v>
      </c>
      <c r="AY202" s="198" t="s">
        <v>142</v>
      </c>
    </row>
    <row r="203" s="14" customFormat="1">
      <c r="A203" s="14"/>
      <c r="B203" s="205"/>
      <c r="C203" s="14"/>
      <c r="D203" s="197" t="s">
        <v>190</v>
      </c>
      <c r="E203" s="206" t="s">
        <v>1</v>
      </c>
      <c r="F203" s="207" t="s">
        <v>195</v>
      </c>
      <c r="G203" s="14"/>
      <c r="H203" s="208">
        <v>100.74</v>
      </c>
      <c r="I203" s="209"/>
      <c r="J203" s="14"/>
      <c r="K203" s="14"/>
      <c r="L203" s="205"/>
      <c r="M203" s="210"/>
      <c r="N203" s="211"/>
      <c r="O203" s="211"/>
      <c r="P203" s="211"/>
      <c r="Q203" s="211"/>
      <c r="R203" s="211"/>
      <c r="S203" s="211"/>
      <c r="T203" s="21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6" t="s">
        <v>190</v>
      </c>
      <c r="AU203" s="206" t="s">
        <v>88</v>
      </c>
      <c r="AV203" s="14" t="s">
        <v>141</v>
      </c>
      <c r="AW203" s="14" t="s">
        <v>32</v>
      </c>
      <c r="AX203" s="14" t="s">
        <v>80</v>
      </c>
      <c r="AY203" s="206" t="s">
        <v>142</v>
      </c>
    </row>
    <row r="204" s="2" customFormat="1" ht="37.8" customHeight="1">
      <c r="A204" s="36"/>
      <c r="B204" s="175"/>
      <c r="C204" s="176" t="s">
        <v>105</v>
      </c>
      <c r="D204" s="176" t="s">
        <v>143</v>
      </c>
      <c r="E204" s="177" t="s">
        <v>296</v>
      </c>
      <c r="F204" s="178" t="s">
        <v>297</v>
      </c>
      <c r="G204" s="179" t="s">
        <v>218</v>
      </c>
      <c r="H204" s="180">
        <v>100.74</v>
      </c>
      <c r="I204" s="181"/>
      <c r="J204" s="182">
        <f>ROUND(I204*H204,2)</f>
        <v>0</v>
      </c>
      <c r="K204" s="178" t="s">
        <v>155</v>
      </c>
      <c r="L204" s="37"/>
      <c r="M204" s="183" t="s">
        <v>1</v>
      </c>
      <c r="N204" s="184" t="s">
        <v>42</v>
      </c>
      <c r="O204" s="75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141</v>
      </c>
      <c r="AT204" s="187" t="s">
        <v>143</v>
      </c>
      <c r="AU204" s="187" t="s">
        <v>88</v>
      </c>
      <c r="AY204" s="17" t="s">
        <v>142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7" t="s">
        <v>88</v>
      </c>
      <c r="BK204" s="188">
        <f>ROUND(I204*H204,2)</f>
        <v>0</v>
      </c>
      <c r="BL204" s="17" t="s">
        <v>141</v>
      </c>
      <c r="BM204" s="187" t="s">
        <v>287</v>
      </c>
    </row>
    <row r="205" s="13" customFormat="1">
      <c r="A205" s="13"/>
      <c r="B205" s="196"/>
      <c r="C205" s="13"/>
      <c r="D205" s="197" t="s">
        <v>190</v>
      </c>
      <c r="E205" s="198" t="s">
        <v>1</v>
      </c>
      <c r="F205" s="199" t="s">
        <v>800</v>
      </c>
      <c r="G205" s="13"/>
      <c r="H205" s="200">
        <v>100.74</v>
      </c>
      <c r="I205" s="201"/>
      <c r="J205" s="13"/>
      <c r="K205" s="13"/>
      <c r="L205" s="196"/>
      <c r="M205" s="202"/>
      <c r="N205" s="203"/>
      <c r="O205" s="203"/>
      <c r="P205" s="203"/>
      <c r="Q205" s="203"/>
      <c r="R205" s="203"/>
      <c r="S205" s="203"/>
      <c r="T205" s="20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8" t="s">
        <v>190</v>
      </c>
      <c r="AU205" s="198" t="s">
        <v>88</v>
      </c>
      <c r="AV205" s="13" t="s">
        <v>88</v>
      </c>
      <c r="AW205" s="13" t="s">
        <v>32</v>
      </c>
      <c r="AX205" s="13" t="s">
        <v>76</v>
      </c>
      <c r="AY205" s="198" t="s">
        <v>142</v>
      </c>
    </row>
    <row r="206" s="14" customFormat="1">
      <c r="A206" s="14"/>
      <c r="B206" s="205"/>
      <c r="C206" s="14"/>
      <c r="D206" s="197" t="s">
        <v>190</v>
      </c>
      <c r="E206" s="206" t="s">
        <v>1</v>
      </c>
      <c r="F206" s="207" t="s">
        <v>195</v>
      </c>
      <c r="G206" s="14"/>
      <c r="H206" s="208">
        <v>100.74</v>
      </c>
      <c r="I206" s="209"/>
      <c r="J206" s="14"/>
      <c r="K206" s="14"/>
      <c r="L206" s="205"/>
      <c r="M206" s="210"/>
      <c r="N206" s="211"/>
      <c r="O206" s="211"/>
      <c r="P206" s="211"/>
      <c r="Q206" s="211"/>
      <c r="R206" s="211"/>
      <c r="S206" s="211"/>
      <c r="T206" s="21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6" t="s">
        <v>190</v>
      </c>
      <c r="AU206" s="206" t="s">
        <v>88</v>
      </c>
      <c r="AV206" s="14" t="s">
        <v>141</v>
      </c>
      <c r="AW206" s="14" t="s">
        <v>32</v>
      </c>
      <c r="AX206" s="14" t="s">
        <v>80</v>
      </c>
      <c r="AY206" s="206" t="s">
        <v>142</v>
      </c>
    </row>
    <row r="207" s="2" customFormat="1" ht="24.15" customHeight="1">
      <c r="A207" s="36"/>
      <c r="B207" s="175"/>
      <c r="C207" s="176" t="s">
        <v>7</v>
      </c>
      <c r="D207" s="176" t="s">
        <v>143</v>
      </c>
      <c r="E207" s="177" t="s">
        <v>299</v>
      </c>
      <c r="F207" s="178" t="s">
        <v>300</v>
      </c>
      <c r="G207" s="179" t="s">
        <v>218</v>
      </c>
      <c r="H207" s="180">
        <v>20.148</v>
      </c>
      <c r="I207" s="181"/>
      <c r="J207" s="182">
        <f>ROUND(I207*H207,2)</f>
        <v>0</v>
      </c>
      <c r="K207" s="178" t="s">
        <v>155</v>
      </c>
      <c r="L207" s="37"/>
      <c r="M207" s="183" t="s">
        <v>1</v>
      </c>
      <c r="N207" s="184" t="s">
        <v>42</v>
      </c>
      <c r="O207" s="75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141</v>
      </c>
      <c r="AT207" s="187" t="s">
        <v>143</v>
      </c>
      <c r="AU207" s="187" t="s">
        <v>88</v>
      </c>
      <c r="AY207" s="17" t="s">
        <v>142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88</v>
      </c>
      <c r="BK207" s="188">
        <f>ROUND(I207*H207,2)</f>
        <v>0</v>
      </c>
      <c r="BL207" s="17" t="s">
        <v>141</v>
      </c>
      <c r="BM207" s="187" t="s">
        <v>290</v>
      </c>
    </row>
    <row r="208" s="13" customFormat="1">
      <c r="A208" s="13"/>
      <c r="B208" s="196"/>
      <c r="C208" s="13"/>
      <c r="D208" s="197" t="s">
        <v>190</v>
      </c>
      <c r="E208" s="198" t="s">
        <v>1</v>
      </c>
      <c r="F208" s="199" t="s">
        <v>801</v>
      </c>
      <c r="G208" s="13"/>
      <c r="H208" s="200">
        <v>20.148</v>
      </c>
      <c r="I208" s="201"/>
      <c r="J208" s="13"/>
      <c r="K208" s="13"/>
      <c r="L208" s="196"/>
      <c r="M208" s="202"/>
      <c r="N208" s="203"/>
      <c r="O208" s="203"/>
      <c r="P208" s="203"/>
      <c r="Q208" s="203"/>
      <c r="R208" s="203"/>
      <c r="S208" s="203"/>
      <c r="T208" s="20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8" t="s">
        <v>190</v>
      </c>
      <c r="AU208" s="198" t="s">
        <v>88</v>
      </c>
      <c r="AV208" s="13" t="s">
        <v>88</v>
      </c>
      <c r="AW208" s="13" t="s">
        <v>32</v>
      </c>
      <c r="AX208" s="13" t="s">
        <v>76</v>
      </c>
      <c r="AY208" s="198" t="s">
        <v>142</v>
      </c>
    </row>
    <row r="209" s="14" customFormat="1">
      <c r="A209" s="14"/>
      <c r="B209" s="205"/>
      <c r="C209" s="14"/>
      <c r="D209" s="197" t="s">
        <v>190</v>
      </c>
      <c r="E209" s="206" t="s">
        <v>1</v>
      </c>
      <c r="F209" s="207" t="s">
        <v>195</v>
      </c>
      <c r="G209" s="14"/>
      <c r="H209" s="208">
        <v>20.148</v>
      </c>
      <c r="I209" s="209"/>
      <c r="J209" s="14"/>
      <c r="K209" s="14"/>
      <c r="L209" s="205"/>
      <c r="M209" s="210"/>
      <c r="N209" s="211"/>
      <c r="O209" s="211"/>
      <c r="P209" s="211"/>
      <c r="Q209" s="211"/>
      <c r="R209" s="211"/>
      <c r="S209" s="211"/>
      <c r="T209" s="21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6" t="s">
        <v>190</v>
      </c>
      <c r="AU209" s="206" t="s">
        <v>88</v>
      </c>
      <c r="AV209" s="14" t="s">
        <v>141</v>
      </c>
      <c r="AW209" s="14" t="s">
        <v>32</v>
      </c>
      <c r="AX209" s="14" t="s">
        <v>80</v>
      </c>
      <c r="AY209" s="206" t="s">
        <v>142</v>
      </c>
    </row>
    <row r="210" s="2" customFormat="1" ht="24.15" customHeight="1">
      <c r="A210" s="36"/>
      <c r="B210" s="175"/>
      <c r="C210" s="176" t="s">
        <v>108</v>
      </c>
      <c r="D210" s="176" t="s">
        <v>143</v>
      </c>
      <c r="E210" s="177" t="s">
        <v>304</v>
      </c>
      <c r="F210" s="178" t="s">
        <v>305</v>
      </c>
      <c r="G210" s="179" t="s">
        <v>218</v>
      </c>
      <c r="H210" s="180">
        <v>100.74</v>
      </c>
      <c r="I210" s="181"/>
      <c r="J210" s="182">
        <f>ROUND(I210*H210,2)</f>
        <v>0</v>
      </c>
      <c r="K210" s="178" t="s">
        <v>155</v>
      </c>
      <c r="L210" s="37"/>
      <c r="M210" s="183" t="s">
        <v>1</v>
      </c>
      <c r="N210" s="184" t="s">
        <v>42</v>
      </c>
      <c r="O210" s="75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7" t="s">
        <v>141</v>
      </c>
      <c r="AT210" s="187" t="s">
        <v>143</v>
      </c>
      <c r="AU210" s="187" t="s">
        <v>88</v>
      </c>
      <c r="AY210" s="17" t="s">
        <v>142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88</v>
      </c>
      <c r="BK210" s="188">
        <f>ROUND(I210*H210,2)</f>
        <v>0</v>
      </c>
      <c r="BL210" s="17" t="s">
        <v>141</v>
      </c>
      <c r="BM210" s="187" t="s">
        <v>294</v>
      </c>
    </row>
    <row r="211" s="13" customFormat="1">
      <c r="A211" s="13"/>
      <c r="B211" s="196"/>
      <c r="C211" s="13"/>
      <c r="D211" s="197" t="s">
        <v>190</v>
      </c>
      <c r="E211" s="198" t="s">
        <v>1</v>
      </c>
      <c r="F211" s="199" t="s">
        <v>800</v>
      </c>
      <c r="G211" s="13"/>
      <c r="H211" s="200">
        <v>100.74</v>
      </c>
      <c r="I211" s="201"/>
      <c r="J211" s="13"/>
      <c r="K211" s="13"/>
      <c r="L211" s="196"/>
      <c r="M211" s="202"/>
      <c r="N211" s="203"/>
      <c r="O211" s="203"/>
      <c r="P211" s="203"/>
      <c r="Q211" s="203"/>
      <c r="R211" s="203"/>
      <c r="S211" s="203"/>
      <c r="T211" s="20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8" t="s">
        <v>190</v>
      </c>
      <c r="AU211" s="198" t="s">
        <v>88</v>
      </c>
      <c r="AV211" s="13" t="s">
        <v>88</v>
      </c>
      <c r="AW211" s="13" t="s">
        <v>32</v>
      </c>
      <c r="AX211" s="13" t="s">
        <v>76</v>
      </c>
      <c r="AY211" s="198" t="s">
        <v>142</v>
      </c>
    </row>
    <row r="212" s="14" customFormat="1">
      <c r="A212" s="14"/>
      <c r="B212" s="205"/>
      <c r="C212" s="14"/>
      <c r="D212" s="197" t="s">
        <v>190</v>
      </c>
      <c r="E212" s="206" t="s">
        <v>1</v>
      </c>
      <c r="F212" s="207" t="s">
        <v>195</v>
      </c>
      <c r="G212" s="14"/>
      <c r="H212" s="208">
        <v>100.74</v>
      </c>
      <c r="I212" s="209"/>
      <c r="J212" s="14"/>
      <c r="K212" s="14"/>
      <c r="L212" s="205"/>
      <c r="M212" s="210"/>
      <c r="N212" s="211"/>
      <c r="O212" s="211"/>
      <c r="P212" s="211"/>
      <c r="Q212" s="211"/>
      <c r="R212" s="211"/>
      <c r="S212" s="211"/>
      <c r="T212" s="21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6" t="s">
        <v>190</v>
      </c>
      <c r="AU212" s="206" t="s">
        <v>88</v>
      </c>
      <c r="AV212" s="14" t="s">
        <v>141</v>
      </c>
      <c r="AW212" s="14" t="s">
        <v>32</v>
      </c>
      <c r="AX212" s="14" t="s">
        <v>80</v>
      </c>
      <c r="AY212" s="206" t="s">
        <v>142</v>
      </c>
    </row>
    <row r="213" s="2" customFormat="1" ht="24.15" customHeight="1">
      <c r="A213" s="36"/>
      <c r="B213" s="175"/>
      <c r="C213" s="176" t="s">
        <v>295</v>
      </c>
      <c r="D213" s="176" t="s">
        <v>143</v>
      </c>
      <c r="E213" s="177" t="s">
        <v>314</v>
      </c>
      <c r="F213" s="178" t="s">
        <v>315</v>
      </c>
      <c r="G213" s="179" t="s">
        <v>218</v>
      </c>
      <c r="H213" s="180">
        <v>100.74</v>
      </c>
      <c r="I213" s="181"/>
      <c r="J213" s="182">
        <f>ROUND(I213*H213,2)</f>
        <v>0</v>
      </c>
      <c r="K213" s="178" t="s">
        <v>1</v>
      </c>
      <c r="L213" s="37"/>
      <c r="M213" s="183" t="s">
        <v>1</v>
      </c>
      <c r="N213" s="184" t="s">
        <v>42</v>
      </c>
      <c r="O213" s="75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141</v>
      </c>
      <c r="AT213" s="187" t="s">
        <v>143</v>
      </c>
      <c r="AU213" s="187" t="s">
        <v>88</v>
      </c>
      <c r="AY213" s="17" t="s">
        <v>142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7" t="s">
        <v>88</v>
      </c>
      <c r="BK213" s="188">
        <f>ROUND(I213*H213,2)</f>
        <v>0</v>
      </c>
      <c r="BL213" s="17" t="s">
        <v>141</v>
      </c>
      <c r="BM213" s="187" t="s">
        <v>298</v>
      </c>
    </row>
    <row r="214" s="13" customFormat="1">
      <c r="A214" s="13"/>
      <c r="B214" s="196"/>
      <c r="C214" s="13"/>
      <c r="D214" s="197" t="s">
        <v>190</v>
      </c>
      <c r="E214" s="198" t="s">
        <v>1</v>
      </c>
      <c r="F214" s="199" t="s">
        <v>802</v>
      </c>
      <c r="G214" s="13"/>
      <c r="H214" s="200">
        <v>100.74</v>
      </c>
      <c r="I214" s="201"/>
      <c r="J214" s="13"/>
      <c r="K214" s="13"/>
      <c r="L214" s="196"/>
      <c r="M214" s="202"/>
      <c r="N214" s="203"/>
      <c r="O214" s="203"/>
      <c r="P214" s="203"/>
      <c r="Q214" s="203"/>
      <c r="R214" s="203"/>
      <c r="S214" s="203"/>
      <c r="T214" s="20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8" t="s">
        <v>190</v>
      </c>
      <c r="AU214" s="198" t="s">
        <v>88</v>
      </c>
      <c r="AV214" s="13" t="s">
        <v>88</v>
      </c>
      <c r="AW214" s="13" t="s">
        <v>32</v>
      </c>
      <c r="AX214" s="13" t="s">
        <v>76</v>
      </c>
      <c r="AY214" s="198" t="s">
        <v>142</v>
      </c>
    </row>
    <row r="215" s="14" customFormat="1">
      <c r="A215" s="14"/>
      <c r="B215" s="205"/>
      <c r="C215" s="14"/>
      <c r="D215" s="197" t="s">
        <v>190</v>
      </c>
      <c r="E215" s="206" t="s">
        <v>1</v>
      </c>
      <c r="F215" s="207" t="s">
        <v>195</v>
      </c>
      <c r="G215" s="14"/>
      <c r="H215" s="208">
        <v>100.74</v>
      </c>
      <c r="I215" s="209"/>
      <c r="J215" s="14"/>
      <c r="K215" s="14"/>
      <c r="L215" s="205"/>
      <c r="M215" s="210"/>
      <c r="N215" s="211"/>
      <c r="O215" s="211"/>
      <c r="P215" s="211"/>
      <c r="Q215" s="211"/>
      <c r="R215" s="211"/>
      <c r="S215" s="211"/>
      <c r="T215" s="21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6" t="s">
        <v>190</v>
      </c>
      <c r="AU215" s="206" t="s">
        <v>88</v>
      </c>
      <c r="AV215" s="14" t="s">
        <v>141</v>
      </c>
      <c r="AW215" s="14" t="s">
        <v>32</v>
      </c>
      <c r="AX215" s="14" t="s">
        <v>80</v>
      </c>
      <c r="AY215" s="206" t="s">
        <v>142</v>
      </c>
    </row>
    <row r="216" s="2" customFormat="1" ht="24.15" customHeight="1">
      <c r="A216" s="36"/>
      <c r="B216" s="175"/>
      <c r="C216" s="176" t="s">
        <v>245</v>
      </c>
      <c r="D216" s="176" t="s">
        <v>143</v>
      </c>
      <c r="E216" s="177" t="s">
        <v>307</v>
      </c>
      <c r="F216" s="178" t="s">
        <v>308</v>
      </c>
      <c r="G216" s="179" t="s">
        <v>218</v>
      </c>
      <c r="H216" s="180">
        <v>45.276000000000003</v>
      </c>
      <c r="I216" s="181"/>
      <c r="J216" s="182">
        <f>ROUND(I216*H216,2)</f>
        <v>0</v>
      </c>
      <c r="K216" s="178" t="s">
        <v>1</v>
      </c>
      <c r="L216" s="37"/>
      <c r="M216" s="183" t="s">
        <v>1</v>
      </c>
      <c r="N216" s="184" t="s">
        <v>42</v>
      </c>
      <c r="O216" s="75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141</v>
      </c>
      <c r="AT216" s="187" t="s">
        <v>143</v>
      </c>
      <c r="AU216" s="187" t="s">
        <v>88</v>
      </c>
      <c r="AY216" s="17" t="s">
        <v>142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7" t="s">
        <v>88</v>
      </c>
      <c r="BK216" s="188">
        <f>ROUND(I216*H216,2)</f>
        <v>0</v>
      </c>
      <c r="BL216" s="17" t="s">
        <v>141</v>
      </c>
      <c r="BM216" s="187" t="s">
        <v>301</v>
      </c>
    </row>
    <row r="217" s="13" customFormat="1">
      <c r="A217" s="13"/>
      <c r="B217" s="196"/>
      <c r="C217" s="13"/>
      <c r="D217" s="197" t="s">
        <v>190</v>
      </c>
      <c r="E217" s="198" t="s">
        <v>1</v>
      </c>
      <c r="F217" s="199" t="s">
        <v>803</v>
      </c>
      <c r="G217" s="13"/>
      <c r="H217" s="200">
        <v>45.276000000000003</v>
      </c>
      <c r="I217" s="201"/>
      <c r="J217" s="13"/>
      <c r="K217" s="13"/>
      <c r="L217" s="196"/>
      <c r="M217" s="202"/>
      <c r="N217" s="203"/>
      <c r="O217" s="203"/>
      <c r="P217" s="203"/>
      <c r="Q217" s="203"/>
      <c r="R217" s="203"/>
      <c r="S217" s="203"/>
      <c r="T217" s="20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8" t="s">
        <v>190</v>
      </c>
      <c r="AU217" s="198" t="s">
        <v>88</v>
      </c>
      <c r="AV217" s="13" t="s">
        <v>88</v>
      </c>
      <c r="AW217" s="13" t="s">
        <v>32</v>
      </c>
      <c r="AX217" s="13" t="s">
        <v>76</v>
      </c>
      <c r="AY217" s="198" t="s">
        <v>142</v>
      </c>
    </row>
    <row r="218" s="14" customFormat="1">
      <c r="A218" s="14"/>
      <c r="B218" s="205"/>
      <c r="C218" s="14"/>
      <c r="D218" s="197" t="s">
        <v>190</v>
      </c>
      <c r="E218" s="206" t="s">
        <v>1</v>
      </c>
      <c r="F218" s="207" t="s">
        <v>195</v>
      </c>
      <c r="G218" s="14"/>
      <c r="H218" s="208">
        <v>45.276000000000003</v>
      </c>
      <c r="I218" s="209"/>
      <c r="J218" s="14"/>
      <c r="K218" s="14"/>
      <c r="L218" s="205"/>
      <c r="M218" s="210"/>
      <c r="N218" s="211"/>
      <c r="O218" s="211"/>
      <c r="P218" s="211"/>
      <c r="Q218" s="211"/>
      <c r="R218" s="211"/>
      <c r="S218" s="211"/>
      <c r="T218" s="21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6" t="s">
        <v>190</v>
      </c>
      <c r="AU218" s="206" t="s">
        <v>88</v>
      </c>
      <c r="AV218" s="14" t="s">
        <v>141</v>
      </c>
      <c r="AW218" s="14" t="s">
        <v>32</v>
      </c>
      <c r="AX218" s="14" t="s">
        <v>80</v>
      </c>
      <c r="AY218" s="206" t="s">
        <v>142</v>
      </c>
    </row>
    <row r="219" s="2" customFormat="1" ht="16.5" customHeight="1">
      <c r="A219" s="36"/>
      <c r="B219" s="175"/>
      <c r="C219" s="176" t="s">
        <v>303</v>
      </c>
      <c r="D219" s="176" t="s">
        <v>143</v>
      </c>
      <c r="E219" s="177" t="s">
        <v>328</v>
      </c>
      <c r="F219" s="178" t="s">
        <v>329</v>
      </c>
      <c r="G219" s="179" t="s">
        <v>218</v>
      </c>
      <c r="H219" s="180">
        <v>138.47</v>
      </c>
      <c r="I219" s="181"/>
      <c r="J219" s="182">
        <f>ROUND(I219*H219,2)</f>
        <v>0</v>
      </c>
      <c r="K219" s="178" t="s">
        <v>155</v>
      </c>
      <c r="L219" s="37"/>
      <c r="M219" s="183" t="s">
        <v>1</v>
      </c>
      <c r="N219" s="184" t="s">
        <v>42</v>
      </c>
      <c r="O219" s="75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7" t="s">
        <v>141</v>
      </c>
      <c r="AT219" s="187" t="s">
        <v>143</v>
      </c>
      <c r="AU219" s="187" t="s">
        <v>88</v>
      </c>
      <c r="AY219" s="17" t="s">
        <v>142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7" t="s">
        <v>88</v>
      </c>
      <c r="BK219" s="188">
        <f>ROUND(I219*H219,2)</f>
        <v>0</v>
      </c>
      <c r="BL219" s="17" t="s">
        <v>141</v>
      </c>
      <c r="BM219" s="187" t="s">
        <v>306</v>
      </c>
    </row>
    <row r="220" s="13" customFormat="1">
      <c r="A220" s="13"/>
      <c r="B220" s="196"/>
      <c r="C220" s="13"/>
      <c r="D220" s="197" t="s">
        <v>190</v>
      </c>
      <c r="E220" s="198" t="s">
        <v>1</v>
      </c>
      <c r="F220" s="199" t="s">
        <v>804</v>
      </c>
      <c r="G220" s="13"/>
      <c r="H220" s="200">
        <v>37.729999999999997</v>
      </c>
      <c r="I220" s="201"/>
      <c r="J220" s="13"/>
      <c r="K220" s="13"/>
      <c r="L220" s="196"/>
      <c r="M220" s="202"/>
      <c r="N220" s="203"/>
      <c r="O220" s="203"/>
      <c r="P220" s="203"/>
      <c r="Q220" s="203"/>
      <c r="R220" s="203"/>
      <c r="S220" s="203"/>
      <c r="T220" s="20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8" t="s">
        <v>190</v>
      </c>
      <c r="AU220" s="198" t="s">
        <v>88</v>
      </c>
      <c r="AV220" s="13" t="s">
        <v>88</v>
      </c>
      <c r="AW220" s="13" t="s">
        <v>32</v>
      </c>
      <c r="AX220" s="13" t="s">
        <v>76</v>
      </c>
      <c r="AY220" s="198" t="s">
        <v>142</v>
      </c>
    </row>
    <row r="221" s="13" customFormat="1">
      <c r="A221" s="13"/>
      <c r="B221" s="196"/>
      <c r="C221" s="13"/>
      <c r="D221" s="197" t="s">
        <v>190</v>
      </c>
      <c r="E221" s="198" t="s">
        <v>1</v>
      </c>
      <c r="F221" s="199" t="s">
        <v>802</v>
      </c>
      <c r="G221" s="13"/>
      <c r="H221" s="200">
        <v>100.74</v>
      </c>
      <c r="I221" s="201"/>
      <c r="J221" s="13"/>
      <c r="K221" s="13"/>
      <c r="L221" s="196"/>
      <c r="M221" s="202"/>
      <c r="N221" s="203"/>
      <c r="O221" s="203"/>
      <c r="P221" s="203"/>
      <c r="Q221" s="203"/>
      <c r="R221" s="203"/>
      <c r="S221" s="203"/>
      <c r="T221" s="20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8" t="s">
        <v>190</v>
      </c>
      <c r="AU221" s="198" t="s">
        <v>88</v>
      </c>
      <c r="AV221" s="13" t="s">
        <v>88</v>
      </c>
      <c r="AW221" s="13" t="s">
        <v>32</v>
      </c>
      <c r="AX221" s="13" t="s">
        <v>76</v>
      </c>
      <c r="AY221" s="198" t="s">
        <v>142</v>
      </c>
    </row>
    <row r="222" s="14" customFormat="1">
      <c r="A222" s="14"/>
      <c r="B222" s="205"/>
      <c r="C222" s="14"/>
      <c r="D222" s="197" t="s">
        <v>190</v>
      </c>
      <c r="E222" s="206" t="s">
        <v>1</v>
      </c>
      <c r="F222" s="207" t="s">
        <v>195</v>
      </c>
      <c r="G222" s="14"/>
      <c r="H222" s="208">
        <v>138.47</v>
      </c>
      <c r="I222" s="209"/>
      <c r="J222" s="14"/>
      <c r="K222" s="14"/>
      <c r="L222" s="205"/>
      <c r="M222" s="210"/>
      <c r="N222" s="211"/>
      <c r="O222" s="211"/>
      <c r="P222" s="211"/>
      <c r="Q222" s="211"/>
      <c r="R222" s="211"/>
      <c r="S222" s="211"/>
      <c r="T222" s="21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6" t="s">
        <v>190</v>
      </c>
      <c r="AU222" s="206" t="s">
        <v>88</v>
      </c>
      <c r="AV222" s="14" t="s">
        <v>141</v>
      </c>
      <c r="AW222" s="14" t="s">
        <v>32</v>
      </c>
      <c r="AX222" s="14" t="s">
        <v>80</v>
      </c>
      <c r="AY222" s="206" t="s">
        <v>142</v>
      </c>
    </row>
    <row r="223" s="2" customFormat="1" ht="33" customHeight="1">
      <c r="A223" s="36"/>
      <c r="B223" s="175"/>
      <c r="C223" s="176" t="s">
        <v>254</v>
      </c>
      <c r="D223" s="176" t="s">
        <v>143</v>
      </c>
      <c r="E223" s="177" t="s">
        <v>347</v>
      </c>
      <c r="F223" s="178" t="s">
        <v>348</v>
      </c>
      <c r="G223" s="179" t="s">
        <v>189</v>
      </c>
      <c r="H223" s="180">
        <v>2.3180000000000001</v>
      </c>
      <c r="I223" s="181"/>
      <c r="J223" s="182">
        <f>ROUND(I223*H223,2)</f>
        <v>0</v>
      </c>
      <c r="K223" s="178" t="s">
        <v>155</v>
      </c>
      <c r="L223" s="37"/>
      <c r="M223" s="183" t="s">
        <v>1</v>
      </c>
      <c r="N223" s="184" t="s">
        <v>42</v>
      </c>
      <c r="O223" s="75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141</v>
      </c>
      <c r="AT223" s="187" t="s">
        <v>143</v>
      </c>
      <c r="AU223" s="187" t="s">
        <v>88</v>
      </c>
      <c r="AY223" s="17" t="s">
        <v>142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88</v>
      </c>
      <c r="BK223" s="188">
        <f>ROUND(I223*H223,2)</f>
        <v>0</v>
      </c>
      <c r="BL223" s="17" t="s">
        <v>141</v>
      </c>
      <c r="BM223" s="187" t="s">
        <v>309</v>
      </c>
    </row>
    <row r="224" s="13" customFormat="1">
      <c r="A224" s="13"/>
      <c r="B224" s="196"/>
      <c r="C224" s="13"/>
      <c r="D224" s="197" t="s">
        <v>190</v>
      </c>
      <c r="E224" s="198" t="s">
        <v>1</v>
      </c>
      <c r="F224" s="199" t="s">
        <v>805</v>
      </c>
      <c r="G224" s="13"/>
      <c r="H224" s="200">
        <v>2.3180000000000001</v>
      </c>
      <c r="I224" s="201"/>
      <c r="J224" s="13"/>
      <c r="K224" s="13"/>
      <c r="L224" s="196"/>
      <c r="M224" s="202"/>
      <c r="N224" s="203"/>
      <c r="O224" s="203"/>
      <c r="P224" s="203"/>
      <c r="Q224" s="203"/>
      <c r="R224" s="203"/>
      <c r="S224" s="203"/>
      <c r="T224" s="20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8" t="s">
        <v>190</v>
      </c>
      <c r="AU224" s="198" t="s">
        <v>88</v>
      </c>
      <c r="AV224" s="13" t="s">
        <v>88</v>
      </c>
      <c r="AW224" s="13" t="s">
        <v>32</v>
      </c>
      <c r="AX224" s="13" t="s">
        <v>76</v>
      </c>
      <c r="AY224" s="198" t="s">
        <v>142</v>
      </c>
    </row>
    <row r="225" s="14" customFormat="1">
      <c r="A225" s="14"/>
      <c r="B225" s="205"/>
      <c r="C225" s="14"/>
      <c r="D225" s="197" t="s">
        <v>190</v>
      </c>
      <c r="E225" s="206" t="s">
        <v>1</v>
      </c>
      <c r="F225" s="207" t="s">
        <v>195</v>
      </c>
      <c r="G225" s="14"/>
      <c r="H225" s="208">
        <v>2.3180000000000001</v>
      </c>
      <c r="I225" s="209"/>
      <c r="J225" s="14"/>
      <c r="K225" s="14"/>
      <c r="L225" s="205"/>
      <c r="M225" s="210"/>
      <c r="N225" s="211"/>
      <c r="O225" s="211"/>
      <c r="P225" s="211"/>
      <c r="Q225" s="211"/>
      <c r="R225" s="211"/>
      <c r="S225" s="211"/>
      <c r="T225" s="21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6" t="s">
        <v>190</v>
      </c>
      <c r="AU225" s="206" t="s">
        <v>88</v>
      </c>
      <c r="AV225" s="14" t="s">
        <v>141</v>
      </c>
      <c r="AW225" s="14" t="s">
        <v>32</v>
      </c>
      <c r="AX225" s="14" t="s">
        <v>80</v>
      </c>
      <c r="AY225" s="206" t="s">
        <v>142</v>
      </c>
    </row>
    <row r="226" s="2" customFormat="1" ht="24.15" customHeight="1">
      <c r="A226" s="36"/>
      <c r="B226" s="175"/>
      <c r="C226" s="176" t="s">
        <v>313</v>
      </c>
      <c r="D226" s="176" t="s">
        <v>143</v>
      </c>
      <c r="E226" s="177" t="s">
        <v>806</v>
      </c>
      <c r="F226" s="178" t="s">
        <v>807</v>
      </c>
      <c r="G226" s="179" t="s">
        <v>218</v>
      </c>
      <c r="H226" s="180">
        <v>23.178000000000001</v>
      </c>
      <c r="I226" s="181"/>
      <c r="J226" s="182">
        <f>ROUND(I226*H226,2)</f>
        <v>0</v>
      </c>
      <c r="K226" s="178" t="s">
        <v>155</v>
      </c>
      <c r="L226" s="37"/>
      <c r="M226" s="183" t="s">
        <v>1</v>
      </c>
      <c r="N226" s="184" t="s">
        <v>42</v>
      </c>
      <c r="O226" s="75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141</v>
      </c>
      <c r="AT226" s="187" t="s">
        <v>143</v>
      </c>
      <c r="AU226" s="187" t="s">
        <v>88</v>
      </c>
      <c r="AY226" s="17" t="s">
        <v>142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88</v>
      </c>
      <c r="BK226" s="188">
        <f>ROUND(I226*H226,2)</f>
        <v>0</v>
      </c>
      <c r="BL226" s="17" t="s">
        <v>141</v>
      </c>
      <c r="BM226" s="187" t="s">
        <v>316</v>
      </c>
    </row>
    <row r="227" s="13" customFormat="1">
      <c r="A227" s="13"/>
      <c r="B227" s="196"/>
      <c r="C227" s="13"/>
      <c r="D227" s="197" t="s">
        <v>190</v>
      </c>
      <c r="E227" s="198" t="s">
        <v>1</v>
      </c>
      <c r="F227" s="199" t="s">
        <v>797</v>
      </c>
      <c r="G227" s="13"/>
      <c r="H227" s="200">
        <v>23.178000000000001</v>
      </c>
      <c r="I227" s="201"/>
      <c r="J227" s="13"/>
      <c r="K227" s="13"/>
      <c r="L227" s="196"/>
      <c r="M227" s="202"/>
      <c r="N227" s="203"/>
      <c r="O227" s="203"/>
      <c r="P227" s="203"/>
      <c r="Q227" s="203"/>
      <c r="R227" s="203"/>
      <c r="S227" s="203"/>
      <c r="T227" s="20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8" t="s">
        <v>190</v>
      </c>
      <c r="AU227" s="198" t="s">
        <v>88</v>
      </c>
      <c r="AV227" s="13" t="s">
        <v>88</v>
      </c>
      <c r="AW227" s="13" t="s">
        <v>32</v>
      </c>
      <c r="AX227" s="13" t="s">
        <v>76</v>
      </c>
      <c r="AY227" s="198" t="s">
        <v>142</v>
      </c>
    </row>
    <row r="228" s="14" customFormat="1">
      <c r="A228" s="14"/>
      <c r="B228" s="205"/>
      <c r="C228" s="14"/>
      <c r="D228" s="197" t="s">
        <v>190</v>
      </c>
      <c r="E228" s="206" t="s">
        <v>1</v>
      </c>
      <c r="F228" s="207" t="s">
        <v>195</v>
      </c>
      <c r="G228" s="14"/>
      <c r="H228" s="208">
        <v>23.178000000000001</v>
      </c>
      <c r="I228" s="209"/>
      <c r="J228" s="14"/>
      <c r="K228" s="14"/>
      <c r="L228" s="205"/>
      <c r="M228" s="210"/>
      <c r="N228" s="211"/>
      <c r="O228" s="211"/>
      <c r="P228" s="211"/>
      <c r="Q228" s="211"/>
      <c r="R228" s="211"/>
      <c r="S228" s="211"/>
      <c r="T228" s="21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6" t="s">
        <v>190</v>
      </c>
      <c r="AU228" s="206" t="s">
        <v>88</v>
      </c>
      <c r="AV228" s="14" t="s">
        <v>141</v>
      </c>
      <c r="AW228" s="14" t="s">
        <v>32</v>
      </c>
      <c r="AX228" s="14" t="s">
        <v>80</v>
      </c>
      <c r="AY228" s="206" t="s">
        <v>142</v>
      </c>
    </row>
    <row r="229" s="12" customFormat="1" ht="22.8" customHeight="1">
      <c r="A229" s="12"/>
      <c r="B229" s="164"/>
      <c r="C229" s="12"/>
      <c r="D229" s="165" t="s">
        <v>75</v>
      </c>
      <c r="E229" s="189" t="s">
        <v>223</v>
      </c>
      <c r="F229" s="189" t="s">
        <v>377</v>
      </c>
      <c r="G229" s="12"/>
      <c r="H229" s="12"/>
      <c r="I229" s="167"/>
      <c r="J229" s="190">
        <f>BK229</f>
        <v>0</v>
      </c>
      <c r="K229" s="12"/>
      <c r="L229" s="164"/>
      <c r="M229" s="169"/>
      <c r="N229" s="170"/>
      <c r="O229" s="170"/>
      <c r="P229" s="171">
        <f>SUM(P230:P250)</f>
        <v>0</v>
      </c>
      <c r="Q229" s="170"/>
      <c r="R229" s="171">
        <f>SUM(R230:R250)</f>
        <v>0</v>
      </c>
      <c r="S229" s="170"/>
      <c r="T229" s="172">
        <f>SUM(T230:T250)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5" t="s">
        <v>80</v>
      </c>
      <c r="AT229" s="173" t="s">
        <v>75</v>
      </c>
      <c r="AU229" s="173" t="s">
        <v>80</v>
      </c>
      <c r="AY229" s="165" t="s">
        <v>142</v>
      </c>
      <c r="BK229" s="174">
        <f>SUM(BK230:BK250)</f>
        <v>0</v>
      </c>
    </row>
    <row r="230" s="2" customFormat="1" ht="33" customHeight="1">
      <c r="A230" s="36"/>
      <c r="B230" s="175"/>
      <c r="C230" s="176" t="s">
        <v>258</v>
      </c>
      <c r="D230" s="176" t="s">
        <v>143</v>
      </c>
      <c r="E230" s="177" t="s">
        <v>682</v>
      </c>
      <c r="F230" s="178" t="s">
        <v>683</v>
      </c>
      <c r="G230" s="179" t="s">
        <v>218</v>
      </c>
      <c r="H230" s="180">
        <v>70.004999999999995</v>
      </c>
      <c r="I230" s="181"/>
      <c r="J230" s="182">
        <f>ROUND(I230*H230,2)</f>
        <v>0</v>
      </c>
      <c r="K230" s="178" t="s">
        <v>155</v>
      </c>
      <c r="L230" s="37"/>
      <c r="M230" s="183" t="s">
        <v>1</v>
      </c>
      <c r="N230" s="184" t="s">
        <v>42</v>
      </c>
      <c r="O230" s="75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141</v>
      </c>
      <c r="AT230" s="187" t="s">
        <v>143</v>
      </c>
      <c r="AU230" s="187" t="s">
        <v>88</v>
      </c>
      <c r="AY230" s="17" t="s">
        <v>142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7" t="s">
        <v>88</v>
      </c>
      <c r="BK230" s="188">
        <f>ROUND(I230*H230,2)</f>
        <v>0</v>
      </c>
      <c r="BL230" s="17" t="s">
        <v>141</v>
      </c>
      <c r="BM230" s="187" t="s">
        <v>321</v>
      </c>
    </row>
    <row r="231" s="13" customFormat="1">
      <c r="A231" s="13"/>
      <c r="B231" s="196"/>
      <c r="C231" s="13"/>
      <c r="D231" s="197" t="s">
        <v>190</v>
      </c>
      <c r="E231" s="198" t="s">
        <v>1</v>
      </c>
      <c r="F231" s="199" t="s">
        <v>808</v>
      </c>
      <c r="G231" s="13"/>
      <c r="H231" s="200">
        <v>70.004999999999995</v>
      </c>
      <c r="I231" s="201"/>
      <c r="J231" s="13"/>
      <c r="K231" s="13"/>
      <c r="L231" s="196"/>
      <c r="M231" s="202"/>
      <c r="N231" s="203"/>
      <c r="O231" s="203"/>
      <c r="P231" s="203"/>
      <c r="Q231" s="203"/>
      <c r="R231" s="203"/>
      <c r="S231" s="203"/>
      <c r="T231" s="20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8" t="s">
        <v>190</v>
      </c>
      <c r="AU231" s="198" t="s">
        <v>88</v>
      </c>
      <c r="AV231" s="13" t="s">
        <v>88</v>
      </c>
      <c r="AW231" s="13" t="s">
        <v>32</v>
      </c>
      <c r="AX231" s="13" t="s">
        <v>76</v>
      </c>
      <c r="AY231" s="198" t="s">
        <v>142</v>
      </c>
    </row>
    <row r="232" s="14" customFormat="1">
      <c r="A232" s="14"/>
      <c r="B232" s="205"/>
      <c r="C232" s="14"/>
      <c r="D232" s="197" t="s">
        <v>190</v>
      </c>
      <c r="E232" s="206" t="s">
        <v>1</v>
      </c>
      <c r="F232" s="207" t="s">
        <v>195</v>
      </c>
      <c r="G232" s="14"/>
      <c r="H232" s="208">
        <v>70.004999999999995</v>
      </c>
      <c r="I232" s="209"/>
      <c r="J232" s="14"/>
      <c r="K232" s="14"/>
      <c r="L232" s="205"/>
      <c r="M232" s="210"/>
      <c r="N232" s="211"/>
      <c r="O232" s="211"/>
      <c r="P232" s="211"/>
      <c r="Q232" s="211"/>
      <c r="R232" s="211"/>
      <c r="S232" s="211"/>
      <c r="T232" s="21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6" t="s">
        <v>190</v>
      </c>
      <c r="AU232" s="206" t="s">
        <v>88</v>
      </c>
      <c r="AV232" s="14" t="s">
        <v>141</v>
      </c>
      <c r="AW232" s="14" t="s">
        <v>32</v>
      </c>
      <c r="AX232" s="14" t="s">
        <v>80</v>
      </c>
      <c r="AY232" s="206" t="s">
        <v>142</v>
      </c>
    </row>
    <row r="233" s="2" customFormat="1" ht="33" customHeight="1">
      <c r="A233" s="36"/>
      <c r="B233" s="175"/>
      <c r="C233" s="176" t="s">
        <v>324</v>
      </c>
      <c r="D233" s="176" t="s">
        <v>143</v>
      </c>
      <c r="E233" s="177" t="s">
        <v>809</v>
      </c>
      <c r="F233" s="178" t="s">
        <v>810</v>
      </c>
      <c r="G233" s="179" t="s">
        <v>218</v>
      </c>
      <c r="H233" s="180">
        <v>22.998000000000001</v>
      </c>
      <c r="I233" s="181"/>
      <c r="J233" s="182">
        <f>ROUND(I233*H233,2)</f>
        <v>0</v>
      </c>
      <c r="K233" s="178" t="s">
        <v>155</v>
      </c>
      <c r="L233" s="37"/>
      <c r="M233" s="183" t="s">
        <v>1</v>
      </c>
      <c r="N233" s="184" t="s">
        <v>42</v>
      </c>
      <c r="O233" s="75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141</v>
      </c>
      <c r="AT233" s="187" t="s">
        <v>143</v>
      </c>
      <c r="AU233" s="187" t="s">
        <v>88</v>
      </c>
      <c r="AY233" s="17" t="s">
        <v>142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88</v>
      </c>
      <c r="BK233" s="188">
        <f>ROUND(I233*H233,2)</f>
        <v>0</v>
      </c>
      <c r="BL233" s="17" t="s">
        <v>141</v>
      </c>
      <c r="BM233" s="187" t="s">
        <v>327</v>
      </c>
    </row>
    <row r="234" s="13" customFormat="1">
      <c r="A234" s="13"/>
      <c r="B234" s="196"/>
      <c r="C234" s="13"/>
      <c r="D234" s="197" t="s">
        <v>190</v>
      </c>
      <c r="E234" s="198" t="s">
        <v>1</v>
      </c>
      <c r="F234" s="199" t="s">
        <v>811</v>
      </c>
      <c r="G234" s="13"/>
      <c r="H234" s="200">
        <v>22.998000000000001</v>
      </c>
      <c r="I234" s="201"/>
      <c r="J234" s="13"/>
      <c r="K234" s="13"/>
      <c r="L234" s="196"/>
      <c r="M234" s="202"/>
      <c r="N234" s="203"/>
      <c r="O234" s="203"/>
      <c r="P234" s="203"/>
      <c r="Q234" s="203"/>
      <c r="R234" s="203"/>
      <c r="S234" s="203"/>
      <c r="T234" s="20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8" t="s">
        <v>190</v>
      </c>
      <c r="AU234" s="198" t="s">
        <v>88</v>
      </c>
      <c r="AV234" s="13" t="s">
        <v>88</v>
      </c>
      <c r="AW234" s="13" t="s">
        <v>32</v>
      </c>
      <c r="AX234" s="13" t="s">
        <v>76</v>
      </c>
      <c r="AY234" s="198" t="s">
        <v>142</v>
      </c>
    </row>
    <row r="235" s="14" customFormat="1">
      <c r="A235" s="14"/>
      <c r="B235" s="205"/>
      <c r="C235" s="14"/>
      <c r="D235" s="197" t="s">
        <v>190</v>
      </c>
      <c r="E235" s="206" t="s">
        <v>1</v>
      </c>
      <c r="F235" s="207" t="s">
        <v>195</v>
      </c>
      <c r="G235" s="14"/>
      <c r="H235" s="208">
        <v>22.998000000000001</v>
      </c>
      <c r="I235" s="209"/>
      <c r="J235" s="14"/>
      <c r="K235" s="14"/>
      <c r="L235" s="205"/>
      <c r="M235" s="210"/>
      <c r="N235" s="211"/>
      <c r="O235" s="211"/>
      <c r="P235" s="211"/>
      <c r="Q235" s="211"/>
      <c r="R235" s="211"/>
      <c r="S235" s="211"/>
      <c r="T235" s="21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6" t="s">
        <v>190</v>
      </c>
      <c r="AU235" s="206" t="s">
        <v>88</v>
      </c>
      <c r="AV235" s="14" t="s">
        <v>141</v>
      </c>
      <c r="AW235" s="14" t="s">
        <v>32</v>
      </c>
      <c r="AX235" s="14" t="s">
        <v>80</v>
      </c>
      <c r="AY235" s="206" t="s">
        <v>142</v>
      </c>
    </row>
    <row r="236" s="2" customFormat="1" ht="24.15" customHeight="1">
      <c r="A236" s="36"/>
      <c r="B236" s="175"/>
      <c r="C236" s="176" t="s">
        <v>263</v>
      </c>
      <c r="D236" s="176" t="s">
        <v>143</v>
      </c>
      <c r="E236" s="177" t="s">
        <v>427</v>
      </c>
      <c r="F236" s="178" t="s">
        <v>428</v>
      </c>
      <c r="G236" s="179" t="s">
        <v>154</v>
      </c>
      <c r="H236" s="180">
        <v>20</v>
      </c>
      <c r="I236" s="181"/>
      <c r="J236" s="182">
        <f>ROUND(I236*H236,2)</f>
        <v>0</v>
      </c>
      <c r="K236" s="178" t="s">
        <v>155</v>
      </c>
      <c r="L236" s="37"/>
      <c r="M236" s="183" t="s">
        <v>1</v>
      </c>
      <c r="N236" s="184" t="s">
        <v>42</v>
      </c>
      <c r="O236" s="75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141</v>
      </c>
      <c r="AT236" s="187" t="s">
        <v>143</v>
      </c>
      <c r="AU236" s="187" t="s">
        <v>88</v>
      </c>
      <c r="AY236" s="17" t="s">
        <v>142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88</v>
      </c>
      <c r="BK236" s="188">
        <f>ROUND(I236*H236,2)</f>
        <v>0</v>
      </c>
      <c r="BL236" s="17" t="s">
        <v>141</v>
      </c>
      <c r="BM236" s="187" t="s">
        <v>330</v>
      </c>
    </row>
    <row r="237" s="13" customFormat="1">
      <c r="A237" s="13"/>
      <c r="B237" s="196"/>
      <c r="C237" s="13"/>
      <c r="D237" s="197" t="s">
        <v>190</v>
      </c>
      <c r="E237" s="198" t="s">
        <v>1</v>
      </c>
      <c r="F237" s="199" t="s">
        <v>737</v>
      </c>
      <c r="G237" s="13"/>
      <c r="H237" s="200">
        <v>20</v>
      </c>
      <c r="I237" s="201"/>
      <c r="J237" s="13"/>
      <c r="K237" s="13"/>
      <c r="L237" s="196"/>
      <c r="M237" s="202"/>
      <c r="N237" s="203"/>
      <c r="O237" s="203"/>
      <c r="P237" s="203"/>
      <c r="Q237" s="203"/>
      <c r="R237" s="203"/>
      <c r="S237" s="203"/>
      <c r="T237" s="20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8" t="s">
        <v>190</v>
      </c>
      <c r="AU237" s="198" t="s">
        <v>88</v>
      </c>
      <c r="AV237" s="13" t="s">
        <v>88</v>
      </c>
      <c r="AW237" s="13" t="s">
        <v>32</v>
      </c>
      <c r="AX237" s="13" t="s">
        <v>76</v>
      </c>
      <c r="AY237" s="198" t="s">
        <v>142</v>
      </c>
    </row>
    <row r="238" s="14" customFormat="1">
      <c r="A238" s="14"/>
      <c r="B238" s="205"/>
      <c r="C238" s="14"/>
      <c r="D238" s="197" t="s">
        <v>190</v>
      </c>
      <c r="E238" s="206" t="s">
        <v>1</v>
      </c>
      <c r="F238" s="207" t="s">
        <v>195</v>
      </c>
      <c r="G238" s="14"/>
      <c r="H238" s="208">
        <v>20</v>
      </c>
      <c r="I238" s="209"/>
      <c r="J238" s="14"/>
      <c r="K238" s="14"/>
      <c r="L238" s="205"/>
      <c r="M238" s="210"/>
      <c r="N238" s="211"/>
      <c r="O238" s="211"/>
      <c r="P238" s="211"/>
      <c r="Q238" s="211"/>
      <c r="R238" s="211"/>
      <c r="S238" s="211"/>
      <c r="T238" s="21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6" t="s">
        <v>190</v>
      </c>
      <c r="AU238" s="206" t="s">
        <v>88</v>
      </c>
      <c r="AV238" s="14" t="s">
        <v>141</v>
      </c>
      <c r="AW238" s="14" t="s">
        <v>32</v>
      </c>
      <c r="AX238" s="14" t="s">
        <v>80</v>
      </c>
      <c r="AY238" s="206" t="s">
        <v>142</v>
      </c>
    </row>
    <row r="239" s="2" customFormat="1" ht="24.15" customHeight="1">
      <c r="A239" s="36"/>
      <c r="B239" s="175"/>
      <c r="C239" s="176" t="s">
        <v>334</v>
      </c>
      <c r="D239" s="176" t="s">
        <v>143</v>
      </c>
      <c r="E239" s="177" t="s">
        <v>431</v>
      </c>
      <c r="F239" s="178" t="s">
        <v>432</v>
      </c>
      <c r="G239" s="179" t="s">
        <v>218</v>
      </c>
      <c r="H239" s="180">
        <v>100.74</v>
      </c>
      <c r="I239" s="181"/>
      <c r="J239" s="182">
        <f>ROUND(I239*H239,2)</f>
        <v>0</v>
      </c>
      <c r="K239" s="178" t="s">
        <v>155</v>
      </c>
      <c r="L239" s="37"/>
      <c r="M239" s="183" t="s">
        <v>1</v>
      </c>
      <c r="N239" s="184" t="s">
        <v>42</v>
      </c>
      <c r="O239" s="75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141</v>
      </c>
      <c r="AT239" s="187" t="s">
        <v>143</v>
      </c>
      <c r="AU239" s="187" t="s">
        <v>88</v>
      </c>
      <c r="AY239" s="17" t="s">
        <v>142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7" t="s">
        <v>88</v>
      </c>
      <c r="BK239" s="188">
        <f>ROUND(I239*H239,2)</f>
        <v>0</v>
      </c>
      <c r="BL239" s="17" t="s">
        <v>141</v>
      </c>
      <c r="BM239" s="187" t="s">
        <v>337</v>
      </c>
    </row>
    <row r="240" s="13" customFormat="1">
      <c r="A240" s="13"/>
      <c r="B240" s="196"/>
      <c r="C240" s="13"/>
      <c r="D240" s="197" t="s">
        <v>190</v>
      </c>
      <c r="E240" s="198" t="s">
        <v>1</v>
      </c>
      <c r="F240" s="199" t="s">
        <v>812</v>
      </c>
      <c r="G240" s="13"/>
      <c r="H240" s="200">
        <v>100.74</v>
      </c>
      <c r="I240" s="201"/>
      <c r="J240" s="13"/>
      <c r="K240" s="13"/>
      <c r="L240" s="196"/>
      <c r="M240" s="202"/>
      <c r="N240" s="203"/>
      <c r="O240" s="203"/>
      <c r="P240" s="203"/>
      <c r="Q240" s="203"/>
      <c r="R240" s="203"/>
      <c r="S240" s="203"/>
      <c r="T240" s="20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8" t="s">
        <v>190</v>
      </c>
      <c r="AU240" s="198" t="s">
        <v>88</v>
      </c>
      <c r="AV240" s="13" t="s">
        <v>88</v>
      </c>
      <c r="AW240" s="13" t="s">
        <v>32</v>
      </c>
      <c r="AX240" s="13" t="s">
        <v>76</v>
      </c>
      <c r="AY240" s="198" t="s">
        <v>142</v>
      </c>
    </row>
    <row r="241" s="14" customFormat="1">
      <c r="A241" s="14"/>
      <c r="B241" s="205"/>
      <c r="C241" s="14"/>
      <c r="D241" s="197" t="s">
        <v>190</v>
      </c>
      <c r="E241" s="206" t="s">
        <v>1</v>
      </c>
      <c r="F241" s="207" t="s">
        <v>195</v>
      </c>
      <c r="G241" s="14"/>
      <c r="H241" s="208">
        <v>100.74</v>
      </c>
      <c r="I241" s="209"/>
      <c r="J241" s="14"/>
      <c r="K241" s="14"/>
      <c r="L241" s="205"/>
      <c r="M241" s="210"/>
      <c r="N241" s="211"/>
      <c r="O241" s="211"/>
      <c r="P241" s="211"/>
      <c r="Q241" s="211"/>
      <c r="R241" s="211"/>
      <c r="S241" s="211"/>
      <c r="T241" s="21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6" t="s">
        <v>190</v>
      </c>
      <c r="AU241" s="206" t="s">
        <v>88</v>
      </c>
      <c r="AV241" s="14" t="s">
        <v>141</v>
      </c>
      <c r="AW241" s="14" t="s">
        <v>32</v>
      </c>
      <c r="AX241" s="14" t="s">
        <v>80</v>
      </c>
      <c r="AY241" s="206" t="s">
        <v>142</v>
      </c>
    </row>
    <row r="242" s="2" customFormat="1" ht="16.5" customHeight="1">
      <c r="A242" s="36"/>
      <c r="B242" s="175"/>
      <c r="C242" s="176" t="s">
        <v>266</v>
      </c>
      <c r="D242" s="176" t="s">
        <v>143</v>
      </c>
      <c r="E242" s="177" t="s">
        <v>435</v>
      </c>
      <c r="F242" s="178" t="s">
        <v>436</v>
      </c>
      <c r="G242" s="179" t="s">
        <v>189</v>
      </c>
      <c r="H242" s="180">
        <v>1.5</v>
      </c>
      <c r="I242" s="181"/>
      <c r="J242" s="182">
        <f>ROUND(I242*H242,2)</f>
        <v>0</v>
      </c>
      <c r="K242" s="178" t="s">
        <v>155</v>
      </c>
      <c r="L242" s="37"/>
      <c r="M242" s="183" t="s">
        <v>1</v>
      </c>
      <c r="N242" s="184" t="s">
        <v>42</v>
      </c>
      <c r="O242" s="75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141</v>
      </c>
      <c r="AT242" s="187" t="s">
        <v>143</v>
      </c>
      <c r="AU242" s="187" t="s">
        <v>88</v>
      </c>
      <c r="AY242" s="17" t="s">
        <v>142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88</v>
      </c>
      <c r="BK242" s="188">
        <f>ROUND(I242*H242,2)</f>
        <v>0</v>
      </c>
      <c r="BL242" s="17" t="s">
        <v>141</v>
      </c>
      <c r="BM242" s="187" t="s">
        <v>340</v>
      </c>
    </row>
    <row r="243" s="13" customFormat="1">
      <c r="A243" s="13"/>
      <c r="B243" s="196"/>
      <c r="C243" s="13"/>
      <c r="D243" s="197" t="s">
        <v>190</v>
      </c>
      <c r="E243" s="198" t="s">
        <v>1</v>
      </c>
      <c r="F243" s="199" t="s">
        <v>738</v>
      </c>
      <c r="G243" s="13"/>
      <c r="H243" s="200">
        <v>1.5</v>
      </c>
      <c r="I243" s="201"/>
      <c r="J243" s="13"/>
      <c r="K243" s="13"/>
      <c r="L243" s="196"/>
      <c r="M243" s="202"/>
      <c r="N243" s="203"/>
      <c r="O243" s="203"/>
      <c r="P243" s="203"/>
      <c r="Q243" s="203"/>
      <c r="R243" s="203"/>
      <c r="S243" s="203"/>
      <c r="T243" s="20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8" t="s">
        <v>190</v>
      </c>
      <c r="AU243" s="198" t="s">
        <v>88</v>
      </c>
      <c r="AV243" s="13" t="s">
        <v>88</v>
      </c>
      <c r="AW243" s="13" t="s">
        <v>32</v>
      </c>
      <c r="AX243" s="13" t="s">
        <v>76</v>
      </c>
      <c r="AY243" s="198" t="s">
        <v>142</v>
      </c>
    </row>
    <row r="244" s="14" customFormat="1">
      <c r="A244" s="14"/>
      <c r="B244" s="205"/>
      <c r="C244" s="14"/>
      <c r="D244" s="197" t="s">
        <v>190</v>
      </c>
      <c r="E244" s="206" t="s">
        <v>1</v>
      </c>
      <c r="F244" s="207" t="s">
        <v>195</v>
      </c>
      <c r="G244" s="14"/>
      <c r="H244" s="208">
        <v>1.5</v>
      </c>
      <c r="I244" s="209"/>
      <c r="J244" s="14"/>
      <c r="K244" s="14"/>
      <c r="L244" s="205"/>
      <c r="M244" s="210"/>
      <c r="N244" s="211"/>
      <c r="O244" s="211"/>
      <c r="P244" s="211"/>
      <c r="Q244" s="211"/>
      <c r="R244" s="211"/>
      <c r="S244" s="211"/>
      <c r="T244" s="21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6" t="s">
        <v>190</v>
      </c>
      <c r="AU244" s="206" t="s">
        <v>88</v>
      </c>
      <c r="AV244" s="14" t="s">
        <v>141</v>
      </c>
      <c r="AW244" s="14" t="s">
        <v>32</v>
      </c>
      <c r="AX244" s="14" t="s">
        <v>80</v>
      </c>
      <c r="AY244" s="206" t="s">
        <v>142</v>
      </c>
    </row>
    <row r="245" s="2" customFormat="1" ht="21.75" customHeight="1">
      <c r="A245" s="36"/>
      <c r="B245" s="175"/>
      <c r="C245" s="213" t="s">
        <v>341</v>
      </c>
      <c r="D245" s="213" t="s">
        <v>238</v>
      </c>
      <c r="E245" s="214" t="s">
        <v>439</v>
      </c>
      <c r="F245" s="215" t="s">
        <v>440</v>
      </c>
      <c r="G245" s="216" t="s">
        <v>154</v>
      </c>
      <c r="H245" s="217">
        <v>457.5</v>
      </c>
      <c r="I245" s="218"/>
      <c r="J245" s="219">
        <f>ROUND(I245*H245,2)</f>
        <v>0</v>
      </c>
      <c r="K245" s="215" t="s">
        <v>155</v>
      </c>
      <c r="L245" s="220"/>
      <c r="M245" s="221" t="s">
        <v>1</v>
      </c>
      <c r="N245" s="222" t="s">
        <v>42</v>
      </c>
      <c r="O245" s="75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7" t="s">
        <v>164</v>
      </c>
      <c r="AT245" s="187" t="s">
        <v>238</v>
      </c>
      <c r="AU245" s="187" t="s">
        <v>88</v>
      </c>
      <c r="AY245" s="17" t="s">
        <v>142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7" t="s">
        <v>88</v>
      </c>
      <c r="BK245" s="188">
        <f>ROUND(I245*H245,2)</f>
        <v>0</v>
      </c>
      <c r="BL245" s="17" t="s">
        <v>141</v>
      </c>
      <c r="BM245" s="187" t="s">
        <v>344</v>
      </c>
    </row>
    <row r="246" s="13" customFormat="1">
      <c r="A246" s="13"/>
      <c r="B246" s="196"/>
      <c r="C246" s="13"/>
      <c r="D246" s="197" t="s">
        <v>190</v>
      </c>
      <c r="E246" s="198" t="s">
        <v>1</v>
      </c>
      <c r="F246" s="199" t="s">
        <v>739</v>
      </c>
      <c r="G246" s="13"/>
      <c r="H246" s="200">
        <v>457.5</v>
      </c>
      <c r="I246" s="201"/>
      <c r="J246" s="13"/>
      <c r="K246" s="13"/>
      <c r="L246" s="196"/>
      <c r="M246" s="202"/>
      <c r="N246" s="203"/>
      <c r="O246" s="203"/>
      <c r="P246" s="203"/>
      <c r="Q246" s="203"/>
      <c r="R246" s="203"/>
      <c r="S246" s="203"/>
      <c r="T246" s="20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8" t="s">
        <v>190</v>
      </c>
      <c r="AU246" s="198" t="s">
        <v>88</v>
      </c>
      <c r="AV246" s="13" t="s">
        <v>88</v>
      </c>
      <c r="AW246" s="13" t="s">
        <v>32</v>
      </c>
      <c r="AX246" s="13" t="s">
        <v>76</v>
      </c>
      <c r="AY246" s="198" t="s">
        <v>142</v>
      </c>
    </row>
    <row r="247" s="14" customFormat="1">
      <c r="A247" s="14"/>
      <c r="B247" s="205"/>
      <c r="C247" s="14"/>
      <c r="D247" s="197" t="s">
        <v>190</v>
      </c>
      <c r="E247" s="206" t="s">
        <v>1</v>
      </c>
      <c r="F247" s="207" t="s">
        <v>195</v>
      </c>
      <c r="G247" s="14"/>
      <c r="H247" s="208">
        <v>457.5</v>
      </c>
      <c r="I247" s="209"/>
      <c r="J247" s="14"/>
      <c r="K247" s="14"/>
      <c r="L247" s="205"/>
      <c r="M247" s="210"/>
      <c r="N247" s="211"/>
      <c r="O247" s="211"/>
      <c r="P247" s="211"/>
      <c r="Q247" s="211"/>
      <c r="R247" s="211"/>
      <c r="S247" s="211"/>
      <c r="T247" s="21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6" t="s">
        <v>190</v>
      </c>
      <c r="AU247" s="206" t="s">
        <v>88</v>
      </c>
      <c r="AV247" s="14" t="s">
        <v>141</v>
      </c>
      <c r="AW247" s="14" t="s">
        <v>32</v>
      </c>
      <c r="AX247" s="14" t="s">
        <v>80</v>
      </c>
      <c r="AY247" s="206" t="s">
        <v>142</v>
      </c>
    </row>
    <row r="248" s="2" customFormat="1" ht="24.15" customHeight="1">
      <c r="A248" s="36"/>
      <c r="B248" s="175"/>
      <c r="C248" s="176" t="s">
        <v>272</v>
      </c>
      <c r="D248" s="176" t="s">
        <v>143</v>
      </c>
      <c r="E248" s="177" t="s">
        <v>444</v>
      </c>
      <c r="F248" s="178" t="s">
        <v>445</v>
      </c>
      <c r="G248" s="179" t="s">
        <v>218</v>
      </c>
      <c r="H248" s="180">
        <v>20.148</v>
      </c>
      <c r="I248" s="181"/>
      <c r="J248" s="182">
        <f>ROUND(I248*H248,2)</f>
        <v>0</v>
      </c>
      <c r="K248" s="178" t="s">
        <v>155</v>
      </c>
      <c r="L248" s="37"/>
      <c r="M248" s="183" t="s">
        <v>1</v>
      </c>
      <c r="N248" s="184" t="s">
        <v>42</v>
      </c>
      <c r="O248" s="75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7" t="s">
        <v>141</v>
      </c>
      <c r="AT248" s="187" t="s">
        <v>143</v>
      </c>
      <c r="AU248" s="187" t="s">
        <v>88</v>
      </c>
      <c r="AY248" s="17" t="s">
        <v>142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7" t="s">
        <v>88</v>
      </c>
      <c r="BK248" s="188">
        <f>ROUND(I248*H248,2)</f>
        <v>0</v>
      </c>
      <c r="BL248" s="17" t="s">
        <v>141</v>
      </c>
      <c r="BM248" s="187" t="s">
        <v>349</v>
      </c>
    </row>
    <row r="249" s="13" customFormat="1">
      <c r="A249" s="13"/>
      <c r="B249" s="196"/>
      <c r="C249" s="13"/>
      <c r="D249" s="197" t="s">
        <v>190</v>
      </c>
      <c r="E249" s="198" t="s">
        <v>1</v>
      </c>
      <c r="F249" s="199" t="s">
        <v>813</v>
      </c>
      <c r="G249" s="13"/>
      <c r="H249" s="200">
        <v>20.148</v>
      </c>
      <c r="I249" s="201"/>
      <c r="J249" s="13"/>
      <c r="K249" s="13"/>
      <c r="L249" s="196"/>
      <c r="M249" s="202"/>
      <c r="N249" s="203"/>
      <c r="O249" s="203"/>
      <c r="P249" s="203"/>
      <c r="Q249" s="203"/>
      <c r="R249" s="203"/>
      <c r="S249" s="203"/>
      <c r="T249" s="20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8" t="s">
        <v>190</v>
      </c>
      <c r="AU249" s="198" t="s">
        <v>88</v>
      </c>
      <c r="AV249" s="13" t="s">
        <v>88</v>
      </c>
      <c r="AW249" s="13" t="s">
        <v>32</v>
      </c>
      <c r="AX249" s="13" t="s">
        <v>76</v>
      </c>
      <c r="AY249" s="198" t="s">
        <v>142</v>
      </c>
    </row>
    <row r="250" s="14" customFormat="1">
      <c r="A250" s="14"/>
      <c r="B250" s="205"/>
      <c r="C250" s="14"/>
      <c r="D250" s="197" t="s">
        <v>190</v>
      </c>
      <c r="E250" s="206" t="s">
        <v>1</v>
      </c>
      <c r="F250" s="207" t="s">
        <v>195</v>
      </c>
      <c r="G250" s="14"/>
      <c r="H250" s="208">
        <v>20.148</v>
      </c>
      <c r="I250" s="209"/>
      <c r="J250" s="14"/>
      <c r="K250" s="14"/>
      <c r="L250" s="205"/>
      <c r="M250" s="210"/>
      <c r="N250" s="211"/>
      <c r="O250" s="211"/>
      <c r="P250" s="211"/>
      <c r="Q250" s="211"/>
      <c r="R250" s="211"/>
      <c r="S250" s="211"/>
      <c r="T250" s="21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6" t="s">
        <v>190</v>
      </c>
      <c r="AU250" s="206" t="s">
        <v>88</v>
      </c>
      <c r="AV250" s="14" t="s">
        <v>141</v>
      </c>
      <c r="AW250" s="14" t="s">
        <v>32</v>
      </c>
      <c r="AX250" s="14" t="s">
        <v>80</v>
      </c>
      <c r="AY250" s="206" t="s">
        <v>142</v>
      </c>
    </row>
    <row r="251" s="12" customFormat="1" ht="22.8" customHeight="1">
      <c r="A251" s="12"/>
      <c r="B251" s="164"/>
      <c r="C251" s="12"/>
      <c r="D251" s="165" t="s">
        <v>75</v>
      </c>
      <c r="E251" s="189" t="s">
        <v>448</v>
      </c>
      <c r="F251" s="189" t="s">
        <v>449</v>
      </c>
      <c r="G251" s="12"/>
      <c r="H251" s="12"/>
      <c r="I251" s="167"/>
      <c r="J251" s="190">
        <f>BK251</f>
        <v>0</v>
      </c>
      <c r="K251" s="12"/>
      <c r="L251" s="164"/>
      <c r="M251" s="169"/>
      <c r="N251" s="170"/>
      <c r="O251" s="170"/>
      <c r="P251" s="171">
        <f>SUM(P252:P256)</f>
        <v>0</v>
      </c>
      <c r="Q251" s="170"/>
      <c r="R251" s="171">
        <f>SUM(R252:R256)</f>
        <v>0</v>
      </c>
      <c r="S251" s="170"/>
      <c r="T251" s="172">
        <f>SUM(T252:T256)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5" t="s">
        <v>80</v>
      </c>
      <c r="AT251" s="173" t="s">
        <v>75</v>
      </c>
      <c r="AU251" s="173" t="s">
        <v>80</v>
      </c>
      <c r="AY251" s="165" t="s">
        <v>142</v>
      </c>
      <c r="BK251" s="174">
        <f>SUM(BK252:BK256)</f>
        <v>0</v>
      </c>
    </row>
    <row r="252" s="2" customFormat="1" ht="24.15" customHeight="1">
      <c r="A252" s="36"/>
      <c r="B252" s="175"/>
      <c r="C252" s="176" t="s">
        <v>353</v>
      </c>
      <c r="D252" s="176" t="s">
        <v>143</v>
      </c>
      <c r="E252" s="177" t="s">
        <v>454</v>
      </c>
      <c r="F252" s="178" t="s">
        <v>455</v>
      </c>
      <c r="G252" s="179" t="s">
        <v>205</v>
      </c>
      <c r="H252" s="180">
        <v>12.455</v>
      </c>
      <c r="I252" s="181"/>
      <c r="J252" s="182">
        <f>ROUND(I252*H252,2)</f>
        <v>0</v>
      </c>
      <c r="K252" s="178" t="s">
        <v>155</v>
      </c>
      <c r="L252" s="37"/>
      <c r="M252" s="183" t="s">
        <v>1</v>
      </c>
      <c r="N252" s="184" t="s">
        <v>42</v>
      </c>
      <c r="O252" s="75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141</v>
      </c>
      <c r="AT252" s="187" t="s">
        <v>143</v>
      </c>
      <c r="AU252" s="187" t="s">
        <v>88</v>
      </c>
      <c r="AY252" s="17" t="s">
        <v>142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7" t="s">
        <v>88</v>
      </c>
      <c r="BK252" s="188">
        <f>ROUND(I252*H252,2)</f>
        <v>0</v>
      </c>
      <c r="BL252" s="17" t="s">
        <v>141</v>
      </c>
      <c r="BM252" s="187" t="s">
        <v>356</v>
      </c>
    </row>
    <row r="253" s="2" customFormat="1" ht="24.15" customHeight="1">
      <c r="A253" s="36"/>
      <c r="B253" s="175"/>
      <c r="C253" s="176" t="s">
        <v>277</v>
      </c>
      <c r="D253" s="176" t="s">
        <v>143</v>
      </c>
      <c r="E253" s="177" t="s">
        <v>457</v>
      </c>
      <c r="F253" s="178" t="s">
        <v>458</v>
      </c>
      <c r="G253" s="179" t="s">
        <v>205</v>
      </c>
      <c r="H253" s="180">
        <v>174.37000000000001</v>
      </c>
      <c r="I253" s="181"/>
      <c r="J253" s="182">
        <f>ROUND(I253*H253,2)</f>
        <v>0</v>
      </c>
      <c r="K253" s="178" t="s">
        <v>155</v>
      </c>
      <c r="L253" s="37"/>
      <c r="M253" s="183" t="s">
        <v>1</v>
      </c>
      <c r="N253" s="184" t="s">
        <v>42</v>
      </c>
      <c r="O253" s="75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141</v>
      </c>
      <c r="AT253" s="187" t="s">
        <v>143</v>
      </c>
      <c r="AU253" s="187" t="s">
        <v>88</v>
      </c>
      <c r="AY253" s="17" t="s">
        <v>142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88</v>
      </c>
      <c r="BK253" s="188">
        <f>ROUND(I253*H253,2)</f>
        <v>0</v>
      </c>
      <c r="BL253" s="17" t="s">
        <v>141</v>
      </c>
      <c r="BM253" s="187" t="s">
        <v>362</v>
      </c>
    </row>
    <row r="254" s="13" customFormat="1">
      <c r="A254" s="13"/>
      <c r="B254" s="196"/>
      <c r="C254" s="13"/>
      <c r="D254" s="197" t="s">
        <v>190</v>
      </c>
      <c r="E254" s="198" t="s">
        <v>1</v>
      </c>
      <c r="F254" s="199" t="s">
        <v>814</v>
      </c>
      <c r="G254" s="13"/>
      <c r="H254" s="200">
        <v>174.37000000000001</v>
      </c>
      <c r="I254" s="201"/>
      <c r="J254" s="13"/>
      <c r="K254" s="13"/>
      <c r="L254" s="196"/>
      <c r="M254" s="202"/>
      <c r="N254" s="203"/>
      <c r="O254" s="203"/>
      <c r="P254" s="203"/>
      <c r="Q254" s="203"/>
      <c r="R254" s="203"/>
      <c r="S254" s="203"/>
      <c r="T254" s="20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8" t="s">
        <v>190</v>
      </c>
      <c r="AU254" s="198" t="s">
        <v>88</v>
      </c>
      <c r="AV254" s="13" t="s">
        <v>88</v>
      </c>
      <c r="AW254" s="13" t="s">
        <v>32</v>
      </c>
      <c r="AX254" s="13" t="s">
        <v>76</v>
      </c>
      <c r="AY254" s="198" t="s">
        <v>142</v>
      </c>
    </row>
    <row r="255" s="14" customFormat="1">
      <c r="A255" s="14"/>
      <c r="B255" s="205"/>
      <c r="C255" s="14"/>
      <c r="D255" s="197" t="s">
        <v>190</v>
      </c>
      <c r="E255" s="206" t="s">
        <v>1</v>
      </c>
      <c r="F255" s="207" t="s">
        <v>195</v>
      </c>
      <c r="G255" s="14"/>
      <c r="H255" s="208">
        <v>174.37000000000001</v>
      </c>
      <c r="I255" s="209"/>
      <c r="J255" s="14"/>
      <c r="K255" s="14"/>
      <c r="L255" s="205"/>
      <c r="M255" s="210"/>
      <c r="N255" s="211"/>
      <c r="O255" s="211"/>
      <c r="P255" s="211"/>
      <c r="Q255" s="211"/>
      <c r="R255" s="211"/>
      <c r="S255" s="211"/>
      <c r="T255" s="21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6" t="s">
        <v>190</v>
      </c>
      <c r="AU255" s="206" t="s">
        <v>88</v>
      </c>
      <c r="AV255" s="14" t="s">
        <v>141</v>
      </c>
      <c r="AW255" s="14" t="s">
        <v>32</v>
      </c>
      <c r="AX255" s="14" t="s">
        <v>80</v>
      </c>
      <c r="AY255" s="206" t="s">
        <v>142</v>
      </c>
    </row>
    <row r="256" s="2" customFormat="1" ht="33" customHeight="1">
      <c r="A256" s="36"/>
      <c r="B256" s="175"/>
      <c r="C256" s="176" t="s">
        <v>363</v>
      </c>
      <c r="D256" s="176" t="s">
        <v>143</v>
      </c>
      <c r="E256" s="177" t="s">
        <v>462</v>
      </c>
      <c r="F256" s="178" t="s">
        <v>463</v>
      </c>
      <c r="G256" s="179" t="s">
        <v>205</v>
      </c>
      <c r="H256" s="180">
        <v>12.455</v>
      </c>
      <c r="I256" s="181"/>
      <c r="J256" s="182">
        <f>ROUND(I256*H256,2)</f>
        <v>0</v>
      </c>
      <c r="K256" s="178" t="s">
        <v>155</v>
      </c>
      <c r="L256" s="37"/>
      <c r="M256" s="183" t="s">
        <v>1</v>
      </c>
      <c r="N256" s="184" t="s">
        <v>42</v>
      </c>
      <c r="O256" s="75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141</v>
      </c>
      <c r="AT256" s="187" t="s">
        <v>143</v>
      </c>
      <c r="AU256" s="187" t="s">
        <v>88</v>
      </c>
      <c r="AY256" s="17" t="s">
        <v>142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7" t="s">
        <v>88</v>
      </c>
      <c r="BK256" s="188">
        <f>ROUND(I256*H256,2)</f>
        <v>0</v>
      </c>
      <c r="BL256" s="17" t="s">
        <v>141</v>
      </c>
      <c r="BM256" s="187" t="s">
        <v>366</v>
      </c>
    </row>
    <row r="257" s="12" customFormat="1" ht="22.8" customHeight="1">
      <c r="A257" s="12"/>
      <c r="B257" s="164"/>
      <c r="C257" s="12"/>
      <c r="D257" s="165" t="s">
        <v>75</v>
      </c>
      <c r="E257" s="189" t="s">
        <v>465</v>
      </c>
      <c r="F257" s="189" t="s">
        <v>466</v>
      </c>
      <c r="G257" s="12"/>
      <c r="H257" s="12"/>
      <c r="I257" s="167"/>
      <c r="J257" s="190">
        <f>BK257</f>
        <v>0</v>
      </c>
      <c r="K257" s="12"/>
      <c r="L257" s="164"/>
      <c r="M257" s="169"/>
      <c r="N257" s="170"/>
      <c r="O257" s="170"/>
      <c r="P257" s="171">
        <f>P258</f>
        <v>0</v>
      </c>
      <c r="Q257" s="170"/>
      <c r="R257" s="171">
        <f>R258</f>
        <v>0</v>
      </c>
      <c r="S257" s="170"/>
      <c r="T257" s="172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5" t="s">
        <v>80</v>
      </c>
      <c r="AT257" s="173" t="s">
        <v>75</v>
      </c>
      <c r="AU257" s="173" t="s">
        <v>80</v>
      </c>
      <c r="AY257" s="165" t="s">
        <v>142</v>
      </c>
      <c r="BK257" s="174">
        <f>BK258</f>
        <v>0</v>
      </c>
    </row>
    <row r="258" s="2" customFormat="1" ht="16.5" customHeight="1">
      <c r="A258" s="36"/>
      <c r="B258" s="175"/>
      <c r="C258" s="176" t="s">
        <v>281</v>
      </c>
      <c r="D258" s="176" t="s">
        <v>143</v>
      </c>
      <c r="E258" s="177" t="s">
        <v>467</v>
      </c>
      <c r="F258" s="178" t="s">
        <v>468</v>
      </c>
      <c r="G258" s="179" t="s">
        <v>205</v>
      </c>
      <c r="H258" s="180">
        <v>33.164000000000001</v>
      </c>
      <c r="I258" s="181"/>
      <c r="J258" s="182">
        <f>ROUND(I258*H258,2)</f>
        <v>0</v>
      </c>
      <c r="K258" s="178" t="s">
        <v>155</v>
      </c>
      <c r="L258" s="37"/>
      <c r="M258" s="183" t="s">
        <v>1</v>
      </c>
      <c r="N258" s="184" t="s">
        <v>42</v>
      </c>
      <c r="O258" s="75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141</v>
      </c>
      <c r="AT258" s="187" t="s">
        <v>143</v>
      </c>
      <c r="AU258" s="187" t="s">
        <v>88</v>
      </c>
      <c r="AY258" s="17" t="s">
        <v>142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88</v>
      </c>
      <c r="BK258" s="188">
        <f>ROUND(I258*H258,2)</f>
        <v>0</v>
      </c>
      <c r="BL258" s="17" t="s">
        <v>141</v>
      </c>
      <c r="BM258" s="187" t="s">
        <v>369</v>
      </c>
    </row>
    <row r="259" s="12" customFormat="1" ht="25.92" customHeight="1">
      <c r="A259" s="12"/>
      <c r="B259" s="164"/>
      <c r="C259" s="12"/>
      <c r="D259" s="165" t="s">
        <v>75</v>
      </c>
      <c r="E259" s="166" t="s">
        <v>470</v>
      </c>
      <c r="F259" s="166" t="s">
        <v>471</v>
      </c>
      <c r="G259" s="12"/>
      <c r="H259" s="12"/>
      <c r="I259" s="167"/>
      <c r="J259" s="168">
        <f>BK259</f>
        <v>0</v>
      </c>
      <c r="K259" s="12"/>
      <c r="L259" s="164"/>
      <c r="M259" s="169"/>
      <c r="N259" s="170"/>
      <c r="O259" s="170"/>
      <c r="P259" s="171">
        <f>P260+P265+P271</f>
        <v>0</v>
      </c>
      <c r="Q259" s="170"/>
      <c r="R259" s="171">
        <f>R260+R265+R271</f>
        <v>0</v>
      </c>
      <c r="S259" s="170"/>
      <c r="T259" s="172">
        <f>T260+T265+T271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5" t="s">
        <v>88</v>
      </c>
      <c r="AT259" s="173" t="s">
        <v>75</v>
      </c>
      <c r="AU259" s="173" t="s">
        <v>76</v>
      </c>
      <c r="AY259" s="165" t="s">
        <v>142</v>
      </c>
      <c r="BK259" s="174">
        <f>BK260+BK265+BK271</f>
        <v>0</v>
      </c>
    </row>
    <row r="260" s="12" customFormat="1" ht="22.8" customHeight="1">
      <c r="A260" s="12"/>
      <c r="B260" s="164"/>
      <c r="C260" s="12"/>
      <c r="D260" s="165" t="s">
        <v>75</v>
      </c>
      <c r="E260" s="189" t="s">
        <v>472</v>
      </c>
      <c r="F260" s="189" t="s">
        <v>473</v>
      </c>
      <c r="G260" s="12"/>
      <c r="H260" s="12"/>
      <c r="I260" s="167"/>
      <c r="J260" s="190">
        <f>BK260</f>
        <v>0</v>
      </c>
      <c r="K260" s="12"/>
      <c r="L260" s="164"/>
      <c r="M260" s="169"/>
      <c r="N260" s="170"/>
      <c r="O260" s="170"/>
      <c r="P260" s="171">
        <f>SUM(P261:P264)</f>
        <v>0</v>
      </c>
      <c r="Q260" s="170"/>
      <c r="R260" s="171">
        <f>SUM(R261:R264)</f>
        <v>0</v>
      </c>
      <c r="S260" s="170"/>
      <c r="T260" s="172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5" t="s">
        <v>88</v>
      </c>
      <c r="AT260" s="173" t="s">
        <v>75</v>
      </c>
      <c r="AU260" s="173" t="s">
        <v>80</v>
      </c>
      <c r="AY260" s="165" t="s">
        <v>142</v>
      </c>
      <c r="BK260" s="174">
        <f>SUM(BK261:BK264)</f>
        <v>0</v>
      </c>
    </row>
    <row r="261" s="2" customFormat="1" ht="24.15" customHeight="1">
      <c r="A261" s="36"/>
      <c r="B261" s="175"/>
      <c r="C261" s="176" t="s">
        <v>370</v>
      </c>
      <c r="D261" s="176" t="s">
        <v>143</v>
      </c>
      <c r="E261" s="177" t="s">
        <v>475</v>
      </c>
      <c r="F261" s="178" t="s">
        <v>476</v>
      </c>
      <c r="G261" s="179" t="s">
        <v>218</v>
      </c>
      <c r="H261" s="180">
        <v>45.276000000000003</v>
      </c>
      <c r="I261" s="181"/>
      <c r="J261" s="182">
        <f>ROUND(I261*H261,2)</f>
        <v>0</v>
      </c>
      <c r="K261" s="178" t="s">
        <v>1</v>
      </c>
      <c r="L261" s="37"/>
      <c r="M261" s="183" t="s">
        <v>1</v>
      </c>
      <c r="N261" s="184" t="s">
        <v>42</v>
      </c>
      <c r="O261" s="75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98</v>
      </c>
      <c r="AT261" s="187" t="s">
        <v>143</v>
      </c>
      <c r="AU261" s="187" t="s">
        <v>88</v>
      </c>
      <c r="AY261" s="17" t="s">
        <v>142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7" t="s">
        <v>88</v>
      </c>
      <c r="BK261" s="188">
        <f>ROUND(I261*H261,2)</f>
        <v>0</v>
      </c>
      <c r="BL261" s="17" t="s">
        <v>98</v>
      </c>
      <c r="BM261" s="187" t="s">
        <v>373</v>
      </c>
    </row>
    <row r="262" s="13" customFormat="1">
      <c r="A262" s="13"/>
      <c r="B262" s="196"/>
      <c r="C262" s="13"/>
      <c r="D262" s="197" t="s">
        <v>190</v>
      </c>
      <c r="E262" s="198" t="s">
        <v>1</v>
      </c>
      <c r="F262" s="199" t="s">
        <v>815</v>
      </c>
      <c r="G262" s="13"/>
      <c r="H262" s="200">
        <v>45.276000000000003</v>
      </c>
      <c r="I262" s="201"/>
      <c r="J262" s="13"/>
      <c r="K262" s="13"/>
      <c r="L262" s="196"/>
      <c r="M262" s="202"/>
      <c r="N262" s="203"/>
      <c r="O262" s="203"/>
      <c r="P262" s="203"/>
      <c r="Q262" s="203"/>
      <c r="R262" s="203"/>
      <c r="S262" s="203"/>
      <c r="T262" s="20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8" t="s">
        <v>190</v>
      </c>
      <c r="AU262" s="198" t="s">
        <v>88</v>
      </c>
      <c r="AV262" s="13" t="s">
        <v>88</v>
      </c>
      <c r="AW262" s="13" t="s">
        <v>32</v>
      </c>
      <c r="AX262" s="13" t="s">
        <v>76</v>
      </c>
      <c r="AY262" s="198" t="s">
        <v>142</v>
      </c>
    </row>
    <row r="263" s="14" customFormat="1">
      <c r="A263" s="14"/>
      <c r="B263" s="205"/>
      <c r="C263" s="14"/>
      <c r="D263" s="197" t="s">
        <v>190</v>
      </c>
      <c r="E263" s="206" t="s">
        <v>1</v>
      </c>
      <c r="F263" s="207" t="s">
        <v>195</v>
      </c>
      <c r="G263" s="14"/>
      <c r="H263" s="208">
        <v>45.276000000000003</v>
      </c>
      <c r="I263" s="209"/>
      <c r="J263" s="14"/>
      <c r="K263" s="14"/>
      <c r="L263" s="205"/>
      <c r="M263" s="210"/>
      <c r="N263" s="211"/>
      <c r="O263" s="211"/>
      <c r="P263" s="211"/>
      <c r="Q263" s="211"/>
      <c r="R263" s="211"/>
      <c r="S263" s="211"/>
      <c r="T263" s="21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6" t="s">
        <v>190</v>
      </c>
      <c r="AU263" s="206" t="s">
        <v>88</v>
      </c>
      <c r="AV263" s="14" t="s">
        <v>141</v>
      </c>
      <c r="AW263" s="14" t="s">
        <v>32</v>
      </c>
      <c r="AX263" s="14" t="s">
        <v>80</v>
      </c>
      <c r="AY263" s="206" t="s">
        <v>142</v>
      </c>
    </row>
    <row r="264" s="2" customFormat="1" ht="24.15" customHeight="1">
      <c r="A264" s="36"/>
      <c r="B264" s="175"/>
      <c r="C264" s="176" t="s">
        <v>287</v>
      </c>
      <c r="D264" s="176" t="s">
        <v>143</v>
      </c>
      <c r="E264" s="177" t="s">
        <v>480</v>
      </c>
      <c r="F264" s="178" t="s">
        <v>481</v>
      </c>
      <c r="G264" s="179" t="s">
        <v>482</v>
      </c>
      <c r="H264" s="223"/>
      <c r="I264" s="181"/>
      <c r="J264" s="182">
        <f>ROUND(I264*H264,2)</f>
        <v>0</v>
      </c>
      <c r="K264" s="178" t="s">
        <v>155</v>
      </c>
      <c r="L264" s="37"/>
      <c r="M264" s="183" t="s">
        <v>1</v>
      </c>
      <c r="N264" s="184" t="s">
        <v>42</v>
      </c>
      <c r="O264" s="75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98</v>
      </c>
      <c r="AT264" s="187" t="s">
        <v>143</v>
      </c>
      <c r="AU264" s="187" t="s">
        <v>88</v>
      </c>
      <c r="AY264" s="17" t="s">
        <v>142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7" t="s">
        <v>88</v>
      </c>
      <c r="BK264" s="188">
        <f>ROUND(I264*H264,2)</f>
        <v>0</v>
      </c>
      <c r="BL264" s="17" t="s">
        <v>98</v>
      </c>
      <c r="BM264" s="187" t="s">
        <v>376</v>
      </c>
    </row>
    <row r="265" s="12" customFormat="1" ht="22.8" customHeight="1">
      <c r="A265" s="12"/>
      <c r="B265" s="164"/>
      <c r="C265" s="12"/>
      <c r="D265" s="165" t="s">
        <v>75</v>
      </c>
      <c r="E265" s="189" t="s">
        <v>642</v>
      </c>
      <c r="F265" s="189" t="s">
        <v>643</v>
      </c>
      <c r="G265" s="12"/>
      <c r="H265" s="12"/>
      <c r="I265" s="167"/>
      <c r="J265" s="190">
        <f>BK265</f>
        <v>0</v>
      </c>
      <c r="K265" s="12"/>
      <c r="L265" s="164"/>
      <c r="M265" s="169"/>
      <c r="N265" s="170"/>
      <c r="O265" s="170"/>
      <c r="P265" s="171">
        <f>SUM(P266:P270)</f>
        <v>0</v>
      </c>
      <c r="Q265" s="170"/>
      <c r="R265" s="171">
        <f>SUM(R266:R270)</f>
        <v>0</v>
      </c>
      <c r="S265" s="170"/>
      <c r="T265" s="172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5" t="s">
        <v>88</v>
      </c>
      <c r="AT265" s="173" t="s">
        <v>75</v>
      </c>
      <c r="AU265" s="173" t="s">
        <v>80</v>
      </c>
      <c r="AY265" s="165" t="s">
        <v>142</v>
      </c>
      <c r="BK265" s="174">
        <f>SUM(BK266:BK270)</f>
        <v>0</v>
      </c>
    </row>
    <row r="266" s="2" customFormat="1" ht="21.75" customHeight="1">
      <c r="A266" s="36"/>
      <c r="B266" s="175"/>
      <c r="C266" s="176" t="s">
        <v>378</v>
      </c>
      <c r="D266" s="176" t="s">
        <v>143</v>
      </c>
      <c r="E266" s="177" t="s">
        <v>816</v>
      </c>
      <c r="F266" s="178" t="s">
        <v>817</v>
      </c>
      <c r="G266" s="179" t="s">
        <v>154</v>
      </c>
      <c r="H266" s="180">
        <v>3</v>
      </c>
      <c r="I266" s="181"/>
      <c r="J266" s="182">
        <f>ROUND(I266*H266,2)</f>
        <v>0</v>
      </c>
      <c r="K266" s="178" t="s">
        <v>1</v>
      </c>
      <c r="L266" s="37"/>
      <c r="M266" s="183" t="s">
        <v>1</v>
      </c>
      <c r="N266" s="184" t="s">
        <v>42</v>
      </c>
      <c r="O266" s="75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98</v>
      </c>
      <c r="AT266" s="187" t="s">
        <v>143</v>
      </c>
      <c r="AU266" s="187" t="s">
        <v>88</v>
      </c>
      <c r="AY266" s="17" t="s">
        <v>142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7" t="s">
        <v>88</v>
      </c>
      <c r="BK266" s="188">
        <f>ROUND(I266*H266,2)</f>
        <v>0</v>
      </c>
      <c r="BL266" s="17" t="s">
        <v>98</v>
      </c>
      <c r="BM266" s="187" t="s">
        <v>381</v>
      </c>
    </row>
    <row r="267" s="2" customFormat="1" ht="21.75" customHeight="1">
      <c r="A267" s="36"/>
      <c r="B267" s="175"/>
      <c r="C267" s="176" t="s">
        <v>290</v>
      </c>
      <c r="D267" s="176" t="s">
        <v>143</v>
      </c>
      <c r="E267" s="177" t="s">
        <v>644</v>
      </c>
      <c r="F267" s="178" t="s">
        <v>645</v>
      </c>
      <c r="G267" s="179" t="s">
        <v>244</v>
      </c>
      <c r="H267" s="180">
        <v>24</v>
      </c>
      <c r="I267" s="181"/>
      <c r="J267" s="182">
        <f>ROUND(I267*H267,2)</f>
        <v>0</v>
      </c>
      <c r="K267" s="178" t="s">
        <v>155</v>
      </c>
      <c r="L267" s="37"/>
      <c r="M267" s="183" t="s">
        <v>1</v>
      </c>
      <c r="N267" s="184" t="s">
        <v>42</v>
      </c>
      <c r="O267" s="75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98</v>
      </c>
      <c r="AT267" s="187" t="s">
        <v>143</v>
      </c>
      <c r="AU267" s="187" t="s">
        <v>88</v>
      </c>
      <c r="AY267" s="17" t="s">
        <v>142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88</v>
      </c>
      <c r="BK267" s="188">
        <f>ROUND(I267*H267,2)</f>
        <v>0</v>
      </c>
      <c r="BL267" s="17" t="s">
        <v>98</v>
      </c>
      <c r="BM267" s="187" t="s">
        <v>385</v>
      </c>
    </row>
    <row r="268" s="13" customFormat="1">
      <c r="A268" s="13"/>
      <c r="B268" s="196"/>
      <c r="C268" s="13"/>
      <c r="D268" s="197" t="s">
        <v>190</v>
      </c>
      <c r="E268" s="198" t="s">
        <v>1</v>
      </c>
      <c r="F268" s="199" t="s">
        <v>818</v>
      </c>
      <c r="G268" s="13"/>
      <c r="H268" s="200">
        <v>24</v>
      </c>
      <c r="I268" s="201"/>
      <c r="J268" s="13"/>
      <c r="K268" s="13"/>
      <c r="L268" s="196"/>
      <c r="M268" s="202"/>
      <c r="N268" s="203"/>
      <c r="O268" s="203"/>
      <c r="P268" s="203"/>
      <c r="Q268" s="203"/>
      <c r="R268" s="203"/>
      <c r="S268" s="203"/>
      <c r="T268" s="20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8" t="s">
        <v>190</v>
      </c>
      <c r="AU268" s="198" t="s">
        <v>88</v>
      </c>
      <c r="AV268" s="13" t="s">
        <v>88</v>
      </c>
      <c r="AW268" s="13" t="s">
        <v>32</v>
      </c>
      <c r="AX268" s="13" t="s">
        <v>76</v>
      </c>
      <c r="AY268" s="198" t="s">
        <v>142</v>
      </c>
    </row>
    <row r="269" s="14" customFormat="1">
      <c r="A269" s="14"/>
      <c r="B269" s="205"/>
      <c r="C269" s="14"/>
      <c r="D269" s="197" t="s">
        <v>190</v>
      </c>
      <c r="E269" s="206" t="s">
        <v>1</v>
      </c>
      <c r="F269" s="207" t="s">
        <v>195</v>
      </c>
      <c r="G269" s="14"/>
      <c r="H269" s="208">
        <v>24</v>
      </c>
      <c r="I269" s="209"/>
      <c r="J269" s="14"/>
      <c r="K269" s="14"/>
      <c r="L269" s="205"/>
      <c r="M269" s="210"/>
      <c r="N269" s="211"/>
      <c r="O269" s="211"/>
      <c r="P269" s="211"/>
      <c r="Q269" s="211"/>
      <c r="R269" s="211"/>
      <c r="S269" s="211"/>
      <c r="T269" s="21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6" t="s">
        <v>190</v>
      </c>
      <c r="AU269" s="206" t="s">
        <v>88</v>
      </c>
      <c r="AV269" s="14" t="s">
        <v>141</v>
      </c>
      <c r="AW269" s="14" t="s">
        <v>32</v>
      </c>
      <c r="AX269" s="14" t="s">
        <v>80</v>
      </c>
      <c r="AY269" s="206" t="s">
        <v>142</v>
      </c>
    </row>
    <row r="270" s="2" customFormat="1" ht="16.5" customHeight="1">
      <c r="A270" s="36"/>
      <c r="B270" s="175"/>
      <c r="C270" s="176" t="s">
        <v>386</v>
      </c>
      <c r="D270" s="176" t="s">
        <v>143</v>
      </c>
      <c r="E270" s="177" t="s">
        <v>819</v>
      </c>
      <c r="F270" s="178" t="s">
        <v>820</v>
      </c>
      <c r="G270" s="179" t="s">
        <v>154</v>
      </c>
      <c r="H270" s="180">
        <v>4</v>
      </c>
      <c r="I270" s="181"/>
      <c r="J270" s="182">
        <f>ROUND(I270*H270,2)</f>
        <v>0</v>
      </c>
      <c r="K270" s="178" t="s">
        <v>155</v>
      </c>
      <c r="L270" s="37"/>
      <c r="M270" s="183" t="s">
        <v>1</v>
      </c>
      <c r="N270" s="184" t="s">
        <v>42</v>
      </c>
      <c r="O270" s="75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7" t="s">
        <v>98</v>
      </c>
      <c r="AT270" s="187" t="s">
        <v>143</v>
      </c>
      <c r="AU270" s="187" t="s">
        <v>88</v>
      </c>
      <c r="AY270" s="17" t="s">
        <v>142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7" t="s">
        <v>88</v>
      </c>
      <c r="BK270" s="188">
        <f>ROUND(I270*H270,2)</f>
        <v>0</v>
      </c>
      <c r="BL270" s="17" t="s">
        <v>98</v>
      </c>
      <c r="BM270" s="187" t="s">
        <v>389</v>
      </c>
    </row>
    <row r="271" s="12" customFormat="1" ht="22.8" customHeight="1">
      <c r="A271" s="12"/>
      <c r="B271" s="164"/>
      <c r="C271" s="12"/>
      <c r="D271" s="165" t="s">
        <v>75</v>
      </c>
      <c r="E271" s="189" t="s">
        <v>493</v>
      </c>
      <c r="F271" s="189" t="s">
        <v>494</v>
      </c>
      <c r="G271" s="12"/>
      <c r="H271" s="12"/>
      <c r="I271" s="167"/>
      <c r="J271" s="190">
        <f>BK271</f>
        <v>0</v>
      </c>
      <c r="K271" s="12"/>
      <c r="L271" s="164"/>
      <c r="M271" s="169"/>
      <c r="N271" s="170"/>
      <c r="O271" s="170"/>
      <c r="P271" s="171">
        <f>SUM(P272:P277)</f>
        <v>0</v>
      </c>
      <c r="Q271" s="170"/>
      <c r="R271" s="171">
        <f>SUM(R272:R277)</f>
        <v>0</v>
      </c>
      <c r="S271" s="170"/>
      <c r="T271" s="172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65" t="s">
        <v>88</v>
      </c>
      <c r="AT271" s="173" t="s">
        <v>75</v>
      </c>
      <c r="AU271" s="173" t="s">
        <v>80</v>
      </c>
      <c r="AY271" s="165" t="s">
        <v>142</v>
      </c>
      <c r="BK271" s="174">
        <f>SUM(BK272:BK277)</f>
        <v>0</v>
      </c>
    </row>
    <row r="272" s="2" customFormat="1" ht="24.15" customHeight="1">
      <c r="A272" s="36"/>
      <c r="B272" s="175"/>
      <c r="C272" s="176" t="s">
        <v>294</v>
      </c>
      <c r="D272" s="176" t="s">
        <v>143</v>
      </c>
      <c r="E272" s="177" t="s">
        <v>496</v>
      </c>
      <c r="F272" s="178" t="s">
        <v>497</v>
      </c>
      <c r="G272" s="179" t="s">
        <v>218</v>
      </c>
      <c r="H272" s="180">
        <v>100.74</v>
      </c>
      <c r="I272" s="181"/>
      <c r="J272" s="182">
        <f>ROUND(I272*H272,2)</f>
        <v>0</v>
      </c>
      <c r="K272" s="178" t="s">
        <v>155</v>
      </c>
      <c r="L272" s="37"/>
      <c r="M272" s="183" t="s">
        <v>1</v>
      </c>
      <c r="N272" s="184" t="s">
        <v>42</v>
      </c>
      <c r="O272" s="75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7" t="s">
        <v>98</v>
      </c>
      <c r="AT272" s="187" t="s">
        <v>143</v>
      </c>
      <c r="AU272" s="187" t="s">
        <v>88</v>
      </c>
      <c r="AY272" s="17" t="s">
        <v>142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7" t="s">
        <v>88</v>
      </c>
      <c r="BK272" s="188">
        <f>ROUND(I272*H272,2)</f>
        <v>0</v>
      </c>
      <c r="BL272" s="17" t="s">
        <v>98</v>
      </c>
      <c r="BM272" s="187" t="s">
        <v>392</v>
      </c>
    </row>
    <row r="273" s="13" customFormat="1">
      <c r="A273" s="13"/>
      <c r="B273" s="196"/>
      <c r="C273" s="13"/>
      <c r="D273" s="197" t="s">
        <v>190</v>
      </c>
      <c r="E273" s="198" t="s">
        <v>1</v>
      </c>
      <c r="F273" s="199" t="s">
        <v>800</v>
      </c>
      <c r="G273" s="13"/>
      <c r="H273" s="200">
        <v>100.74</v>
      </c>
      <c r="I273" s="201"/>
      <c r="J273" s="13"/>
      <c r="K273" s="13"/>
      <c r="L273" s="196"/>
      <c r="M273" s="202"/>
      <c r="N273" s="203"/>
      <c r="O273" s="203"/>
      <c r="P273" s="203"/>
      <c r="Q273" s="203"/>
      <c r="R273" s="203"/>
      <c r="S273" s="203"/>
      <c r="T273" s="20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8" t="s">
        <v>190</v>
      </c>
      <c r="AU273" s="198" t="s">
        <v>88</v>
      </c>
      <c r="AV273" s="13" t="s">
        <v>88</v>
      </c>
      <c r="AW273" s="13" t="s">
        <v>32</v>
      </c>
      <c r="AX273" s="13" t="s">
        <v>76</v>
      </c>
      <c r="AY273" s="198" t="s">
        <v>142</v>
      </c>
    </row>
    <row r="274" s="14" customFormat="1">
      <c r="A274" s="14"/>
      <c r="B274" s="205"/>
      <c r="C274" s="14"/>
      <c r="D274" s="197" t="s">
        <v>190</v>
      </c>
      <c r="E274" s="206" t="s">
        <v>1</v>
      </c>
      <c r="F274" s="207" t="s">
        <v>195</v>
      </c>
      <c r="G274" s="14"/>
      <c r="H274" s="208">
        <v>100.74</v>
      </c>
      <c r="I274" s="209"/>
      <c r="J274" s="14"/>
      <c r="K274" s="14"/>
      <c r="L274" s="205"/>
      <c r="M274" s="210"/>
      <c r="N274" s="211"/>
      <c r="O274" s="211"/>
      <c r="P274" s="211"/>
      <c r="Q274" s="211"/>
      <c r="R274" s="211"/>
      <c r="S274" s="211"/>
      <c r="T274" s="21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6" t="s">
        <v>190</v>
      </c>
      <c r="AU274" s="206" t="s">
        <v>88</v>
      </c>
      <c r="AV274" s="14" t="s">
        <v>141</v>
      </c>
      <c r="AW274" s="14" t="s">
        <v>32</v>
      </c>
      <c r="AX274" s="14" t="s">
        <v>80</v>
      </c>
      <c r="AY274" s="206" t="s">
        <v>142</v>
      </c>
    </row>
    <row r="275" s="2" customFormat="1" ht="24.15" customHeight="1">
      <c r="A275" s="36"/>
      <c r="B275" s="175"/>
      <c r="C275" s="176" t="s">
        <v>393</v>
      </c>
      <c r="D275" s="176" t="s">
        <v>143</v>
      </c>
      <c r="E275" s="177" t="s">
        <v>499</v>
      </c>
      <c r="F275" s="178" t="s">
        <v>500</v>
      </c>
      <c r="G275" s="179" t="s">
        <v>218</v>
      </c>
      <c r="H275" s="180">
        <v>100.74</v>
      </c>
      <c r="I275" s="181"/>
      <c r="J275" s="182">
        <f>ROUND(I275*H275,2)</f>
        <v>0</v>
      </c>
      <c r="K275" s="178" t="s">
        <v>155</v>
      </c>
      <c r="L275" s="37"/>
      <c r="M275" s="183" t="s">
        <v>1</v>
      </c>
      <c r="N275" s="184" t="s">
        <v>42</v>
      </c>
      <c r="O275" s="75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98</v>
      </c>
      <c r="AT275" s="187" t="s">
        <v>143</v>
      </c>
      <c r="AU275" s="187" t="s">
        <v>88</v>
      </c>
      <c r="AY275" s="17" t="s">
        <v>142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88</v>
      </c>
      <c r="BK275" s="188">
        <f>ROUND(I275*H275,2)</f>
        <v>0</v>
      </c>
      <c r="BL275" s="17" t="s">
        <v>98</v>
      </c>
      <c r="BM275" s="187" t="s">
        <v>396</v>
      </c>
    </row>
    <row r="276" s="13" customFormat="1">
      <c r="A276" s="13"/>
      <c r="B276" s="196"/>
      <c r="C276" s="13"/>
      <c r="D276" s="197" t="s">
        <v>190</v>
      </c>
      <c r="E276" s="198" t="s">
        <v>1</v>
      </c>
      <c r="F276" s="199" t="s">
        <v>800</v>
      </c>
      <c r="G276" s="13"/>
      <c r="H276" s="200">
        <v>100.74</v>
      </c>
      <c r="I276" s="201"/>
      <c r="J276" s="13"/>
      <c r="K276" s="13"/>
      <c r="L276" s="196"/>
      <c r="M276" s="202"/>
      <c r="N276" s="203"/>
      <c r="O276" s="203"/>
      <c r="P276" s="203"/>
      <c r="Q276" s="203"/>
      <c r="R276" s="203"/>
      <c r="S276" s="203"/>
      <c r="T276" s="20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8" t="s">
        <v>190</v>
      </c>
      <c r="AU276" s="198" t="s">
        <v>88</v>
      </c>
      <c r="AV276" s="13" t="s">
        <v>88</v>
      </c>
      <c r="AW276" s="13" t="s">
        <v>32</v>
      </c>
      <c r="AX276" s="13" t="s">
        <v>76</v>
      </c>
      <c r="AY276" s="198" t="s">
        <v>142</v>
      </c>
    </row>
    <row r="277" s="14" customFormat="1">
      <c r="A277" s="14"/>
      <c r="B277" s="205"/>
      <c r="C277" s="14"/>
      <c r="D277" s="197" t="s">
        <v>190</v>
      </c>
      <c r="E277" s="206" t="s">
        <v>1</v>
      </c>
      <c r="F277" s="207" t="s">
        <v>195</v>
      </c>
      <c r="G277" s="14"/>
      <c r="H277" s="208">
        <v>100.74</v>
      </c>
      <c r="I277" s="209"/>
      <c r="J277" s="14"/>
      <c r="K277" s="14"/>
      <c r="L277" s="205"/>
      <c r="M277" s="210"/>
      <c r="N277" s="211"/>
      <c r="O277" s="211"/>
      <c r="P277" s="211"/>
      <c r="Q277" s="211"/>
      <c r="R277" s="211"/>
      <c r="S277" s="211"/>
      <c r="T277" s="21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6" t="s">
        <v>190</v>
      </c>
      <c r="AU277" s="206" t="s">
        <v>88</v>
      </c>
      <c r="AV277" s="14" t="s">
        <v>141</v>
      </c>
      <c r="AW277" s="14" t="s">
        <v>32</v>
      </c>
      <c r="AX277" s="14" t="s">
        <v>80</v>
      </c>
      <c r="AY277" s="206" t="s">
        <v>142</v>
      </c>
    </row>
    <row r="278" s="12" customFormat="1" ht="25.92" customHeight="1">
      <c r="A278" s="12"/>
      <c r="B278" s="164"/>
      <c r="C278" s="12"/>
      <c r="D278" s="165" t="s">
        <v>75</v>
      </c>
      <c r="E278" s="166" t="s">
        <v>139</v>
      </c>
      <c r="F278" s="166" t="s">
        <v>140</v>
      </c>
      <c r="G278" s="12"/>
      <c r="H278" s="12"/>
      <c r="I278" s="167"/>
      <c r="J278" s="168">
        <f>BK278</f>
        <v>0</v>
      </c>
      <c r="K278" s="12"/>
      <c r="L278" s="164"/>
      <c r="M278" s="169"/>
      <c r="N278" s="170"/>
      <c r="O278" s="170"/>
      <c r="P278" s="171">
        <f>P279</f>
        <v>0</v>
      </c>
      <c r="Q278" s="170"/>
      <c r="R278" s="171">
        <f>R279</f>
        <v>0</v>
      </c>
      <c r="S278" s="170"/>
      <c r="T278" s="172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65" t="s">
        <v>141</v>
      </c>
      <c r="AT278" s="173" t="s">
        <v>75</v>
      </c>
      <c r="AU278" s="173" t="s">
        <v>76</v>
      </c>
      <c r="AY278" s="165" t="s">
        <v>142</v>
      </c>
      <c r="BK278" s="174">
        <f>BK279</f>
        <v>0</v>
      </c>
    </row>
    <row r="279" s="2" customFormat="1" ht="16.5" customHeight="1">
      <c r="A279" s="36"/>
      <c r="B279" s="175"/>
      <c r="C279" s="176" t="s">
        <v>298</v>
      </c>
      <c r="D279" s="176" t="s">
        <v>143</v>
      </c>
      <c r="E279" s="177" t="s">
        <v>503</v>
      </c>
      <c r="F279" s="178" t="s">
        <v>504</v>
      </c>
      <c r="G279" s="179" t="s">
        <v>154</v>
      </c>
      <c r="H279" s="180">
        <v>1</v>
      </c>
      <c r="I279" s="181"/>
      <c r="J279" s="182">
        <f>ROUND(I279*H279,2)</f>
        <v>0</v>
      </c>
      <c r="K279" s="178" t="s">
        <v>1</v>
      </c>
      <c r="L279" s="37"/>
      <c r="M279" s="191" t="s">
        <v>1</v>
      </c>
      <c r="N279" s="192" t="s">
        <v>42</v>
      </c>
      <c r="O279" s="193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7" t="s">
        <v>147</v>
      </c>
      <c r="AT279" s="187" t="s">
        <v>143</v>
      </c>
      <c r="AU279" s="187" t="s">
        <v>80</v>
      </c>
      <c r="AY279" s="17" t="s">
        <v>142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7" t="s">
        <v>88</v>
      </c>
      <c r="BK279" s="188">
        <f>ROUND(I279*H279,2)</f>
        <v>0</v>
      </c>
      <c r="BL279" s="17" t="s">
        <v>147</v>
      </c>
      <c r="BM279" s="187" t="s">
        <v>402</v>
      </c>
    </row>
    <row r="280" s="2" customFormat="1" ht="6.96" customHeight="1">
      <c r="A280" s="36"/>
      <c r="B280" s="58"/>
      <c r="C280" s="59"/>
      <c r="D280" s="59"/>
      <c r="E280" s="59"/>
      <c r="F280" s="59"/>
      <c r="G280" s="59"/>
      <c r="H280" s="59"/>
      <c r="I280" s="59"/>
      <c r="J280" s="59"/>
      <c r="K280" s="59"/>
      <c r="L280" s="37"/>
      <c r="M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</sheetData>
  <autoFilter ref="C134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111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Opravy fasád objektů DOZP a TS v areálu DPL Smečno</v>
      </c>
      <c r="F7" s="30"/>
      <c r="G7" s="30"/>
      <c r="H7" s="30"/>
      <c r="L7" s="20"/>
    </row>
    <row r="8" s="1" customFormat="1" ht="12" customHeight="1">
      <c r="B8" s="20"/>
      <c r="D8" s="30" t="s">
        <v>112</v>
      </c>
      <c r="L8" s="20"/>
    </row>
    <row r="9" s="2" customFormat="1" ht="16.5" customHeight="1">
      <c r="A9" s="36"/>
      <c r="B9" s="37"/>
      <c r="C9" s="36"/>
      <c r="D9" s="36"/>
      <c r="E9" s="127" t="s">
        <v>764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114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821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28. 1. 2024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36</v>
      </c>
      <c r="E32" s="36"/>
      <c r="F32" s="36"/>
      <c r="G32" s="36"/>
      <c r="H32" s="36"/>
      <c r="I32" s="36"/>
      <c r="J32" s="94">
        <f>ROUND(J135,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38</v>
      </c>
      <c r="G34" s="36"/>
      <c r="H34" s="36"/>
      <c r="I34" s="41" t="s">
        <v>37</v>
      </c>
      <c r="J34" s="41" t="s">
        <v>39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40</v>
      </c>
      <c r="E35" s="30" t="s">
        <v>41</v>
      </c>
      <c r="F35" s="133">
        <f>ROUND((SUM(BE135:BE255)),  2)</f>
        <v>0</v>
      </c>
      <c r="G35" s="36"/>
      <c r="H35" s="36"/>
      <c r="I35" s="134">
        <v>0.20999999999999999</v>
      </c>
      <c r="J35" s="133">
        <f>ROUND(((SUM(BE135:BE255))*I35),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42</v>
      </c>
      <c r="F36" s="133">
        <f>ROUND((SUM(BF135:BF255)),  2)</f>
        <v>0</v>
      </c>
      <c r="G36" s="36"/>
      <c r="H36" s="36"/>
      <c r="I36" s="134">
        <v>0.12</v>
      </c>
      <c r="J36" s="133">
        <f>ROUND(((SUM(BF135:BF255))*I36),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ROUND((SUM(BG135:BG255)),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44</v>
      </c>
      <c r="F38" s="133">
        <f>ROUND((SUM(BH135:BH255)),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45</v>
      </c>
      <c r="F39" s="133">
        <f>ROUND((SUM(BI135:BI255)),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46</v>
      </c>
      <c r="E41" s="79"/>
      <c r="F41" s="79"/>
      <c r="G41" s="137" t="s">
        <v>47</v>
      </c>
      <c r="H41" s="138" t="s">
        <v>48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41" t="s">
        <v>52</v>
      </c>
      <c r="G61" s="56" t="s">
        <v>51</v>
      </c>
      <c r="H61" s="39"/>
      <c r="I61" s="39"/>
      <c r="J61" s="142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41" t="s">
        <v>52</v>
      </c>
      <c r="G76" s="56" t="s">
        <v>51</v>
      </c>
      <c r="H76" s="39"/>
      <c r="I76" s="39"/>
      <c r="J76" s="142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Opravy fasád objektů DOZP a TS v areálu DPL Smečno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112</v>
      </c>
      <c r="L86" s="20"/>
    </row>
    <row r="87" s="2" customFormat="1" ht="16.5" customHeight="1">
      <c r="A87" s="36"/>
      <c r="B87" s="37"/>
      <c r="C87" s="36"/>
      <c r="D87" s="36"/>
      <c r="E87" s="127" t="s">
        <v>764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114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22 - Objekt TS - schodiště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Smečno</v>
      </c>
      <c r="G91" s="36"/>
      <c r="H91" s="36"/>
      <c r="I91" s="30" t="s">
        <v>22</v>
      </c>
      <c r="J91" s="67" t="str">
        <f>IF(J14="","",J14)</f>
        <v>28. 1. 2024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Domov pod Lipami Smečno</v>
      </c>
      <c r="G93" s="36"/>
      <c r="H93" s="36"/>
      <c r="I93" s="30" t="s">
        <v>30</v>
      </c>
      <c r="J93" s="34" t="str">
        <f>E23</f>
        <v>Projekt stav - ing.Volný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Milan Hájek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117</v>
      </c>
      <c r="D96" s="135"/>
      <c r="E96" s="135"/>
      <c r="F96" s="135"/>
      <c r="G96" s="135"/>
      <c r="H96" s="135"/>
      <c r="I96" s="135"/>
      <c r="J96" s="144" t="s">
        <v>118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119</v>
      </c>
      <c r="D98" s="36"/>
      <c r="E98" s="36"/>
      <c r="F98" s="36"/>
      <c r="G98" s="36"/>
      <c r="H98" s="36"/>
      <c r="I98" s="36"/>
      <c r="J98" s="94">
        <f>J135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120</v>
      </c>
    </row>
    <row r="99" s="9" customFormat="1" ht="24.96" customHeight="1">
      <c r="A99" s="9"/>
      <c r="B99" s="146"/>
      <c r="C99" s="9"/>
      <c r="D99" s="147" t="s">
        <v>171</v>
      </c>
      <c r="E99" s="148"/>
      <c r="F99" s="148"/>
      <c r="G99" s="148"/>
      <c r="H99" s="148"/>
      <c r="I99" s="148"/>
      <c r="J99" s="149">
        <f>J136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172</v>
      </c>
      <c r="E100" s="152"/>
      <c r="F100" s="152"/>
      <c r="G100" s="152"/>
      <c r="H100" s="152"/>
      <c r="I100" s="152"/>
      <c r="J100" s="153">
        <f>J137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173</v>
      </c>
      <c r="E101" s="152"/>
      <c r="F101" s="152"/>
      <c r="G101" s="152"/>
      <c r="H101" s="152"/>
      <c r="I101" s="152"/>
      <c r="J101" s="153">
        <f>J151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174</v>
      </c>
      <c r="E102" s="152"/>
      <c r="F102" s="152"/>
      <c r="G102" s="152"/>
      <c r="H102" s="152"/>
      <c r="I102" s="152"/>
      <c r="J102" s="153">
        <f>J155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507</v>
      </c>
      <c r="E103" s="152"/>
      <c r="F103" s="152"/>
      <c r="G103" s="152"/>
      <c r="H103" s="152"/>
      <c r="I103" s="152"/>
      <c r="J103" s="153">
        <f>J164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508</v>
      </c>
      <c r="E104" s="152"/>
      <c r="F104" s="152"/>
      <c r="G104" s="152"/>
      <c r="H104" s="152"/>
      <c r="I104" s="152"/>
      <c r="J104" s="153">
        <f>J173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175</v>
      </c>
      <c r="E105" s="152"/>
      <c r="F105" s="152"/>
      <c r="G105" s="152"/>
      <c r="H105" s="152"/>
      <c r="I105" s="152"/>
      <c r="J105" s="153">
        <f>J184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177</v>
      </c>
      <c r="E106" s="152"/>
      <c r="F106" s="152"/>
      <c r="G106" s="152"/>
      <c r="H106" s="152"/>
      <c r="I106" s="152"/>
      <c r="J106" s="153">
        <f>J213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178</v>
      </c>
      <c r="E107" s="152"/>
      <c r="F107" s="152"/>
      <c r="G107" s="152"/>
      <c r="H107" s="152"/>
      <c r="I107" s="152"/>
      <c r="J107" s="153">
        <f>J227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179</v>
      </c>
      <c r="E108" s="152"/>
      <c r="F108" s="152"/>
      <c r="G108" s="152"/>
      <c r="H108" s="152"/>
      <c r="I108" s="152"/>
      <c r="J108" s="153">
        <f>J233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6"/>
      <c r="C109" s="9"/>
      <c r="D109" s="147" t="s">
        <v>180</v>
      </c>
      <c r="E109" s="148"/>
      <c r="F109" s="148"/>
      <c r="G109" s="148"/>
      <c r="H109" s="148"/>
      <c r="I109" s="148"/>
      <c r="J109" s="149">
        <f>J235</f>
        <v>0</v>
      </c>
      <c r="K109" s="9"/>
      <c r="L109" s="14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0"/>
      <c r="C110" s="10"/>
      <c r="D110" s="151" t="s">
        <v>181</v>
      </c>
      <c r="E110" s="152"/>
      <c r="F110" s="152"/>
      <c r="G110" s="152"/>
      <c r="H110" s="152"/>
      <c r="I110" s="152"/>
      <c r="J110" s="153">
        <f>J236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694</v>
      </c>
      <c r="E111" s="152"/>
      <c r="F111" s="152"/>
      <c r="G111" s="152"/>
      <c r="H111" s="152"/>
      <c r="I111" s="152"/>
      <c r="J111" s="153">
        <f>J239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695</v>
      </c>
      <c r="E112" s="152"/>
      <c r="F112" s="152"/>
      <c r="G112" s="152"/>
      <c r="H112" s="152"/>
      <c r="I112" s="152"/>
      <c r="J112" s="153">
        <f>J245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46"/>
      <c r="C113" s="9"/>
      <c r="D113" s="147" t="s">
        <v>121</v>
      </c>
      <c r="E113" s="148"/>
      <c r="F113" s="148"/>
      <c r="G113" s="148"/>
      <c r="H113" s="148"/>
      <c r="I113" s="148"/>
      <c r="J113" s="149">
        <f>J253</f>
        <v>0</v>
      </c>
      <c r="K113" s="9"/>
      <c r="L113" s="14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21" t="s">
        <v>126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16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127" t="str">
        <f>E7</f>
        <v>Opravy fasád objektů DOZP a TS v areálu DPL Smečno</v>
      </c>
      <c r="F123" s="30"/>
      <c r="G123" s="30"/>
      <c r="H123" s="30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" customFormat="1" ht="12" customHeight="1">
      <c r="B124" s="20"/>
      <c r="C124" s="30" t="s">
        <v>112</v>
      </c>
      <c r="L124" s="20"/>
    </row>
    <row r="125" s="2" customFormat="1" ht="16.5" customHeight="1">
      <c r="A125" s="36"/>
      <c r="B125" s="37"/>
      <c r="C125" s="36"/>
      <c r="D125" s="36"/>
      <c r="E125" s="127" t="s">
        <v>764</v>
      </c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114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E11</f>
        <v>22 - Objekt TS - schodiště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6"/>
      <c r="E129" s="36"/>
      <c r="F129" s="25" t="str">
        <f>F14</f>
        <v>Smečno</v>
      </c>
      <c r="G129" s="36"/>
      <c r="H129" s="36"/>
      <c r="I129" s="30" t="s">
        <v>22</v>
      </c>
      <c r="J129" s="67" t="str">
        <f>IF(J14="","",J14)</f>
        <v>28. 1. 2024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30" t="s">
        <v>24</v>
      </c>
      <c r="D131" s="36"/>
      <c r="E131" s="36"/>
      <c r="F131" s="25" t="str">
        <f>E17</f>
        <v>Domov pod Lipami Smečno</v>
      </c>
      <c r="G131" s="36"/>
      <c r="H131" s="36"/>
      <c r="I131" s="30" t="s">
        <v>30</v>
      </c>
      <c r="J131" s="34" t="str">
        <f>E23</f>
        <v>Projekt stav - ing.Volný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28</v>
      </c>
      <c r="D132" s="36"/>
      <c r="E132" s="36"/>
      <c r="F132" s="25" t="str">
        <f>IF(E20="","",E20)</f>
        <v>Vyplň údaj</v>
      </c>
      <c r="G132" s="36"/>
      <c r="H132" s="36"/>
      <c r="I132" s="30" t="s">
        <v>33</v>
      </c>
      <c r="J132" s="34" t="str">
        <f>E26</f>
        <v>Milan Hájek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54"/>
      <c r="B134" s="155"/>
      <c r="C134" s="156" t="s">
        <v>127</v>
      </c>
      <c r="D134" s="157" t="s">
        <v>61</v>
      </c>
      <c r="E134" s="157" t="s">
        <v>57</v>
      </c>
      <c r="F134" s="157" t="s">
        <v>58</v>
      </c>
      <c r="G134" s="157" t="s">
        <v>128</v>
      </c>
      <c r="H134" s="157" t="s">
        <v>129</v>
      </c>
      <c r="I134" s="157" t="s">
        <v>130</v>
      </c>
      <c r="J134" s="157" t="s">
        <v>118</v>
      </c>
      <c r="K134" s="158" t="s">
        <v>131</v>
      </c>
      <c r="L134" s="159"/>
      <c r="M134" s="84" t="s">
        <v>1</v>
      </c>
      <c r="N134" s="85" t="s">
        <v>40</v>
      </c>
      <c r="O134" s="85" t="s">
        <v>132</v>
      </c>
      <c r="P134" s="85" t="s">
        <v>133</v>
      </c>
      <c r="Q134" s="85" t="s">
        <v>134</v>
      </c>
      <c r="R134" s="85" t="s">
        <v>135</v>
      </c>
      <c r="S134" s="85" t="s">
        <v>136</v>
      </c>
      <c r="T134" s="86" t="s">
        <v>137</v>
      </c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</row>
    <row r="135" s="2" customFormat="1" ht="22.8" customHeight="1">
      <c r="A135" s="36"/>
      <c r="B135" s="37"/>
      <c r="C135" s="91" t="s">
        <v>138</v>
      </c>
      <c r="D135" s="36"/>
      <c r="E135" s="36"/>
      <c r="F135" s="36"/>
      <c r="G135" s="36"/>
      <c r="H135" s="36"/>
      <c r="I135" s="36"/>
      <c r="J135" s="160">
        <f>BK135</f>
        <v>0</v>
      </c>
      <c r="K135" s="36"/>
      <c r="L135" s="37"/>
      <c r="M135" s="87"/>
      <c r="N135" s="71"/>
      <c r="O135" s="88"/>
      <c r="P135" s="161">
        <f>P136+P235+P253</f>
        <v>0</v>
      </c>
      <c r="Q135" s="88"/>
      <c r="R135" s="161">
        <f>R136+R235+R253</f>
        <v>0</v>
      </c>
      <c r="S135" s="88"/>
      <c r="T135" s="162">
        <f>T136+T235+T253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75</v>
      </c>
      <c r="AU135" s="17" t="s">
        <v>120</v>
      </c>
      <c r="BK135" s="163">
        <f>BK136+BK235+BK253</f>
        <v>0</v>
      </c>
    </row>
    <row r="136" s="12" customFormat="1" ht="25.92" customHeight="1">
      <c r="A136" s="12"/>
      <c r="B136" s="164"/>
      <c r="C136" s="12"/>
      <c r="D136" s="165" t="s">
        <v>75</v>
      </c>
      <c r="E136" s="166" t="s">
        <v>184</v>
      </c>
      <c r="F136" s="166" t="s">
        <v>185</v>
      </c>
      <c r="G136" s="12"/>
      <c r="H136" s="12"/>
      <c r="I136" s="167"/>
      <c r="J136" s="168">
        <f>BK136</f>
        <v>0</v>
      </c>
      <c r="K136" s="12"/>
      <c r="L136" s="164"/>
      <c r="M136" s="169"/>
      <c r="N136" s="170"/>
      <c r="O136" s="170"/>
      <c r="P136" s="171">
        <f>P137+P151+P155+P164+P173+P184+P213+P227+P233</f>
        <v>0</v>
      </c>
      <c r="Q136" s="170"/>
      <c r="R136" s="171">
        <f>R137+R151+R155+R164+R173+R184+R213+R227+R233</f>
        <v>0</v>
      </c>
      <c r="S136" s="170"/>
      <c r="T136" s="172">
        <f>T137+T151+T155+T164+T173+T184+T213+T227+T233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5" t="s">
        <v>80</v>
      </c>
      <c r="AT136" s="173" t="s">
        <v>75</v>
      </c>
      <c r="AU136" s="173" t="s">
        <v>76</v>
      </c>
      <c r="AY136" s="165" t="s">
        <v>142</v>
      </c>
      <c r="BK136" s="174">
        <f>BK137+BK151+BK155+BK164+BK173+BK184+BK213+BK227+BK233</f>
        <v>0</v>
      </c>
    </row>
    <row r="137" s="12" customFormat="1" ht="22.8" customHeight="1">
      <c r="A137" s="12"/>
      <c r="B137" s="164"/>
      <c r="C137" s="12"/>
      <c r="D137" s="165" t="s">
        <v>75</v>
      </c>
      <c r="E137" s="189" t="s">
        <v>80</v>
      </c>
      <c r="F137" s="189" t="s">
        <v>186</v>
      </c>
      <c r="G137" s="12"/>
      <c r="H137" s="12"/>
      <c r="I137" s="167"/>
      <c r="J137" s="190">
        <f>BK137</f>
        <v>0</v>
      </c>
      <c r="K137" s="12"/>
      <c r="L137" s="164"/>
      <c r="M137" s="169"/>
      <c r="N137" s="170"/>
      <c r="O137" s="170"/>
      <c r="P137" s="171">
        <f>SUM(P138:P150)</f>
        <v>0</v>
      </c>
      <c r="Q137" s="170"/>
      <c r="R137" s="171">
        <f>SUM(R138:R150)</f>
        <v>0</v>
      </c>
      <c r="S137" s="170"/>
      <c r="T137" s="172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5" t="s">
        <v>80</v>
      </c>
      <c r="AT137" s="173" t="s">
        <v>75</v>
      </c>
      <c r="AU137" s="173" t="s">
        <v>80</v>
      </c>
      <c r="AY137" s="165" t="s">
        <v>142</v>
      </c>
      <c r="BK137" s="174">
        <f>SUM(BK138:BK150)</f>
        <v>0</v>
      </c>
    </row>
    <row r="138" s="2" customFormat="1" ht="33" customHeight="1">
      <c r="A138" s="36"/>
      <c r="B138" s="175"/>
      <c r="C138" s="176" t="s">
        <v>80</v>
      </c>
      <c r="D138" s="176" t="s">
        <v>143</v>
      </c>
      <c r="E138" s="177" t="s">
        <v>822</v>
      </c>
      <c r="F138" s="178" t="s">
        <v>823</v>
      </c>
      <c r="G138" s="179" t="s">
        <v>189</v>
      </c>
      <c r="H138" s="180">
        <v>3.6000000000000001</v>
      </c>
      <c r="I138" s="181"/>
      <c r="J138" s="182">
        <f>ROUND(I138*H138,2)</f>
        <v>0</v>
      </c>
      <c r="K138" s="178" t="s">
        <v>155</v>
      </c>
      <c r="L138" s="37"/>
      <c r="M138" s="183" t="s">
        <v>1</v>
      </c>
      <c r="N138" s="184" t="s">
        <v>42</v>
      </c>
      <c r="O138" s="7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141</v>
      </c>
      <c r="AT138" s="187" t="s">
        <v>143</v>
      </c>
      <c r="AU138" s="187" t="s">
        <v>88</v>
      </c>
      <c r="AY138" s="17" t="s">
        <v>142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88</v>
      </c>
      <c r="BK138" s="188">
        <f>ROUND(I138*H138,2)</f>
        <v>0</v>
      </c>
      <c r="BL138" s="17" t="s">
        <v>141</v>
      </c>
      <c r="BM138" s="187" t="s">
        <v>88</v>
      </c>
    </row>
    <row r="139" s="13" customFormat="1">
      <c r="A139" s="13"/>
      <c r="B139" s="196"/>
      <c r="C139" s="13"/>
      <c r="D139" s="197" t="s">
        <v>190</v>
      </c>
      <c r="E139" s="198" t="s">
        <v>1</v>
      </c>
      <c r="F139" s="199" t="s">
        <v>824</v>
      </c>
      <c r="G139" s="13"/>
      <c r="H139" s="200">
        <v>3.6000000000000001</v>
      </c>
      <c r="I139" s="201"/>
      <c r="J139" s="13"/>
      <c r="K139" s="13"/>
      <c r="L139" s="196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190</v>
      </c>
      <c r="AU139" s="198" t="s">
        <v>88</v>
      </c>
      <c r="AV139" s="13" t="s">
        <v>88</v>
      </c>
      <c r="AW139" s="13" t="s">
        <v>32</v>
      </c>
      <c r="AX139" s="13" t="s">
        <v>76</v>
      </c>
      <c r="AY139" s="198" t="s">
        <v>142</v>
      </c>
    </row>
    <row r="140" s="14" customFormat="1">
      <c r="A140" s="14"/>
      <c r="B140" s="205"/>
      <c r="C140" s="14"/>
      <c r="D140" s="197" t="s">
        <v>190</v>
      </c>
      <c r="E140" s="206" t="s">
        <v>1</v>
      </c>
      <c r="F140" s="207" t="s">
        <v>195</v>
      </c>
      <c r="G140" s="14"/>
      <c r="H140" s="208">
        <v>3.6000000000000001</v>
      </c>
      <c r="I140" s="209"/>
      <c r="J140" s="14"/>
      <c r="K140" s="14"/>
      <c r="L140" s="205"/>
      <c r="M140" s="210"/>
      <c r="N140" s="211"/>
      <c r="O140" s="211"/>
      <c r="P140" s="211"/>
      <c r="Q140" s="211"/>
      <c r="R140" s="211"/>
      <c r="S140" s="211"/>
      <c r="T140" s="21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6" t="s">
        <v>190</v>
      </c>
      <c r="AU140" s="206" t="s">
        <v>88</v>
      </c>
      <c r="AV140" s="14" t="s">
        <v>141</v>
      </c>
      <c r="AW140" s="14" t="s">
        <v>32</v>
      </c>
      <c r="AX140" s="14" t="s">
        <v>80</v>
      </c>
      <c r="AY140" s="206" t="s">
        <v>142</v>
      </c>
    </row>
    <row r="141" s="2" customFormat="1" ht="33" customHeight="1">
      <c r="A141" s="36"/>
      <c r="B141" s="175"/>
      <c r="C141" s="176" t="s">
        <v>88</v>
      </c>
      <c r="D141" s="176" t="s">
        <v>143</v>
      </c>
      <c r="E141" s="177" t="s">
        <v>825</v>
      </c>
      <c r="F141" s="178" t="s">
        <v>826</v>
      </c>
      <c r="G141" s="179" t="s">
        <v>189</v>
      </c>
      <c r="H141" s="180">
        <v>2.2999999999999998</v>
      </c>
      <c r="I141" s="181"/>
      <c r="J141" s="182">
        <f>ROUND(I141*H141,2)</f>
        <v>0</v>
      </c>
      <c r="K141" s="178" t="s">
        <v>155</v>
      </c>
      <c r="L141" s="37"/>
      <c r="M141" s="183" t="s">
        <v>1</v>
      </c>
      <c r="N141" s="184" t="s">
        <v>42</v>
      </c>
      <c r="O141" s="75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141</v>
      </c>
      <c r="AT141" s="187" t="s">
        <v>143</v>
      </c>
      <c r="AU141" s="187" t="s">
        <v>88</v>
      </c>
      <c r="AY141" s="17" t="s">
        <v>142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88</v>
      </c>
      <c r="BK141" s="188">
        <f>ROUND(I141*H141,2)</f>
        <v>0</v>
      </c>
      <c r="BL141" s="17" t="s">
        <v>141</v>
      </c>
      <c r="BM141" s="187" t="s">
        <v>141</v>
      </c>
    </row>
    <row r="142" s="13" customFormat="1">
      <c r="A142" s="13"/>
      <c r="B142" s="196"/>
      <c r="C142" s="13"/>
      <c r="D142" s="197" t="s">
        <v>190</v>
      </c>
      <c r="E142" s="198" t="s">
        <v>1</v>
      </c>
      <c r="F142" s="199" t="s">
        <v>827</v>
      </c>
      <c r="G142" s="13"/>
      <c r="H142" s="200">
        <v>2.2999999999999998</v>
      </c>
      <c r="I142" s="201"/>
      <c r="J142" s="13"/>
      <c r="K142" s="13"/>
      <c r="L142" s="196"/>
      <c r="M142" s="202"/>
      <c r="N142" s="203"/>
      <c r="O142" s="203"/>
      <c r="P142" s="203"/>
      <c r="Q142" s="203"/>
      <c r="R142" s="203"/>
      <c r="S142" s="203"/>
      <c r="T142" s="20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8" t="s">
        <v>190</v>
      </c>
      <c r="AU142" s="198" t="s">
        <v>88</v>
      </c>
      <c r="AV142" s="13" t="s">
        <v>88</v>
      </c>
      <c r="AW142" s="13" t="s">
        <v>32</v>
      </c>
      <c r="AX142" s="13" t="s">
        <v>76</v>
      </c>
      <c r="AY142" s="198" t="s">
        <v>142</v>
      </c>
    </row>
    <row r="143" s="14" customFormat="1">
      <c r="A143" s="14"/>
      <c r="B143" s="205"/>
      <c r="C143" s="14"/>
      <c r="D143" s="197" t="s">
        <v>190</v>
      </c>
      <c r="E143" s="206" t="s">
        <v>1</v>
      </c>
      <c r="F143" s="207" t="s">
        <v>195</v>
      </c>
      <c r="G143" s="14"/>
      <c r="H143" s="208">
        <v>2.2999999999999998</v>
      </c>
      <c r="I143" s="209"/>
      <c r="J143" s="14"/>
      <c r="K143" s="14"/>
      <c r="L143" s="205"/>
      <c r="M143" s="210"/>
      <c r="N143" s="211"/>
      <c r="O143" s="211"/>
      <c r="P143" s="211"/>
      <c r="Q143" s="211"/>
      <c r="R143" s="211"/>
      <c r="S143" s="211"/>
      <c r="T143" s="21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6" t="s">
        <v>190</v>
      </c>
      <c r="AU143" s="206" t="s">
        <v>88</v>
      </c>
      <c r="AV143" s="14" t="s">
        <v>141</v>
      </c>
      <c r="AW143" s="14" t="s">
        <v>32</v>
      </c>
      <c r="AX143" s="14" t="s">
        <v>80</v>
      </c>
      <c r="AY143" s="206" t="s">
        <v>142</v>
      </c>
    </row>
    <row r="144" s="2" customFormat="1" ht="37.8" customHeight="1">
      <c r="A144" s="36"/>
      <c r="B144" s="175"/>
      <c r="C144" s="176" t="s">
        <v>158</v>
      </c>
      <c r="D144" s="176" t="s">
        <v>143</v>
      </c>
      <c r="E144" s="177" t="s">
        <v>198</v>
      </c>
      <c r="F144" s="178" t="s">
        <v>199</v>
      </c>
      <c r="G144" s="179" t="s">
        <v>189</v>
      </c>
      <c r="H144" s="180">
        <v>5.9000000000000004</v>
      </c>
      <c r="I144" s="181"/>
      <c r="J144" s="182">
        <f>ROUND(I144*H144,2)</f>
        <v>0</v>
      </c>
      <c r="K144" s="178" t="s">
        <v>155</v>
      </c>
      <c r="L144" s="37"/>
      <c r="M144" s="183" t="s">
        <v>1</v>
      </c>
      <c r="N144" s="184" t="s">
        <v>42</v>
      </c>
      <c r="O144" s="75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141</v>
      </c>
      <c r="AT144" s="187" t="s">
        <v>143</v>
      </c>
      <c r="AU144" s="187" t="s">
        <v>88</v>
      </c>
      <c r="AY144" s="17" t="s">
        <v>142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7" t="s">
        <v>88</v>
      </c>
      <c r="BK144" s="188">
        <f>ROUND(I144*H144,2)</f>
        <v>0</v>
      </c>
      <c r="BL144" s="17" t="s">
        <v>141</v>
      </c>
      <c r="BM144" s="187" t="s">
        <v>160</v>
      </c>
    </row>
    <row r="145" s="13" customFormat="1">
      <c r="A145" s="13"/>
      <c r="B145" s="196"/>
      <c r="C145" s="13"/>
      <c r="D145" s="197" t="s">
        <v>190</v>
      </c>
      <c r="E145" s="198" t="s">
        <v>1</v>
      </c>
      <c r="F145" s="199" t="s">
        <v>828</v>
      </c>
      <c r="G145" s="13"/>
      <c r="H145" s="200">
        <v>5.9000000000000004</v>
      </c>
      <c r="I145" s="201"/>
      <c r="J145" s="13"/>
      <c r="K145" s="13"/>
      <c r="L145" s="196"/>
      <c r="M145" s="202"/>
      <c r="N145" s="203"/>
      <c r="O145" s="203"/>
      <c r="P145" s="203"/>
      <c r="Q145" s="203"/>
      <c r="R145" s="203"/>
      <c r="S145" s="203"/>
      <c r="T145" s="20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8" t="s">
        <v>190</v>
      </c>
      <c r="AU145" s="198" t="s">
        <v>88</v>
      </c>
      <c r="AV145" s="13" t="s">
        <v>88</v>
      </c>
      <c r="AW145" s="13" t="s">
        <v>32</v>
      </c>
      <c r="AX145" s="13" t="s">
        <v>76</v>
      </c>
      <c r="AY145" s="198" t="s">
        <v>142</v>
      </c>
    </row>
    <row r="146" s="14" customFormat="1">
      <c r="A146" s="14"/>
      <c r="B146" s="205"/>
      <c r="C146" s="14"/>
      <c r="D146" s="197" t="s">
        <v>190</v>
      </c>
      <c r="E146" s="206" t="s">
        <v>1</v>
      </c>
      <c r="F146" s="207" t="s">
        <v>195</v>
      </c>
      <c r="G146" s="14"/>
      <c r="H146" s="208">
        <v>5.9000000000000004</v>
      </c>
      <c r="I146" s="209"/>
      <c r="J146" s="14"/>
      <c r="K146" s="14"/>
      <c r="L146" s="205"/>
      <c r="M146" s="210"/>
      <c r="N146" s="211"/>
      <c r="O146" s="211"/>
      <c r="P146" s="211"/>
      <c r="Q146" s="211"/>
      <c r="R146" s="211"/>
      <c r="S146" s="211"/>
      <c r="T146" s="21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6" t="s">
        <v>190</v>
      </c>
      <c r="AU146" s="206" t="s">
        <v>88</v>
      </c>
      <c r="AV146" s="14" t="s">
        <v>141</v>
      </c>
      <c r="AW146" s="14" t="s">
        <v>32</v>
      </c>
      <c r="AX146" s="14" t="s">
        <v>80</v>
      </c>
      <c r="AY146" s="206" t="s">
        <v>142</v>
      </c>
    </row>
    <row r="147" s="2" customFormat="1" ht="33" customHeight="1">
      <c r="A147" s="36"/>
      <c r="B147" s="175"/>
      <c r="C147" s="176" t="s">
        <v>141</v>
      </c>
      <c r="D147" s="176" t="s">
        <v>143</v>
      </c>
      <c r="E147" s="177" t="s">
        <v>203</v>
      </c>
      <c r="F147" s="178" t="s">
        <v>204</v>
      </c>
      <c r="G147" s="179" t="s">
        <v>205</v>
      </c>
      <c r="H147" s="180">
        <v>11.800000000000001</v>
      </c>
      <c r="I147" s="181"/>
      <c r="J147" s="182">
        <f>ROUND(I147*H147,2)</f>
        <v>0</v>
      </c>
      <c r="K147" s="178" t="s">
        <v>155</v>
      </c>
      <c r="L147" s="37"/>
      <c r="M147" s="183" t="s">
        <v>1</v>
      </c>
      <c r="N147" s="184" t="s">
        <v>42</v>
      </c>
      <c r="O147" s="75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141</v>
      </c>
      <c r="AT147" s="187" t="s">
        <v>143</v>
      </c>
      <c r="AU147" s="187" t="s">
        <v>88</v>
      </c>
      <c r="AY147" s="17" t="s">
        <v>142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7" t="s">
        <v>88</v>
      </c>
      <c r="BK147" s="188">
        <f>ROUND(I147*H147,2)</f>
        <v>0</v>
      </c>
      <c r="BL147" s="17" t="s">
        <v>141</v>
      </c>
      <c r="BM147" s="187" t="s">
        <v>164</v>
      </c>
    </row>
    <row r="148" s="13" customFormat="1">
      <c r="A148" s="13"/>
      <c r="B148" s="196"/>
      <c r="C148" s="13"/>
      <c r="D148" s="197" t="s">
        <v>190</v>
      </c>
      <c r="E148" s="198" t="s">
        <v>1</v>
      </c>
      <c r="F148" s="199" t="s">
        <v>829</v>
      </c>
      <c r="G148" s="13"/>
      <c r="H148" s="200">
        <v>11.800000000000001</v>
      </c>
      <c r="I148" s="201"/>
      <c r="J148" s="13"/>
      <c r="K148" s="13"/>
      <c r="L148" s="196"/>
      <c r="M148" s="202"/>
      <c r="N148" s="203"/>
      <c r="O148" s="203"/>
      <c r="P148" s="203"/>
      <c r="Q148" s="203"/>
      <c r="R148" s="203"/>
      <c r="S148" s="203"/>
      <c r="T148" s="20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8" t="s">
        <v>190</v>
      </c>
      <c r="AU148" s="198" t="s">
        <v>88</v>
      </c>
      <c r="AV148" s="13" t="s">
        <v>88</v>
      </c>
      <c r="AW148" s="13" t="s">
        <v>32</v>
      </c>
      <c r="AX148" s="13" t="s">
        <v>76</v>
      </c>
      <c r="AY148" s="198" t="s">
        <v>142</v>
      </c>
    </row>
    <row r="149" s="14" customFormat="1">
      <c r="A149" s="14"/>
      <c r="B149" s="205"/>
      <c r="C149" s="14"/>
      <c r="D149" s="197" t="s">
        <v>190</v>
      </c>
      <c r="E149" s="206" t="s">
        <v>1</v>
      </c>
      <c r="F149" s="207" t="s">
        <v>195</v>
      </c>
      <c r="G149" s="14"/>
      <c r="H149" s="208">
        <v>11.800000000000001</v>
      </c>
      <c r="I149" s="209"/>
      <c r="J149" s="14"/>
      <c r="K149" s="14"/>
      <c r="L149" s="205"/>
      <c r="M149" s="210"/>
      <c r="N149" s="211"/>
      <c r="O149" s="211"/>
      <c r="P149" s="211"/>
      <c r="Q149" s="211"/>
      <c r="R149" s="211"/>
      <c r="S149" s="211"/>
      <c r="T149" s="21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6" t="s">
        <v>190</v>
      </c>
      <c r="AU149" s="206" t="s">
        <v>88</v>
      </c>
      <c r="AV149" s="14" t="s">
        <v>141</v>
      </c>
      <c r="AW149" s="14" t="s">
        <v>32</v>
      </c>
      <c r="AX149" s="14" t="s">
        <v>80</v>
      </c>
      <c r="AY149" s="206" t="s">
        <v>142</v>
      </c>
    </row>
    <row r="150" s="2" customFormat="1" ht="16.5" customHeight="1">
      <c r="A150" s="36"/>
      <c r="B150" s="175"/>
      <c r="C150" s="176" t="s">
        <v>149</v>
      </c>
      <c r="D150" s="176" t="s">
        <v>143</v>
      </c>
      <c r="E150" s="177" t="s">
        <v>207</v>
      </c>
      <c r="F150" s="178" t="s">
        <v>208</v>
      </c>
      <c r="G150" s="179" t="s">
        <v>189</v>
      </c>
      <c r="H150" s="180">
        <v>5.9000000000000004</v>
      </c>
      <c r="I150" s="181"/>
      <c r="J150" s="182">
        <f>ROUND(I150*H150,2)</f>
        <v>0</v>
      </c>
      <c r="K150" s="178" t="s">
        <v>155</v>
      </c>
      <c r="L150" s="37"/>
      <c r="M150" s="183" t="s">
        <v>1</v>
      </c>
      <c r="N150" s="184" t="s">
        <v>42</v>
      </c>
      <c r="O150" s="75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141</v>
      </c>
      <c r="AT150" s="187" t="s">
        <v>143</v>
      </c>
      <c r="AU150" s="187" t="s">
        <v>88</v>
      </c>
      <c r="AY150" s="17" t="s">
        <v>142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88</v>
      </c>
      <c r="BK150" s="188">
        <f>ROUND(I150*H150,2)</f>
        <v>0</v>
      </c>
      <c r="BL150" s="17" t="s">
        <v>141</v>
      </c>
      <c r="BM150" s="187" t="s">
        <v>90</v>
      </c>
    </row>
    <row r="151" s="12" customFormat="1" ht="22.8" customHeight="1">
      <c r="A151" s="12"/>
      <c r="B151" s="164"/>
      <c r="C151" s="12"/>
      <c r="D151" s="165" t="s">
        <v>75</v>
      </c>
      <c r="E151" s="189" t="s">
        <v>88</v>
      </c>
      <c r="F151" s="189" t="s">
        <v>222</v>
      </c>
      <c r="G151" s="12"/>
      <c r="H151" s="12"/>
      <c r="I151" s="167"/>
      <c r="J151" s="190">
        <f>BK151</f>
        <v>0</v>
      </c>
      <c r="K151" s="12"/>
      <c r="L151" s="164"/>
      <c r="M151" s="169"/>
      <c r="N151" s="170"/>
      <c r="O151" s="170"/>
      <c r="P151" s="171">
        <f>SUM(P152:P154)</f>
        <v>0</v>
      </c>
      <c r="Q151" s="170"/>
      <c r="R151" s="171">
        <f>SUM(R152:R154)</f>
        <v>0</v>
      </c>
      <c r="S151" s="170"/>
      <c r="T151" s="17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5" t="s">
        <v>80</v>
      </c>
      <c r="AT151" s="173" t="s">
        <v>75</v>
      </c>
      <c r="AU151" s="173" t="s">
        <v>80</v>
      </c>
      <c r="AY151" s="165" t="s">
        <v>142</v>
      </c>
      <c r="BK151" s="174">
        <f>SUM(BK152:BK154)</f>
        <v>0</v>
      </c>
    </row>
    <row r="152" s="2" customFormat="1" ht="16.5" customHeight="1">
      <c r="A152" s="36"/>
      <c r="B152" s="175"/>
      <c r="C152" s="176" t="s">
        <v>160</v>
      </c>
      <c r="D152" s="176" t="s">
        <v>143</v>
      </c>
      <c r="E152" s="177" t="s">
        <v>830</v>
      </c>
      <c r="F152" s="178" t="s">
        <v>831</v>
      </c>
      <c r="G152" s="179" t="s">
        <v>189</v>
      </c>
      <c r="H152" s="180">
        <v>2.2999999999999998</v>
      </c>
      <c r="I152" s="181"/>
      <c r="J152" s="182">
        <f>ROUND(I152*H152,2)</f>
        <v>0</v>
      </c>
      <c r="K152" s="178" t="s">
        <v>155</v>
      </c>
      <c r="L152" s="37"/>
      <c r="M152" s="183" t="s">
        <v>1</v>
      </c>
      <c r="N152" s="184" t="s">
        <v>42</v>
      </c>
      <c r="O152" s="7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143</v>
      </c>
      <c r="AU152" s="187" t="s">
        <v>88</v>
      </c>
      <c r="AY152" s="17" t="s">
        <v>142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88</v>
      </c>
      <c r="BK152" s="188">
        <f>ROUND(I152*H152,2)</f>
        <v>0</v>
      </c>
      <c r="BL152" s="17" t="s">
        <v>141</v>
      </c>
      <c r="BM152" s="187" t="s">
        <v>8</v>
      </c>
    </row>
    <row r="153" s="13" customFormat="1">
      <c r="A153" s="13"/>
      <c r="B153" s="196"/>
      <c r="C153" s="13"/>
      <c r="D153" s="197" t="s">
        <v>190</v>
      </c>
      <c r="E153" s="198" t="s">
        <v>1</v>
      </c>
      <c r="F153" s="199" t="s">
        <v>827</v>
      </c>
      <c r="G153" s="13"/>
      <c r="H153" s="200">
        <v>2.2999999999999998</v>
      </c>
      <c r="I153" s="201"/>
      <c r="J153" s="13"/>
      <c r="K153" s="13"/>
      <c r="L153" s="196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190</v>
      </c>
      <c r="AU153" s="198" t="s">
        <v>88</v>
      </c>
      <c r="AV153" s="13" t="s">
        <v>88</v>
      </c>
      <c r="AW153" s="13" t="s">
        <v>32</v>
      </c>
      <c r="AX153" s="13" t="s">
        <v>76</v>
      </c>
      <c r="AY153" s="198" t="s">
        <v>142</v>
      </c>
    </row>
    <row r="154" s="14" customFormat="1">
      <c r="A154" s="14"/>
      <c r="B154" s="205"/>
      <c r="C154" s="14"/>
      <c r="D154" s="197" t="s">
        <v>190</v>
      </c>
      <c r="E154" s="206" t="s">
        <v>1</v>
      </c>
      <c r="F154" s="207" t="s">
        <v>195</v>
      </c>
      <c r="G154" s="14"/>
      <c r="H154" s="208">
        <v>2.2999999999999998</v>
      </c>
      <c r="I154" s="209"/>
      <c r="J154" s="14"/>
      <c r="K154" s="14"/>
      <c r="L154" s="205"/>
      <c r="M154" s="210"/>
      <c r="N154" s="211"/>
      <c r="O154" s="211"/>
      <c r="P154" s="211"/>
      <c r="Q154" s="211"/>
      <c r="R154" s="211"/>
      <c r="S154" s="211"/>
      <c r="T154" s="21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6" t="s">
        <v>190</v>
      </c>
      <c r="AU154" s="206" t="s">
        <v>88</v>
      </c>
      <c r="AV154" s="14" t="s">
        <v>141</v>
      </c>
      <c r="AW154" s="14" t="s">
        <v>32</v>
      </c>
      <c r="AX154" s="14" t="s">
        <v>80</v>
      </c>
      <c r="AY154" s="206" t="s">
        <v>142</v>
      </c>
    </row>
    <row r="155" s="12" customFormat="1" ht="22.8" customHeight="1">
      <c r="A155" s="12"/>
      <c r="B155" s="164"/>
      <c r="C155" s="12"/>
      <c r="D155" s="165" t="s">
        <v>75</v>
      </c>
      <c r="E155" s="189" t="s">
        <v>158</v>
      </c>
      <c r="F155" s="189" t="s">
        <v>250</v>
      </c>
      <c r="G155" s="12"/>
      <c r="H155" s="12"/>
      <c r="I155" s="167"/>
      <c r="J155" s="190">
        <f>BK155</f>
        <v>0</v>
      </c>
      <c r="K155" s="12"/>
      <c r="L155" s="164"/>
      <c r="M155" s="169"/>
      <c r="N155" s="170"/>
      <c r="O155" s="170"/>
      <c r="P155" s="171">
        <f>SUM(P156:P163)</f>
        <v>0</v>
      </c>
      <c r="Q155" s="170"/>
      <c r="R155" s="171">
        <f>SUM(R156:R163)</f>
        <v>0</v>
      </c>
      <c r="S155" s="170"/>
      <c r="T155" s="17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5" t="s">
        <v>80</v>
      </c>
      <c r="AT155" s="173" t="s">
        <v>75</v>
      </c>
      <c r="AU155" s="173" t="s">
        <v>80</v>
      </c>
      <c r="AY155" s="165" t="s">
        <v>142</v>
      </c>
      <c r="BK155" s="174">
        <f>SUM(BK156:BK163)</f>
        <v>0</v>
      </c>
    </row>
    <row r="156" s="2" customFormat="1" ht="33" customHeight="1">
      <c r="A156" s="36"/>
      <c r="B156" s="175"/>
      <c r="C156" s="176" t="s">
        <v>209</v>
      </c>
      <c r="D156" s="176" t="s">
        <v>143</v>
      </c>
      <c r="E156" s="177" t="s">
        <v>832</v>
      </c>
      <c r="F156" s="178" t="s">
        <v>833</v>
      </c>
      <c r="G156" s="179" t="s">
        <v>189</v>
      </c>
      <c r="H156" s="180">
        <v>1.1699999999999999</v>
      </c>
      <c r="I156" s="181"/>
      <c r="J156" s="182">
        <f>ROUND(I156*H156,2)</f>
        <v>0</v>
      </c>
      <c r="K156" s="178" t="s">
        <v>155</v>
      </c>
      <c r="L156" s="37"/>
      <c r="M156" s="183" t="s">
        <v>1</v>
      </c>
      <c r="N156" s="184" t="s">
        <v>42</v>
      </c>
      <c r="O156" s="75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141</v>
      </c>
      <c r="AT156" s="187" t="s">
        <v>143</v>
      </c>
      <c r="AU156" s="187" t="s">
        <v>88</v>
      </c>
      <c r="AY156" s="17" t="s">
        <v>142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88</v>
      </c>
      <c r="BK156" s="188">
        <f>ROUND(I156*H156,2)</f>
        <v>0</v>
      </c>
      <c r="BL156" s="17" t="s">
        <v>141</v>
      </c>
      <c r="BM156" s="187" t="s">
        <v>95</v>
      </c>
    </row>
    <row r="157" s="13" customFormat="1">
      <c r="A157" s="13"/>
      <c r="B157" s="196"/>
      <c r="C157" s="13"/>
      <c r="D157" s="197" t="s">
        <v>190</v>
      </c>
      <c r="E157" s="198" t="s">
        <v>1</v>
      </c>
      <c r="F157" s="199" t="s">
        <v>834</v>
      </c>
      <c r="G157" s="13"/>
      <c r="H157" s="200">
        <v>1.1699999999999999</v>
      </c>
      <c r="I157" s="201"/>
      <c r="J157" s="13"/>
      <c r="K157" s="13"/>
      <c r="L157" s="196"/>
      <c r="M157" s="202"/>
      <c r="N157" s="203"/>
      <c r="O157" s="203"/>
      <c r="P157" s="203"/>
      <c r="Q157" s="203"/>
      <c r="R157" s="203"/>
      <c r="S157" s="203"/>
      <c r="T157" s="20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8" t="s">
        <v>190</v>
      </c>
      <c r="AU157" s="198" t="s">
        <v>88</v>
      </c>
      <c r="AV157" s="13" t="s">
        <v>88</v>
      </c>
      <c r="AW157" s="13" t="s">
        <v>32</v>
      </c>
      <c r="AX157" s="13" t="s">
        <v>76</v>
      </c>
      <c r="AY157" s="198" t="s">
        <v>142</v>
      </c>
    </row>
    <row r="158" s="14" customFormat="1">
      <c r="A158" s="14"/>
      <c r="B158" s="205"/>
      <c r="C158" s="14"/>
      <c r="D158" s="197" t="s">
        <v>190</v>
      </c>
      <c r="E158" s="206" t="s">
        <v>1</v>
      </c>
      <c r="F158" s="207" t="s">
        <v>195</v>
      </c>
      <c r="G158" s="14"/>
      <c r="H158" s="208">
        <v>1.1699999999999999</v>
      </c>
      <c r="I158" s="209"/>
      <c r="J158" s="14"/>
      <c r="K158" s="14"/>
      <c r="L158" s="205"/>
      <c r="M158" s="210"/>
      <c r="N158" s="211"/>
      <c r="O158" s="211"/>
      <c r="P158" s="211"/>
      <c r="Q158" s="211"/>
      <c r="R158" s="211"/>
      <c r="S158" s="211"/>
      <c r="T158" s="21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6" t="s">
        <v>190</v>
      </c>
      <c r="AU158" s="206" t="s">
        <v>88</v>
      </c>
      <c r="AV158" s="14" t="s">
        <v>141</v>
      </c>
      <c r="AW158" s="14" t="s">
        <v>32</v>
      </c>
      <c r="AX158" s="14" t="s">
        <v>80</v>
      </c>
      <c r="AY158" s="206" t="s">
        <v>142</v>
      </c>
    </row>
    <row r="159" s="2" customFormat="1" ht="37.8" customHeight="1">
      <c r="A159" s="36"/>
      <c r="B159" s="175"/>
      <c r="C159" s="176" t="s">
        <v>164</v>
      </c>
      <c r="D159" s="176" t="s">
        <v>143</v>
      </c>
      <c r="E159" s="177" t="s">
        <v>835</v>
      </c>
      <c r="F159" s="178" t="s">
        <v>836</v>
      </c>
      <c r="G159" s="179" t="s">
        <v>189</v>
      </c>
      <c r="H159" s="180">
        <v>13.199999999999999</v>
      </c>
      <c r="I159" s="181"/>
      <c r="J159" s="182">
        <f>ROUND(I159*H159,2)</f>
        <v>0</v>
      </c>
      <c r="K159" s="178" t="s">
        <v>1</v>
      </c>
      <c r="L159" s="37"/>
      <c r="M159" s="183" t="s">
        <v>1</v>
      </c>
      <c r="N159" s="184" t="s">
        <v>42</v>
      </c>
      <c r="O159" s="7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141</v>
      </c>
      <c r="AT159" s="187" t="s">
        <v>143</v>
      </c>
      <c r="AU159" s="187" t="s">
        <v>88</v>
      </c>
      <c r="AY159" s="17" t="s">
        <v>142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7" t="s">
        <v>88</v>
      </c>
      <c r="BK159" s="188">
        <f>ROUND(I159*H159,2)</f>
        <v>0</v>
      </c>
      <c r="BL159" s="17" t="s">
        <v>141</v>
      </c>
      <c r="BM159" s="187" t="s">
        <v>98</v>
      </c>
    </row>
    <row r="160" s="2" customFormat="1" ht="16.5" customHeight="1">
      <c r="A160" s="36"/>
      <c r="B160" s="175"/>
      <c r="C160" s="176" t="s">
        <v>223</v>
      </c>
      <c r="D160" s="176" t="s">
        <v>143</v>
      </c>
      <c r="E160" s="177" t="s">
        <v>837</v>
      </c>
      <c r="F160" s="178" t="s">
        <v>838</v>
      </c>
      <c r="G160" s="179" t="s">
        <v>711</v>
      </c>
      <c r="H160" s="180">
        <v>10</v>
      </c>
      <c r="I160" s="181"/>
      <c r="J160" s="182">
        <f>ROUND(I160*H160,2)</f>
        <v>0</v>
      </c>
      <c r="K160" s="178" t="s">
        <v>1</v>
      </c>
      <c r="L160" s="37"/>
      <c r="M160" s="183" t="s">
        <v>1</v>
      </c>
      <c r="N160" s="184" t="s">
        <v>42</v>
      </c>
      <c r="O160" s="75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141</v>
      </c>
      <c r="AT160" s="187" t="s">
        <v>143</v>
      </c>
      <c r="AU160" s="187" t="s">
        <v>88</v>
      </c>
      <c r="AY160" s="17" t="s">
        <v>142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88</v>
      </c>
      <c r="BK160" s="188">
        <f>ROUND(I160*H160,2)</f>
        <v>0</v>
      </c>
      <c r="BL160" s="17" t="s">
        <v>141</v>
      </c>
      <c r="BM160" s="187" t="s">
        <v>226</v>
      </c>
    </row>
    <row r="161" s="13" customFormat="1">
      <c r="A161" s="13"/>
      <c r="B161" s="196"/>
      <c r="C161" s="13"/>
      <c r="D161" s="197" t="s">
        <v>190</v>
      </c>
      <c r="E161" s="198" t="s">
        <v>1</v>
      </c>
      <c r="F161" s="199" t="s">
        <v>839</v>
      </c>
      <c r="G161" s="13"/>
      <c r="H161" s="200">
        <v>10</v>
      </c>
      <c r="I161" s="201"/>
      <c r="J161" s="13"/>
      <c r="K161" s="13"/>
      <c r="L161" s="196"/>
      <c r="M161" s="202"/>
      <c r="N161" s="203"/>
      <c r="O161" s="203"/>
      <c r="P161" s="203"/>
      <c r="Q161" s="203"/>
      <c r="R161" s="203"/>
      <c r="S161" s="203"/>
      <c r="T161" s="20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8" t="s">
        <v>190</v>
      </c>
      <c r="AU161" s="198" t="s">
        <v>88</v>
      </c>
      <c r="AV161" s="13" t="s">
        <v>88</v>
      </c>
      <c r="AW161" s="13" t="s">
        <v>32</v>
      </c>
      <c r="AX161" s="13" t="s">
        <v>76</v>
      </c>
      <c r="AY161" s="198" t="s">
        <v>142</v>
      </c>
    </row>
    <row r="162" s="14" customFormat="1">
      <c r="A162" s="14"/>
      <c r="B162" s="205"/>
      <c r="C162" s="14"/>
      <c r="D162" s="197" t="s">
        <v>190</v>
      </c>
      <c r="E162" s="206" t="s">
        <v>1</v>
      </c>
      <c r="F162" s="207" t="s">
        <v>195</v>
      </c>
      <c r="G162" s="14"/>
      <c r="H162" s="208">
        <v>10</v>
      </c>
      <c r="I162" s="209"/>
      <c r="J162" s="14"/>
      <c r="K162" s="14"/>
      <c r="L162" s="205"/>
      <c r="M162" s="210"/>
      <c r="N162" s="211"/>
      <c r="O162" s="211"/>
      <c r="P162" s="211"/>
      <c r="Q162" s="211"/>
      <c r="R162" s="211"/>
      <c r="S162" s="211"/>
      <c r="T162" s="21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6" t="s">
        <v>190</v>
      </c>
      <c r="AU162" s="206" t="s">
        <v>88</v>
      </c>
      <c r="AV162" s="14" t="s">
        <v>141</v>
      </c>
      <c r="AW162" s="14" t="s">
        <v>32</v>
      </c>
      <c r="AX162" s="14" t="s">
        <v>80</v>
      </c>
      <c r="AY162" s="206" t="s">
        <v>142</v>
      </c>
    </row>
    <row r="163" s="2" customFormat="1" ht="16.5" customHeight="1">
      <c r="A163" s="36"/>
      <c r="B163" s="175"/>
      <c r="C163" s="176" t="s">
        <v>90</v>
      </c>
      <c r="D163" s="176" t="s">
        <v>143</v>
      </c>
      <c r="E163" s="177" t="s">
        <v>840</v>
      </c>
      <c r="F163" s="178" t="s">
        <v>841</v>
      </c>
      <c r="G163" s="179" t="s">
        <v>154</v>
      </c>
      <c r="H163" s="180">
        <v>10</v>
      </c>
      <c r="I163" s="181"/>
      <c r="J163" s="182">
        <f>ROUND(I163*H163,2)</f>
        <v>0</v>
      </c>
      <c r="K163" s="178" t="s">
        <v>1</v>
      </c>
      <c r="L163" s="37"/>
      <c r="M163" s="183" t="s">
        <v>1</v>
      </c>
      <c r="N163" s="184" t="s">
        <v>42</v>
      </c>
      <c r="O163" s="75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141</v>
      </c>
      <c r="AT163" s="187" t="s">
        <v>143</v>
      </c>
      <c r="AU163" s="187" t="s">
        <v>88</v>
      </c>
      <c r="AY163" s="17" t="s">
        <v>142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7" t="s">
        <v>88</v>
      </c>
      <c r="BK163" s="188">
        <f>ROUND(I163*H163,2)</f>
        <v>0</v>
      </c>
      <c r="BL163" s="17" t="s">
        <v>141</v>
      </c>
      <c r="BM163" s="187" t="s">
        <v>105</v>
      </c>
    </row>
    <row r="164" s="12" customFormat="1" ht="22.8" customHeight="1">
      <c r="A164" s="12"/>
      <c r="B164" s="164"/>
      <c r="C164" s="12"/>
      <c r="D164" s="165" t="s">
        <v>75</v>
      </c>
      <c r="E164" s="189" t="s">
        <v>141</v>
      </c>
      <c r="F164" s="189" t="s">
        <v>575</v>
      </c>
      <c r="G164" s="12"/>
      <c r="H164" s="12"/>
      <c r="I164" s="167"/>
      <c r="J164" s="190">
        <f>BK164</f>
        <v>0</v>
      </c>
      <c r="K164" s="12"/>
      <c r="L164" s="164"/>
      <c r="M164" s="169"/>
      <c r="N164" s="170"/>
      <c r="O164" s="170"/>
      <c r="P164" s="171">
        <f>SUM(P165:P172)</f>
        <v>0</v>
      </c>
      <c r="Q164" s="170"/>
      <c r="R164" s="171">
        <f>SUM(R165:R172)</f>
        <v>0</v>
      </c>
      <c r="S164" s="170"/>
      <c r="T164" s="17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5" t="s">
        <v>80</v>
      </c>
      <c r="AT164" s="173" t="s">
        <v>75</v>
      </c>
      <c r="AU164" s="173" t="s">
        <v>80</v>
      </c>
      <c r="AY164" s="165" t="s">
        <v>142</v>
      </c>
      <c r="BK164" s="174">
        <f>SUM(BK165:BK172)</f>
        <v>0</v>
      </c>
    </row>
    <row r="165" s="2" customFormat="1" ht="16.5" customHeight="1">
      <c r="A165" s="36"/>
      <c r="B165" s="175"/>
      <c r="C165" s="176" t="s">
        <v>237</v>
      </c>
      <c r="D165" s="176" t="s">
        <v>143</v>
      </c>
      <c r="E165" s="177" t="s">
        <v>842</v>
      </c>
      <c r="F165" s="178" t="s">
        <v>843</v>
      </c>
      <c r="G165" s="179" t="s">
        <v>244</v>
      </c>
      <c r="H165" s="180">
        <v>32</v>
      </c>
      <c r="I165" s="181"/>
      <c r="J165" s="182">
        <f>ROUND(I165*H165,2)</f>
        <v>0</v>
      </c>
      <c r="K165" s="178" t="s">
        <v>1</v>
      </c>
      <c r="L165" s="37"/>
      <c r="M165" s="183" t="s">
        <v>1</v>
      </c>
      <c r="N165" s="184" t="s">
        <v>42</v>
      </c>
      <c r="O165" s="75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141</v>
      </c>
      <c r="AT165" s="187" t="s">
        <v>143</v>
      </c>
      <c r="AU165" s="187" t="s">
        <v>88</v>
      </c>
      <c r="AY165" s="17" t="s">
        <v>142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7" t="s">
        <v>88</v>
      </c>
      <c r="BK165" s="188">
        <f>ROUND(I165*H165,2)</f>
        <v>0</v>
      </c>
      <c r="BL165" s="17" t="s">
        <v>141</v>
      </c>
      <c r="BM165" s="187" t="s">
        <v>108</v>
      </c>
    </row>
    <row r="166" s="2" customFormat="1" ht="16.5" customHeight="1">
      <c r="A166" s="36"/>
      <c r="B166" s="175"/>
      <c r="C166" s="176" t="s">
        <v>8</v>
      </c>
      <c r="D166" s="176" t="s">
        <v>143</v>
      </c>
      <c r="E166" s="177" t="s">
        <v>844</v>
      </c>
      <c r="F166" s="178" t="s">
        <v>845</v>
      </c>
      <c r="G166" s="179" t="s">
        <v>244</v>
      </c>
      <c r="H166" s="180">
        <v>32</v>
      </c>
      <c r="I166" s="181"/>
      <c r="J166" s="182">
        <f>ROUND(I166*H166,2)</f>
        <v>0</v>
      </c>
      <c r="K166" s="178" t="s">
        <v>1</v>
      </c>
      <c r="L166" s="37"/>
      <c r="M166" s="183" t="s">
        <v>1</v>
      </c>
      <c r="N166" s="184" t="s">
        <v>42</v>
      </c>
      <c r="O166" s="75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141</v>
      </c>
      <c r="AT166" s="187" t="s">
        <v>143</v>
      </c>
      <c r="AU166" s="187" t="s">
        <v>88</v>
      </c>
      <c r="AY166" s="17" t="s">
        <v>142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7" t="s">
        <v>88</v>
      </c>
      <c r="BK166" s="188">
        <f>ROUND(I166*H166,2)</f>
        <v>0</v>
      </c>
      <c r="BL166" s="17" t="s">
        <v>141</v>
      </c>
      <c r="BM166" s="187" t="s">
        <v>245</v>
      </c>
    </row>
    <row r="167" s="2" customFormat="1" ht="16.5" customHeight="1">
      <c r="A167" s="36"/>
      <c r="B167" s="175"/>
      <c r="C167" s="176" t="s">
        <v>251</v>
      </c>
      <c r="D167" s="176" t="s">
        <v>143</v>
      </c>
      <c r="E167" s="177" t="s">
        <v>846</v>
      </c>
      <c r="F167" s="178" t="s">
        <v>847</v>
      </c>
      <c r="G167" s="179" t="s">
        <v>244</v>
      </c>
      <c r="H167" s="180">
        <v>72</v>
      </c>
      <c r="I167" s="181"/>
      <c r="J167" s="182">
        <f>ROUND(I167*H167,2)</f>
        <v>0</v>
      </c>
      <c r="K167" s="178" t="s">
        <v>1</v>
      </c>
      <c r="L167" s="37"/>
      <c r="M167" s="183" t="s">
        <v>1</v>
      </c>
      <c r="N167" s="184" t="s">
        <v>42</v>
      </c>
      <c r="O167" s="75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141</v>
      </c>
      <c r="AT167" s="187" t="s">
        <v>143</v>
      </c>
      <c r="AU167" s="187" t="s">
        <v>88</v>
      </c>
      <c r="AY167" s="17" t="s">
        <v>142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88</v>
      </c>
      <c r="BK167" s="188">
        <f>ROUND(I167*H167,2)</f>
        <v>0</v>
      </c>
      <c r="BL167" s="17" t="s">
        <v>141</v>
      </c>
      <c r="BM167" s="187" t="s">
        <v>254</v>
      </c>
    </row>
    <row r="168" s="13" customFormat="1">
      <c r="A168" s="13"/>
      <c r="B168" s="196"/>
      <c r="C168" s="13"/>
      <c r="D168" s="197" t="s">
        <v>190</v>
      </c>
      <c r="E168" s="198" t="s">
        <v>1</v>
      </c>
      <c r="F168" s="199" t="s">
        <v>848</v>
      </c>
      <c r="G168" s="13"/>
      <c r="H168" s="200">
        <v>72</v>
      </c>
      <c r="I168" s="201"/>
      <c r="J168" s="13"/>
      <c r="K168" s="13"/>
      <c r="L168" s="196"/>
      <c r="M168" s="202"/>
      <c r="N168" s="203"/>
      <c r="O168" s="203"/>
      <c r="P168" s="203"/>
      <c r="Q168" s="203"/>
      <c r="R168" s="203"/>
      <c r="S168" s="203"/>
      <c r="T168" s="20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8" t="s">
        <v>190</v>
      </c>
      <c r="AU168" s="198" t="s">
        <v>88</v>
      </c>
      <c r="AV168" s="13" t="s">
        <v>88</v>
      </c>
      <c r="AW168" s="13" t="s">
        <v>32</v>
      </c>
      <c r="AX168" s="13" t="s">
        <v>76</v>
      </c>
      <c r="AY168" s="198" t="s">
        <v>142</v>
      </c>
    </row>
    <row r="169" s="14" customFormat="1">
      <c r="A169" s="14"/>
      <c r="B169" s="205"/>
      <c r="C169" s="14"/>
      <c r="D169" s="197" t="s">
        <v>190</v>
      </c>
      <c r="E169" s="206" t="s">
        <v>1</v>
      </c>
      <c r="F169" s="207" t="s">
        <v>195</v>
      </c>
      <c r="G169" s="14"/>
      <c r="H169" s="208">
        <v>72</v>
      </c>
      <c r="I169" s="209"/>
      <c r="J169" s="14"/>
      <c r="K169" s="14"/>
      <c r="L169" s="205"/>
      <c r="M169" s="210"/>
      <c r="N169" s="211"/>
      <c r="O169" s="211"/>
      <c r="P169" s="211"/>
      <c r="Q169" s="211"/>
      <c r="R169" s="211"/>
      <c r="S169" s="211"/>
      <c r="T169" s="21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6" t="s">
        <v>190</v>
      </c>
      <c r="AU169" s="206" t="s">
        <v>88</v>
      </c>
      <c r="AV169" s="14" t="s">
        <v>141</v>
      </c>
      <c r="AW169" s="14" t="s">
        <v>32</v>
      </c>
      <c r="AX169" s="14" t="s">
        <v>80</v>
      </c>
      <c r="AY169" s="206" t="s">
        <v>142</v>
      </c>
    </row>
    <row r="170" s="2" customFormat="1" ht="16.5" customHeight="1">
      <c r="A170" s="36"/>
      <c r="B170" s="175"/>
      <c r="C170" s="176" t="s">
        <v>95</v>
      </c>
      <c r="D170" s="176" t="s">
        <v>143</v>
      </c>
      <c r="E170" s="177" t="s">
        <v>849</v>
      </c>
      <c r="F170" s="178" t="s">
        <v>850</v>
      </c>
      <c r="G170" s="179" t="s">
        <v>244</v>
      </c>
      <c r="H170" s="180">
        <v>72</v>
      </c>
      <c r="I170" s="181"/>
      <c r="J170" s="182">
        <f>ROUND(I170*H170,2)</f>
        <v>0</v>
      </c>
      <c r="K170" s="178" t="s">
        <v>1</v>
      </c>
      <c r="L170" s="37"/>
      <c r="M170" s="183" t="s">
        <v>1</v>
      </c>
      <c r="N170" s="184" t="s">
        <v>42</v>
      </c>
      <c r="O170" s="7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141</v>
      </c>
      <c r="AT170" s="187" t="s">
        <v>143</v>
      </c>
      <c r="AU170" s="187" t="s">
        <v>88</v>
      </c>
      <c r="AY170" s="17" t="s">
        <v>142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88</v>
      </c>
      <c r="BK170" s="188">
        <f>ROUND(I170*H170,2)</f>
        <v>0</v>
      </c>
      <c r="BL170" s="17" t="s">
        <v>141</v>
      </c>
      <c r="BM170" s="187" t="s">
        <v>258</v>
      </c>
    </row>
    <row r="171" s="13" customFormat="1">
      <c r="A171" s="13"/>
      <c r="B171" s="196"/>
      <c r="C171" s="13"/>
      <c r="D171" s="197" t="s">
        <v>190</v>
      </c>
      <c r="E171" s="198" t="s">
        <v>1</v>
      </c>
      <c r="F171" s="199" t="s">
        <v>848</v>
      </c>
      <c r="G171" s="13"/>
      <c r="H171" s="200">
        <v>72</v>
      </c>
      <c r="I171" s="201"/>
      <c r="J171" s="13"/>
      <c r="K171" s="13"/>
      <c r="L171" s="196"/>
      <c r="M171" s="202"/>
      <c r="N171" s="203"/>
      <c r="O171" s="203"/>
      <c r="P171" s="203"/>
      <c r="Q171" s="203"/>
      <c r="R171" s="203"/>
      <c r="S171" s="203"/>
      <c r="T171" s="20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8" t="s">
        <v>190</v>
      </c>
      <c r="AU171" s="198" t="s">
        <v>88</v>
      </c>
      <c r="AV171" s="13" t="s">
        <v>88</v>
      </c>
      <c r="AW171" s="13" t="s">
        <v>32</v>
      </c>
      <c r="AX171" s="13" t="s">
        <v>76</v>
      </c>
      <c r="AY171" s="198" t="s">
        <v>142</v>
      </c>
    </row>
    <row r="172" s="14" customFormat="1">
      <c r="A172" s="14"/>
      <c r="B172" s="205"/>
      <c r="C172" s="14"/>
      <c r="D172" s="197" t="s">
        <v>190</v>
      </c>
      <c r="E172" s="206" t="s">
        <v>1</v>
      </c>
      <c r="F172" s="207" t="s">
        <v>195</v>
      </c>
      <c r="G172" s="14"/>
      <c r="H172" s="208">
        <v>72</v>
      </c>
      <c r="I172" s="209"/>
      <c r="J172" s="14"/>
      <c r="K172" s="14"/>
      <c r="L172" s="205"/>
      <c r="M172" s="210"/>
      <c r="N172" s="211"/>
      <c r="O172" s="211"/>
      <c r="P172" s="211"/>
      <c r="Q172" s="211"/>
      <c r="R172" s="211"/>
      <c r="S172" s="211"/>
      <c r="T172" s="21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6" t="s">
        <v>190</v>
      </c>
      <c r="AU172" s="206" t="s">
        <v>88</v>
      </c>
      <c r="AV172" s="14" t="s">
        <v>141</v>
      </c>
      <c r="AW172" s="14" t="s">
        <v>32</v>
      </c>
      <c r="AX172" s="14" t="s">
        <v>80</v>
      </c>
      <c r="AY172" s="206" t="s">
        <v>142</v>
      </c>
    </row>
    <row r="173" s="12" customFormat="1" ht="22.8" customHeight="1">
      <c r="A173" s="12"/>
      <c r="B173" s="164"/>
      <c r="C173" s="12"/>
      <c r="D173" s="165" t="s">
        <v>75</v>
      </c>
      <c r="E173" s="189" t="s">
        <v>149</v>
      </c>
      <c r="F173" s="189" t="s">
        <v>578</v>
      </c>
      <c r="G173" s="12"/>
      <c r="H173" s="12"/>
      <c r="I173" s="167"/>
      <c r="J173" s="190">
        <f>BK173</f>
        <v>0</v>
      </c>
      <c r="K173" s="12"/>
      <c r="L173" s="164"/>
      <c r="M173" s="169"/>
      <c r="N173" s="170"/>
      <c r="O173" s="170"/>
      <c r="P173" s="171">
        <f>SUM(P174:P183)</f>
        <v>0</v>
      </c>
      <c r="Q173" s="170"/>
      <c r="R173" s="171">
        <f>SUM(R174:R183)</f>
        <v>0</v>
      </c>
      <c r="S173" s="170"/>
      <c r="T173" s="172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5" t="s">
        <v>80</v>
      </c>
      <c r="AT173" s="173" t="s">
        <v>75</v>
      </c>
      <c r="AU173" s="173" t="s">
        <v>80</v>
      </c>
      <c r="AY173" s="165" t="s">
        <v>142</v>
      </c>
      <c r="BK173" s="174">
        <f>SUM(BK174:BK183)</f>
        <v>0</v>
      </c>
    </row>
    <row r="174" s="2" customFormat="1" ht="21.75" customHeight="1">
      <c r="A174" s="36"/>
      <c r="B174" s="175"/>
      <c r="C174" s="176" t="s">
        <v>260</v>
      </c>
      <c r="D174" s="176" t="s">
        <v>143</v>
      </c>
      <c r="E174" s="177" t="s">
        <v>798</v>
      </c>
      <c r="F174" s="178" t="s">
        <v>799</v>
      </c>
      <c r="G174" s="179" t="s">
        <v>218</v>
      </c>
      <c r="H174" s="180">
        <v>2.5</v>
      </c>
      <c r="I174" s="181"/>
      <c r="J174" s="182">
        <f>ROUND(I174*H174,2)</f>
        <v>0</v>
      </c>
      <c r="K174" s="178" t="s">
        <v>155</v>
      </c>
      <c r="L174" s="37"/>
      <c r="M174" s="183" t="s">
        <v>1</v>
      </c>
      <c r="N174" s="184" t="s">
        <v>42</v>
      </c>
      <c r="O174" s="75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141</v>
      </c>
      <c r="AT174" s="187" t="s">
        <v>143</v>
      </c>
      <c r="AU174" s="187" t="s">
        <v>88</v>
      </c>
      <c r="AY174" s="17" t="s">
        <v>142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88</v>
      </c>
      <c r="BK174" s="188">
        <f>ROUND(I174*H174,2)</f>
        <v>0</v>
      </c>
      <c r="BL174" s="17" t="s">
        <v>141</v>
      </c>
      <c r="BM174" s="187" t="s">
        <v>263</v>
      </c>
    </row>
    <row r="175" s="13" customFormat="1">
      <c r="A175" s="13"/>
      <c r="B175" s="196"/>
      <c r="C175" s="13"/>
      <c r="D175" s="197" t="s">
        <v>190</v>
      </c>
      <c r="E175" s="198" t="s">
        <v>1</v>
      </c>
      <c r="F175" s="199" t="s">
        <v>851</v>
      </c>
      <c r="G175" s="13"/>
      <c r="H175" s="200">
        <v>2.5</v>
      </c>
      <c r="I175" s="201"/>
      <c r="J175" s="13"/>
      <c r="K175" s="13"/>
      <c r="L175" s="196"/>
      <c r="M175" s="202"/>
      <c r="N175" s="203"/>
      <c r="O175" s="203"/>
      <c r="P175" s="203"/>
      <c r="Q175" s="203"/>
      <c r="R175" s="203"/>
      <c r="S175" s="203"/>
      <c r="T175" s="20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8" t="s">
        <v>190</v>
      </c>
      <c r="AU175" s="198" t="s">
        <v>88</v>
      </c>
      <c r="AV175" s="13" t="s">
        <v>88</v>
      </c>
      <c r="AW175" s="13" t="s">
        <v>32</v>
      </c>
      <c r="AX175" s="13" t="s">
        <v>76</v>
      </c>
      <c r="AY175" s="198" t="s">
        <v>142</v>
      </c>
    </row>
    <row r="176" s="14" customFormat="1">
      <c r="A176" s="14"/>
      <c r="B176" s="205"/>
      <c r="C176" s="14"/>
      <c r="D176" s="197" t="s">
        <v>190</v>
      </c>
      <c r="E176" s="206" t="s">
        <v>1</v>
      </c>
      <c r="F176" s="207" t="s">
        <v>195</v>
      </c>
      <c r="G176" s="14"/>
      <c r="H176" s="208">
        <v>2.5</v>
      </c>
      <c r="I176" s="209"/>
      <c r="J176" s="14"/>
      <c r="K176" s="14"/>
      <c r="L176" s="205"/>
      <c r="M176" s="210"/>
      <c r="N176" s="211"/>
      <c r="O176" s="211"/>
      <c r="P176" s="211"/>
      <c r="Q176" s="211"/>
      <c r="R176" s="211"/>
      <c r="S176" s="211"/>
      <c r="T176" s="21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6" t="s">
        <v>190</v>
      </c>
      <c r="AU176" s="206" t="s">
        <v>88</v>
      </c>
      <c r="AV176" s="14" t="s">
        <v>141</v>
      </c>
      <c r="AW176" s="14" t="s">
        <v>32</v>
      </c>
      <c r="AX176" s="14" t="s">
        <v>80</v>
      </c>
      <c r="AY176" s="206" t="s">
        <v>142</v>
      </c>
    </row>
    <row r="177" s="2" customFormat="1" ht="24.15" customHeight="1">
      <c r="A177" s="36"/>
      <c r="B177" s="175"/>
      <c r="C177" s="176" t="s">
        <v>98</v>
      </c>
      <c r="D177" s="176" t="s">
        <v>143</v>
      </c>
      <c r="E177" s="177" t="s">
        <v>852</v>
      </c>
      <c r="F177" s="178" t="s">
        <v>853</v>
      </c>
      <c r="G177" s="179" t="s">
        <v>218</v>
      </c>
      <c r="H177" s="180">
        <v>2.5</v>
      </c>
      <c r="I177" s="181"/>
      <c r="J177" s="182">
        <f>ROUND(I177*H177,2)</f>
        <v>0</v>
      </c>
      <c r="K177" s="178" t="s">
        <v>1</v>
      </c>
      <c r="L177" s="37"/>
      <c r="M177" s="183" t="s">
        <v>1</v>
      </c>
      <c r="N177" s="184" t="s">
        <v>42</v>
      </c>
      <c r="O177" s="75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141</v>
      </c>
      <c r="AT177" s="187" t="s">
        <v>143</v>
      </c>
      <c r="AU177" s="187" t="s">
        <v>88</v>
      </c>
      <c r="AY177" s="17" t="s">
        <v>142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7" t="s">
        <v>88</v>
      </c>
      <c r="BK177" s="188">
        <f>ROUND(I177*H177,2)</f>
        <v>0</v>
      </c>
      <c r="BL177" s="17" t="s">
        <v>141</v>
      </c>
      <c r="BM177" s="187" t="s">
        <v>266</v>
      </c>
    </row>
    <row r="178" s="13" customFormat="1">
      <c r="A178" s="13"/>
      <c r="B178" s="196"/>
      <c r="C178" s="13"/>
      <c r="D178" s="197" t="s">
        <v>190</v>
      </c>
      <c r="E178" s="198" t="s">
        <v>1</v>
      </c>
      <c r="F178" s="199" t="s">
        <v>851</v>
      </c>
      <c r="G178" s="13"/>
      <c r="H178" s="200">
        <v>2.5</v>
      </c>
      <c r="I178" s="201"/>
      <c r="J178" s="13"/>
      <c r="K178" s="13"/>
      <c r="L178" s="196"/>
      <c r="M178" s="202"/>
      <c r="N178" s="203"/>
      <c r="O178" s="203"/>
      <c r="P178" s="203"/>
      <c r="Q178" s="203"/>
      <c r="R178" s="203"/>
      <c r="S178" s="203"/>
      <c r="T178" s="20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8" t="s">
        <v>190</v>
      </c>
      <c r="AU178" s="198" t="s">
        <v>88</v>
      </c>
      <c r="AV178" s="13" t="s">
        <v>88</v>
      </c>
      <c r="AW178" s="13" t="s">
        <v>32</v>
      </c>
      <c r="AX178" s="13" t="s">
        <v>76</v>
      </c>
      <c r="AY178" s="198" t="s">
        <v>142</v>
      </c>
    </row>
    <row r="179" s="14" customFormat="1">
      <c r="A179" s="14"/>
      <c r="B179" s="205"/>
      <c r="C179" s="14"/>
      <c r="D179" s="197" t="s">
        <v>190</v>
      </c>
      <c r="E179" s="206" t="s">
        <v>1</v>
      </c>
      <c r="F179" s="207" t="s">
        <v>195</v>
      </c>
      <c r="G179" s="14"/>
      <c r="H179" s="208">
        <v>2.5</v>
      </c>
      <c r="I179" s="209"/>
      <c r="J179" s="14"/>
      <c r="K179" s="14"/>
      <c r="L179" s="205"/>
      <c r="M179" s="210"/>
      <c r="N179" s="211"/>
      <c r="O179" s="211"/>
      <c r="P179" s="211"/>
      <c r="Q179" s="211"/>
      <c r="R179" s="211"/>
      <c r="S179" s="211"/>
      <c r="T179" s="21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6" t="s">
        <v>190</v>
      </c>
      <c r="AU179" s="206" t="s">
        <v>88</v>
      </c>
      <c r="AV179" s="14" t="s">
        <v>141</v>
      </c>
      <c r="AW179" s="14" t="s">
        <v>32</v>
      </c>
      <c r="AX179" s="14" t="s">
        <v>80</v>
      </c>
      <c r="AY179" s="206" t="s">
        <v>142</v>
      </c>
    </row>
    <row r="180" s="2" customFormat="1" ht="16.5" customHeight="1">
      <c r="A180" s="36"/>
      <c r="B180" s="175"/>
      <c r="C180" s="213" t="s">
        <v>269</v>
      </c>
      <c r="D180" s="213" t="s">
        <v>238</v>
      </c>
      <c r="E180" s="214" t="s">
        <v>854</v>
      </c>
      <c r="F180" s="215" t="s">
        <v>855</v>
      </c>
      <c r="G180" s="216" t="s">
        <v>218</v>
      </c>
      <c r="H180" s="217">
        <v>3</v>
      </c>
      <c r="I180" s="218"/>
      <c r="J180" s="219">
        <f>ROUND(I180*H180,2)</f>
        <v>0</v>
      </c>
      <c r="K180" s="215" t="s">
        <v>1</v>
      </c>
      <c r="L180" s="220"/>
      <c r="M180" s="221" t="s">
        <v>1</v>
      </c>
      <c r="N180" s="222" t="s">
        <v>42</v>
      </c>
      <c r="O180" s="75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7" t="s">
        <v>164</v>
      </c>
      <c r="AT180" s="187" t="s">
        <v>238</v>
      </c>
      <c r="AU180" s="187" t="s">
        <v>88</v>
      </c>
      <c r="AY180" s="17" t="s">
        <v>142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88</v>
      </c>
      <c r="BK180" s="188">
        <f>ROUND(I180*H180,2)</f>
        <v>0</v>
      </c>
      <c r="BL180" s="17" t="s">
        <v>141</v>
      </c>
      <c r="BM180" s="187" t="s">
        <v>272</v>
      </c>
    </row>
    <row r="181" s="13" customFormat="1">
      <c r="A181" s="13"/>
      <c r="B181" s="196"/>
      <c r="C181" s="13"/>
      <c r="D181" s="197" t="s">
        <v>190</v>
      </c>
      <c r="E181" s="198" t="s">
        <v>1</v>
      </c>
      <c r="F181" s="199" t="s">
        <v>856</v>
      </c>
      <c r="G181" s="13"/>
      <c r="H181" s="200">
        <v>3</v>
      </c>
      <c r="I181" s="201"/>
      <c r="J181" s="13"/>
      <c r="K181" s="13"/>
      <c r="L181" s="196"/>
      <c r="M181" s="202"/>
      <c r="N181" s="203"/>
      <c r="O181" s="203"/>
      <c r="P181" s="203"/>
      <c r="Q181" s="203"/>
      <c r="R181" s="203"/>
      <c r="S181" s="203"/>
      <c r="T181" s="20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8" t="s">
        <v>190</v>
      </c>
      <c r="AU181" s="198" t="s">
        <v>88</v>
      </c>
      <c r="AV181" s="13" t="s">
        <v>88</v>
      </c>
      <c r="AW181" s="13" t="s">
        <v>32</v>
      </c>
      <c r="AX181" s="13" t="s">
        <v>76</v>
      </c>
      <c r="AY181" s="198" t="s">
        <v>142</v>
      </c>
    </row>
    <row r="182" s="14" customFormat="1">
      <c r="A182" s="14"/>
      <c r="B182" s="205"/>
      <c r="C182" s="14"/>
      <c r="D182" s="197" t="s">
        <v>190</v>
      </c>
      <c r="E182" s="206" t="s">
        <v>1</v>
      </c>
      <c r="F182" s="207" t="s">
        <v>195</v>
      </c>
      <c r="G182" s="14"/>
      <c r="H182" s="208">
        <v>3</v>
      </c>
      <c r="I182" s="209"/>
      <c r="J182" s="14"/>
      <c r="K182" s="14"/>
      <c r="L182" s="205"/>
      <c r="M182" s="210"/>
      <c r="N182" s="211"/>
      <c r="O182" s="211"/>
      <c r="P182" s="211"/>
      <c r="Q182" s="211"/>
      <c r="R182" s="211"/>
      <c r="S182" s="211"/>
      <c r="T182" s="21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6" t="s">
        <v>190</v>
      </c>
      <c r="AU182" s="206" t="s">
        <v>88</v>
      </c>
      <c r="AV182" s="14" t="s">
        <v>141</v>
      </c>
      <c r="AW182" s="14" t="s">
        <v>32</v>
      </c>
      <c r="AX182" s="14" t="s">
        <v>80</v>
      </c>
      <c r="AY182" s="206" t="s">
        <v>142</v>
      </c>
    </row>
    <row r="183" s="2" customFormat="1" ht="16.5" customHeight="1">
      <c r="A183" s="36"/>
      <c r="B183" s="175"/>
      <c r="C183" s="176" t="s">
        <v>226</v>
      </c>
      <c r="D183" s="176" t="s">
        <v>143</v>
      </c>
      <c r="E183" s="177" t="s">
        <v>857</v>
      </c>
      <c r="F183" s="178" t="s">
        <v>858</v>
      </c>
      <c r="G183" s="179" t="s">
        <v>218</v>
      </c>
      <c r="H183" s="180">
        <v>36</v>
      </c>
      <c r="I183" s="181"/>
      <c r="J183" s="182">
        <f>ROUND(I183*H183,2)</f>
        <v>0</v>
      </c>
      <c r="K183" s="178" t="s">
        <v>1</v>
      </c>
      <c r="L183" s="37"/>
      <c r="M183" s="183" t="s">
        <v>1</v>
      </c>
      <c r="N183" s="184" t="s">
        <v>42</v>
      </c>
      <c r="O183" s="75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141</v>
      </c>
      <c r="AT183" s="187" t="s">
        <v>143</v>
      </c>
      <c r="AU183" s="187" t="s">
        <v>88</v>
      </c>
      <c r="AY183" s="17" t="s">
        <v>142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7" t="s">
        <v>88</v>
      </c>
      <c r="BK183" s="188">
        <f>ROUND(I183*H183,2)</f>
        <v>0</v>
      </c>
      <c r="BL183" s="17" t="s">
        <v>141</v>
      </c>
      <c r="BM183" s="187" t="s">
        <v>277</v>
      </c>
    </row>
    <row r="184" s="12" customFormat="1" ht="22.8" customHeight="1">
      <c r="A184" s="12"/>
      <c r="B184" s="164"/>
      <c r="C184" s="12"/>
      <c r="D184" s="165" t="s">
        <v>75</v>
      </c>
      <c r="E184" s="189" t="s">
        <v>160</v>
      </c>
      <c r="F184" s="189" t="s">
        <v>268</v>
      </c>
      <c r="G184" s="12"/>
      <c r="H184" s="12"/>
      <c r="I184" s="167"/>
      <c r="J184" s="190">
        <f>BK184</f>
        <v>0</v>
      </c>
      <c r="K184" s="12"/>
      <c r="L184" s="164"/>
      <c r="M184" s="169"/>
      <c r="N184" s="170"/>
      <c r="O184" s="170"/>
      <c r="P184" s="171">
        <f>SUM(P185:P212)</f>
        <v>0</v>
      </c>
      <c r="Q184" s="170"/>
      <c r="R184" s="171">
        <f>SUM(R185:R212)</f>
        <v>0</v>
      </c>
      <c r="S184" s="170"/>
      <c r="T184" s="172">
        <f>SUM(T185:T212)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5" t="s">
        <v>80</v>
      </c>
      <c r="AT184" s="173" t="s">
        <v>75</v>
      </c>
      <c r="AU184" s="173" t="s">
        <v>80</v>
      </c>
      <c r="AY184" s="165" t="s">
        <v>142</v>
      </c>
      <c r="BK184" s="174">
        <f>SUM(BK185:BK212)</f>
        <v>0</v>
      </c>
    </row>
    <row r="185" s="2" customFormat="1" ht="33" customHeight="1">
      <c r="A185" s="36"/>
      <c r="B185" s="175"/>
      <c r="C185" s="176" t="s">
        <v>278</v>
      </c>
      <c r="D185" s="176" t="s">
        <v>143</v>
      </c>
      <c r="E185" s="177" t="s">
        <v>335</v>
      </c>
      <c r="F185" s="178" t="s">
        <v>336</v>
      </c>
      <c r="G185" s="179" t="s">
        <v>218</v>
      </c>
      <c r="H185" s="180">
        <v>183.16999999999999</v>
      </c>
      <c r="I185" s="181"/>
      <c r="J185" s="182">
        <f>ROUND(I185*H185,2)</f>
        <v>0</v>
      </c>
      <c r="K185" s="178" t="s">
        <v>1</v>
      </c>
      <c r="L185" s="37"/>
      <c r="M185" s="183" t="s">
        <v>1</v>
      </c>
      <c r="N185" s="184" t="s">
        <v>42</v>
      </c>
      <c r="O185" s="75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141</v>
      </c>
      <c r="AT185" s="187" t="s">
        <v>143</v>
      </c>
      <c r="AU185" s="187" t="s">
        <v>88</v>
      </c>
      <c r="AY185" s="17" t="s">
        <v>142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88</v>
      </c>
      <c r="BK185" s="188">
        <f>ROUND(I185*H185,2)</f>
        <v>0</v>
      </c>
      <c r="BL185" s="17" t="s">
        <v>141</v>
      </c>
      <c r="BM185" s="187" t="s">
        <v>281</v>
      </c>
    </row>
    <row r="186" s="13" customFormat="1">
      <c r="A186" s="13"/>
      <c r="B186" s="196"/>
      <c r="C186" s="13"/>
      <c r="D186" s="197" t="s">
        <v>190</v>
      </c>
      <c r="E186" s="198" t="s">
        <v>1</v>
      </c>
      <c r="F186" s="199" t="s">
        <v>859</v>
      </c>
      <c r="G186" s="13"/>
      <c r="H186" s="200">
        <v>34.560000000000002</v>
      </c>
      <c r="I186" s="201"/>
      <c r="J186" s="13"/>
      <c r="K186" s="13"/>
      <c r="L186" s="196"/>
      <c r="M186" s="202"/>
      <c r="N186" s="203"/>
      <c r="O186" s="203"/>
      <c r="P186" s="203"/>
      <c r="Q186" s="203"/>
      <c r="R186" s="203"/>
      <c r="S186" s="203"/>
      <c r="T186" s="20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8" t="s">
        <v>190</v>
      </c>
      <c r="AU186" s="198" t="s">
        <v>88</v>
      </c>
      <c r="AV186" s="13" t="s">
        <v>88</v>
      </c>
      <c r="AW186" s="13" t="s">
        <v>32</v>
      </c>
      <c r="AX186" s="13" t="s">
        <v>76</v>
      </c>
      <c r="AY186" s="198" t="s">
        <v>142</v>
      </c>
    </row>
    <row r="187" s="13" customFormat="1">
      <c r="A187" s="13"/>
      <c r="B187" s="196"/>
      <c r="C187" s="13"/>
      <c r="D187" s="197" t="s">
        <v>190</v>
      </c>
      <c r="E187" s="198" t="s">
        <v>1</v>
      </c>
      <c r="F187" s="199" t="s">
        <v>860</v>
      </c>
      <c r="G187" s="13"/>
      <c r="H187" s="200">
        <v>32</v>
      </c>
      <c r="I187" s="201"/>
      <c r="J187" s="13"/>
      <c r="K187" s="13"/>
      <c r="L187" s="196"/>
      <c r="M187" s="202"/>
      <c r="N187" s="203"/>
      <c r="O187" s="203"/>
      <c r="P187" s="203"/>
      <c r="Q187" s="203"/>
      <c r="R187" s="203"/>
      <c r="S187" s="203"/>
      <c r="T187" s="20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8" t="s">
        <v>190</v>
      </c>
      <c r="AU187" s="198" t="s">
        <v>88</v>
      </c>
      <c r="AV187" s="13" t="s">
        <v>88</v>
      </c>
      <c r="AW187" s="13" t="s">
        <v>32</v>
      </c>
      <c r="AX187" s="13" t="s">
        <v>76</v>
      </c>
      <c r="AY187" s="198" t="s">
        <v>142</v>
      </c>
    </row>
    <row r="188" s="13" customFormat="1">
      <c r="A188" s="13"/>
      <c r="B188" s="196"/>
      <c r="C188" s="13"/>
      <c r="D188" s="197" t="s">
        <v>190</v>
      </c>
      <c r="E188" s="198" t="s">
        <v>1</v>
      </c>
      <c r="F188" s="199" t="s">
        <v>861</v>
      </c>
      <c r="G188" s="13"/>
      <c r="H188" s="200">
        <v>33.549999999999997</v>
      </c>
      <c r="I188" s="201"/>
      <c r="J188" s="13"/>
      <c r="K188" s="13"/>
      <c r="L188" s="196"/>
      <c r="M188" s="202"/>
      <c r="N188" s="203"/>
      <c r="O188" s="203"/>
      <c r="P188" s="203"/>
      <c r="Q188" s="203"/>
      <c r="R188" s="203"/>
      <c r="S188" s="203"/>
      <c r="T188" s="20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8" t="s">
        <v>190</v>
      </c>
      <c r="AU188" s="198" t="s">
        <v>88</v>
      </c>
      <c r="AV188" s="13" t="s">
        <v>88</v>
      </c>
      <c r="AW188" s="13" t="s">
        <v>32</v>
      </c>
      <c r="AX188" s="13" t="s">
        <v>76</v>
      </c>
      <c r="AY188" s="198" t="s">
        <v>142</v>
      </c>
    </row>
    <row r="189" s="13" customFormat="1">
      <c r="A189" s="13"/>
      <c r="B189" s="196"/>
      <c r="C189" s="13"/>
      <c r="D189" s="197" t="s">
        <v>190</v>
      </c>
      <c r="E189" s="198" t="s">
        <v>1</v>
      </c>
      <c r="F189" s="199" t="s">
        <v>862</v>
      </c>
      <c r="G189" s="13"/>
      <c r="H189" s="200">
        <v>16.5</v>
      </c>
      <c r="I189" s="201"/>
      <c r="J189" s="13"/>
      <c r="K189" s="13"/>
      <c r="L189" s="196"/>
      <c r="M189" s="202"/>
      <c r="N189" s="203"/>
      <c r="O189" s="203"/>
      <c r="P189" s="203"/>
      <c r="Q189" s="203"/>
      <c r="R189" s="203"/>
      <c r="S189" s="203"/>
      <c r="T189" s="20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8" t="s">
        <v>190</v>
      </c>
      <c r="AU189" s="198" t="s">
        <v>88</v>
      </c>
      <c r="AV189" s="13" t="s">
        <v>88</v>
      </c>
      <c r="AW189" s="13" t="s">
        <v>32</v>
      </c>
      <c r="AX189" s="13" t="s">
        <v>76</v>
      </c>
      <c r="AY189" s="198" t="s">
        <v>142</v>
      </c>
    </row>
    <row r="190" s="13" customFormat="1">
      <c r="A190" s="13"/>
      <c r="B190" s="196"/>
      <c r="C190" s="13"/>
      <c r="D190" s="197" t="s">
        <v>190</v>
      </c>
      <c r="E190" s="198" t="s">
        <v>1</v>
      </c>
      <c r="F190" s="199" t="s">
        <v>863</v>
      </c>
      <c r="G190" s="13"/>
      <c r="H190" s="200">
        <v>34.560000000000002</v>
      </c>
      <c r="I190" s="201"/>
      <c r="J190" s="13"/>
      <c r="K190" s="13"/>
      <c r="L190" s="196"/>
      <c r="M190" s="202"/>
      <c r="N190" s="203"/>
      <c r="O190" s="203"/>
      <c r="P190" s="203"/>
      <c r="Q190" s="203"/>
      <c r="R190" s="203"/>
      <c r="S190" s="203"/>
      <c r="T190" s="20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8" t="s">
        <v>190</v>
      </c>
      <c r="AU190" s="198" t="s">
        <v>88</v>
      </c>
      <c r="AV190" s="13" t="s">
        <v>88</v>
      </c>
      <c r="AW190" s="13" t="s">
        <v>32</v>
      </c>
      <c r="AX190" s="13" t="s">
        <v>76</v>
      </c>
      <c r="AY190" s="198" t="s">
        <v>142</v>
      </c>
    </row>
    <row r="191" s="13" customFormat="1">
      <c r="A191" s="13"/>
      <c r="B191" s="196"/>
      <c r="C191" s="13"/>
      <c r="D191" s="197" t="s">
        <v>190</v>
      </c>
      <c r="E191" s="198" t="s">
        <v>1</v>
      </c>
      <c r="F191" s="199" t="s">
        <v>864</v>
      </c>
      <c r="G191" s="13"/>
      <c r="H191" s="200">
        <v>32</v>
      </c>
      <c r="I191" s="201"/>
      <c r="J191" s="13"/>
      <c r="K191" s="13"/>
      <c r="L191" s="196"/>
      <c r="M191" s="202"/>
      <c r="N191" s="203"/>
      <c r="O191" s="203"/>
      <c r="P191" s="203"/>
      <c r="Q191" s="203"/>
      <c r="R191" s="203"/>
      <c r="S191" s="203"/>
      <c r="T191" s="20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8" t="s">
        <v>190</v>
      </c>
      <c r="AU191" s="198" t="s">
        <v>88</v>
      </c>
      <c r="AV191" s="13" t="s">
        <v>88</v>
      </c>
      <c r="AW191" s="13" t="s">
        <v>32</v>
      </c>
      <c r="AX191" s="13" t="s">
        <v>76</v>
      </c>
      <c r="AY191" s="198" t="s">
        <v>142</v>
      </c>
    </row>
    <row r="192" s="14" customFormat="1">
      <c r="A192" s="14"/>
      <c r="B192" s="205"/>
      <c r="C192" s="14"/>
      <c r="D192" s="197" t="s">
        <v>190</v>
      </c>
      <c r="E192" s="206" t="s">
        <v>1</v>
      </c>
      <c r="F192" s="207" t="s">
        <v>195</v>
      </c>
      <c r="G192" s="14"/>
      <c r="H192" s="208">
        <v>183.17000000000002</v>
      </c>
      <c r="I192" s="209"/>
      <c r="J192" s="14"/>
      <c r="K192" s="14"/>
      <c r="L192" s="205"/>
      <c r="M192" s="210"/>
      <c r="N192" s="211"/>
      <c r="O192" s="211"/>
      <c r="P192" s="211"/>
      <c r="Q192" s="211"/>
      <c r="R192" s="211"/>
      <c r="S192" s="211"/>
      <c r="T192" s="21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6" t="s">
        <v>190</v>
      </c>
      <c r="AU192" s="206" t="s">
        <v>88</v>
      </c>
      <c r="AV192" s="14" t="s">
        <v>141</v>
      </c>
      <c r="AW192" s="14" t="s">
        <v>32</v>
      </c>
      <c r="AX192" s="14" t="s">
        <v>80</v>
      </c>
      <c r="AY192" s="206" t="s">
        <v>142</v>
      </c>
    </row>
    <row r="193" s="2" customFormat="1" ht="24.15" customHeight="1">
      <c r="A193" s="36"/>
      <c r="B193" s="175"/>
      <c r="C193" s="176" t="s">
        <v>105</v>
      </c>
      <c r="D193" s="176" t="s">
        <v>143</v>
      </c>
      <c r="E193" s="177" t="s">
        <v>338</v>
      </c>
      <c r="F193" s="178" t="s">
        <v>339</v>
      </c>
      <c r="G193" s="179" t="s">
        <v>218</v>
      </c>
      <c r="H193" s="180">
        <v>116.61</v>
      </c>
      <c r="I193" s="181"/>
      <c r="J193" s="182">
        <f>ROUND(I193*H193,2)</f>
        <v>0</v>
      </c>
      <c r="K193" s="178" t="s">
        <v>1</v>
      </c>
      <c r="L193" s="37"/>
      <c r="M193" s="183" t="s">
        <v>1</v>
      </c>
      <c r="N193" s="184" t="s">
        <v>42</v>
      </c>
      <c r="O193" s="75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141</v>
      </c>
      <c r="AT193" s="187" t="s">
        <v>143</v>
      </c>
      <c r="AU193" s="187" t="s">
        <v>88</v>
      </c>
      <c r="AY193" s="17" t="s">
        <v>142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7" t="s">
        <v>88</v>
      </c>
      <c r="BK193" s="188">
        <f>ROUND(I193*H193,2)</f>
        <v>0</v>
      </c>
      <c r="BL193" s="17" t="s">
        <v>141</v>
      </c>
      <c r="BM193" s="187" t="s">
        <v>287</v>
      </c>
    </row>
    <row r="194" s="13" customFormat="1">
      <c r="A194" s="13"/>
      <c r="B194" s="196"/>
      <c r="C194" s="13"/>
      <c r="D194" s="197" t="s">
        <v>190</v>
      </c>
      <c r="E194" s="198" t="s">
        <v>1</v>
      </c>
      <c r="F194" s="199" t="s">
        <v>859</v>
      </c>
      <c r="G194" s="13"/>
      <c r="H194" s="200">
        <v>34.560000000000002</v>
      </c>
      <c r="I194" s="201"/>
      <c r="J194" s="13"/>
      <c r="K194" s="13"/>
      <c r="L194" s="196"/>
      <c r="M194" s="202"/>
      <c r="N194" s="203"/>
      <c r="O194" s="203"/>
      <c r="P194" s="203"/>
      <c r="Q194" s="203"/>
      <c r="R194" s="203"/>
      <c r="S194" s="203"/>
      <c r="T194" s="20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8" t="s">
        <v>190</v>
      </c>
      <c r="AU194" s="198" t="s">
        <v>88</v>
      </c>
      <c r="AV194" s="13" t="s">
        <v>88</v>
      </c>
      <c r="AW194" s="13" t="s">
        <v>32</v>
      </c>
      <c r="AX194" s="13" t="s">
        <v>76</v>
      </c>
      <c r="AY194" s="198" t="s">
        <v>142</v>
      </c>
    </row>
    <row r="195" s="13" customFormat="1">
      <c r="A195" s="13"/>
      <c r="B195" s="196"/>
      <c r="C195" s="13"/>
      <c r="D195" s="197" t="s">
        <v>190</v>
      </c>
      <c r="E195" s="198" t="s">
        <v>1</v>
      </c>
      <c r="F195" s="199" t="s">
        <v>860</v>
      </c>
      <c r="G195" s="13"/>
      <c r="H195" s="200">
        <v>32</v>
      </c>
      <c r="I195" s="201"/>
      <c r="J195" s="13"/>
      <c r="K195" s="13"/>
      <c r="L195" s="196"/>
      <c r="M195" s="202"/>
      <c r="N195" s="203"/>
      <c r="O195" s="203"/>
      <c r="P195" s="203"/>
      <c r="Q195" s="203"/>
      <c r="R195" s="203"/>
      <c r="S195" s="203"/>
      <c r="T195" s="20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8" t="s">
        <v>190</v>
      </c>
      <c r="AU195" s="198" t="s">
        <v>88</v>
      </c>
      <c r="AV195" s="13" t="s">
        <v>88</v>
      </c>
      <c r="AW195" s="13" t="s">
        <v>32</v>
      </c>
      <c r="AX195" s="13" t="s">
        <v>76</v>
      </c>
      <c r="AY195" s="198" t="s">
        <v>142</v>
      </c>
    </row>
    <row r="196" s="13" customFormat="1">
      <c r="A196" s="13"/>
      <c r="B196" s="196"/>
      <c r="C196" s="13"/>
      <c r="D196" s="197" t="s">
        <v>190</v>
      </c>
      <c r="E196" s="198" t="s">
        <v>1</v>
      </c>
      <c r="F196" s="199" t="s">
        <v>861</v>
      </c>
      <c r="G196" s="13"/>
      <c r="H196" s="200">
        <v>33.549999999999997</v>
      </c>
      <c r="I196" s="201"/>
      <c r="J196" s="13"/>
      <c r="K196" s="13"/>
      <c r="L196" s="196"/>
      <c r="M196" s="202"/>
      <c r="N196" s="203"/>
      <c r="O196" s="203"/>
      <c r="P196" s="203"/>
      <c r="Q196" s="203"/>
      <c r="R196" s="203"/>
      <c r="S196" s="203"/>
      <c r="T196" s="20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8" t="s">
        <v>190</v>
      </c>
      <c r="AU196" s="198" t="s">
        <v>88</v>
      </c>
      <c r="AV196" s="13" t="s">
        <v>88</v>
      </c>
      <c r="AW196" s="13" t="s">
        <v>32</v>
      </c>
      <c r="AX196" s="13" t="s">
        <v>76</v>
      </c>
      <c r="AY196" s="198" t="s">
        <v>142</v>
      </c>
    </row>
    <row r="197" s="13" customFormat="1">
      <c r="A197" s="13"/>
      <c r="B197" s="196"/>
      <c r="C197" s="13"/>
      <c r="D197" s="197" t="s">
        <v>190</v>
      </c>
      <c r="E197" s="198" t="s">
        <v>1</v>
      </c>
      <c r="F197" s="199" t="s">
        <v>862</v>
      </c>
      <c r="G197" s="13"/>
      <c r="H197" s="200">
        <v>16.5</v>
      </c>
      <c r="I197" s="201"/>
      <c r="J197" s="13"/>
      <c r="K197" s="13"/>
      <c r="L197" s="196"/>
      <c r="M197" s="202"/>
      <c r="N197" s="203"/>
      <c r="O197" s="203"/>
      <c r="P197" s="203"/>
      <c r="Q197" s="203"/>
      <c r="R197" s="203"/>
      <c r="S197" s="203"/>
      <c r="T197" s="20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8" t="s">
        <v>190</v>
      </c>
      <c r="AU197" s="198" t="s">
        <v>88</v>
      </c>
      <c r="AV197" s="13" t="s">
        <v>88</v>
      </c>
      <c r="AW197" s="13" t="s">
        <v>32</v>
      </c>
      <c r="AX197" s="13" t="s">
        <v>76</v>
      </c>
      <c r="AY197" s="198" t="s">
        <v>142</v>
      </c>
    </row>
    <row r="198" s="14" customFormat="1">
      <c r="A198" s="14"/>
      <c r="B198" s="205"/>
      <c r="C198" s="14"/>
      <c r="D198" s="197" t="s">
        <v>190</v>
      </c>
      <c r="E198" s="206" t="s">
        <v>1</v>
      </c>
      <c r="F198" s="207" t="s">
        <v>195</v>
      </c>
      <c r="G198" s="14"/>
      <c r="H198" s="208">
        <v>116.61</v>
      </c>
      <c r="I198" s="209"/>
      <c r="J198" s="14"/>
      <c r="K198" s="14"/>
      <c r="L198" s="205"/>
      <c r="M198" s="210"/>
      <c r="N198" s="211"/>
      <c r="O198" s="211"/>
      <c r="P198" s="211"/>
      <c r="Q198" s="211"/>
      <c r="R198" s="211"/>
      <c r="S198" s="211"/>
      <c r="T198" s="21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6" t="s">
        <v>190</v>
      </c>
      <c r="AU198" s="206" t="s">
        <v>88</v>
      </c>
      <c r="AV198" s="14" t="s">
        <v>141</v>
      </c>
      <c r="AW198" s="14" t="s">
        <v>32</v>
      </c>
      <c r="AX198" s="14" t="s">
        <v>80</v>
      </c>
      <c r="AY198" s="206" t="s">
        <v>142</v>
      </c>
    </row>
    <row r="199" s="2" customFormat="1" ht="16.5" customHeight="1">
      <c r="A199" s="36"/>
      <c r="B199" s="175"/>
      <c r="C199" s="176" t="s">
        <v>7</v>
      </c>
      <c r="D199" s="176" t="s">
        <v>143</v>
      </c>
      <c r="E199" s="177" t="s">
        <v>342</v>
      </c>
      <c r="F199" s="178" t="s">
        <v>343</v>
      </c>
      <c r="G199" s="179" t="s">
        <v>218</v>
      </c>
      <c r="H199" s="180">
        <v>233.22</v>
      </c>
      <c r="I199" s="181"/>
      <c r="J199" s="182">
        <f>ROUND(I199*H199,2)</f>
        <v>0</v>
      </c>
      <c r="K199" s="178" t="s">
        <v>1</v>
      </c>
      <c r="L199" s="37"/>
      <c r="M199" s="183" t="s">
        <v>1</v>
      </c>
      <c r="N199" s="184" t="s">
        <v>42</v>
      </c>
      <c r="O199" s="75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141</v>
      </c>
      <c r="AT199" s="187" t="s">
        <v>143</v>
      </c>
      <c r="AU199" s="187" t="s">
        <v>88</v>
      </c>
      <c r="AY199" s="17" t="s">
        <v>142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88</v>
      </c>
      <c r="BK199" s="188">
        <f>ROUND(I199*H199,2)</f>
        <v>0</v>
      </c>
      <c r="BL199" s="17" t="s">
        <v>141</v>
      </c>
      <c r="BM199" s="187" t="s">
        <v>290</v>
      </c>
    </row>
    <row r="200" s="13" customFormat="1">
      <c r="A200" s="13"/>
      <c r="B200" s="196"/>
      <c r="C200" s="13"/>
      <c r="D200" s="197" t="s">
        <v>190</v>
      </c>
      <c r="E200" s="198" t="s">
        <v>1</v>
      </c>
      <c r="F200" s="199" t="s">
        <v>865</v>
      </c>
      <c r="G200" s="13"/>
      <c r="H200" s="200">
        <v>116.61</v>
      </c>
      <c r="I200" s="201"/>
      <c r="J200" s="13"/>
      <c r="K200" s="13"/>
      <c r="L200" s="196"/>
      <c r="M200" s="202"/>
      <c r="N200" s="203"/>
      <c r="O200" s="203"/>
      <c r="P200" s="203"/>
      <c r="Q200" s="203"/>
      <c r="R200" s="203"/>
      <c r="S200" s="203"/>
      <c r="T200" s="20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8" t="s">
        <v>190</v>
      </c>
      <c r="AU200" s="198" t="s">
        <v>88</v>
      </c>
      <c r="AV200" s="13" t="s">
        <v>88</v>
      </c>
      <c r="AW200" s="13" t="s">
        <v>32</v>
      </c>
      <c r="AX200" s="13" t="s">
        <v>76</v>
      </c>
      <c r="AY200" s="198" t="s">
        <v>142</v>
      </c>
    </row>
    <row r="201" s="13" customFormat="1">
      <c r="A201" s="13"/>
      <c r="B201" s="196"/>
      <c r="C201" s="13"/>
      <c r="D201" s="197" t="s">
        <v>190</v>
      </c>
      <c r="E201" s="198" t="s">
        <v>1</v>
      </c>
      <c r="F201" s="199" t="s">
        <v>866</v>
      </c>
      <c r="G201" s="13"/>
      <c r="H201" s="200">
        <v>116.61</v>
      </c>
      <c r="I201" s="201"/>
      <c r="J201" s="13"/>
      <c r="K201" s="13"/>
      <c r="L201" s="196"/>
      <c r="M201" s="202"/>
      <c r="N201" s="203"/>
      <c r="O201" s="203"/>
      <c r="P201" s="203"/>
      <c r="Q201" s="203"/>
      <c r="R201" s="203"/>
      <c r="S201" s="203"/>
      <c r="T201" s="20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8" t="s">
        <v>190</v>
      </c>
      <c r="AU201" s="198" t="s">
        <v>88</v>
      </c>
      <c r="AV201" s="13" t="s">
        <v>88</v>
      </c>
      <c r="AW201" s="13" t="s">
        <v>32</v>
      </c>
      <c r="AX201" s="13" t="s">
        <v>76</v>
      </c>
      <c r="AY201" s="198" t="s">
        <v>142</v>
      </c>
    </row>
    <row r="202" s="14" customFormat="1">
      <c r="A202" s="14"/>
      <c r="B202" s="205"/>
      <c r="C202" s="14"/>
      <c r="D202" s="197" t="s">
        <v>190</v>
      </c>
      <c r="E202" s="206" t="s">
        <v>1</v>
      </c>
      <c r="F202" s="207" t="s">
        <v>195</v>
      </c>
      <c r="G202" s="14"/>
      <c r="H202" s="208">
        <v>233.22</v>
      </c>
      <c r="I202" s="209"/>
      <c r="J202" s="14"/>
      <c r="K202" s="14"/>
      <c r="L202" s="205"/>
      <c r="M202" s="210"/>
      <c r="N202" s="211"/>
      <c r="O202" s="211"/>
      <c r="P202" s="211"/>
      <c r="Q202" s="211"/>
      <c r="R202" s="211"/>
      <c r="S202" s="211"/>
      <c r="T202" s="21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6" t="s">
        <v>190</v>
      </c>
      <c r="AU202" s="206" t="s">
        <v>88</v>
      </c>
      <c r="AV202" s="14" t="s">
        <v>141</v>
      </c>
      <c r="AW202" s="14" t="s">
        <v>32</v>
      </c>
      <c r="AX202" s="14" t="s">
        <v>80</v>
      </c>
      <c r="AY202" s="206" t="s">
        <v>142</v>
      </c>
    </row>
    <row r="203" s="2" customFormat="1" ht="24.15" customHeight="1">
      <c r="A203" s="36"/>
      <c r="B203" s="175"/>
      <c r="C203" s="176" t="s">
        <v>108</v>
      </c>
      <c r="D203" s="176" t="s">
        <v>143</v>
      </c>
      <c r="E203" s="177" t="s">
        <v>867</v>
      </c>
      <c r="F203" s="178" t="s">
        <v>868</v>
      </c>
      <c r="G203" s="179" t="s">
        <v>218</v>
      </c>
      <c r="H203" s="180">
        <v>2.2999999999999998</v>
      </c>
      <c r="I203" s="181"/>
      <c r="J203" s="182">
        <f>ROUND(I203*H203,2)</f>
        <v>0</v>
      </c>
      <c r="K203" s="178" t="s">
        <v>155</v>
      </c>
      <c r="L203" s="37"/>
      <c r="M203" s="183" t="s">
        <v>1</v>
      </c>
      <c r="N203" s="184" t="s">
        <v>42</v>
      </c>
      <c r="O203" s="75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141</v>
      </c>
      <c r="AT203" s="187" t="s">
        <v>143</v>
      </c>
      <c r="AU203" s="187" t="s">
        <v>88</v>
      </c>
      <c r="AY203" s="17" t="s">
        <v>142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7" t="s">
        <v>88</v>
      </c>
      <c r="BK203" s="188">
        <f>ROUND(I203*H203,2)</f>
        <v>0</v>
      </c>
      <c r="BL203" s="17" t="s">
        <v>141</v>
      </c>
      <c r="BM203" s="187" t="s">
        <v>294</v>
      </c>
    </row>
    <row r="204" s="13" customFormat="1">
      <c r="A204" s="13"/>
      <c r="B204" s="196"/>
      <c r="C204" s="13"/>
      <c r="D204" s="197" t="s">
        <v>190</v>
      </c>
      <c r="E204" s="198" t="s">
        <v>1</v>
      </c>
      <c r="F204" s="199" t="s">
        <v>869</v>
      </c>
      <c r="G204" s="13"/>
      <c r="H204" s="200">
        <v>2.2999999999999998</v>
      </c>
      <c r="I204" s="201"/>
      <c r="J204" s="13"/>
      <c r="K204" s="13"/>
      <c r="L204" s="196"/>
      <c r="M204" s="202"/>
      <c r="N204" s="203"/>
      <c r="O204" s="203"/>
      <c r="P204" s="203"/>
      <c r="Q204" s="203"/>
      <c r="R204" s="203"/>
      <c r="S204" s="203"/>
      <c r="T204" s="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8" t="s">
        <v>190</v>
      </c>
      <c r="AU204" s="198" t="s">
        <v>88</v>
      </c>
      <c r="AV204" s="13" t="s">
        <v>88</v>
      </c>
      <c r="AW204" s="13" t="s">
        <v>32</v>
      </c>
      <c r="AX204" s="13" t="s">
        <v>76</v>
      </c>
      <c r="AY204" s="198" t="s">
        <v>142</v>
      </c>
    </row>
    <row r="205" s="14" customFormat="1">
      <c r="A205" s="14"/>
      <c r="B205" s="205"/>
      <c r="C205" s="14"/>
      <c r="D205" s="197" t="s">
        <v>190</v>
      </c>
      <c r="E205" s="206" t="s">
        <v>1</v>
      </c>
      <c r="F205" s="207" t="s">
        <v>195</v>
      </c>
      <c r="G205" s="14"/>
      <c r="H205" s="208">
        <v>2.2999999999999998</v>
      </c>
      <c r="I205" s="209"/>
      <c r="J205" s="14"/>
      <c r="K205" s="14"/>
      <c r="L205" s="205"/>
      <c r="M205" s="210"/>
      <c r="N205" s="211"/>
      <c r="O205" s="211"/>
      <c r="P205" s="211"/>
      <c r="Q205" s="211"/>
      <c r="R205" s="211"/>
      <c r="S205" s="211"/>
      <c r="T205" s="21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6" t="s">
        <v>190</v>
      </c>
      <c r="AU205" s="206" t="s">
        <v>88</v>
      </c>
      <c r="AV205" s="14" t="s">
        <v>141</v>
      </c>
      <c r="AW205" s="14" t="s">
        <v>32</v>
      </c>
      <c r="AX205" s="14" t="s">
        <v>80</v>
      </c>
      <c r="AY205" s="206" t="s">
        <v>142</v>
      </c>
    </row>
    <row r="206" s="2" customFormat="1" ht="16.5" customHeight="1">
      <c r="A206" s="36"/>
      <c r="B206" s="175"/>
      <c r="C206" s="176" t="s">
        <v>295</v>
      </c>
      <c r="D206" s="176" t="s">
        <v>143</v>
      </c>
      <c r="E206" s="177" t="s">
        <v>870</v>
      </c>
      <c r="F206" s="178" t="s">
        <v>871</v>
      </c>
      <c r="G206" s="179" t="s">
        <v>218</v>
      </c>
      <c r="H206" s="180">
        <v>2.2999999999999998</v>
      </c>
      <c r="I206" s="181"/>
      <c r="J206" s="182">
        <f>ROUND(I206*H206,2)</f>
        <v>0</v>
      </c>
      <c r="K206" s="178" t="s">
        <v>155</v>
      </c>
      <c r="L206" s="37"/>
      <c r="M206" s="183" t="s">
        <v>1</v>
      </c>
      <c r="N206" s="184" t="s">
        <v>42</v>
      </c>
      <c r="O206" s="75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7" t="s">
        <v>141</v>
      </c>
      <c r="AT206" s="187" t="s">
        <v>143</v>
      </c>
      <c r="AU206" s="187" t="s">
        <v>88</v>
      </c>
      <c r="AY206" s="17" t="s">
        <v>142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7" t="s">
        <v>88</v>
      </c>
      <c r="BK206" s="188">
        <f>ROUND(I206*H206,2)</f>
        <v>0</v>
      </c>
      <c r="BL206" s="17" t="s">
        <v>141</v>
      </c>
      <c r="BM206" s="187" t="s">
        <v>298</v>
      </c>
    </row>
    <row r="207" s="2" customFormat="1" ht="24.15" customHeight="1">
      <c r="A207" s="36"/>
      <c r="B207" s="175"/>
      <c r="C207" s="176" t="s">
        <v>245</v>
      </c>
      <c r="D207" s="176" t="s">
        <v>143</v>
      </c>
      <c r="E207" s="177" t="s">
        <v>319</v>
      </c>
      <c r="F207" s="178" t="s">
        <v>320</v>
      </c>
      <c r="G207" s="179" t="s">
        <v>218</v>
      </c>
      <c r="H207" s="180">
        <v>82.049999999999997</v>
      </c>
      <c r="I207" s="181"/>
      <c r="J207" s="182">
        <f>ROUND(I207*H207,2)</f>
        <v>0</v>
      </c>
      <c r="K207" s="178" t="s">
        <v>1</v>
      </c>
      <c r="L207" s="37"/>
      <c r="M207" s="183" t="s">
        <v>1</v>
      </c>
      <c r="N207" s="184" t="s">
        <v>42</v>
      </c>
      <c r="O207" s="75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141</v>
      </c>
      <c r="AT207" s="187" t="s">
        <v>143</v>
      </c>
      <c r="AU207" s="187" t="s">
        <v>88</v>
      </c>
      <c r="AY207" s="17" t="s">
        <v>142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88</v>
      </c>
      <c r="BK207" s="188">
        <f>ROUND(I207*H207,2)</f>
        <v>0</v>
      </c>
      <c r="BL207" s="17" t="s">
        <v>141</v>
      </c>
      <c r="BM207" s="187" t="s">
        <v>301</v>
      </c>
    </row>
    <row r="208" s="13" customFormat="1">
      <c r="A208" s="13"/>
      <c r="B208" s="196"/>
      <c r="C208" s="13"/>
      <c r="D208" s="197" t="s">
        <v>190</v>
      </c>
      <c r="E208" s="198" t="s">
        <v>1</v>
      </c>
      <c r="F208" s="199" t="s">
        <v>860</v>
      </c>
      <c r="G208" s="13"/>
      <c r="H208" s="200">
        <v>32</v>
      </c>
      <c r="I208" s="201"/>
      <c r="J208" s="13"/>
      <c r="K208" s="13"/>
      <c r="L208" s="196"/>
      <c r="M208" s="202"/>
      <c r="N208" s="203"/>
      <c r="O208" s="203"/>
      <c r="P208" s="203"/>
      <c r="Q208" s="203"/>
      <c r="R208" s="203"/>
      <c r="S208" s="203"/>
      <c r="T208" s="20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8" t="s">
        <v>190</v>
      </c>
      <c r="AU208" s="198" t="s">
        <v>88</v>
      </c>
      <c r="AV208" s="13" t="s">
        <v>88</v>
      </c>
      <c r="AW208" s="13" t="s">
        <v>32</v>
      </c>
      <c r="AX208" s="13" t="s">
        <v>76</v>
      </c>
      <c r="AY208" s="198" t="s">
        <v>142</v>
      </c>
    </row>
    <row r="209" s="13" customFormat="1">
      <c r="A209" s="13"/>
      <c r="B209" s="196"/>
      <c r="C209" s="13"/>
      <c r="D209" s="197" t="s">
        <v>190</v>
      </c>
      <c r="E209" s="198" t="s">
        <v>1</v>
      </c>
      <c r="F209" s="199" t="s">
        <v>861</v>
      </c>
      <c r="G209" s="13"/>
      <c r="H209" s="200">
        <v>33.549999999999997</v>
      </c>
      <c r="I209" s="201"/>
      <c r="J209" s="13"/>
      <c r="K209" s="13"/>
      <c r="L209" s="196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190</v>
      </c>
      <c r="AU209" s="198" t="s">
        <v>88</v>
      </c>
      <c r="AV209" s="13" t="s">
        <v>88</v>
      </c>
      <c r="AW209" s="13" t="s">
        <v>32</v>
      </c>
      <c r="AX209" s="13" t="s">
        <v>76</v>
      </c>
      <c r="AY209" s="198" t="s">
        <v>142</v>
      </c>
    </row>
    <row r="210" s="13" customFormat="1">
      <c r="A210" s="13"/>
      <c r="B210" s="196"/>
      <c r="C210" s="13"/>
      <c r="D210" s="197" t="s">
        <v>190</v>
      </c>
      <c r="E210" s="198" t="s">
        <v>1</v>
      </c>
      <c r="F210" s="199" t="s">
        <v>862</v>
      </c>
      <c r="G210" s="13"/>
      <c r="H210" s="200">
        <v>16.5</v>
      </c>
      <c r="I210" s="201"/>
      <c r="J210" s="13"/>
      <c r="K210" s="13"/>
      <c r="L210" s="196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190</v>
      </c>
      <c r="AU210" s="198" t="s">
        <v>88</v>
      </c>
      <c r="AV210" s="13" t="s">
        <v>88</v>
      </c>
      <c r="AW210" s="13" t="s">
        <v>32</v>
      </c>
      <c r="AX210" s="13" t="s">
        <v>76</v>
      </c>
      <c r="AY210" s="198" t="s">
        <v>142</v>
      </c>
    </row>
    <row r="211" s="14" customFormat="1">
      <c r="A211" s="14"/>
      <c r="B211" s="205"/>
      <c r="C211" s="14"/>
      <c r="D211" s="197" t="s">
        <v>190</v>
      </c>
      <c r="E211" s="206" t="s">
        <v>1</v>
      </c>
      <c r="F211" s="207" t="s">
        <v>195</v>
      </c>
      <c r="G211" s="14"/>
      <c r="H211" s="208">
        <v>82.049999999999997</v>
      </c>
      <c r="I211" s="209"/>
      <c r="J211" s="14"/>
      <c r="K211" s="14"/>
      <c r="L211" s="205"/>
      <c r="M211" s="210"/>
      <c r="N211" s="211"/>
      <c r="O211" s="211"/>
      <c r="P211" s="211"/>
      <c r="Q211" s="211"/>
      <c r="R211" s="211"/>
      <c r="S211" s="211"/>
      <c r="T211" s="21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6" t="s">
        <v>190</v>
      </c>
      <c r="AU211" s="206" t="s">
        <v>88</v>
      </c>
      <c r="AV211" s="14" t="s">
        <v>141</v>
      </c>
      <c r="AW211" s="14" t="s">
        <v>32</v>
      </c>
      <c r="AX211" s="14" t="s">
        <v>80</v>
      </c>
      <c r="AY211" s="206" t="s">
        <v>142</v>
      </c>
    </row>
    <row r="212" s="2" customFormat="1" ht="24.15" customHeight="1">
      <c r="A212" s="36"/>
      <c r="B212" s="175"/>
      <c r="C212" s="176" t="s">
        <v>303</v>
      </c>
      <c r="D212" s="176" t="s">
        <v>143</v>
      </c>
      <c r="E212" s="177" t="s">
        <v>325</v>
      </c>
      <c r="F212" s="178" t="s">
        <v>326</v>
      </c>
      <c r="G212" s="179" t="s">
        <v>218</v>
      </c>
      <c r="H212" s="180">
        <v>82.049999999999997</v>
      </c>
      <c r="I212" s="181"/>
      <c r="J212" s="182">
        <f>ROUND(I212*H212,2)</f>
        <v>0</v>
      </c>
      <c r="K212" s="178" t="s">
        <v>1</v>
      </c>
      <c r="L212" s="37"/>
      <c r="M212" s="183" t="s">
        <v>1</v>
      </c>
      <c r="N212" s="184" t="s">
        <v>42</v>
      </c>
      <c r="O212" s="75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141</v>
      </c>
      <c r="AT212" s="187" t="s">
        <v>143</v>
      </c>
      <c r="AU212" s="187" t="s">
        <v>88</v>
      </c>
      <c r="AY212" s="17" t="s">
        <v>142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7" t="s">
        <v>88</v>
      </c>
      <c r="BK212" s="188">
        <f>ROUND(I212*H212,2)</f>
        <v>0</v>
      </c>
      <c r="BL212" s="17" t="s">
        <v>141</v>
      </c>
      <c r="BM212" s="187" t="s">
        <v>306</v>
      </c>
    </row>
    <row r="213" s="12" customFormat="1" ht="22.8" customHeight="1">
      <c r="A213" s="12"/>
      <c r="B213" s="164"/>
      <c r="C213" s="12"/>
      <c r="D213" s="165" t="s">
        <v>75</v>
      </c>
      <c r="E213" s="189" t="s">
        <v>223</v>
      </c>
      <c r="F213" s="189" t="s">
        <v>377</v>
      </c>
      <c r="G213" s="12"/>
      <c r="H213" s="12"/>
      <c r="I213" s="167"/>
      <c r="J213" s="190">
        <f>BK213</f>
        <v>0</v>
      </c>
      <c r="K213" s="12"/>
      <c r="L213" s="164"/>
      <c r="M213" s="169"/>
      <c r="N213" s="170"/>
      <c r="O213" s="170"/>
      <c r="P213" s="171">
        <f>SUM(P214:P226)</f>
        <v>0</v>
      </c>
      <c r="Q213" s="170"/>
      <c r="R213" s="171">
        <f>SUM(R214:R226)</f>
        <v>0</v>
      </c>
      <c r="S213" s="170"/>
      <c r="T213" s="172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5" t="s">
        <v>80</v>
      </c>
      <c r="AT213" s="173" t="s">
        <v>75</v>
      </c>
      <c r="AU213" s="173" t="s">
        <v>80</v>
      </c>
      <c r="AY213" s="165" t="s">
        <v>142</v>
      </c>
      <c r="BK213" s="174">
        <f>SUM(BK214:BK226)</f>
        <v>0</v>
      </c>
    </row>
    <row r="214" s="2" customFormat="1" ht="37.8" customHeight="1">
      <c r="A214" s="36"/>
      <c r="B214" s="175"/>
      <c r="C214" s="176" t="s">
        <v>254</v>
      </c>
      <c r="D214" s="176" t="s">
        <v>143</v>
      </c>
      <c r="E214" s="177" t="s">
        <v>872</v>
      </c>
      <c r="F214" s="178" t="s">
        <v>873</v>
      </c>
      <c r="G214" s="179" t="s">
        <v>218</v>
      </c>
      <c r="H214" s="180">
        <v>20</v>
      </c>
      <c r="I214" s="181"/>
      <c r="J214" s="182">
        <f>ROUND(I214*H214,2)</f>
        <v>0</v>
      </c>
      <c r="K214" s="178" t="s">
        <v>155</v>
      </c>
      <c r="L214" s="37"/>
      <c r="M214" s="183" t="s">
        <v>1</v>
      </c>
      <c r="N214" s="184" t="s">
        <v>42</v>
      </c>
      <c r="O214" s="75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141</v>
      </c>
      <c r="AT214" s="187" t="s">
        <v>143</v>
      </c>
      <c r="AU214" s="187" t="s">
        <v>88</v>
      </c>
      <c r="AY214" s="17" t="s">
        <v>142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88</v>
      </c>
      <c r="BK214" s="188">
        <f>ROUND(I214*H214,2)</f>
        <v>0</v>
      </c>
      <c r="BL214" s="17" t="s">
        <v>141</v>
      </c>
      <c r="BM214" s="187" t="s">
        <v>309</v>
      </c>
    </row>
    <row r="215" s="13" customFormat="1">
      <c r="A215" s="13"/>
      <c r="B215" s="196"/>
      <c r="C215" s="13"/>
      <c r="D215" s="197" t="s">
        <v>190</v>
      </c>
      <c r="E215" s="198" t="s">
        <v>1</v>
      </c>
      <c r="F215" s="199" t="s">
        <v>874</v>
      </c>
      <c r="G215" s="13"/>
      <c r="H215" s="200">
        <v>20</v>
      </c>
      <c r="I215" s="201"/>
      <c r="J215" s="13"/>
      <c r="K215" s="13"/>
      <c r="L215" s="196"/>
      <c r="M215" s="202"/>
      <c r="N215" s="203"/>
      <c r="O215" s="203"/>
      <c r="P215" s="203"/>
      <c r="Q215" s="203"/>
      <c r="R215" s="203"/>
      <c r="S215" s="203"/>
      <c r="T215" s="20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8" t="s">
        <v>190</v>
      </c>
      <c r="AU215" s="198" t="s">
        <v>88</v>
      </c>
      <c r="AV215" s="13" t="s">
        <v>88</v>
      </c>
      <c r="AW215" s="13" t="s">
        <v>32</v>
      </c>
      <c r="AX215" s="13" t="s">
        <v>76</v>
      </c>
      <c r="AY215" s="198" t="s">
        <v>142</v>
      </c>
    </row>
    <row r="216" s="14" customFormat="1">
      <c r="A216" s="14"/>
      <c r="B216" s="205"/>
      <c r="C216" s="14"/>
      <c r="D216" s="197" t="s">
        <v>190</v>
      </c>
      <c r="E216" s="206" t="s">
        <v>1</v>
      </c>
      <c r="F216" s="207" t="s">
        <v>195</v>
      </c>
      <c r="G216" s="14"/>
      <c r="H216" s="208">
        <v>20</v>
      </c>
      <c r="I216" s="209"/>
      <c r="J216" s="14"/>
      <c r="K216" s="14"/>
      <c r="L216" s="205"/>
      <c r="M216" s="210"/>
      <c r="N216" s="211"/>
      <c r="O216" s="211"/>
      <c r="P216" s="211"/>
      <c r="Q216" s="211"/>
      <c r="R216" s="211"/>
      <c r="S216" s="211"/>
      <c r="T216" s="21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6" t="s">
        <v>190</v>
      </c>
      <c r="AU216" s="206" t="s">
        <v>88</v>
      </c>
      <c r="AV216" s="14" t="s">
        <v>141</v>
      </c>
      <c r="AW216" s="14" t="s">
        <v>32</v>
      </c>
      <c r="AX216" s="14" t="s">
        <v>80</v>
      </c>
      <c r="AY216" s="206" t="s">
        <v>142</v>
      </c>
    </row>
    <row r="217" s="2" customFormat="1" ht="16.5" customHeight="1">
      <c r="A217" s="36"/>
      <c r="B217" s="175"/>
      <c r="C217" s="176" t="s">
        <v>313</v>
      </c>
      <c r="D217" s="176" t="s">
        <v>143</v>
      </c>
      <c r="E217" s="177" t="s">
        <v>875</v>
      </c>
      <c r="F217" s="178" t="s">
        <v>876</v>
      </c>
      <c r="G217" s="179" t="s">
        <v>189</v>
      </c>
      <c r="H217" s="180">
        <v>13.199999999999999</v>
      </c>
      <c r="I217" s="181"/>
      <c r="J217" s="182">
        <f>ROUND(I217*H217,2)</f>
        <v>0</v>
      </c>
      <c r="K217" s="178" t="s">
        <v>155</v>
      </c>
      <c r="L217" s="37"/>
      <c r="M217" s="183" t="s">
        <v>1</v>
      </c>
      <c r="N217" s="184" t="s">
        <v>42</v>
      </c>
      <c r="O217" s="75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141</v>
      </c>
      <c r="AT217" s="187" t="s">
        <v>143</v>
      </c>
      <c r="AU217" s="187" t="s">
        <v>88</v>
      </c>
      <c r="AY217" s="17" t="s">
        <v>142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7" t="s">
        <v>88</v>
      </c>
      <c r="BK217" s="188">
        <f>ROUND(I217*H217,2)</f>
        <v>0</v>
      </c>
      <c r="BL217" s="17" t="s">
        <v>141</v>
      </c>
      <c r="BM217" s="187" t="s">
        <v>316</v>
      </c>
    </row>
    <row r="218" s="13" customFormat="1">
      <c r="A218" s="13"/>
      <c r="B218" s="196"/>
      <c r="C218" s="13"/>
      <c r="D218" s="197" t="s">
        <v>190</v>
      </c>
      <c r="E218" s="198" t="s">
        <v>1</v>
      </c>
      <c r="F218" s="199" t="s">
        <v>877</v>
      </c>
      <c r="G218" s="13"/>
      <c r="H218" s="200">
        <v>13.199999999999999</v>
      </c>
      <c r="I218" s="201"/>
      <c r="J218" s="13"/>
      <c r="K218" s="13"/>
      <c r="L218" s="196"/>
      <c r="M218" s="202"/>
      <c r="N218" s="203"/>
      <c r="O218" s="203"/>
      <c r="P218" s="203"/>
      <c r="Q218" s="203"/>
      <c r="R218" s="203"/>
      <c r="S218" s="203"/>
      <c r="T218" s="20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8" t="s">
        <v>190</v>
      </c>
      <c r="AU218" s="198" t="s">
        <v>88</v>
      </c>
      <c r="AV218" s="13" t="s">
        <v>88</v>
      </c>
      <c r="AW218" s="13" t="s">
        <v>32</v>
      </c>
      <c r="AX218" s="13" t="s">
        <v>76</v>
      </c>
      <c r="AY218" s="198" t="s">
        <v>142</v>
      </c>
    </row>
    <row r="219" s="14" customFormat="1">
      <c r="A219" s="14"/>
      <c r="B219" s="205"/>
      <c r="C219" s="14"/>
      <c r="D219" s="197" t="s">
        <v>190</v>
      </c>
      <c r="E219" s="206" t="s">
        <v>1</v>
      </c>
      <c r="F219" s="207" t="s">
        <v>195</v>
      </c>
      <c r="G219" s="14"/>
      <c r="H219" s="208">
        <v>13.199999999999999</v>
      </c>
      <c r="I219" s="209"/>
      <c r="J219" s="14"/>
      <c r="K219" s="14"/>
      <c r="L219" s="205"/>
      <c r="M219" s="210"/>
      <c r="N219" s="211"/>
      <c r="O219" s="211"/>
      <c r="P219" s="211"/>
      <c r="Q219" s="211"/>
      <c r="R219" s="211"/>
      <c r="S219" s="211"/>
      <c r="T219" s="21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6" t="s">
        <v>190</v>
      </c>
      <c r="AU219" s="206" t="s">
        <v>88</v>
      </c>
      <c r="AV219" s="14" t="s">
        <v>141</v>
      </c>
      <c r="AW219" s="14" t="s">
        <v>32</v>
      </c>
      <c r="AX219" s="14" t="s">
        <v>80</v>
      </c>
      <c r="AY219" s="206" t="s">
        <v>142</v>
      </c>
    </row>
    <row r="220" s="2" customFormat="1" ht="24.15" customHeight="1">
      <c r="A220" s="36"/>
      <c r="B220" s="175"/>
      <c r="C220" s="176" t="s">
        <v>258</v>
      </c>
      <c r="D220" s="176" t="s">
        <v>143</v>
      </c>
      <c r="E220" s="177" t="s">
        <v>878</v>
      </c>
      <c r="F220" s="178" t="s">
        <v>879</v>
      </c>
      <c r="G220" s="179" t="s">
        <v>189</v>
      </c>
      <c r="H220" s="180">
        <v>0.93600000000000005</v>
      </c>
      <c r="I220" s="181"/>
      <c r="J220" s="182">
        <f>ROUND(I220*H220,2)</f>
        <v>0</v>
      </c>
      <c r="K220" s="178" t="s">
        <v>155</v>
      </c>
      <c r="L220" s="37"/>
      <c r="M220" s="183" t="s">
        <v>1</v>
      </c>
      <c r="N220" s="184" t="s">
        <v>42</v>
      </c>
      <c r="O220" s="75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141</v>
      </c>
      <c r="AT220" s="187" t="s">
        <v>143</v>
      </c>
      <c r="AU220" s="187" t="s">
        <v>88</v>
      </c>
      <c r="AY220" s="17" t="s">
        <v>142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88</v>
      </c>
      <c r="BK220" s="188">
        <f>ROUND(I220*H220,2)</f>
        <v>0</v>
      </c>
      <c r="BL220" s="17" t="s">
        <v>141</v>
      </c>
      <c r="BM220" s="187" t="s">
        <v>321</v>
      </c>
    </row>
    <row r="221" s="13" customFormat="1">
      <c r="A221" s="13"/>
      <c r="B221" s="196"/>
      <c r="C221" s="13"/>
      <c r="D221" s="197" t="s">
        <v>190</v>
      </c>
      <c r="E221" s="198" t="s">
        <v>1</v>
      </c>
      <c r="F221" s="199" t="s">
        <v>880</v>
      </c>
      <c r="G221" s="13"/>
      <c r="H221" s="200">
        <v>0.93600000000000005</v>
      </c>
      <c r="I221" s="201"/>
      <c r="J221" s="13"/>
      <c r="K221" s="13"/>
      <c r="L221" s="196"/>
      <c r="M221" s="202"/>
      <c r="N221" s="203"/>
      <c r="O221" s="203"/>
      <c r="P221" s="203"/>
      <c r="Q221" s="203"/>
      <c r="R221" s="203"/>
      <c r="S221" s="203"/>
      <c r="T221" s="20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8" t="s">
        <v>190</v>
      </c>
      <c r="AU221" s="198" t="s">
        <v>88</v>
      </c>
      <c r="AV221" s="13" t="s">
        <v>88</v>
      </c>
      <c r="AW221" s="13" t="s">
        <v>32</v>
      </c>
      <c r="AX221" s="13" t="s">
        <v>76</v>
      </c>
      <c r="AY221" s="198" t="s">
        <v>142</v>
      </c>
    </row>
    <row r="222" s="14" customFormat="1">
      <c r="A222" s="14"/>
      <c r="B222" s="205"/>
      <c r="C222" s="14"/>
      <c r="D222" s="197" t="s">
        <v>190</v>
      </c>
      <c r="E222" s="206" t="s">
        <v>1</v>
      </c>
      <c r="F222" s="207" t="s">
        <v>195</v>
      </c>
      <c r="G222" s="14"/>
      <c r="H222" s="208">
        <v>0.93600000000000005</v>
      </c>
      <c r="I222" s="209"/>
      <c r="J222" s="14"/>
      <c r="K222" s="14"/>
      <c r="L222" s="205"/>
      <c r="M222" s="210"/>
      <c r="N222" s="211"/>
      <c r="O222" s="211"/>
      <c r="P222" s="211"/>
      <c r="Q222" s="211"/>
      <c r="R222" s="211"/>
      <c r="S222" s="211"/>
      <c r="T222" s="21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6" t="s">
        <v>190</v>
      </c>
      <c r="AU222" s="206" t="s">
        <v>88</v>
      </c>
      <c r="AV222" s="14" t="s">
        <v>141</v>
      </c>
      <c r="AW222" s="14" t="s">
        <v>32</v>
      </c>
      <c r="AX222" s="14" t="s">
        <v>80</v>
      </c>
      <c r="AY222" s="206" t="s">
        <v>142</v>
      </c>
    </row>
    <row r="223" s="2" customFormat="1" ht="37.8" customHeight="1">
      <c r="A223" s="36"/>
      <c r="B223" s="175"/>
      <c r="C223" s="176" t="s">
        <v>324</v>
      </c>
      <c r="D223" s="176" t="s">
        <v>143</v>
      </c>
      <c r="E223" s="177" t="s">
        <v>881</v>
      </c>
      <c r="F223" s="178" t="s">
        <v>882</v>
      </c>
      <c r="G223" s="179" t="s">
        <v>189</v>
      </c>
      <c r="H223" s="180">
        <v>1.1499999999999999</v>
      </c>
      <c r="I223" s="181"/>
      <c r="J223" s="182">
        <f>ROUND(I223*H223,2)</f>
        <v>0</v>
      </c>
      <c r="K223" s="178" t="s">
        <v>155</v>
      </c>
      <c r="L223" s="37"/>
      <c r="M223" s="183" t="s">
        <v>1</v>
      </c>
      <c r="N223" s="184" t="s">
        <v>42</v>
      </c>
      <c r="O223" s="75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141</v>
      </c>
      <c r="AT223" s="187" t="s">
        <v>143</v>
      </c>
      <c r="AU223" s="187" t="s">
        <v>88</v>
      </c>
      <c r="AY223" s="17" t="s">
        <v>142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88</v>
      </c>
      <c r="BK223" s="188">
        <f>ROUND(I223*H223,2)</f>
        <v>0</v>
      </c>
      <c r="BL223" s="17" t="s">
        <v>141</v>
      </c>
      <c r="BM223" s="187" t="s">
        <v>327</v>
      </c>
    </row>
    <row r="224" s="13" customFormat="1">
      <c r="A224" s="13"/>
      <c r="B224" s="196"/>
      <c r="C224" s="13"/>
      <c r="D224" s="197" t="s">
        <v>190</v>
      </c>
      <c r="E224" s="198" t="s">
        <v>1</v>
      </c>
      <c r="F224" s="199" t="s">
        <v>883</v>
      </c>
      <c r="G224" s="13"/>
      <c r="H224" s="200">
        <v>0.25</v>
      </c>
      <c r="I224" s="201"/>
      <c r="J224" s="13"/>
      <c r="K224" s="13"/>
      <c r="L224" s="196"/>
      <c r="M224" s="202"/>
      <c r="N224" s="203"/>
      <c r="O224" s="203"/>
      <c r="P224" s="203"/>
      <c r="Q224" s="203"/>
      <c r="R224" s="203"/>
      <c r="S224" s="203"/>
      <c r="T224" s="20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8" t="s">
        <v>190</v>
      </c>
      <c r="AU224" s="198" t="s">
        <v>88</v>
      </c>
      <c r="AV224" s="13" t="s">
        <v>88</v>
      </c>
      <c r="AW224" s="13" t="s">
        <v>32</v>
      </c>
      <c r="AX224" s="13" t="s">
        <v>76</v>
      </c>
      <c r="AY224" s="198" t="s">
        <v>142</v>
      </c>
    </row>
    <row r="225" s="13" customFormat="1">
      <c r="A225" s="13"/>
      <c r="B225" s="196"/>
      <c r="C225" s="13"/>
      <c r="D225" s="197" t="s">
        <v>190</v>
      </c>
      <c r="E225" s="198" t="s">
        <v>1</v>
      </c>
      <c r="F225" s="199" t="s">
        <v>884</v>
      </c>
      <c r="G225" s="13"/>
      <c r="H225" s="200">
        <v>0.90000000000000002</v>
      </c>
      <c r="I225" s="201"/>
      <c r="J225" s="13"/>
      <c r="K225" s="13"/>
      <c r="L225" s="196"/>
      <c r="M225" s="202"/>
      <c r="N225" s="203"/>
      <c r="O225" s="203"/>
      <c r="P225" s="203"/>
      <c r="Q225" s="203"/>
      <c r="R225" s="203"/>
      <c r="S225" s="203"/>
      <c r="T225" s="20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8" t="s">
        <v>190</v>
      </c>
      <c r="AU225" s="198" t="s">
        <v>88</v>
      </c>
      <c r="AV225" s="13" t="s">
        <v>88</v>
      </c>
      <c r="AW225" s="13" t="s">
        <v>32</v>
      </c>
      <c r="AX225" s="13" t="s">
        <v>76</v>
      </c>
      <c r="AY225" s="198" t="s">
        <v>142</v>
      </c>
    </row>
    <row r="226" s="14" customFormat="1">
      <c r="A226" s="14"/>
      <c r="B226" s="205"/>
      <c r="C226" s="14"/>
      <c r="D226" s="197" t="s">
        <v>190</v>
      </c>
      <c r="E226" s="206" t="s">
        <v>1</v>
      </c>
      <c r="F226" s="207" t="s">
        <v>195</v>
      </c>
      <c r="G226" s="14"/>
      <c r="H226" s="208">
        <v>1.1499999999999999</v>
      </c>
      <c r="I226" s="209"/>
      <c r="J226" s="14"/>
      <c r="K226" s="14"/>
      <c r="L226" s="205"/>
      <c r="M226" s="210"/>
      <c r="N226" s="211"/>
      <c r="O226" s="211"/>
      <c r="P226" s="211"/>
      <c r="Q226" s="211"/>
      <c r="R226" s="211"/>
      <c r="S226" s="211"/>
      <c r="T226" s="21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6" t="s">
        <v>190</v>
      </c>
      <c r="AU226" s="206" t="s">
        <v>88</v>
      </c>
      <c r="AV226" s="14" t="s">
        <v>141</v>
      </c>
      <c r="AW226" s="14" t="s">
        <v>32</v>
      </c>
      <c r="AX226" s="14" t="s">
        <v>80</v>
      </c>
      <c r="AY226" s="206" t="s">
        <v>142</v>
      </c>
    </row>
    <row r="227" s="12" customFormat="1" ht="22.8" customHeight="1">
      <c r="A227" s="12"/>
      <c r="B227" s="164"/>
      <c r="C227" s="12"/>
      <c r="D227" s="165" t="s">
        <v>75</v>
      </c>
      <c r="E227" s="189" t="s">
        <v>448</v>
      </c>
      <c r="F227" s="189" t="s">
        <v>449</v>
      </c>
      <c r="G227" s="12"/>
      <c r="H227" s="12"/>
      <c r="I227" s="167"/>
      <c r="J227" s="190">
        <f>BK227</f>
        <v>0</v>
      </c>
      <c r="K227" s="12"/>
      <c r="L227" s="164"/>
      <c r="M227" s="169"/>
      <c r="N227" s="170"/>
      <c r="O227" s="170"/>
      <c r="P227" s="171">
        <f>SUM(P228:P232)</f>
        <v>0</v>
      </c>
      <c r="Q227" s="170"/>
      <c r="R227" s="171">
        <f>SUM(R228:R232)</f>
        <v>0</v>
      </c>
      <c r="S227" s="170"/>
      <c r="T227" s="172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5" t="s">
        <v>80</v>
      </c>
      <c r="AT227" s="173" t="s">
        <v>75</v>
      </c>
      <c r="AU227" s="173" t="s">
        <v>80</v>
      </c>
      <c r="AY227" s="165" t="s">
        <v>142</v>
      </c>
      <c r="BK227" s="174">
        <f>SUM(BK228:BK232)</f>
        <v>0</v>
      </c>
    </row>
    <row r="228" s="2" customFormat="1" ht="24.15" customHeight="1">
      <c r="A228" s="36"/>
      <c r="B228" s="175"/>
      <c r="C228" s="176" t="s">
        <v>263</v>
      </c>
      <c r="D228" s="176" t="s">
        <v>143</v>
      </c>
      <c r="E228" s="177" t="s">
        <v>454</v>
      </c>
      <c r="F228" s="178" t="s">
        <v>455</v>
      </c>
      <c r="G228" s="179" t="s">
        <v>205</v>
      </c>
      <c r="H228" s="180">
        <v>34.319000000000003</v>
      </c>
      <c r="I228" s="181"/>
      <c r="J228" s="182">
        <f>ROUND(I228*H228,2)</f>
        <v>0</v>
      </c>
      <c r="K228" s="178" t="s">
        <v>155</v>
      </c>
      <c r="L228" s="37"/>
      <c r="M228" s="183" t="s">
        <v>1</v>
      </c>
      <c r="N228" s="184" t="s">
        <v>42</v>
      </c>
      <c r="O228" s="75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141</v>
      </c>
      <c r="AT228" s="187" t="s">
        <v>143</v>
      </c>
      <c r="AU228" s="187" t="s">
        <v>88</v>
      </c>
      <c r="AY228" s="17" t="s">
        <v>142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7" t="s">
        <v>88</v>
      </c>
      <c r="BK228" s="188">
        <f>ROUND(I228*H228,2)</f>
        <v>0</v>
      </c>
      <c r="BL228" s="17" t="s">
        <v>141</v>
      </c>
      <c r="BM228" s="187" t="s">
        <v>330</v>
      </c>
    </row>
    <row r="229" s="2" customFormat="1" ht="24.15" customHeight="1">
      <c r="A229" s="36"/>
      <c r="B229" s="175"/>
      <c r="C229" s="176" t="s">
        <v>334</v>
      </c>
      <c r="D229" s="176" t="s">
        <v>143</v>
      </c>
      <c r="E229" s="177" t="s">
        <v>457</v>
      </c>
      <c r="F229" s="178" t="s">
        <v>458</v>
      </c>
      <c r="G229" s="179" t="s">
        <v>205</v>
      </c>
      <c r="H229" s="180">
        <v>480.46600000000001</v>
      </c>
      <c r="I229" s="181"/>
      <c r="J229" s="182">
        <f>ROUND(I229*H229,2)</f>
        <v>0</v>
      </c>
      <c r="K229" s="178" t="s">
        <v>155</v>
      </c>
      <c r="L229" s="37"/>
      <c r="M229" s="183" t="s">
        <v>1</v>
      </c>
      <c r="N229" s="184" t="s">
        <v>42</v>
      </c>
      <c r="O229" s="75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141</v>
      </c>
      <c r="AT229" s="187" t="s">
        <v>143</v>
      </c>
      <c r="AU229" s="187" t="s">
        <v>88</v>
      </c>
      <c r="AY229" s="17" t="s">
        <v>142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7" t="s">
        <v>88</v>
      </c>
      <c r="BK229" s="188">
        <f>ROUND(I229*H229,2)</f>
        <v>0</v>
      </c>
      <c r="BL229" s="17" t="s">
        <v>141</v>
      </c>
      <c r="BM229" s="187" t="s">
        <v>337</v>
      </c>
    </row>
    <row r="230" s="13" customFormat="1">
      <c r="A230" s="13"/>
      <c r="B230" s="196"/>
      <c r="C230" s="13"/>
      <c r="D230" s="197" t="s">
        <v>190</v>
      </c>
      <c r="E230" s="198" t="s">
        <v>1</v>
      </c>
      <c r="F230" s="199" t="s">
        <v>885</v>
      </c>
      <c r="G230" s="13"/>
      <c r="H230" s="200">
        <v>480.46600000000001</v>
      </c>
      <c r="I230" s="201"/>
      <c r="J230" s="13"/>
      <c r="K230" s="13"/>
      <c r="L230" s="196"/>
      <c r="M230" s="202"/>
      <c r="N230" s="203"/>
      <c r="O230" s="203"/>
      <c r="P230" s="203"/>
      <c r="Q230" s="203"/>
      <c r="R230" s="203"/>
      <c r="S230" s="203"/>
      <c r="T230" s="20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8" t="s">
        <v>190</v>
      </c>
      <c r="AU230" s="198" t="s">
        <v>88</v>
      </c>
      <c r="AV230" s="13" t="s">
        <v>88</v>
      </c>
      <c r="AW230" s="13" t="s">
        <v>32</v>
      </c>
      <c r="AX230" s="13" t="s">
        <v>76</v>
      </c>
      <c r="AY230" s="198" t="s">
        <v>142</v>
      </c>
    </row>
    <row r="231" s="14" customFormat="1">
      <c r="A231" s="14"/>
      <c r="B231" s="205"/>
      <c r="C231" s="14"/>
      <c r="D231" s="197" t="s">
        <v>190</v>
      </c>
      <c r="E231" s="206" t="s">
        <v>1</v>
      </c>
      <c r="F231" s="207" t="s">
        <v>195</v>
      </c>
      <c r="G231" s="14"/>
      <c r="H231" s="208">
        <v>480.46600000000001</v>
      </c>
      <c r="I231" s="209"/>
      <c r="J231" s="14"/>
      <c r="K231" s="14"/>
      <c r="L231" s="205"/>
      <c r="M231" s="210"/>
      <c r="N231" s="211"/>
      <c r="O231" s="211"/>
      <c r="P231" s="211"/>
      <c r="Q231" s="211"/>
      <c r="R231" s="211"/>
      <c r="S231" s="211"/>
      <c r="T231" s="21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6" t="s">
        <v>190</v>
      </c>
      <c r="AU231" s="206" t="s">
        <v>88</v>
      </c>
      <c r="AV231" s="14" t="s">
        <v>141</v>
      </c>
      <c r="AW231" s="14" t="s">
        <v>32</v>
      </c>
      <c r="AX231" s="14" t="s">
        <v>80</v>
      </c>
      <c r="AY231" s="206" t="s">
        <v>142</v>
      </c>
    </row>
    <row r="232" s="2" customFormat="1" ht="44.25" customHeight="1">
      <c r="A232" s="36"/>
      <c r="B232" s="175"/>
      <c r="C232" s="176" t="s">
        <v>266</v>
      </c>
      <c r="D232" s="176" t="s">
        <v>143</v>
      </c>
      <c r="E232" s="177" t="s">
        <v>886</v>
      </c>
      <c r="F232" s="178" t="s">
        <v>887</v>
      </c>
      <c r="G232" s="179" t="s">
        <v>205</v>
      </c>
      <c r="H232" s="180">
        <v>34.319000000000003</v>
      </c>
      <c r="I232" s="181"/>
      <c r="J232" s="182">
        <f>ROUND(I232*H232,2)</f>
        <v>0</v>
      </c>
      <c r="K232" s="178" t="s">
        <v>155</v>
      </c>
      <c r="L232" s="37"/>
      <c r="M232" s="183" t="s">
        <v>1</v>
      </c>
      <c r="N232" s="184" t="s">
        <v>42</v>
      </c>
      <c r="O232" s="7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141</v>
      </c>
      <c r="AT232" s="187" t="s">
        <v>143</v>
      </c>
      <c r="AU232" s="187" t="s">
        <v>88</v>
      </c>
      <c r="AY232" s="17" t="s">
        <v>142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88</v>
      </c>
      <c r="BK232" s="188">
        <f>ROUND(I232*H232,2)</f>
        <v>0</v>
      </c>
      <c r="BL232" s="17" t="s">
        <v>141</v>
      </c>
      <c r="BM232" s="187" t="s">
        <v>340</v>
      </c>
    </row>
    <row r="233" s="12" customFormat="1" ht="22.8" customHeight="1">
      <c r="A233" s="12"/>
      <c r="B233" s="164"/>
      <c r="C233" s="12"/>
      <c r="D233" s="165" t="s">
        <v>75</v>
      </c>
      <c r="E233" s="189" t="s">
        <v>465</v>
      </c>
      <c r="F233" s="189" t="s">
        <v>466</v>
      </c>
      <c r="G233" s="12"/>
      <c r="H233" s="12"/>
      <c r="I233" s="167"/>
      <c r="J233" s="190">
        <f>BK233</f>
        <v>0</v>
      </c>
      <c r="K233" s="12"/>
      <c r="L233" s="164"/>
      <c r="M233" s="169"/>
      <c r="N233" s="170"/>
      <c r="O233" s="170"/>
      <c r="P233" s="171">
        <f>P234</f>
        <v>0</v>
      </c>
      <c r="Q233" s="170"/>
      <c r="R233" s="171">
        <f>R234</f>
        <v>0</v>
      </c>
      <c r="S233" s="170"/>
      <c r="T233" s="172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5" t="s">
        <v>80</v>
      </c>
      <c r="AT233" s="173" t="s">
        <v>75</v>
      </c>
      <c r="AU233" s="173" t="s">
        <v>80</v>
      </c>
      <c r="AY233" s="165" t="s">
        <v>142</v>
      </c>
      <c r="BK233" s="174">
        <f>BK234</f>
        <v>0</v>
      </c>
    </row>
    <row r="234" s="2" customFormat="1" ht="16.5" customHeight="1">
      <c r="A234" s="36"/>
      <c r="B234" s="175"/>
      <c r="C234" s="176" t="s">
        <v>341</v>
      </c>
      <c r="D234" s="176" t="s">
        <v>143</v>
      </c>
      <c r="E234" s="177" t="s">
        <v>467</v>
      </c>
      <c r="F234" s="178" t="s">
        <v>468</v>
      </c>
      <c r="G234" s="179" t="s">
        <v>205</v>
      </c>
      <c r="H234" s="180">
        <v>44.313000000000002</v>
      </c>
      <c r="I234" s="181"/>
      <c r="J234" s="182">
        <f>ROUND(I234*H234,2)</f>
        <v>0</v>
      </c>
      <c r="K234" s="178" t="s">
        <v>155</v>
      </c>
      <c r="L234" s="37"/>
      <c r="M234" s="183" t="s">
        <v>1</v>
      </c>
      <c r="N234" s="184" t="s">
        <v>42</v>
      </c>
      <c r="O234" s="75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141</v>
      </c>
      <c r="AT234" s="187" t="s">
        <v>143</v>
      </c>
      <c r="AU234" s="187" t="s">
        <v>88</v>
      </c>
      <c r="AY234" s="17" t="s">
        <v>142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88</v>
      </c>
      <c r="BK234" s="188">
        <f>ROUND(I234*H234,2)</f>
        <v>0</v>
      </c>
      <c r="BL234" s="17" t="s">
        <v>141</v>
      </c>
      <c r="BM234" s="187" t="s">
        <v>344</v>
      </c>
    </row>
    <row r="235" s="12" customFormat="1" ht="25.92" customHeight="1">
      <c r="A235" s="12"/>
      <c r="B235" s="164"/>
      <c r="C235" s="12"/>
      <c r="D235" s="165" t="s">
        <v>75</v>
      </c>
      <c r="E235" s="166" t="s">
        <v>470</v>
      </c>
      <c r="F235" s="166" t="s">
        <v>471</v>
      </c>
      <c r="G235" s="12"/>
      <c r="H235" s="12"/>
      <c r="I235" s="167"/>
      <c r="J235" s="168">
        <f>BK235</f>
        <v>0</v>
      </c>
      <c r="K235" s="12"/>
      <c r="L235" s="164"/>
      <c r="M235" s="169"/>
      <c r="N235" s="170"/>
      <c r="O235" s="170"/>
      <c r="P235" s="171">
        <f>P236+P239+P245</f>
        <v>0</v>
      </c>
      <c r="Q235" s="170"/>
      <c r="R235" s="171">
        <f>R236+R239+R245</f>
        <v>0</v>
      </c>
      <c r="S235" s="170"/>
      <c r="T235" s="172">
        <f>T236+T239+T245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65" t="s">
        <v>88</v>
      </c>
      <c r="AT235" s="173" t="s">
        <v>75</v>
      </c>
      <c r="AU235" s="173" t="s">
        <v>76</v>
      </c>
      <c r="AY235" s="165" t="s">
        <v>142</v>
      </c>
      <c r="BK235" s="174">
        <f>BK236+BK239+BK245</f>
        <v>0</v>
      </c>
    </row>
    <row r="236" s="12" customFormat="1" ht="22.8" customHeight="1">
      <c r="A236" s="12"/>
      <c r="B236" s="164"/>
      <c r="C236" s="12"/>
      <c r="D236" s="165" t="s">
        <v>75</v>
      </c>
      <c r="E236" s="189" t="s">
        <v>472</v>
      </c>
      <c r="F236" s="189" t="s">
        <v>473</v>
      </c>
      <c r="G236" s="12"/>
      <c r="H236" s="12"/>
      <c r="I236" s="167"/>
      <c r="J236" s="190">
        <f>BK236</f>
        <v>0</v>
      </c>
      <c r="K236" s="12"/>
      <c r="L236" s="164"/>
      <c r="M236" s="169"/>
      <c r="N236" s="170"/>
      <c r="O236" s="170"/>
      <c r="P236" s="171">
        <f>SUM(P237:P238)</f>
        <v>0</v>
      </c>
      <c r="Q236" s="170"/>
      <c r="R236" s="171">
        <f>SUM(R237:R238)</f>
        <v>0</v>
      </c>
      <c r="S236" s="170"/>
      <c r="T236" s="172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5" t="s">
        <v>88</v>
      </c>
      <c r="AT236" s="173" t="s">
        <v>75</v>
      </c>
      <c r="AU236" s="173" t="s">
        <v>80</v>
      </c>
      <c r="AY236" s="165" t="s">
        <v>142</v>
      </c>
      <c r="BK236" s="174">
        <f>SUM(BK237:BK238)</f>
        <v>0</v>
      </c>
    </row>
    <row r="237" s="2" customFormat="1" ht="24.15" customHeight="1">
      <c r="A237" s="36"/>
      <c r="B237" s="175"/>
      <c r="C237" s="176" t="s">
        <v>272</v>
      </c>
      <c r="D237" s="176" t="s">
        <v>143</v>
      </c>
      <c r="E237" s="177" t="s">
        <v>743</v>
      </c>
      <c r="F237" s="178" t="s">
        <v>744</v>
      </c>
      <c r="G237" s="179" t="s">
        <v>218</v>
      </c>
      <c r="H237" s="180">
        <v>9</v>
      </c>
      <c r="I237" s="181"/>
      <c r="J237" s="182">
        <f>ROUND(I237*H237,2)</f>
        <v>0</v>
      </c>
      <c r="K237" s="178" t="s">
        <v>1</v>
      </c>
      <c r="L237" s="37"/>
      <c r="M237" s="183" t="s">
        <v>1</v>
      </c>
      <c r="N237" s="184" t="s">
        <v>42</v>
      </c>
      <c r="O237" s="75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98</v>
      </c>
      <c r="AT237" s="187" t="s">
        <v>143</v>
      </c>
      <c r="AU237" s="187" t="s">
        <v>88</v>
      </c>
      <c r="AY237" s="17" t="s">
        <v>142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88</v>
      </c>
      <c r="BK237" s="188">
        <f>ROUND(I237*H237,2)</f>
        <v>0</v>
      </c>
      <c r="BL237" s="17" t="s">
        <v>98</v>
      </c>
      <c r="BM237" s="187" t="s">
        <v>349</v>
      </c>
    </row>
    <row r="238" s="2" customFormat="1" ht="24.15" customHeight="1">
      <c r="A238" s="36"/>
      <c r="B238" s="175"/>
      <c r="C238" s="176" t="s">
        <v>353</v>
      </c>
      <c r="D238" s="176" t="s">
        <v>143</v>
      </c>
      <c r="E238" s="177" t="s">
        <v>480</v>
      </c>
      <c r="F238" s="178" t="s">
        <v>481</v>
      </c>
      <c r="G238" s="179" t="s">
        <v>482</v>
      </c>
      <c r="H238" s="223"/>
      <c r="I238" s="181"/>
      <c r="J238" s="182">
        <f>ROUND(I238*H238,2)</f>
        <v>0</v>
      </c>
      <c r="K238" s="178" t="s">
        <v>155</v>
      </c>
      <c r="L238" s="37"/>
      <c r="M238" s="183" t="s">
        <v>1</v>
      </c>
      <c r="N238" s="184" t="s">
        <v>42</v>
      </c>
      <c r="O238" s="75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98</v>
      </c>
      <c r="AT238" s="187" t="s">
        <v>143</v>
      </c>
      <c r="AU238" s="187" t="s">
        <v>88</v>
      </c>
      <c r="AY238" s="17" t="s">
        <v>142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88</v>
      </c>
      <c r="BK238" s="188">
        <f>ROUND(I238*H238,2)</f>
        <v>0</v>
      </c>
      <c r="BL238" s="17" t="s">
        <v>98</v>
      </c>
      <c r="BM238" s="187" t="s">
        <v>356</v>
      </c>
    </row>
    <row r="239" s="12" customFormat="1" ht="22.8" customHeight="1">
      <c r="A239" s="12"/>
      <c r="B239" s="164"/>
      <c r="C239" s="12"/>
      <c r="D239" s="165" t="s">
        <v>75</v>
      </c>
      <c r="E239" s="189" t="s">
        <v>745</v>
      </c>
      <c r="F239" s="189" t="s">
        <v>746</v>
      </c>
      <c r="G239" s="12"/>
      <c r="H239" s="12"/>
      <c r="I239" s="167"/>
      <c r="J239" s="190">
        <f>BK239</f>
        <v>0</v>
      </c>
      <c r="K239" s="12"/>
      <c r="L239" s="164"/>
      <c r="M239" s="169"/>
      <c r="N239" s="170"/>
      <c r="O239" s="170"/>
      <c r="P239" s="171">
        <f>SUM(P240:P244)</f>
        <v>0</v>
      </c>
      <c r="Q239" s="170"/>
      <c r="R239" s="171">
        <f>SUM(R240:R244)</f>
        <v>0</v>
      </c>
      <c r="S239" s="170"/>
      <c r="T239" s="172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5" t="s">
        <v>88</v>
      </c>
      <c r="AT239" s="173" t="s">
        <v>75</v>
      </c>
      <c r="AU239" s="173" t="s">
        <v>80</v>
      </c>
      <c r="AY239" s="165" t="s">
        <v>142</v>
      </c>
      <c r="BK239" s="174">
        <f>SUM(BK240:BK244)</f>
        <v>0</v>
      </c>
    </row>
    <row r="240" s="2" customFormat="1" ht="24.15" customHeight="1">
      <c r="A240" s="36"/>
      <c r="B240" s="175"/>
      <c r="C240" s="176" t="s">
        <v>277</v>
      </c>
      <c r="D240" s="176" t="s">
        <v>143</v>
      </c>
      <c r="E240" s="177" t="s">
        <v>888</v>
      </c>
      <c r="F240" s="178" t="s">
        <v>889</v>
      </c>
      <c r="G240" s="179" t="s">
        <v>154</v>
      </c>
      <c r="H240" s="180">
        <v>120</v>
      </c>
      <c r="I240" s="181"/>
      <c r="J240" s="182">
        <f>ROUND(I240*H240,2)</f>
        <v>0</v>
      </c>
      <c r="K240" s="178" t="s">
        <v>1</v>
      </c>
      <c r="L240" s="37"/>
      <c r="M240" s="183" t="s">
        <v>1</v>
      </c>
      <c r="N240" s="184" t="s">
        <v>42</v>
      </c>
      <c r="O240" s="75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7" t="s">
        <v>98</v>
      </c>
      <c r="AT240" s="187" t="s">
        <v>143</v>
      </c>
      <c r="AU240" s="187" t="s">
        <v>88</v>
      </c>
      <c r="AY240" s="17" t="s">
        <v>142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7" t="s">
        <v>88</v>
      </c>
      <c r="BK240" s="188">
        <f>ROUND(I240*H240,2)</f>
        <v>0</v>
      </c>
      <c r="BL240" s="17" t="s">
        <v>98</v>
      </c>
      <c r="BM240" s="187" t="s">
        <v>362</v>
      </c>
    </row>
    <row r="241" s="2" customFormat="1" ht="16.5" customHeight="1">
      <c r="A241" s="36"/>
      <c r="B241" s="175"/>
      <c r="C241" s="176" t="s">
        <v>363</v>
      </c>
      <c r="D241" s="176" t="s">
        <v>143</v>
      </c>
      <c r="E241" s="177" t="s">
        <v>890</v>
      </c>
      <c r="F241" s="178" t="s">
        <v>891</v>
      </c>
      <c r="G241" s="179" t="s">
        <v>244</v>
      </c>
      <c r="H241" s="180">
        <v>35.5</v>
      </c>
      <c r="I241" s="181"/>
      <c r="J241" s="182">
        <f>ROUND(I241*H241,2)</f>
        <v>0</v>
      </c>
      <c r="K241" s="178" t="s">
        <v>1</v>
      </c>
      <c r="L241" s="37"/>
      <c r="M241" s="183" t="s">
        <v>1</v>
      </c>
      <c r="N241" s="184" t="s">
        <v>42</v>
      </c>
      <c r="O241" s="75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98</v>
      </c>
      <c r="AT241" s="187" t="s">
        <v>143</v>
      </c>
      <c r="AU241" s="187" t="s">
        <v>88</v>
      </c>
      <c r="AY241" s="17" t="s">
        <v>142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7" t="s">
        <v>88</v>
      </c>
      <c r="BK241" s="188">
        <f>ROUND(I241*H241,2)</f>
        <v>0</v>
      </c>
      <c r="BL241" s="17" t="s">
        <v>98</v>
      </c>
      <c r="BM241" s="187" t="s">
        <v>366</v>
      </c>
    </row>
    <row r="242" s="13" customFormat="1">
      <c r="A242" s="13"/>
      <c r="B242" s="196"/>
      <c r="C242" s="13"/>
      <c r="D242" s="197" t="s">
        <v>190</v>
      </c>
      <c r="E242" s="198" t="s">
        <v>1</v>
      </c>
      <c r="F242" s="199" t="s">
        <v>892</v>
      </c>
      <c r="G242" s="13"/>
      <c r="H242" s="200">
        <v>35.5</v>
      </c>
      <c r="I242" s="201"/>
      <c r="J242" s="13"/>
      <c r="K242" s="13"/>
      <c r="L242" s="196"/>
      <c r="M242" s="202"/>
      <c r="N242" s="203"/>
      <c r="O242" s="203"/>
      <c r="P242" s="203"/>
      <c r="Q242" s="203"/>
      <c r="R242" s="203"/>
      <c r="S242" s="203"/>
      <c r="T242" s="20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8" t="s">
        <v>190</v>
      </c>
      <c r="AU242" s="198" t="s">
        <v>88</v>
      </c>
      <c r="AV242" s="13" t="s">
        <v>88</v>
      </c>
      <c r="AW242" s="13" t="s">
        <v>32</v>
      </c>
      <c r="AX242" s="13" t="s">
        <v>76</v>
      </c>
      <c r="AY242" s="198" t="s">
        <v>142</v>
      </c>
    </row>
    <row r="243" s="14" customFormat="1">
      <c r="A243" s="14"/>
      <c r="B243" s="205"/>
      <c r="C243" s="14"/>
      <c r="D243" s="197" t="s">
        <v>190</v>
      </c>
      <c r="E243" s="206" t="s">
        <v>1</v>
      </c>
      <c r="F243" s="207" t="s">
        <v>195</v>
      </c>
      <c r="G243" s="14"/>
      <c r="H243" s="208">
        <v>35.5</v>
      </c>
      <c r="I243" s="209"/>
      <c r="J243" s="14"/>
      <c r="K243" s="14"/>
      <c r="L243" s="205"/>
      <c r="M243" s="210"/>
      <c r="N243" s="211"/>
      <c r="O243" s="211"/>
      <c r="P243" s="211"/>
      <c r="Q243" s="211"/>
      <c r="R243" s="211"/>
      <c r="S243" s="211"/>
      <c r="T243" s="21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6" t="s">
        <v>190</v>
      </c>
      <c r="AU243" s="206" t="s">
        <v>88</v>
      </c>
      <c r="AV243" s="14" t="s">
        <v>141</v>
      </c>
      <c r="AW243" s="14" t="s">
        <v>32</v>
      </c>
      <c r="AX243" s="14" t="s">
        <v>80</v>
      </c>
      <c r="AY243" s="206" t="s">
        <v>142</v>
      </c>
    </row>
    <row r="244" s="2" customFormat="1" ht="24.15" customHeight="1">
      <c r="A244" s="36"/>
      <c r="B244" s="175"/>
      <c r="C244" s="176" t="s">
        <v>281</v>
      </c>
      <c r="D244" s="176" t="s">
        <v>143</v>
      </c>
      <c r="E244" s="177" t="s">
        <v>893</v>
      </c>
      <c r="F244" s="178" t="s">
        <v>894</v>
      </c>
      <c r="G244" s="179" t="s">
        <v>482</v>
      </c>
      <c r="H244" s="223"/>
      <c r="I244" s="181"/>
      <c r="J244" s="182">
        <f>ROUND(I244*H244,2)</f>
        <v>0</v>
      </c>
      <c r="K244" s="178" t="s">
        <v>155</v>
      </c>
      <c r="L244" s="37"/>
      <c r="M244" s="183" t="s">
        <v>1</v>
      </c>
      <c r="N244" s="184" t="s">
        <v>42</v>
      </c>
      <c r="O244" s="75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7" t="s">
        <v>98</v>
      </c>
      <c r="AT244" s="187" t="s">
        <v>143</v>
      </c>
      <c r="AU244" s="187" t="s">
        <v>88</v>
      </c>
      <c r="AY244" s="17" t="s">
        <v>142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7" t="s">
        <v>88</v>
      </c>
      <c r="BK244" s="188">
        <f>ROUND(I244*H244,2)</f>
        <v>0</v>
      </c>
      <c r="BL244" s="17" t="s">
        <v>98</v>
      </c>
      <c r="BM244" s="187" t="s">
        <v>369</v>
      </c>
    </row>
    <row r="245" s="12" customFormat="1" ht="22.8" customHeight="1">
      <c r="A245" s="12"/>
      <c r="B245" s="164"/>
      <c r="C245" s="12"/>
      <c r="D245" s="165" t="s">
        <v>75</v>
      </c>
      <c r="E245" s="189" t="s">
        <v>749</v>
      </c>
      <c r="F245" s="189" t="s">
        <v>750</v>
      </c>
      <c r="G245" s="12"/>
      <c r="H245" s="12"/>
      <c r="I245" s="167"/>
      <c r="J245" s="190">
        <f>BK245</f>
        <v>0</v>
      </c>
      <c r="K245" s="12"/>
      <c r="L245" s="164"/>
      <c r="M245" s="169"/>
      <c r="N245" s="170"/>
      <c r="O245" s="170"/>
      <c r="P245" s="171">
        <f>SUM(P246:P252)</f>
        <v>0</v>
      </c>
      <c r="Q245" s="170"/>
      <c r="R245" s="171">
        <f>SUM(R246:R252)</f>
        <v>0</v>
      </c>
      <c r="S245" s="170"/>
      <c r="T245" s="172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5" t="s">
        <v>88</v>
      </c>
      <c r="AT245" s="173" t="s">
        <v>75</v>
      </c>
      <c r="AU245" s="173" t="s">
        <v>80</v>
      </c>
      <c r="AY245" s="165" t="s">
        <v>142</v>
      </c>
      <c r="BK245" s="174">
        <f>SUM(BK246:BK252)</f>
        <v>0</v>
      </c>
    </row>
    <row r="246" s="2" customFormat="1" ht="24.15" customHeight="1">
      <c r="A246" s="36"/>
      <c r="B246" s="175"/>
      <c r="C246" s="176" t="s">
        <v>370</v>
      </c>
      <c r="D246" s="176" t="s">
        <v>143</v>
      </c>
      <c r="E246" s="177" t="s">
        <v>751</v>
      </c>
      <c r="F246" s="178" t="s">
        <v>752</v>
      </c>
      <c r="G246" s="179" t="s">
        <v>218</v>
      </c>
      <c r="H246" s="180">
        <v>9</v>
      </c>
      <c r="I246" s="181"/>
      <c r="J246" s="182">
        <f>ROUND(I246*H246,2)</f>
        <v>0</v>
      </c>
      <c r="K246" s="178" t="s">
        <v>155</v>
      </c>
      <c r="L246" s="37"/>
      <c r="M246" s="183" t="s">
        <v>1</v>
      </c>
      <c r="N246" s="184" t="s">
        <v>42</v>
      </c>
      <c r="O246" s="75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98</v>
      </c>
      <c r="AT246" s="187" t="s">
        <v>143</v>
      </c>
      <c r="AU246" s="187" t="s">
        <v>88</v>
      </c>
      <c r="AY246" s="17" t="s">
        <v>142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7" t="s">
        <v>88</v>
      </c>
      <c r="BK246" s="188">
        <f>ROUND(I246*H246,2)</f>
        <v>0</v>
      </c>
      <c r="BL246" s="17" t="s">
        <v>98</v>
      </c>
      <c r="BM246" s="187" t="s">
        <v>373</v>
      </c>
    </row>
    <row r="247" s="13" customFormat="1">
      <c r="A247" s="13"/>
      <c r="B247" s="196"/>
      <c r="C247" s="13"/>
      <c r="D247" s="197" t="s">
        <v>190</v>
      </c>
      <c r="E247" s="198" t="s">
        <v>1</v>
      </c>
      <c r="F247" s="199" t="s">
        <v>895</v>
      </c>
      <c r="G247" s="13"/>
      <c r="H247" s="200">
        <v>9</v>
      </c>
      <c r="I247" s="201"/>
      <c r="J247" s="13"/>
      <c r="K247" s="13"/>
      <c r="L247" s="196"/>
      <c r="M247" s="202"/>
      <c r="N247" s="203"/>
      <c r="O247" s="203"/>
      <c r="P247" s="203"/>
      <c r="Q247" s="203"/>
      <c r="R247" s="203"/>
      <c r="S247" s="203"/>
      <c r="T247" s="20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8" t="s">
        <v>190</v>
      </c>
      <c r="AU247" s="198" t="s">
        <v>88</v>
      </c>
      <c r="AV247" s="13" t="s">
        <v>88</v>
      </c>
      <c r="AW247" s="13" t="s">
        <v>32</v>
      </c>
      <c r="AX247" s="13" t="s">
        <v>76</v>
      </c>
      <c r="AY247" s="198" t="s">
        <v>142</v>
      </c>
    </row>
    <row r="248" s="14" customFormat="1">
      <c r="A248" s="14"/>
      <c r="B248" s="205"/>
      <c r="C248" s="14"/>
      <c r="D248" s="197" t="s">
        <v>190</v>
      </c>
      <c r="E248" s="206" t="s">
        <v>1</v>
      </c>
      <c r="F248" s="207" t="s">
        <v>195</v>
      </c>
      <c r="G248" s="14"/>
      <c r="H248" s="208">
        <v>9</v>
      </c>
      <c r="I248" s="209"/>
      <c r="J248" s="14"/>
      <c r="K248" s="14"/>
      <c r="L248" s="205"/>
      <c r="M248" s="210"/>
      <c r="N248" s="211"/>
      <c r="O248" s="211"/>
      <c r="P248" s="211"/>
      <c r="Q248" s="211"/>
      <c r="R248" s="211"/>
      <c r="S248" s="211"/>
      <c r="T248" s="21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6" t="s">
        <v>190</v>
      </c>
      <c r="AU248" s="206" t="s">
        <v>88</v>
      </c>
      <c r="AV248" s="14" t="s">
        <v>141</v>
      </c>
      <c r="AW248" s="14" t="s">
        <v>32</v>
      </c>
      <c r="AX248" s="14" t="s">
        <v>80</v>
      </c>
      <c r="AY248" s="206" t="s">
        <v>142</v>
      </c>
    </row>
    <row r="249" s="2" customFormat="1" ht="16.5" customHeight="1">
      <c r="A249" s="36"/>
      <c r="B249" s="175"/>
      <c r="C249" s="213" t="s">
        <v>287</v>
      </c>
      <c r="D249" s="213" t="s">
        <v>238</v>
      </c>
      <c r="E249" s="214" t="s">
        <v>854</v>
      </c>
      <c r="F249" s="215" t="s">
        <v>855</v>
      </c>
      <c r="G249" s="216" t="s">
        <v>218</v>
      </c>
      <c r="H249" s="217">
        <v>10.800000000000001</v>
      </c>
      <c r="I249" s="218"/>
      <c r="J249" s="219">
        <f>ROUND(I249*H249,2)</f>
        <v>0</v>
      </c>
      <c r="K249" s="215" t="s">
        <v>1</v>
      </c>
      <c r="L249" s="220"/>
      <c r="M249" s="221" t="s">
        <v>1</v>
      </c>
      <c r="N249" s="222" t="s">
        <v>42</v>
      </c>
      <c r="O249" s="75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266</v>
      </c>
      <c r="AT249" s="187" t="s">
        <v>238</v>
      </c>
      <c r="AU249" s="187" t="s">
        <v>88</v>
      </c>
      <c r="AY249" s="17" t="s">
        <v>142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7" t="s">
        <v>88</v>
      </c>
      <c r="BK249" s="188">
        <f>ROUND(I249*H249,2)</f>
        <v>0</v>
      </c>
      <c r="BL249" s="17" t="s">
        <v>98</v>
      </c>
      <c r="BM249" s="187" t="s">
        <v>376</v>
      </c>
    </row>
    <row r="250" s="13" customFormat="1">
      <c r="A250" s="13"/>
      <c r="B250" s="196"/>
      <c r="C250" s="13"/>
      <c r="D250" s="197" t="s">
        <v>190</v>
      </c>
      <c r="E250" s="198" t="s">
        <v>1</v>
      </c>
      <c r="F250" s="199" t="s">
        <v>896</v>
      </c>
      <c r="G250" s="13"/>
      <c r="H250" s="200">
        <v>10.800000000000001</v>
      </c>
      <c r="I250" s="201"/>
      <c r="J250" s="13"/>
      <c r="K250" s="13"/>
      <c r="L250" s="196"/>
      <c r="M250" s="202"/>
      <c r="N250" s="203"/>
      <c r="O250" s="203"/>
      <c r="P250" s="203"/>
      <c r="Q250" s="203"/>
      <c r="R250" s="203"/>
      <c r="S250" s="203"/>
      <c r="T250" s="20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8" t="s">
        <v>190</v>
      </c>
      <c r="AU250" s="198" t="s">
        <v>88</v>
      </c>
      <c r="AV250" s="13" t="s">
        <v>88</v>
      </c>
      <c r="AW250" s="13" t="s">
        <v>32</v>
      </c>
      <c r="AX250" s="13" t="s">
        <v>76</v>
      </c>
      <c r="AY250" s="198" t="s">
        <v>142</v>
      </c>
    </row>
    <row r="251" s="14" customFormat="1">
      <c r="A251" s="14"/>
      <c r="B251" s="205"/>
      <c r="C251" s="14"/>
      <c r="D251" s="197" t="s">
        <v>190</v>
      </c>
      <c r="E251" s="206" t="s">
        <v>1</v>
      </c>
      <c r="F251" s="207" t="s">
        <v>195</v>
      </c>
      <c r="G251" s="14"/>
      <c r="H251" s="208">
        <v>10.800000000000001</v>
      </c>
      <c r="I251" s="209"/>
      <c r="J251" s="14"/>
      <c r="K251" s="14"/>
      <c r="L251" s="205"/>
      <c r="M251" s="210"/>
      <c r="N251" s="211"/>
      <c r="O251" s="211"/>
      <c r="P251" s="211"/>
      <c r="Q251" s="211"/>
      <c r="R251" s="211"/>
      <c r="S251" s="211"/>
      <c r="T251" s="21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6" t="s">
        <v>190</v>
      </c>
      <c r="AU251" s="206" t="s">
        <v>88</v>
      </c>
      <c r="AV251" s="14" t="s">
        <v>141</v>
      </c>
      <c r="AW251" s="14" t="s">
        <v>32</v>
      </c>
      <c r="AX251" s="14" t="s">
        <v>80</v>
      </c>
      <c r="AY251" s="206" t="s">
        <v>142</v>
      </c>
    </row>
    <row r="252" s="2" customFormat="1" ht="24.15" customHeight="1">
      <c r="A252" s="36"/>
      <c r="B252" s="175"/>
      <c r="C252" s="176" t="s">
        <v>378</v>
      </c>
      <c r="D252" s="176" t="s">
        <v>143</v>
      </c>
      <c r="E252" s="177" t="s">
        <v>755</v>
      </c>
      <c r="F252" s="178" t="s">
        <v>756</v>
      </c>
      <c r="G252" s="179" t="s">
        <v>482</v>
      </c>
      <c r="H252" s="223"/>
      <c r="I252" s="181"/>
      <c r="J252" s="182">
        <f>ROUND(I252*H252,2)</f>
        <v>0</v>
      </c>
      <c r="K252" s="178" t="s">
        <v>155</v>
      </c>
      <c r="L252" s="37"/>
      <c r="M252" s="183" t="s">
        <v>1</v>
      </c>
      <c r="N252" s="184" t="s">
        <v>42</v>
      </c>
      <c r="O252" s="75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98</v>
      </c>
      <c r="AT252" s="187" t="s">
        <v>143</v>
      </c>
      <c r="AU252" s="187" t="s">
        <v>88</v>
      </c>
      <c r="AY252" s="17" t="s">
        <v>142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7" t="s">
        <v>88</v>
      </c>
      <c r="BK252" s="188">
        <f>ROUND(I252*H252,2)</f>
        <v>0</v>
      </c>
      <c r="BL252" s="17" t="s">
        <v>98</v>
      </c>
      <c r="BM252" s="187" t="s">
        <v>381</v>
      </c>
    </row>
    <row r="253" s="12" customFormat="1" ht="25.92" customHeight="1">
      <c r="A253" s="12"/>
      <c r="B253" s="164"/>
      <c r="C253" s="12"/>
      <c r="D253" s="165" t="s">
        <v>75</v>
      </c>
      <c r="E253" s="166" t="s">
        <v>139</v>
      </c>
      <c r="F253" s="166" t="s">
        <v>140</v>
      </c>
      <c r="G253" s="12"/>
      <c r="H253" s="12"/>
      <c r="I253" s="167"/>
      <c r="J253" s="168">
        <f>BK253</f>
        <v>0</v>
      </c>
      <c r="K253" s="12"/>
      <c r="L253" s="164"/>
      <c r="M253" s="169"/>
      <c r="N253" s="170"/>
      <c r="O253" s="170"/>
      <c r="P253" s="171">
        <f>SUM(P254:P255)</f>
        <v>0</v>
      </c>
      <c r="Q253" s="170"/>
      <c r="R253" s="171">
        <f>SUM(R254:R255)</f>
        <v>0</v>
      </c>
      <c r="S253" s="170"/>
      <c r="T253" s="17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5" t="s">
        <v>141</v>
      </c>
      <c r="AT253" s="173" t="s">
        <v>75</v>
      </c>
      <c r="AU253" s="173" t="s">
        <v>76</v>
      </c>
      <c r="AY253" s="165" t="s">
        <v>142</v>
      </c>
      <c r="BK253" s="174">
        <f>SUM(BK254:BK255)</f>
        <v>0</v>
      </c>
    </row>
    <row r="254" s="2" customFormat="1" ht="24.15" customHeight="1">
      <c r="A254" s="36"/>
      <c r="B254" s="175"/>
      <c r="C254" s="176" t="s">
        <v>290</v>
      </c>
      <c r="D254" s="176" t="s">
        <v>143</v>
      </c>
      <c r="E254" s="177" t="s">
        <v>762</v>
      </c>
      <c r="F254" s="178" t="s">
        <v>763</v>
      </c>
      <c r="G254" s="179" t="s">
        <v>154</v>
      </c>
      <c r="H254" s="180">
        <v>1</v>
      </c>
      <c r="I254" s="181"/>
      <c r="J254" s="182">
        <f>ROUND(I254*H254,2)</f>
        <v>0</v>
      </c>
      <c r="K254" s="178" t="s">
        <v>1</v>
      </c>
      <c r="L254" s="37"/>
      <c r="M254" s="183" t="s">
        <v>1</v>
      </c>
      <c r="N254" s="184" t="s">
        <v>42</v>
      </c>
      <c r="O254" s="75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147</v>
      </c>
      <c r="AT254" s="187" t="s">
        <v>143</v>
      </c>
      <c r="AU254" s="187" t="s">
        <v>80</v>
      </c>
      <c r="AY254" s="17" t="s">
        <v>142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88</v>
      </c>
      <c r="BK254" s="188">
        <f>ROUND(I254*H254,2)</f>
        <v>0</v>
      </c>
      <c r="BL254" s="17" t="s">
        <v>147</v>
      </c>
      <c r="BM254" s="187" t="s">
        <v>385</v>
      </c>
    </row>
    <row r="255" s="2" customFormat="1" ht="16.5" customHeight="1">
      <c r="A255" s="36"/>
      <c r="B255" s="175"/>
      <c r="C255" s="176" t="s">
        <v>386</v>
      </c>
      <c r="D255" s="176" t="s">
        <v>143</v>
      </c>
      <c r="E255" s="177" t="s">
        <v>897</v>
      </c>
      <c r="F255" s="178" t="s">
        <v>898</v>
      </c>
      <c r="G255" s="179" t="s">
        <v>154</v>
      </c>
      <c r="H255" s="180">
        <v>1</v>
      </c>
      <c r="I255" s="181"/>
      <c r="J255" s="182">
        <f>ROUND(I255*H255,2)</f>
        <v>0</v>
      </c>
      <c r="K255" s="178" t="s">
        <v>1</v>
      </c>
      <c r="L255" s="37"/>
      <c r="M255" s="191" t="s">
        <v>1</v>
      </c>
      <c r="N255" s="192" t="s">
        <v>42</v>
      </c>
      <c r="O255" s="193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7" t="s">
        <v>147</v>
      </c>
      <c r="AT255" s="187" t="s">
        <v>143</v>
      </c>
      <c r="AU255" s="187" t="s">
        <v>80</v>
      </c>
      <c r="AY255" s="17" t="s">
        <v>142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88</v>
      </c>
      <c r="BK255" s="188">
        <f>ROUND(I255*H255,2)</f>
        <v>0</v>
      </c>
      <c r="BL255" s="17" t="s">
        <v>147</v>
      </c>
      <c r="BM255" s="187" t="s">
        <v>389</v>
      </c>
    </row>
    <row r="256" s="2" customFormat="1" ht="6.96" customHeight="1">
      <c r="A256" s="36"/>
      <c r="B256" s="58"/>
      <c r="C256" s="59"/>
      <c r="D256" s="59"/>
      <c r="E256" s="59"/>
      <c r="F256" s="59"/>
      <c r="G256" s="59"/>
      <c r="H256" s="59"/>
      <c r="I256" s="59"/>
      <c r="J256" s="59"/>
      <c r="K256" s="59"/>
      <c r="L256" s="37"/>
      <c r="M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</sheetData>
  <autoFilter ref="C134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2024-01-28T10:37:29Z</dcterms:created>
  <dcterms:modified xsi:type="dcterms:W3CDTF">2024-01-28T10:37:36Z</dcterms:modified>
</cp:coreProperties>
</file>