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42/"/>
    </mc:Choice>
  </mc:AlternateContent>
  <xr:revisionPtr revIDLastSave="0" documentId="8_{900F2475-CDE9-4CFB-A603-9CE9A4F23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27" i="2" l="1"/>
  <c r="G28" i="2"/>
  <c r="G29" i="2"/>
  <c r="G30" i="2"/>
  <c r="G26" i="2"/>
  <c r="G32" i="2" l="1"/>
  <c r="G33" i="2"/>
  <c r="G31" i="2"/>
  <c r="G24" i="2" l="1"/>
  <c r="G23" i="2"/>
  <c r="G34" i="2" l="1"/>
  <c r="G25" i="2"/>
  <c r="G22" i="2"/>
  <c r="G21" i="2"/>
  <c r="G20" i="2"/>
  <c r="G19" i="2"/>
  <c r="G18" i="2"/>
  <c r="G17" i="2"/>
  <c r="G16" i="2"/>
  <c r="G15" i="2"/>
  <c r="G14" i="2"/>
  <c r="G13" i="2"/>
  <c r="G12" i="2"/>
  <c r="G9" i="2" l="1"/>
  <c r="G11" i="2" l="1"/>
  <c r="I22" i="1" l="1"/>
  <c r="G35" i="2" l="1"/>
  <c r="G36" i="2" s="1"/>
  <c r="G37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<sst xmlns="http://schemas.openxmlformats.org/spreadsheetml/2006/main" count="170" uniqueCount="120">
  <si>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</si>
  <si>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</si>
  <si>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</si>
  <si>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</si>
  <si>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</si>
  <si>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</si>
  <si>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</si>
  <si>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</si>
  <si>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</si>
  <si>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</si>
  <si>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</si>
  <si>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</si>
  <si>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</si>
  <si>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</si>
  <si>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</si>
  <si>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</si>
  <si>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</si>
  <si>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</si>
  <si>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</si>
  <si>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</si>
  <si>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</si>
  <si>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</si>
  <si>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</si>
  <si>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</si>
  <si>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</si>
  <si>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</si>
  <si>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</si>
  <si>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</si>
  <si>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</si>
  <si>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</si>
  <si>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</si>
  <si>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</si>
  <si>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</si>
  <si>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</si>
  <si>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</si>
  <si>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</si>
  <si>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</si>
  <si>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</si>
  <si>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</si>
  <si>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</si>
  <si>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</si>
  <si>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</si>
  <si>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</si>
  <si>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</si>
  <si>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</si>
  <si>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</si>
  <si>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</si>
  <si>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</si>
  <si>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</si>
  <si>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</si>
  <si>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</si>
  <si>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</si>
  <si>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</si>
  <si>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</si>
  <si>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</si>
  <si>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</si>
  <si>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</si>
  <si>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</si>
  <si>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</si>
  <si>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</si>
  <si>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</si>
  <si>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</si>
  <si>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</si>
  <si>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</si>
  <si>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</si>
  <si>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</si>
  <si>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</si>
  <si>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</si>
  <si>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</si>
  <si>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</si>
  <si>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</si>
  <si>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</si>
  <si>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</si>
  <si>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</si>
  <si>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</si>
  <si>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</si>
  <si>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</si>
  <si>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</si>
  <si>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</si>
  <si>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</si>
  <si>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</si>
  <si>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</si>
  <si>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 xml:space="preserve">574F46         </t>
  </si>
  <si>
    <t xml:space="preserve">574B34         </t>
  </si>
  <si>
    <t>OSTATNÍ POŽADAVKY - DIO, GEODETICKÉ ZAMĚŘENÍ SKUTEČNÉHO PROVEDENÍ před a po dokončení včetně zaměření zesílení konstrukce, ZJIŠTENÍ A VYTYČENÍ INŽ. SÍTÍ</t>
  </si>
  <si>
    <t>VOZOVKOVÉ VRSTVY Z MECHANICKY ZPEVNĚNÉHO KAMENIVA TL. DO 150MM</t>
  </si>
  <si>
    <t xml:space="preserve">577A2          </t>
  </si>
  <si>
    <t>VÝSPRAVA TRHLIN ASFALTOVOU ZÁLIVKOU MODIFIK</t>
  </si>
  <si>
    <t>ČIŠTĚNÍ KRAJNIC OD NÁNOSU TL. DO 100 MM S ODVOZEM NA SKLÁDKU</t>
  </si>
  <si>
    <t>Název akce : II/118 Beroun-Lhotka</t>
  </si>
  <si>
    <t xml:space="preserve">staničení silnice 60,20 - 63,50, délka opravy 3,300 km </t>
  </si>
  <si>
    <t xml:space="preserve">60,200 - 63,500, délka opravy 3,300 km </t>
  </si>
  <si>
    <t>stavební sezona 2024 - 2025</t>
  </si>
  <si>
    <t>ASFALTOVÝ BETON PRO OBRUSNÉ VRSTVY MODIFIK ACO 11+ PMB 45/80-65,  tl. 40 mm</t>
  </si>
  <si>
    <t>014102.R</t>
  </si>
  <si>
    <t xml:space="preserve">ZPEVNĚNÍ KRAJNIC Z RECYKLÁTU DO TL. 100MM   (R-materiál frakce 0-22) </t>
  </si>
  <si>
    <t>574C56</t>
  </si>
  <si>
    <t>II/118 Beroun-Lhotka</t>
  </si>
  <si>
    <t xml:space="preserve">91551          </t>
  </si>
  <si>
    <t>VODOROVNÉ DOPRAVNÍ ZNAČENÍ - PŘEDEM PŘIPRAVENÉ SYMBOLY</t>
  </si>
  <si>
    <t>ks</t>
  </si>
  <si>
    <t xml:space="preserve">VDZ V - 12,5 CM, BARVOU, ZÁKLADNÍ </t>
  </si>
  <si>
    <t>VODOR DOPRAV ZNAČ PLASTEM STRUKTURÁLNÍ NEHLUČNÉ - DOD A POKLÁDKA - V4 vodící proužek 12,5cm</t>
  </si>
  <si>
    <t xml:space="preserve">91552          </t>
  </si>
  <si>
    <t>VODOR DOPRAV ZNAČ - PÍSMENA</t>
  </si>
  <si>
    <t>9113A3</t>
  </si>
  <si>
    <t>SMĚROVÉ SLOUPKY Z PLAST HMOT - DEMONTÁŽ A ZPĚTNÁ MONTÁŽ</t>
  </si>
  <si>
    <t>ČIŠTĚNÍ PŘÍKOPŮ OD NÁNOSU DO 0,25M3/M
- předpoklad malého množství materiálu, poplatek za skládku je součástí jednotkové ceny položky
- délka odměřena ze situace</t>
  </si>
  <si>
    <t>předpokládaná průměrná vzdálenost mezi sloupky 40 m, umístění po obou stranách komunikace, tj. 2*3500/40=175 ks</t>
  </si>
  <si>
    <t>počet propustků * délka 6.0 m</t>
  </si>
  <si>
    <t>ČIŠTĚNÍ POTRUBÍ DN DO 600MM
- předpoklad malého množství materiálu, poplatek za skládku je součástí jednotkové ceny položky</t>
  </si>
  <si>
    <t>FRÉZOVÁNÍ ZPEVNĚNÝCH PLOCH ASFALTOVÝCH, ODVOZ DO 20KM - položka obsahuje odbourání hran frézované plochy v místě napojení ,(25000*0,1)+(2500*0.05)
- povinný odkup zhotovitelem</t>
  </si>
  <si>
    <t>ASFALTOVÝ BETON PRO PODKLADNÍ VRSTVY ACP 16+, 16S TL. 50MM</t>
  </si>
  <si>
    <t>9113B1</t>
  </si>
  <si>
    <t>ODKOPÁVKY A PROKOPÁVKY OBECNÉ TŘ. I, ODVOZ DO 20KM  (2500*0.15)</t>
  </si>
  <si>
    <t>ULOŽENÍ ODPADU ZE STAVBY NA SKLÁDKU s oprávněním k opětovnému využití - recyklační středisko-  zemina s kamenivem  kód  17 05 04 (375m3*2,0)+(3300m2*0,126)</t>
  </si>
  <si>
    <t>PODOBRUBNÍKOVÝ RIGOL š. 0.5 m - na vnitřní straně směrového oblouku v místech, kde není zajištěno odvodnění do příkopu/na terén
- zahrnuje odkopávky, odvoz na skládku, skládkovné stávající zeminy
- zahrnuje realizaci i dodávku materiálu  na stavbu
- silniční obrubník 150x250 mm do beton. lože na vnější straně rigolu
- dlažba z kamenných kostek 100x100 mm
- betonové lože dlažby C20/25nXF3 tl. 100 mm
- SC 0/32 C12/16 tl. 200 mm
- vyztužení vrstvy SC 1 kari sítí 8 mm, oka 100/100 mm při spodním povrchu
- vrstva ŠD 0/63 tl. 200 mm</t>
  </si>
  <si>
    <t>ASFALTOVÝ BETON PRO LOŽNÍ VRSTVY MODIFIK ACL 16+v TL. 60MM</t>
  </si>
  <si>
    <t>SVODIDLO OCEL SILNIČ JEDNOSTR, ÚROVEŇ ZADRŽ H1 -DODÁVKA A MONTÁŽ
- výměna stávajících svodidel</t>
  </si>
  <si>
    <t>SVODIDLO OCEL SILNIČ JEDNOSTR, ÚROVEŇ ZADRŽ N1, N2 - DEMONTÁŽ S PŘESUNEM
- výměna stávajících svodidel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</si>
</sst>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6" xfId="0" applyFont="1" applyBorder="1" applyAlignment="1">
      <alignment vertical="top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22" fillId="0" borderId="3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J19" sqref="J19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thickBot="1" x14ac:dyDescent="0.35">
      <c r="A1" s="83" t="s">
        <v>0</v>
      </c>
      <c r="B1" s="84"/>
      <c r="C1" s="84"/>
      <c r="D1" s="84"/>
      <c r="E1" s="84"/>
      <c r="F1" s="84"/>
      <c r="G1" s="84"/>
      <c r="H1" s="84"/>
      <c r="I1" s="8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108" t="s">
        <v>1</v>
      </c>
      <c r="B2" s="94"/>
      <c r="C2" s="109" t="s">
        <v>97</v>
      </c>
      <c r="D2" s="94"/>
      <c r="E2" s="86" t="s">
        <v>2</v>
      </c>
      <c r="F2" s="111" t="s">
        <v>3</v>
      </c>
      <c r="G2" s="94"/>
      <c r="H2" s="86" t="s">
        <v>4</v>
      </c>
      <c r="I2" s="87" t="s">
        <v>72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82"/>
      <c r="B3" s="81"/>
      <c r="C3" s="94"/>
      <c r="D3" s="94"/>
      <c r="E3" s="81"/>
      <c r="F3" s="81"/>
      <c r="G3" s="81"/>
      <c r="H3" s="81"/>
      <c r="I3" s="8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80" t="s">
        <v>5</v>
      </c>
      <c r="B4" s="81"/>
      <c r="C4" s="110" t="s">
        <v>7</v>
      </c>
      <c r="D4" s="81"/>
      <c r="E4" s="86" t="s">
        <v>8</v>
      </c>
      <c r="F4" s="86"/>
      <c r="G4" s="81"/>
      <c r="H4" s="86" t="s">
        <v>4</v>
      </c>
      <c r="I4" s="91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82"/>
      <c r="B5" s="81"/>
      <c r="C5" s="81"/>
      <c r="D5" s="81"/>
      <c r="E5" s="81"/>
      <c r="F5" s="81"/>
      <c r="G5" s="81"/>
      <c r="H5" s="81"/>
      <c r="I5" s="92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80" t="s">
        <v>14</v>
      </c>
      <c r="B6" s="81"/>
      <c r="C6" s="93" t="s">
        <v>91</v>
      </c>
      <c r="D6" s="94"/>
      <c r="E6" s="86" t="s">
        <v>19</v>
      </c>
      <c r="F6" s="95"/>
      <c r="G6" s="94"/>
      <c r="H6" s="86" t="s">
        <v>4</v>
      </c>
      <c r="I6" s="91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82"/>
      <c r="B7" s="81"/>
      <c r="C7" s="94"/>
      <c r="D7" s="94"/>
      <c r="E7" s="81"/>
      <c r="F7" s="94"/>
      <c r="G7" s="94"/>
      <c r="H7" s="81"/>
      <c r="I7" s="92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80" t="s">
        <v>21</v>
      </c>
      <c r="B8" s="81"/>
      <c r="C8" s="86" t="s">
        <v>92</v>
      </c>
      <c r="D8" s="81"/>
      <c r="E8" s="86" t="s">
        <v>22</v>
      </c>
      <c r="F8" s="86"/>
      <c r="G8" s="81"/>
      <c r="H8" s="86" t="s">
        <v>23</v>
      </c>
      <c r="I8" s="34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82"/>
      <c r="B9" s="81"/>
      <c r="C9" s="81"/>
      <c r="D9" s="81"/>
      <c r="E9" s="81"/>
      <c r="F9" s="81"/>
      <c r="G9" s="81"/>
      <c r="H9" s="81"/>
      <c r="I9" s="35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80" t="s">
        <v>24</v>
      </c>
      <c r="B10" s="81"/>
      <c r="C10" s="86" t="s">
        <v>9</v>
      </c>
      <c r="D10" s="81"/>
      <c r="E10" s="86" t="s">
        <v>25</v>
      </c>
      <c r="F10" s="86"/>
      <c r="G10" s="81"/>
      <c r="H10" s="86" t="s">
        <v>26</v>
      </c>
      <c r="I10" s="98" t="s">
        <v>9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89"/>
      <c r="B11" s="90"/>
      <c r="C11" s="90"/>
      <c r="D11" s="90"/>
      <c r="E11" s="90"/>
      <c r="F11" s="90"/>
      <c r="G11" s="90"/>
      <c r="H11" s="90"/>
      <c r="I11" s="99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96" t="s">
        <v>27</v>
      </c>
      <c r="B12" s="81"/>
      <c r="C12" s="81"/>
      <c r="D12" s="81"/>
      <c r="E12" s="81"/>
      <c r="F12" s="81"/>
      <c r="G12" s="81"/>
      <c r="H12" s="81"/>
      <c r="I12" s="97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36" t="s">
        <v>28</v>
      </c>
      <c r="B13" s="74" t="s">
        <v>29</v>
      </c>
      <c r="C13" s="73"/>
      <c r="D13" s="14" t="s">
        <v>31</v>
      </c>
      <c r="E13" s="74" t="s">
        <v>32</v>
      </c>
      <c r="F13" s="73"/>
      <c r="G13" s="14" t="s">
        <v>33</v>
      </c>
      <c r="H13" s="74" t="s">
        <v>34</v>
      </c>
      <c r="I13" s="7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5">
      <c r="A14" s="37" t="s">
        <v>35</v>
      </c>
      <c r="B14" s="16" t="s">
        <v>36</v>
      </c>
      <c r="C14" s="17">
        <f>rozpočet!G35</f>
        <v>0</v>
      </c>
      <c r="D14" s="72" t="s">
        <v>38</v>
      </c>
      <c r="E14" s="73"/>
      <c r="F14" s="17">
        <v>0</v>
      </c>
      <c r="G14" s="72" t="s">
        <v>41</v>
      </c>
      <c r="H14" s="73"/>
      <c r="I14" s="3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.25" customHeight="1" x14ac:dyDescent="0.25">
      <c r="A15" s="39" t="s">
        <v>9</v>
      </c>
      <c r="B15" s="16" t="s">
        <v>43</v>
      </c>
      <c r="C15" s="17">
        <v>0</v>
      </c>
      <c r="D15" s="72" t="s">
        <v>44</v>
      </c>
      <c r="E15" s="73"/>
      <c r="F15" s="17">
        <v>0</v>
      </c>
      <c r="G15" s="72" t="s">
        <v>45</v>
      </c>
      <c r="H15" s="73"/>
      <c r="I15" s="3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5">
      <c r="A16" s="37" t="s">
        <v>46</v>
      </c>
      <c r="B16" s="16" t="s">
        <v>36</v>
      </c>
      <c r="C16" s="17">
        <v>0</v>
      </c>
      <c r="D16" s="72" t="s">
        <v>47</v>
      </c>
      <c r="E16" s="73"/>
      <c r="F16" s="17">
        <v>0</v>
      </c>
      <c r="G16" s="72" t="s">
        <v>48</v>
      </c>
      <c r="H16" s="73"/>
      <c r="I16" s="38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5">
      <c r="A17" s="39" t="s">
        <v>9</v>
      </c>
      <c r="B17" s="16" t="s">
        <v>43</v>
      </c>
      <c r="C17" s="17">
        <v>0</v>
      </c>
      <c r="D17" s="72" t="s">
        <v>9</v>
      </c>
      <c r="E17" s="73"/>
      <c r="F17" s="18" t="s">
        <v>9</v>
      </c>
      <c r="G17" s="72" t="s">
        <v>49</v>
      </c>
      <c r="H17" s="73"/>
      <c r="I17" s="3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5">
      <c r="A18" s="37" t="s">
        <v>50</v>
      </c>
      <c r="B18" s="16" t="s">
        <v>36</v>
      </c>
      <c r="C18" s="17">
        <v>0</v>
      </c>
      <c r="D18" s="72" t="s">
        <v>9</v>
      </c>
      <c r="E18" s="73"/>
      <c r="F18" s="18" t="s">
        <v>9</v>
      </c>
      <c r="G18" s="72" t="s">
        <v>51</v>
      </c>
      <c r="H18" s="73"/>
      <c r="I18" s="38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5">
      <c r="A19" s="39" t="s">
        <v>9</v>
      </c>
      <c r="B19" s="16" t="s">
        <v>43</v>
      </c>
      <c r="C19" s="17">
        <v>0</v>
      </c>
      <c r="D19" s="72" t="s">
        <v>9</v>
      </c>
      <c r="E19" s="73"/>
      <c r="F19" s="18" t="s">
        <v>9</v>
      </c>
      <c r="G19" s="72" t="s">
        <v>52</v>
      </c>
      <c r="H19" s="73"/>
      <c r="I19" s="3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25">
      <c r="A20" s="100" t="s">
        <v>54</v>
      </c>
      <c r="B20" s="73"/>
      <c r="C20" s="17">
        <v>0</v>
      </c>
      <c r="D20" s="72" t="s">
        <v>9</v>
      </c>
      <c r="E20" s="73"/>
      <c r="F20" s="18" t="s">
        <v>9</v>
      </c>
      <c r="G20" s="72" t="s">
        <v>9</v>
      </c>
      <c r="H20" s="73"/>
      <c r="I20" s="40" t="s">
        <v>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thickBot="1" x14ac:dyDescent="0.3">
      <c r="A21" s="101" t="s">
        <v>55</v>
      </c>
      <c r="B21" s="77"/>
      <c r="C21" s="20">
        <v>0</v>
      </c>
      <c r="D21" s="76" t="s">
        <v>9</v>
      </c>
      <c r="E21" s="77"/>
      <c r="F21" s="21" t="s">
        <v>9</v>
      </c>
      <c r="G21" s="76" t="s">
        <v>9</v>
      </c>
      <c r="H21" s="77"/>
      <c r="I21" s="41" t="s">
        <v>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 x14ac:dyDescent="0.25">
      <c r="A22" s="100" t="s">
        <v>57</v>
      </c>
      <c r="B22" s="73"/>
      <c r="C22" s="17">
        <f>SUM(C14:C21)</f>
        <v>0</v>
      </c>
      <c r="D22" s="102" t="s">
        <v>59</v>
      </c>
      <c r="E22" s="73"/>
      <c r="F22" s="17">
        <v>0</v>
      </c>
      <c r="G22" s="102" t="s">
        <v>60</v>
      </c>
      <c r="H22" s="73"/>
      <c r="I22" s="42">
        <f>SUM(I14:I19)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3">
      <c r="A23" s="43"/>
      <c r="B23" s="44"/>
      <c r="C23" s="44"/>
      <c r="D23" s="44"/>
      <c r="E23" s="44"/>
      <c r="F23" s="44"/>
      <c r="G23" s="44"/>
      <c r="H23" s="44"/>
      <c r="I23" s="4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5">
      <c r="A24" s="78" t="s">
        <v>61</v>
      </c>
      <c r="B24" s="79"/>
      <c r="C24" s="22">
        <v>0</v>
      </c>
      <c r="D24" s="103" t="s">
        <v>63</v>
      </c>
      <c r="E24" s="79"/>
      <c r="F24" s="22">
        <v>0</v>
      </c>
      <c r="G24" s="103" t="s">
        <v>64</v>
      </c>
      <c r="H24" s="79"/>
      <c r="I24" s="46">
        <f>C25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thickBot="1" x14ac:dyDescent="0.3">
      <c r="A25" s="78" t="s">
        <v>65</v>
      </c>
      <c r="B25" s="79"/>
      <c r="C25" s="22">
        <f>C22+I22</f>
        <v>0</v>
      </c>
      <c r="D25" s="103" t="s">
        <v>58</v>
      </c>
      <c r="E25" s="79"/>
      <c r="F25" s="22">
        <f>ROUND(C25,2)*(21/100)</f>
        <v>0</v>
      </c>
      <c r="G25" s="103" t="s">
        <v>66</v>
      </c>
      <c r="H25" s="79"/>
      <c r="I25" s="46">
        <f>SUM(C25:F25)</f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5">
      <c r="A26" s="117" t="s">
        <v>67</v>
      </c>
      <c r="B26" s="118"/>
      <c r="C26" s="119"/>
      <c r="D26" s="120" t="s">
        <v>68</v>
      </c>
      <c r="E26" s="118"/>
      <c r="F26" s="119"/>
      <c r="G26" s="121" t="s">
        <v>69</v>
      </c>
      <c r="H26" s="118"/>
      <c r="I26" s="12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25">
      <c r="A27" s="123"/>
      <c r="B27" s="81"/>
      <c r="C27" s="124"/>
      <c r="D27" s="107" t="s">
        <v>78</v>
      </c>
      <c r="E27" s="105"/>
      <c r="F27" s="106"/>
      <c r="G27" s="104" t="s">
        <v>9</v>
      </c>
      <c r="H27" s="105"/>
      <c r="I27" s="10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5">
      <c r="A28" s="123"/>
      <c r="B28" s="81"/>
      <c r="C28" s="124"/>
      <c r="D28" s="107" t="s">
        <v>80</v>
      </c>
      <c r="E28" s="105"/>
      <c r="F28" s="106"/>
      <c r="G28" s="104" t="s">
        <v>9</v>
      </c>
      <c r="H28" s="105"/>
      <c r="I28" s="10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5">
      <c r="A29" s="47"/>
      <c r="B29" s="48"/>
      <c r="C29" s="33"/>
      <c r="D29" s="107" t="s">
        <v>79</v>
      </c>
      <c r="E29" s="104"/>
      <c r="F29" s="125"/>
      <c r="G29" s="32"/>
      <c r="H29" s="48"/>
      <c r="I29" s="49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thickBot="1" x14ac:dyDescent="0.3">
      <c r="A30" s="112" t="s">
        <v>70</v>
      </c>
      <c r="B30" s="113"/>
      <c r="C30" s="114"/>
      <c r="D30" s="115" t="s">
        <v>71</v>
      </c>
      <c r="E30" s="113"/>
      <c r="F30" s="114"/>
      <c r="G30" s="115" t="s">
        <v>71</v>
      </c>
      <c r="H30" s="113"/>
      <c r="I30" s="11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2"/>
  <sheetViews>
    <sheetView topLeftCell="A15" workbookViewId="0">
      <selection activeCell="M23" sqref="M23"/>
    </sheetView>
  </sheetViews>
  <sheetFormatPr defaultColWidth="16.85546875" defaultRowHeight="15" customHeight="1" x14ac:dyDescent="0.3"/>
  <cols>
    <col min="1" max="1" width="14.28515625" customWidth="1"/>
    <col min="2" max="2" width="22" customWidth="1"/>
    <col min="3" max="3" width="97.7109375" customWidth="1"/>
    <col min="4" max="5" width="18.42578125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26" t="s">
        <v>6</v>
      </c>
      <c r="B1" s="127"/>
      <c r="C1" s="127"/>
      <c r="D1" s="127"/>
      <c r="E1" s="127"/>
      <c r="F1" s="127"/>
      <c r="G1" s="1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28" t="s">
        <v>89</v>
      </c>
      <c r="B3" s="127"/>
      <c r="C3" s="127"/>
      <c r="D3" s="127"/>
      <c r="E3" s="127"/>
      <c r="F3" s="127"/>
      <c r="G3" s="12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4" t="s">
        <v>90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3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3">
      <c r="A9" s="10">
        <v>1</v>
      </c>
      <c r="B9" s="59" t="s">
        <v>76</v>
      </c>
      <c r="C9" s="24" t="s">
        <v>84</v>
      </c>
      <c r="D9" s="63" t="s">
        <v>30</v>
      </c>
      <c r="E9" s="64">
        <v>1</v>
      </c>
      <c r="F9" s="51">
        <v>0</v>
      </c>
      <c r="G9" s="65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2" x14ac:dyDescent="0.3">
      <c r="A10" s="10">
        <v>2</v>
      </c>
      <c r="B10" s="59" t="s">
        <v>76</v>
      </c>
      <c r="C10" s="24" t="s">
        <v>116</v>
      </c>
      <c r="D10" s="63" t="s">
        <v>40</v>
      </c>
      <c r="E10" s="64">
        <v>745</v>
      </c>
      <c r="F10" s="51">
        <v>0</v>
      </c>
      <c r="G10" s="65">
        <f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9.6" x14ac:dyDescent="0.3">
      <c r="A11" s="13">
        <v>3</v>
      </c>
      <c r="B11" s="55">
        <v>113728</v>
      </c>
      <c r="C11" s="25" t="s">
        <v>111</v>
      </c>
      <c r="D11" s="66" t="s">
        <v>37</v>
      </c>
      <c r="E11" s="67">
        <v>2625</v>
      </c>
      <c r="F11" s="52">
        <v>0</v>
      </c>
      <c r="G11" s="68">
        <f t="shared" ref="G11:G34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3">
      <c r="A12" s="13">
        <v>4</v>
      </c>
      <c r="B12" s="55">
        <v>919111</v>
      </c>
      <c r="C12" s="25" t="s">
        <v>75</v>
      </c>
      <c r="D12" s="66" t="s">
        <v>73</v>
      </c>
      <c r="E12" s="67">
        <v>260</v>
      </c>
      <c r="F12" s="52">
        <v>0</v>
      </c>
      <c r="G12" s="6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3">
      <c r="A13" s="13">
        <v>5</v>
      </c>
      <c r="B13" s="56">
        <v>93818</v>
      </c>
      <c r="C13" s="31" t="s">
        <v>74</v>
      </c>
      <c r="D13" s="66" t="s">
        <v>42</v>
      </c>
      <c r="E13" s="67">
        <v>25000</v>
      </c>
      <c r="F13" s="52">
        <v>0</v>
      </c>
      <c r="G13" s="6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3">
      <c r="A14" s="13">
        <v>6</v>
      </c>
      <c r="B14" s="56">
        <v>122738</v>
      </c>
      <c r="C14" s="31" t="s">
        <v>114</v>
      </c>
      <c r="D14" s="66" t="s">
        <v>37</v>
      </c>
      <c r="E14" s="67">
        <v>375</v>
      </c>
      <c r="F14" s="52">
        <v>0</v>
      </c>
      <c r="G14" s="6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3">
      <c r="A15" s="13">
        <v>7</v>
      </c>
      <c r="B15" s="56">
        <v>572214</v>
      </c>
      <c r="C15" s="31" t="s">
        <v>77</v>
      </c>
      <c r="D15" s="66" t="s">
        <v>42</v>
      </c>
      <c r="E15" s="67">
        <v>52500</v>
      </c>
      <c r="F15" s="52">
        <v>0</v>
      </c>
      <c r="G15" s="6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3">
      <c r="A16" s="13">
        <v>8</v>
      </c>
      <c r="B16" s="56">
        <v>56313</v>
      </c>
      <c r="C16" s="31" t="s">
        <v>85</v>
      </c>
      <c r="D16" s="66" t="s">
        <v>42</v>
      </c>
      <c r="E16" s="67">
        <v>2500</v>
      </c>
      <c r="F16" s="52">
        <v>0</v>
      </c>
      <c r="G16" s="6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3">
      <c r="A17" s="13">
        <v>9</v>
      </c>
      <c r="B17" s="56" t="s">
        <v>82</v>
      </c>
      <c r="C17" s="31" t="s">
        <v>112</v>
      </c>
      <c r="D17" s="66" t="s">
        <v>42</v>
      </c>
      <c r="E17" s="67">
        <v>5000</v>
      </c>
      <c r="F17" s="52">
        <v>0</v>
      </c>
      <c r="G17" s="6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" customHeight="1" x14ac:dyDescent="0.3">
      <c r="A18" s="13">
        <v>10</v>
      </c>
      <c r="B18" s="56" t="s">
        <v>96</v>
      </c>
      <c r="C18" s="31" t="s">
        <v>117</v>
      </c>
      <c r="D18" s="66" t="s">
        <v>42</v>
      </c>
      <c r="E18" s="67">
        <v>25000</v>
      </c>
      <c r="F18" s="52">
        <v>0</v>
      </c>
      <c r="G18" s="6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8.95" customHeight="1" x14ac:dyDescent="0.3">
      <c r="A19" s="13">
        <v>11</v>
      </c>
      <c r="B19" s="56" t="s">
        <v>83</v>
      </c>
      <c r="C19" s="31" t="s">
        <v>93</v>
      </c>
      <c r="D19" s="66" t="s">
        <v>42</v>
      </c>
      <c r="E19" s="67">
        <v>25000</v>
      </c>
      <c r="F19" s="52">
        <v>0</v>
      </c>
      <c r="G19" s="6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3">
      <c r="A20" s="13">
        <v>12</v>
      </c>
      <c r="B20" s="55">
        <v>113765</v>
      </c>
      <c r="C20" s="25" t="s">
        <v>39</v>
      </c>
      <c r="D20" s="66" t="s">
        <v>40</v>
      </c>
      <c r="E20" s="67">
        <v>260</v>
      </c>
      <c r="F20" s="52">
        <v>0</v>
      </c>
      <c r="G20" s="6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3">
      <c r="A21" s="13">
        <v>13</v>
      </c>
      <c r="B21" s="55">
        <v>931315</v>
      </c>
      <c r="C21" s="25" t="s">
        <v>53</v>
      </c>
      <c r="D21" s="66" t="s">
        <v>40</v>
      </c>
      <c r="E21" s="67">
        <v>260</v>
      </c>
      <c r="F21" s="52">
        <v>0</v>
      </c>
      <c r="G21" s="6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23">
        <v>14</v>
      </c>
      <c r="B22" s="57" t="s">
        <v>86</v>
      </c>
      <c r="C22" s="26" t="s">
        <v>87</v>
      </c>
      <c r="D22" s="60" t="s">
        <v>40</v>
      </c>
      <c r="E22" s="61">
        <v>200</v>
      </c>
      <c r="F22" s="53">
        <v>0</v>
      </c>
      <c r="G22" s="62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23">
        <v>15</v>
      </c>
      <c r="B23" s="57">
        <v>12922</v>
      </c>
      <c r="C23" s="26" t="s">
        <v>88</v>
      </c>
      <c r="D23" s="60" t="s">
        <v>42</v>
      </c>
      <c r="E23" s="61">
        <v>3300</v>
      </c>
      <c r="F23" s="53">
        <v>0</v>
      </c>
      <c r="G23" s="62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23">
        <v>16</v>
      </c>
      <c r="B24" s="57">
        <v>56962</v>
      </c>
      <c r="C24" s="26" t="s">
        <v>95</v>
      </c>
      <c r="D24" s="60" t="s">
        <v>42</v>
      </c>
      <c r="E24" s="61">
        <v>3300</v>
      </c>
      <c r="F24" s="53">
        <v>0</v>
      </c>
      <c r="G24" s="62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6.4" x14ac:dyDescent="0.3">
      <c r="A25" s="23">
        <v>17</v>
      </c>
      <c r="B25" s="57" t="s">
        <v>94</v>
      </c>
      <c r="C25" s="26" t="s">
        <v>115</v>
      </c>
      <c r="D25" s="60" t="s">
        <v>20</v>
      </c>
      <c r="E25" s="61">
        <v>1165.8</v>
      </c>
      <c r="F25" s="53">
        <v>0</v>
      </c>
      <c r="G25" s="62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2.8" x14ac:dyDescent="0.3">
      <c r="A26" s="23">
        <v>18</v>
      </c>
      <c r="B26" s="57">
        <v>12963</v>
      </c>
      <c r="C26" s="26" t="s">
        <v>107</v>
      </c>
      <c r="D26" s="60" t="s">
        <v>40</v>
      </c>
      <c r="E26" s="61">
        <v>2591</v>
      </c>
      <c r="F26" s="53">
        <v>0</v>
      </c>
      <c r="G26" s="62">
        <f>E26*F26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4" x14ac:dyDescent="0.3">
      <c r="A27" s="23">
        <v>19</v>
      </c>
      <c r="B27" s="57" t="s">
        <v>113</v>
      </c>
      <c r="C27" s="26" t="s">
        <v>118</v>
      </c>
      <c r="D27" s="60" t="s">
        <v>40</v>
      </c>
      <c r="E27" s="61">
        <v>1212</v>
      </c>
      <c r="F27" s="53">
        <v>0</v>
      </c>
      <c r="G27" s="62">
        <f t="shared" ref="G27:G30" si="1">E27*F27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6" x14ac:dyDescent="0.3">
      <c r="A28" s="23">
        <v>20</v>
      </c>
      <c r="B28" s="57" t="s">
        <v>105</v>
      </c>
      <c r="C28" s="26" t="s">
        <v>119</v>
      </c>
      <c r="D28" s="60" t="s">
        <v>40</v>
      </c>
      <c r="E28" s="61">
        <v>1212</v>
      </c>
      <c r="F28" s="53">
        <v>0</v>
      </c>
      <c r="G28" s="62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23">
        <v>21</v>
      </c>
      <c r="B29" s="57">
        <v>912282</v>
      </c>
      <c r="C29" s="26" t="s">
        <v>106</v>
      </c>
      <c r="D29" s="60" t="s">
        <v>100</v>
      </c>
      <c r="E29" s="61">
        <v>175</v>
      </c>
      <c r="F29" s="53">
        <v>0</v>
      </c>
      <c r="G29" s="62">
        <f t="shared" si="1"/>
        <v>0</v>
      </c>
      <c r="H29" s="4"/>
      <c r="I29" s="4"/>
      <c r="J29" s="4" t="s">
        <v>108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6" x14ac:dyDescent="0.3">
      <c r="A30" s="23">
        <v>22</v>
      </c>
      <c r="B30" s="57">
        <v>129958</v>
      </c>
      <c r="C30" s="26" t="s">
        <v>110</v>
      </c>
      <c r="D30" s="60" t="s">
        <v>40</v>
      </c>
      <c r="E30" s="61">
        <v>12</v>
      </c>
      <c r="F30" s="53">
        <v>0</v>
      </c>
      <c r="G30" s="62">
        <f t="shared" si="1"/>
        <v>0</v>
      </c>
      <c r="H30" s="4"/>
      <c r="I30" s="4"/>
      <c r="J30" s="4" t="s">
        <v>109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23">
        <v>23</v>
      </c>
      <c r="B31" s="57">
        <v>915111</v>
      </c>
      <c r="C31" s="26" t="s">
        <v>101</v>
      </c>
      <c r="D31" s="60" t="s">
        <v>42</v>
      </c>
      <c r="E31" s="61">
        <v>825</v>
      </c>
      <c r="F31" s="53">
        <v>0</v>
      </c>
      <c r="G31" s="62">
        <f>E31*F31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23">
        <v>24</v>
      </c>
      <c r="B32" s="57" t="s">
        <v>103</v>
      </c>
      <c r="C32" s="26" t="s">
        <v>104</v>
      </c>
      <c r="D32" s="60" t="s">
        <v>100</v>
      </c>
      <c r="E32" s="61">
        <v>30</v>
      </c>
      <c r="F32" s="53">
        <v>0</v>
      </c>
      <c r="G32" s="62">
        <f t="shared" ref="G32" si="2">E32*F32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23">
        <v>25</v>
      </c>
      <c r="B33" s="57" t="s">
        <v>98</v>
      </c>
      <c r="C33" s="26" t="s">
        <v>99</v>
      </c>
      <c r="D33" s="60" t="s">
        <v>100</v>
      </c>
      <c r="E33" s="61">
        <v>4</v>
      </c>
      <c r="F33" s="53">
        <v>0</v>
      </c>
      <c r="G33" s="62">
        <f>E33*F33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7.950000000000003" customHeight="1" x14ac:dyDescent="0.3">
      <c r="A34" s="19">
        <v>26</v>
      </c>
      <c r="B34" s="58">
        <v>915221</v>
      </c>
      <c r="C34" s="27" t="s">
        <v>102</v>
      </c>
      <c r="D34" s="69" t="s">
        <v>42</v>
      </c>
      <c r="E34" s="70">
        <v>825</v>
      </c>
      <c r="F34" s="54">
        <v>0</v>
      </c>
      <c r="G34" s="71">
        <f t="shared" si="0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129" t="s">
        <v>56</v>
      </c>
      <c r="D35" s="90"/>
      <c r="E35" s="90"/>
      <c r="F35" s="130"/>
      <c r="G35" s="28">
        <f>SUM(G9:G34)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131" t="s">
        <v>58</v>
      </c>
      <c r="D36" s="132"/>
      <c r="E36" s="132"/>
      <c r="F36" s="133"/>
      <c r="G36" s="29">
        <f>G35*0.21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134" t="s">
        <v>62</v>
      </c>
      <c r="D37" s="135"/>
      <c r="E37" s="135"/>
      <c r="F37" s="77"/>
      <c r="G37" s="30">
        <f>G35+G36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50" t="s">
        <v>81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3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3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3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3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mergeCells count="5">
    <mergeCell ref="A1:G1"/>
    <mergeCell ref="A3:G3"/>
    <mergeCell ref="C35:F35"/>
    <mergeCell ref="C36:F36"/>
    <mergeCell ref="C37:F37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2019-08-08T11:43:26Z</cp:lastPrinted>
  <dcterms:created xsi:type="dcterms:W3CDTF">2019-06-03T13:28:04Z</dcterms:created>
  <dcterms:modified xsi:type="dcterms:W3CDTF">2024-09-05T08:42:53Z</dcterms:modified>
</cp:coreProperties>
</file>