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MR - Rekonstrukce multimediální místnosti 1088\1 výzva\"/>
    </mc:Choice>
  </mc:AlternateContent>
  <xr:revisionPtr revIDLastSave="0" documentId="13_ncr:1_{6677B542-DA1F-458E-9978-AF22E1BFCF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AV technika" sheetId="59" r:id="rId2"/>
  </sheets>
  <definedNames>
    <definedName name="_xlnm._FilterDatabase" localSheetId="1" hidden="1">'AV technika'!$A$2:$I$117</definedName>
    <definedName name="_Toc515456815" localSheetId="1">'AV technika'!#REF!</definedName>
    <definedName name="Excel_BuiltIn_Print_Titles_1" localSheetId="1">'AV technika'!$C$2:$HQ$2</definedName>
    <definedName name="Excel_BuiltIn_Print_Titles_1" localSheetId="0">Rekapitulace!#REF!</definedName>
    <definedName name="Excel_BuiltIn_Print_Titles_1">#REF!</definedName>
    <definedName name="_xlnm.Print_Titles" localSheetId="1">'AV technika'!$2:$2</definedName>
    <definedName name="_xlnm.Print_Area" localSheetId="1">'AV technika'!$A$1:$I$81</definedName>
    <definedName name="_xlnm.Print_Area" localSheetId="0">Rekapitulace!$A$1:$E$17</definedName>
    <definedName name="Z_4D0D2B2A_9DF8_458C_AAEE_86A80A3339F0_.wvu.Cols" localSheetId="1" hidden="1">'AV technika'!#REF!</definedName>
    <definedName name="Z_4D0D2B2A_9DF8_458C_AAEE_86A80A3339F0_.wvu.FilterData" localSheetId="1" hidden="1">'AV technika'!$A$2:$I$117</definedName>
    <definedName name="Z_4D0D2B2A_9DF8_458C_AAEE_86A80A3339F0_.wvu.PrintArea" localSheetId="1" hidden="1">'AV technika'!$A$2:$I$117</definedName>
    <definedName name="Z_4D0D2B2A_9DF8_458C_AAEE_86A80A3339F0_.wvu.PrintTitles" localSheetId="1" hidden="1">'AV technika'!$2:$2</definedName>
    <definedName name="Z_663F3EEA_54DF_4CA4_AC64_811AA139A51B_.wvu.FilterData" localSheetId="1" hidden="1">'AV technika'!$A$2:$I$117</definedName>
    <definedName name="Z_8739B187_5193_4A50_AB3C_AACA053D53F9_.wvu.Cols" localSheetId="1" hidden="1">'AV technika'!#REF!</definedName>
    <definedName name="Z_8739B187_5193_4A50_AB3C_AACA053D53F9_.wvu.FilterData" localSheetId="1" hidden="1">'AV technika'!$A$2:$I$117</definedName>
    <definedName name="Z_C813679C_1F25_4E8B_B995_533787F0CCF2_.wvu.Cols" localSheetId="1" hidden="1">'AV technika'!#REF!</definedName>
    <definedName name="Z_C813679C_1F25_4E8B_B995_533787F0CCF2_.wvu.FilterData" localSheetId="1" hidden="1">'AV technika'!$A$2:$I$117</definedName>
    <definedName name="Z_C813679C_1F25_4E8B_B995_533787F0CCF2_.wvu.PrintArea" localSheetId="1" hidden="1">'AV technika'!$A$2:$I$117</definedName>
    <definedName name="Z_C813679C_1F25_4E8B_B995_533787F0CCF2_.wvu.PrintTitles" localSheetId="1" hidden="1">'AV technika'!$2:$2</definedName>
    <definedName name="Z_D80F4BCD_90E6_4CF9_BB80_CD28A212AF14_.wvu.Cols" localSheetId="1" hidden="1">'AV technika'!#REF!</definedName>
    <definedName name="Z_D80F4BCD_90E6_4CF9_BB80_CD28A212AF14_.wvu.FilterData" localSheetId="1" hidden="1">'AV technika'!$A$2:$I$117</definedName>
    <definedName name="Z_D80F4BCD_90E6_4CF9_BB80_CD28A212AF14_.wvu.PrintArea" localSheetId="1" hidden="1">'AV technika'!$A$2:$I$117</definedName>
    <definedName name="Z_D80F4BCD_90E6_4CF9_BB80_CD28A212AF14_.wvu.PrintTitles" localSheetId="1" hidden="1">'AV technika'!$2:$2</definedName>
    <definedName name="Z_F18F5723_E1DD_4928_A1A8_38350028BAD1_.wvu.Cols" localSheetId="1" hidden="1">'AV technika'!#REF!</definedName>
    <definedName name="Z_F18F5723_E1DD_4928_A1A8_38350028BAD1_.wvu.FilterData" localSheetId="1" hidden="1">'AV technika'!$A$2:$I$2</definedName>
    <definedName name="Z_F18F5723_E1DD_4928_A1A8_38350028BAD1_.wvu.PrintArea" localSheetId="1" hidden="1">'AV technika'!$A$2:$I$116</definedName>
    <definedName name="Z_F18F5723_E1DD_4928_A1A8_38350028BAD1_.wvu.PrintTitles" localSheetId="1" hidden="1">'AV technika'!$2:$2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59" l="1"/>
  <c r="I48" i="59" l="1"/>
  <c r="I47" i="59"/>
  <c r="I60" i="59" l="1"/>
  <c r="I59" i="59"/>
  <c r="I14" i="59"/>
  <c r="I36" i="59"/>
  <c r="I31" i="59" l="1"/>
  <c r="I13" i="59" l="1"/>
  <c r="I12" i="59"/>
  <c r="I11" i="59"/>
  <c r="I10" i="59"/>
  <c r="I9" i="59"/>
  <c r="I66" i="59" l="1"/>
  <c r="I65" i="59"/>
  <c r="G63" i="59" l="1"/>
  <c r="I57" i="59" l="1"/>
  <c r="I58" i="59"/>
  <c r="I56" i="59" l="1"/>
  <c r="I45" i="59"/>
  <c r="I44" i="59" l="1"/>
  <c r="I43" i="59"/>
  <c r="I40" i="59"/>
  <c r="I35" i="59" l="1"/>
  <c r="I34" i="59"/>
  <c r="I18" i="59" l="1"/>
  <c r="I27" i="59" l="1"/>
  <c r="I26" i="59"/>
  <c r="I25" i="59"/>
  <c r="I24" i="59" l="1"/>
  <c r="I23" i="59"/>
  <c r="I22" i="59"/>
  <c r="I21" i="59"/>
  <c r="I20" i="59" l="1"/>
  <c r="I19" i="59"/>
  <c r="I15" i="59" l="1"/>
  <c r="I8" i="59" l="1"/>
  <c r="I75" i="59" l="1"/>
  <c r="I74" i="59"/>
  <c r="I64" i="59"/>
  <c r="I63" i="59" l="1"/>
  <c r="I53" i="59" l="1"/>
  <c r="I55" i="59" l="1"/>
  <c r="I54" i="59"/>
  <c r="I52" i="59"/>
  <c r="I29" i="59"/>
  <c r="I51" i="59" l="1"/>
  <c r="I28" i="59"/>
  <c r="I17" i="59"/>
  <c r="I16" i="59" l="1"/>
  <c r="I39" i="59"/>
  <c r="I42" i="59" l="1"/>
  <c r="I41" i="59"/>
  <c r="I50" i="59"/>
  <c r="I49" i="59"/>
  <c r="I46" i="59"/>
  <c r="I33" i="59"/>
  <c r="I32" i="59"/>
  <c r="I38" i="59" l="1"/>
  <c r="I79" i="59" l="1"/>
  <c r="I78" i="59"/>
  <c r="I77" i="59"/>
  <c r="I76" i="59"/>
  <c r="I73" i="59"/>
  <c r="I72" i="59"/>
  <c r="I71" i="59"/>
  <c r="I70" i="59"/>
  <c r="I69" i="59"/>
  <c r="I68" i="59" l="1"/>
  <c r="I67" i="59"/>
  <c r="I62" i="59"/>
  <c r="I61" i="59" l="1"/>
  <c r="B11" i="1"/>
  <c r="I30" i="59" l="1"/>
  <c r="I81" i="59" s="1"/>
  <c r="C11" i="1" l="1"/>
  <c r="E11" i="1" l="1"/>
  <c r="E12" i="1" s="1"/>
</calcChain>
</file>

<file path=xl/sharedStrings.xml><?xml version="1.0" encoding="utf-8"?>
<sst xmlns="http://schemas.openxmlformats.org/spreadsheetml/2006/main" count="220" uniqueCount="134">
  <si>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</si>
  <si>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</si>
  <si>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</si>
  <si>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</si>
  <si>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</si>
  <si>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</si>
  <si>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</si>
  <si>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AV TECHNOLOGIE</t>
  </si>
  <si>
    <t>AV TECHNOLOGIE - cena celkem bez DPH:</t>
  </si>
  <si>
    <t>Instalace</t>
  </si>
  <si>
    <t>CENA CELKEM BEZ DPH:</t>
  </si>
  <si>
    <t>Množství</t>
  </si>
  <si>
    <t>výrobce</t>
  </si>
  <si>
    <t>cena celkem bez DPH</t>
  </si>
  <si>
    <t>typové označení</t>
  </si>
  <si>
    <t>množstevní jednotka</t>
  </si>
  <si>
    <t>set</t>
  </si>
  <si>
    <t>Montážní materiál</t>
  </si>
  <si>
    <t>Ostatní drobný montážní materiál (pásky, hmoždinky, šrouby, lepící pásky, svorky, atd.)</t>
  </si>
  <si>
    <t>legenda:</t>
  </si>
  <si>
    <t>Krátká kabeláž</t>
  </si>
  <si>
    <t>Zdroje signálů</t>
  </si>
  <si>
    <t>Řídicí systém - centrální ovládání AV techniky</t>
  </si>
  <si>
    <t>AV kabeláž + příslušenství</t>
  </si>
  <si>
    <t>Krátká propojovací AV kabeláž 1-10m (audio, video, řízení, USB, patch cordy)</t>
  </si>
  <si>
    <t>Instalace a služby</t>
  </si>
  <si>
    <t>Kontrolér</t>
  </si>
  <si>
    <t>Dotykový panel</t>
  </si>
  <si>
    <t>26 portový Gigabit řízený přepínač, 24x Gigabit metal + 2x Gigabit combo (metal/SFP), propustnost 52 Gbps, rychlost přesměrování až 39Mpps, PoE+ 802.3at (30W) - Power budget 170W, IPv6, 802.3az (Green), L2 Multicast, Link agregace, VLAN, QoS, 19" rackmount</t>
  </si>
  <si>
    <t>Napájecí distribuční jednotka do racku</t>
  </si>
  <si>
    <t>Zesilovač</t>
  </si>
  <si>
    <t>Mixážní systém</t>
  </si>
  <si>
    <t>Interface technologie</t>
  </si>
  <si>
    <t>Switch</t>
  </si>
  <si>
    <t>Malé PDU (Power Distribution Unit). Každý  výstup lze ovládat samostatně (On / Off / Reset / přepni). Na každém výstupu jsou měřeny elektrické veličiny. Zařízení obsahuje dva LAN porty pro připojení do sítě.</t>
  </si>
  <si>
    <t>Příslušenství rack</t>
  </si>
  <si>
    <t>Rozvodný panel do racku</t>
  </si>
  <si>
    <t>Maticový přepínač</t>
  </si>
  <si>
    <t>Signálový extender - vysílač</t>
  </si>
  <si>
    <t>Signálový extender - přijímač</t>
  </si>
  <si>
    <t>19" rozvodný panel  1U 8x230V UTE, přívod černý - 2m, podsvícený vypínač</t>
  </si>
  <si>
    <t>m</t>
  </si>
  <si>
    <t>Dodávka jiného dodavatele/investora, stávající technika, nekalkulováno</t>
  </si>
  <si>
    <t>Ozvučení</t>
  </si>
  <si>
    <t>Reproduktory</t>
  </si>
  <si>
    <t>Dvoupásmová podhledová reprosoustava, vč. zadního krytu, min. parametry: 50W / 70_100V, 87dB, 80Hz–18kHz, 100°-120° pokrytí, vhodné pro náročné prostředí, rozměry max: 260x220 (průměr x výška) mm, 5 kg</t>
  </si>
  <si>
    <t>Specialista IT - nastavení IT techniky a videokonferenčního systému</t>
  </si>
  <si>
    <t>Doprava</t>
  </si>
  <si>
    <t>Instalace kabeláže včetně konektorů (Příprava a pokládka kabelového svazku. Konektory: audio, video, řízení, napájení.)</t>
  </si>
  <si>
    <t xml:space="preserve">Instalace řídícího systému (Řídící jednotka, Ovládací prvky, Silové vypínače ovládané z ŘS) </t>
  </si>
  <si>
    <t>Další práce (Vykládka/nakládka. Úklid materiálu, nářadí, likvidace obalů.)</t>
  </si>
  <si>
    <t>h</t>
  </si>
  <si>
    <t>Projektový managment (Obhlídky na místě, Konzultace, Kontrolní dny)</t>
  </si>
  <si>
    <t>Projektová dokumentace, příprava, inženýring, předání, školení (Přejímka stavební připravenosti, převzetí místa instalace. Projektová dokumentace skutečného stavu. Předání díla. Zaškolení uživatele. Inženýring - vedení instalace. Systémové testy.)</t>
  </si>
  <si>
    <t>Programování</t>
  </si>
  <si>
    <t>Koncový zesilovač, min. parametry: výkon 2x 300W / 8Ω, 2x 300W /70_100V, vstup 2x nesymetrický i 2x symetrický, individuální nastavení výšek a basů pro výstup, sleep mode, možnost vzdáleného ovladače i systémového řízení, 19" rack uchycení</t>
  </si>
  <si>
    <t>UTP cat 6</t>
  </si>
  <si>
    <t>UTP kabel CAT6  ohniodolný  B2s1d0. Nejvyšší podporovaný protokol  - 2.5/5GBASE-T. Šířka pásma - 250 MHz. AWG 23.</t>
  </si>
  <si>
    <t>Reproduktor 100V</t>
  </si>
  <si>
    <t>1-CXKH-R-J 3x1,5 100V reproduktorový kabel, ohniodolný  B2s1d0</t>
  </si>
  <si>
    <t>Instalace interfacové techniky (Instalace interfacové techniky. Vyvázání kabeláže a zapojení napájení)</t>
  </si>
  <si>
    <t>Extender pro přenos HDMI po kabelu CATx - Vysílač. Minimální parametry: Podpora standardů HDBase-T, HDMI 1.4a, HDCP 2.2. Podpora 4K/UHD@60Hz 4:2:0. Přenos 1920x1200 a 1080p/60 na 100 m, přenos 4K/UHD na 70 m, Přenos RS-232 (obousměrně) a IR příkazů. HDCP kompatibilní. Podpora přenosu EDID, CEC, 3D. PoCc napájení přijímače po CATx kabelu.</t>
  </si>
  <si>
    <t>Extender pro přenos HDMI po kabelu CATx - Přijímač. Minimální parametry: Podpora standardů HDBase-T, HDMI 1.4a, HDCP 2.2. Podpora 4K/UHD@60Hz 4:2:0. Přenos 1920x1200 a 1080p/60 na 100 m, přenos 4K/UHD na 70 m. Přenos RS-232 (obousměrně) a IR příkazů. HDCP kompatibilní. Podpora přenosu EDID, CEC, 3D. PoCc napájení přijímače po CATx kabelu.</t>
  </si>
  <si>
    <t>Instalační modul pro podlahové krabice pro 6 polovičních nebo 3 plné sloty</t>
  </si>
  <si>
    <t>Instalační modul do podlahové krabice CAT6 (RJ45), 1/2 slot, Gender-Changer</t>
  </si>
  <si>
    <t>Vybavení PK</t>
  </si>
  <si>
    <t>Racková konstrukce</t>
  </si>
  <si>
    <t>Ostatní rackové drobné příslušenství obsahující police, záslepky, šrouby, vyvazovací profily, ard..</t>
  </si>
  <si>
    <t>Kombinovaný přepínač</t>
  </si>
  <si>
    <t>Mikrofonní pole</t>
  </si>
  <si>
    <t>Převodník HDMI/USB</t>
  </si>
  <si>
    <t>Capture USB 3.0 karta, 1xHDMI vstup s embedovaným audiem, min. vstupní rozlišení 2048x2160, Plug-And-Play.</t>
  </si>
  <si>
    <t>Switch - dante</t>
  </si>
  <si>
    <t>10 portový Gigabit řízený přepínač, 8x Gigabit metal + 2x Gigabit combo (metal/SFP), propustnost min. 20 Gbps, rychlost přesměrování až 14.88Mpps, 8 portů PoE+ 802.3at (30W) - Power budget min. 77W, IPv6, 802.3az (Green), L2 Multicast, Link agregace, VLAN, QoS,fanless</t>
  </si>
  <si>
    <t>Kontrolér řídicího systému. Minimální technické parametry kontroléru: 2GB RAM, 4x RS232/485 obousměrný, 8x univerzální port (digital I/O, IR, RS out), 2x relé, 1x LAN, programování v jazyce XPL2, vestavěný webový server. Napájecí zdroj je součástí balení  nebo PoE (802.3af).</t>
  </si>
  <si>
    <t>Dotykový panel stolní drátový. Minimální technické parametry panelu: úhlopříčka 10" 16:9, rozlišení 1280x800, 32-bitové barvy, kapacitní dotykový IPS displej, vestavěné reproduktory a mikrofon, vestavěný světelný a pohybový senzor, IP komunikace, napájení přes PoE, pevný stolní stojan s náklonem, provedení v tenkém hliníkovém šasi s integrovaným stojánkem</t>
  </si>
  <si>
    <t>Dante - min. 2x USB vstup a 2x USB výstup, napájení PoE</t>
  </si>
  <si>
    <t>Dante převodník</t>
  </si>
  <si>
    <t>Programování a SW práce (Řídící systém, Režimy a předvolby na dotykovém panelu, Tvorba manuálu pro systém)</t>
  </si>
  <si>
    <t>Zobrazování</t>
  </si>
  <si>
    <t>Monitor s min. parametry: viditelná uhlopříčka 27 palců 68,5 cm, panel IPS, matný, antireflexní, LED podsvícení, rozlišení 3840 x 2160, pozorovací úhel min.178° vodorovně, min.178° svisle, jas min. 350 cd/m2, kontrastní poměr min. 10 000 000 : 1 dynamický, doba odezvy max. 5 ms, video vstupy HDMI, DisplayPort, USB-C (DisplayPort 1.4) + funkce dock do 100W, výškově nastavitelný stojan</t>
  </si>
  <si>
    <t>PC monitor</t>
  </si>
  <si>
    <t>Mixážní matice s digitálním signálovým processingem, min. parametry: 12 symetrických vstupů / 8 symetrických výstupů, min. 10 vstupů s automatickou eliminací ozvěny (AEC), Dante připojení, digitální sběrnice s min. 32 zvukovými kanály, ethernet pro nastavení, kontrolu a monitoring, vstup pro řízení</t>
  </si>
  <si>
    <t>Připojení mix. matice k Dante síti</t>
  </si>
  <si>
    <t>Dvoukanálový eliminátor zpětné vazby, min. 24 filtrů / kanál</t>
  </si>
  <si>
    <t>Eliminátor</t>
  </si>
  <si>
    <t>Montážní příslušenství mikrofonního pole</t>
  </si>
  <si>
    <t>Příslušenství</t>
  </si>
  <si>
    <t>Vyměnitelná mikrofonní vložka (oříšek) s minimálními parametry 60Hz - 16 kHz, hyperkardiodní charakteristika, Phantom 12-48V, směrovost cca 95°, optimální vzdálenost od řečníka v minimálním rozsahu 0,3 - 0,8 m, ruchové použití 2 - 3 m, rozměry max. 15 x 30mm, vč. větrné ochrany, černá barva</t>
  </si>
  <si>
    <t>Ohebný mikrofonní držák mikrofonní vložky, 480 -600 mm ukončený konektorem M3XLR, Phantom 12-48V</t>
  </si>
  <si>
    <t>Systémová odpružená průchodka do stolu, pro mikrofony s ohebným držákem 150 - 600mm</t>
  </si>
  <si>
    <t>Mikrofon řečnický pult</t>
  </si>
  <si>
    <t>Sestava aktivních poslechových reproduktorů s minimální konfigurací: 5,25" + 0,75" reproduktor, 2x30W, 80Hz - 20 kHz, vstup XLR, Jack 6,3 a RCA, cena za pár</t>
  </si>
  <si>
    <t>Reproduktory - odposlechové</t>
  </si>
  <si>
    <t>Přípojné místo stůl</t>
  </si>
  <si>
    <t>Modul přípojného místa XLR 3-pin Female, 1 slot, letovací</t>
  </si>
  <si>
    <t>Modul přípojného místa - Prázdný slot celý pro 50x50</t>
  </si>
  <si>
    <t>Maticový přepínač s min. parametry: 8x8 HDMI. Podpora standardů HDMI 1.4 a HDCP 1.4. Podpora rozlišení 4K/UHD @ 60 Hz 4:2:0. Vestavěný audio embeder/de-embeder s volitelným směřováním zvuku na vybraný výstup. EDID manager. Ovládání přes tlačítka na předním panelu nebo LAN / RS232.</t>
  </si>
  <si>
    <t>Distribuční zesilovač</t>
  </si>
  <si>
    <t>1x2 HDMI rozbočovač s min. parametry: Podpora standardů HDMI 1.4 HDCP 1.4, HDR, podpora 4K/UHD @ 60 Hz 4:2:0
Šířka pásma min. 10,2 Gbps. Kompenzace kvality vstupního kabelu, EDID management, HDCP kompatibilní.</t>
  </si>
  <si>
    <t>PTZ kamery + stream + záznam</t>
  </si>
  <si>
    <t>Patch panel</t>
  </si>
  <si>
    <t>Patch panel univerzální, neosazený patch panel, který je určen pro 24 stíněných i nestíněných keystonů. Vyvazovací lišta.</t>
  </si>
  <si>
    <t>Polička</t>
  </si>
  <si>
    <t>Kovová polička pod PTZ kameru</t>
  </si>
  <si>
    <t>Videokamera</t>
  </si>
  <si>
    <t>Motorická PTZ kamera s parametry minimálně: 1/2,8" CMOS čip, záběr objektivu 72°, optický zoom 20x, rozsah otočení/náklop objektivu (Pan/Tilt) -170° až +170°, -30°až +90°, automatické vyvážení bílé AWB, ostření, clony, WDR - široký dynamický rozsah, elektronická závěrka, rozlišení Full HD 1920x1080p až 60 fps, dynamické odstranění šumu v obraze pomocí DNR. Vstupy/výstupy: ethernet RJ45, 3G-SDI, HDMI, USB-A, RS232, RS485, audio in, audio out. Streaming H.264, H.265, NDI HX. Podpora standardu Onvif. Napájení adaptérem 12VDC, nebo PoE 802.3af. provedení kamery v černé barvě</t>
  </si>
  <si>
    <t>Režijní PC</t>
  </si>
  <si>
    <t>Kabel audio</t>
  </si>
  <si>
    <t>Kabel audio stereo symetrický, FRNC-Flame Retardand Non Halogen, 2 stíněné páry.</t>
  </si>
  <si>
    <t>Kabel DMX</t>
  </si>
  <si>
    <t>Kabel DMX, FRNC-Flame Retardand Non Halogen, 2 stíněné páry.</t>
  </si>
  <si>
    <t>Kombinovaný maticový přepínač 4x2 s min. parametry: Podpora rozlišení max. 4K@60Hz at 4:4:4. Podpora standardu HDMI 2.0, HDCP 2.2. Víceúčelový maticový přepínač s funkcí USB-C 4K Video, Audio, Data USB + LAN, a Power Delivery 2x 30W. Jednotlivé signálové vrstvy jsou zpracovávány samostatně a skrze webové rozhraní nebo řídicí systém je lze ovládat a konfigurovat. Napájení Power Delivery a Data LAN jsou v USB-C vstupu k dispozici stále pro připojení počítače bez ohledu na zvolený vstup. Přepínač je na výstupu vybaven USB 3.1 Gen 1 hubem na nějž jsou přepínány signály z USB-C a USB-B vstupů. Přepínač disponuje EDID manažerem a CEC kontrolérem. Podpora funkce autoswitch pro automatické přepínání aktivního vstupu (konfigurovatelná priorita). Minimální technické parametry:
Vstupy: 2x USB-C DP Alternate Mode (Video, Audio, Data USB + LAN, a Power Delivery), 2x HDMI, 2x USB, RJ45 Ethernet. Výstupy: 2x HDMI, 4x USB-A, 1x audio, GPIO, RS232.</t>
  </si>
  <si>
    <t>Instalace audio techniky (Reproduktory, Mikrofony, Mixážní matice, Dante), programátor audio systému - audio systémy</t>
  </si>
  <si>
    <t>LED</t>
  </si>
  <si>
    <t>LED stěna min. 135" s povrchovou úpravou tvrdosti 4H nabízející jednodušší údržbu a mechanickou odolnost při dotyku, povrchová nerovnost menší než 0.11mm, rozměr max. 3050 x 1700mm, hloubka kabinetu menší než 50mm, micro LED chip - COB zlepšující odolnost a chrání před dotykovou statickou elektřinou, 5G signálová architektura, rozteč pixelu max. 1.6mm, min. rozlišení FHD, poměr stran 16:9, jas 600nit, kontrast min. 20 000:1, podpora barevné a jasové kalibrace, pozorovací úhly min. horizontální 170° / vertikální 170,  jasová jednotnost (uniformita) větší než 96%, barevný rozsah větší než 95% DCI-P3, teplota barev nastavitelná v rozsahu 3000-10000K, konfigurace kabinetu 5x5, stohované vertikální kabinety zajišťující snížení počtu kabeláže, hliníkový kabinet v poměru s pasivním chlazením - fanless, standard ochrany min. IP54, servis přední pro jednodušší přístup k součástem LED stěny, montážní systém, který umožňuje vyrovnání osy Z pro korekci plochých konstrukcí, příkon maximální/typický 1.65kW/820W, provoz 24/7 a v prostředí min. rozsahu -10° až 40° C, certifikace CE, EMC class B, hloubka instalace menší než 102mm, 5% spare modulů. Včetně 5G kontroléru, video vstupy: HDMI 2.0, HDMI 1.4, DVI, 3G-SDI, 1x 10Gb, podpora rozlišení na vstupu až 4096x2160@60Hz, 8/10- bit video signálu. Maximální výstupní kapacita je min. 3,9mil pixelů, s min. šířkou až 16300 pixelů/výškou 8100 pixeulů. Výstupní rozhraní 2x 5G ethernet, 2x optický 10Gb a podpora redundance, podpora zpracování obrazu pomoci cropping, switching, a scaling, uprav barev, nastavení odstínu, sytosti, kontrast, podpora nastavení jasu podle skupiny portů Ethernet, podpora přesné úpravy teploty barev a jednotlivých složek RGB. Genlock, USB, Serial, LAN, ovládací software kompatibilní s OS Windows, který uživateli umožňuje konfigurovat videostěnu a optimalizovat její vizuální výkon.</t>
  </si>
  <si>
    <t>Nástěnný držák</t>
  </si>
  <si>
    <t>Nástěnný držák LED videostěny</t>
  </si>
  <si>
    <t>Boční zakrytování</t>
  </si>
  <si>
    <t>Boční zakrytování LED videostěny</t>
  </si>
  <si>
    <t>Kabelové propojení</t>
  </si>
  <si>
    <t>Kabelové propojení LED panelů LED stěny mezi kontrolérem a jednotlivými LED moduly.</t>
  </si>
  <si>
    <r>
      <t>Sestava stropního mikrofonní pole pro videokonference, min. požadavky: pokrytí 360°, automatické směrování na řečníka, automatická mixáž, Dante připojení, pro podhledy 600x600mm, váha max. 6,5 kg,</t>
    </r>
    <r>
      <rPr>
        <b/>
        <sz val="10"/>
        <rFont val="Arial CE"/>
        <charset val="238"/>
      </rPr>
      <t xml:space="preserve"> bílé provedení</t>
    </r>
    <r>
      <rPr>
        <sz val="10"/>
        <rFont val="Arial CE"/>
        <charset val="238"/>
      </rPr>
      <t>, příprava na uchycení do podhledu nebo pro zavěšení na lanka, kvalitní pokrytí min 8x8m</t>
    </r>
  </si>
  <si>
    <t xml:space="preserve">Nerezové/hliníkové přípojné místo s víkem pro instalaci do desky stolu, včetně krycí nohy pod desku stolu. Kabeláž a 230V zásuvky uschovány pod víkem. Vybavení 2x 230V zásuvka. Pull-Out kladkový systém pro instalaci 4 vytahovacích kabelů (součástí vytahovací kabely HDMI, USB, USB-C a LAN). Možnost barevného provedení černá, stříbrná, bílá (bude zvoleno dle požadavku investora). </t>
  </si>
  <si>
    <r>
      <t xml:space="preserve">Režijní PC - </t>
    </r>
    <r>
      <rPr>
        <b/>
        <sz val="10"/>
        <rFont val="Arial CE"/>
        <charset val="238"/>
      </rPr>
      <t>dodávka investora</t>
    </r>
  </si>
  <si>
    <t>Nástěnné přípojné místo pro instalaci do KU68 krabice, osazení 2x RJ45 CAT6</t>
  </si>
  <si>
    <t>Přípojné místo stěna</t>
  </si>
  <si>
    <t>19" hliníková racková konstrukce pro instalaci do stěny, výška 20U.</t>
  </si>
  <si>
    <t>Termostat</t>
  </si>
  <si>
    <t>Termostat 0-60°C, bimetal (NO) spínací, na DIN IP20</t>
  </si>
  <si>
    <t>Ventilátor</t>
  </si>
  <si>
    <t>Ventilátor do nábytkového racku s filtrem, 30m3/h, -10 až +70°C, IP54</t>
  </si>
  <si>
    <t>Instalace video techniky (Displeje včetně držáků, LED stěna, Videotechnika)</t>
  </si>
  <si>
    <t>AV technika - KÚSK místnost 1088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</si>
</sst>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  <numFmt numFmtId="167" formatCode="_-* #,##0\ [$€-484]_-;\-* #,##0\ [$€-484]_-;_-* &quot;-&quot;\ [$€-484]_-;_-@_-"/>
  </numFmts>
  <fonts count="24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 CE"/>
      <charset val="238"/>
    </font>
    <font>
      <sz val="12"/>
      <color rgb="FFFF000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22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1">
    <xf numFmtId="0" fontId="0" fillId="0" borderId="0" xfId="0"/>
    <xf numFmtId="0" fontId="6" fillId="0" borderId="0" xfId="0" applyFont="1" applyProtection="1"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vertical="top" wrapText="1" shrinkToFit="1"/>
      <protection locked="0"/>
    </xf>
    <xf numFmtId="0" fontId="18" fillId="6" borderId="9" xfId="0" applyFont="1" applyFill="1" applyBorder="1" applyAlignment="1" applyProtection="1">
      <alignment horizontal="left" vertical="top" wrapText="1" shrinkToFit="1"/>
      <protection locked="0"/>
    </xf>
    <xf numFmtId="0" fontId="18" fillId="0" borderId="0" xfId="0" applyFont="1" applyAlignment="1" applyProtection="1">
      <alignment horizontal="left" vertical="top" wrapText="1" shrinkToFi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8" fillId="3" borderId="9" xfId="0" applyFont="1" applyFill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166" fontId="6" fillId="0" borderId="8" xfId="2" applyNumberFormat="1" applyFont="1" applyFill="1" applyBorder="1" applyAlignment="1" applyProtection="1">
      <alignment vertical="center"/>
      <protection locked="0"/>
    </xf>
    <xf numFmtId="0" fontId="6" fillId="0" borderId="8" xfId="19" applyFont="1" applyBorder="1" applyAlignment="1" applyProtection="1">
      <alignment horizontal="left" vertical="center" wrapText="1" shrinkToFit="1"/>
      <protection locked="0"/>
    </xf>
    <xf numFmtId="166" fontId="6" fillId="0" borderId="8" xfId="2" applyNumberFormat="1" applyFont="1" applyBorder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166" fontId="6" fillId="0" borderId="8" xfId="5" applyNumberFormat="1" applyFont="1" applyFill="1" applyBorder="1" applyAlignment="1" applyProtection="1">
      <alignment horizontal="center" vertical="center"/>
      <protection locked="0"/>
    </xf>
    <xf numFmtId="166" fontId="6" fillId="0" borderId="8" xfId="2" applyNumberFormat="1" applyFont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8" xfId="19" applyFont="1" applyFill="1" applyBorder="1" applyAlignment="1" applyProtection="1">
      <alignment horizontal="left" vertical="center" wrapText="1" shrinkToFit="1"/>
      <protection locked="0"/>
    </xf>
    <xf numFmtId="166" fontId="6" fillId="4" borderId="8" xfId="2" applyNumberFormat="1" applyFont="1" applyFill="1" applyBorder="1" applyAlignment="1" applyProtection="1">
      <alignment horizontal="right" vertical="center"/>
      <protection locked="0"/>
    </xf>
    <xf numFmtId="166" fontId="0" fillId="0" borderId="8" xfId="2" applyNumberFormat="1" applyFont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" fontId="8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 vertical="top" wrapText="1" shrinkToFit="1"/>
    </xf>
    <xf numFmtId="0" fontId="16" fillId="6" borderId="11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left" vertical="top"/>
    </xf>
    <xf numFmtId="0" fontId="16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 shrinkToFit="1"/>
    </xf>
    <xf numFmtId="0" fontId="20" fillId="0" borderId="8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18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0" fontId="6" fillId="0" borderId="8" xfId="23" applyFont="1" applyBorder="1" applyAlignment="1">
      <alignment vertical="center" wrapText="1"/>
    </xf>
    <xf numFmtId="0" fontId="8" fillId="0" borderId="10" xfId="0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6" fillId="0" borderId="8" xfId="0" applyFont="1" applyBorder="1" applyAlignment="1">
      <alignment horizontal="center" vertical="top" textRotation="90" wrapText="1" shrinkToFit="1"/>
    </xf>
    <xf numFmtId="0" fontId="18" fillId="6" borderId="9" xfId="0" applyFont="1" applyFill="1" applyBorder="1" applyAlignment="1">
      <alignment horizontal="left" vertical="top" wrapText="1" shrinkToFit="1"/>
    </xf>
    <xf numFmtId="0" fontId="16" fillId="5" borderId="0" xfId="0" applyFont="1" applyFill="1" applyAlignment="1">
      <alignment vertical="center"/>
    </xf>
    <xf numFmtId="0" fontId="16" fillId="4" borderId="0" xfId="3" applyFont="1" applyFill="1" applyAlignment="1">
      <alignment vertical="center" wrapText="1" shrinkToFit="1"/>
    </xf>
    <xf numFmtId="0" fontId="18" fillId="3" borderId="9" xfId="0" applyFont="1" applyFill="1" applyBorder="1" applyAlignment="1">
      <alignment horizontal="left" vertical="top" wrapText="1" shrinkToFit="1"/>
    </xf>
    <xf numFmtId="0" fontId="6" fillId="0" borderId="8" xfId="23" applyFont="1" applyBorder="1" applyAlignment="1">
      <alignment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8" xfId="3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6" fillId="4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center" wrapText="1" shrinkToFit="1"/>
    </xf>
    <xf numFmtId="0" fontId="6" fillId="0" borderId="8" xfId="21" applyBorder="1" applyAlignment="1">
      <alignment horizontal="center" vertical="center" wrapText="1"/>
    </xf>
    <xf numFmtId="0" fontId="23" fillId="0" borderId="8" xfId="4" applyFont="1" applyBorder="1" applyAlignment="1">
      <alignment vertical="center" wrapText="1"/>
    </xf>
    <xf numFmtId="1" fontId="8" fillId="0" borderId="10" xfId="0" applyNumberFormat="1" applyFont="1" applyBorder="1"/>
    <xf numFmtId="1" fontId="19" fillId="0" borderId="0" xfId="0" applyNumberFormat="1" applyFont="1"/>
    <xf numFmtId="0" fontId="18" fillId="6" borderId="13" xfId="0" applyFont="1" applyFill="1" applyBorder="1" applyAlignment="1">
      <alignment horizontal="left" vertical="top" wrapText="1" shrinkToFit="1"/>
    </xf>
    <xf numFmtId="0" fontId="18" fillId="0" borderId="17" xfId="0" applyFont="1" applyBorder="1" applyAlignment="1">
      <alignment horizontal="left" vertical="top" wrapText="1" shrinkToFit="1"/>
    </xf>
    <xf numFmtId="166" fontId="18" fillId="3" borderId="13" xfId="0" applyNumberFormat="1" applyFont="1" applyFill="1" applyBorder="1" applyAlignment="1">
      <alignment horizontal="right" vertical="top" wrapText="1" shrinkToFit="1"/>
    </xf>
    <xf numFmtId="166" fontId="6" fillId="0" borderId="8" xfId="2" applyNumberFormat="1" applyFont="1" applyFill="1" applyBorder="1" applyAlignment="1" applyProtection="1">
      <alignment vertical="center"/>
    </xf>
    <xf numFmtId="166" fontId="6" fillId="0" borderId="8" xfId="2" applyNumberFormat="1" applyFont="1" applyBorder="1" applyAlignment="1" applyProtection="1">
      <alignment horizontal="right" vertical="center"/>
    </xf>
    <xf numFmtId="166" fontId="6" fillId="0" borderId="8" xfId="5" applyNumberFormat="1" applyFont="1" applyFill="1" applyBorder="1" applyAlignment="1" applyProtection="1">
      <alignment horizontal="center" vertical="center"/>
    </xf>
    <xf numFmtId="166" fontId="6" fillId="0" borderId="8" xfId="2" applyNumberFormat="1" applyFont="1" applyBorder="1" applyAlignment="1" applyProtection="1">
      <alignment vertical="center"/>
    </xf>
    <xf numFmtId="166" fontId="6" fillId="4" borderId="8" xfId="2" applyNumberFormat="1" applyFont="1" applyFill="1" applyBorder="1" applyAlignment="1" applyProtection="1">
      <alignment horizontal="right" vertical="center"/>
    </xf>
    <xf numFmtId="166" fontId="0" fillId="0" borderId="8" xfId="2" applyNumberFormat="1" applyFont="1" applyBorder="1" applyAlignment="1" applyProtection="1">
      <alignment horizontal="center" vertical="center"/>
    </xf>
    <xf numFmtId="166" fontId="18" fillId="0" borderId="0" xfId="0" applyNumberFormat="1" applyFont="1" applyAlignment="1">
      <alignment horizontal="right" vertical="center"/>
    </xf>
    <xf numFmtId="0" fontId="15" fillId="0" borderId="0" xfId="0" applyFont="1" applyProtection="1">
      <protection locked="0"/>
    </xf>
    <xf numFmtId="164" fontId="6" fillId="0" borderId="0" xfId="2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165" fontId="16" fillId="0" borderId="3" xfId="0" applyNumberFormat="1" applyFont="1" applyBorder="1" applyAlignment="1">
      <alignment horizontal="center" vertical="top" wrapText="1" shrinkToFit="1"/>
    </xf>
    <xf numFmtId="0" fontId="6" fillId="5" borderId="18" xfId="0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8">
    <cellStyle name="Hypertextový odkaz 2" xfId="26" xr:uid="{1A94C169-D5AE-4C7C-9463-EF9B392C44A5}"/>
    <cellStyle name="Hypertextový odkaz 3" xfId="19" xr:uid="{4C0663CC-B2C0-4726-87E0-EED7E957B391}"/>
    <cellStyle name="Měna" xfId="2" builtinId="4"/>
    <cellStyle name="Měna 2" xfId="5" xr:uid="{F5FF8710-4C03-4865-9BFD-9B5924D70F42}"/>
    <cellStyle name="Měna 2 2" xfId="10" xr:uid="{F5FF8710-4C03-4865-9BFD-9B5924D70F42}"/>
    <cellStyle name="Měna 2 2 2" xfId="18" xr:uid="{F5FF8710-4C03-4865-9BFD-9B5924D70F42}"/>
    <cellStyle name="Měna 2 3" xfId="14" xr:uid="{F5FF8710-4C03-4865-9BFD-9B5924D70F42}"/>
    <cellStyle name="Měna 3" xfId="7" xr:uid="{00000000-0005-0000-0000-000036000000}"/>
    <cellStyle name="Měna 3 2" xfId="15" xr:uid="{00000000-0005-0000-0000-000036000000}"/>
    <cellStyle name="Měna 4" xfId="11" xr:uid="{00000000-0005-0000-0000-00003A000000}"/>
    <cellStyle name="Měna 5" xfId="22" xr:uid="{34C52FE3-B8A5-468A-89AB-C3D2639AF884}"/>
    <cellStyle name="Normální" xfId="0" builtinId="0"/>
    <cellStyle name="Normální 14" xfId="3" xr:uid="{F45DCFBB-4863-4517-9E1F-5F1DE6CC9ADF}"/>
    <cellStyle name="Normální 14 2" xfId="8" xr:uid="{F45DCFBB-4863-4517-9E1F-5F1DE6CC9ADF}"/>
    <cellStyle name="Normální 14 2 2" xfId="16" xr:uid="{F45DCFBB-4863-4517-9E1F-5F1DE6CC9ADF}"/>
    <cellStyle name="Normální 14 2 2 2" xfId="23" xr:uid="{A4399E99-958A-443D-A6A3-7252CD7179EB}"/>
    <cellStyle name="Normální 14 3" xfId="12" xr:uid="{F45DCFBB-4863-4517-9E1F-5F1DE6CC9ADF}"/>
    <cellStyle name="Normální 15" xfId="21" xr:uid="{70080B9C-2059-465F-A312-AF655C7FB84D}"/>
    <cellStyle name="Normální 16" xfId="4" xr:uid="{AAEBE9BF-2B93-40D3-A4C0-0F065DC59F0D}"/>
    <cellStyle name="Normální 16 2" xfId="9" xr:uid="{AAEBE9BF-2B93-40D3-A4C0-0F065DC59F0D}"/>
    <cellStyle name="Normální 16 2 2" xfId="17" xr:uid="{AAEBE9BF-2B93-40D3-A4C0-0F065DC59F0D}"/>
    <cellStyle name="Normální 16 3" xfId="13" xr:uid="{AAEBE9BF-2B93-40D3-A4C0-0F065DC59F0D}"/>
    <cellStyle name="Normální 2" xfId="1" xr:uid="{00000000-0005-0000-0000-000002000000}"/>
    <cellStyle name="Normální 2 3" xfId="6" xr:uid="{4251D344-CB37-4FC7-A141-BC79239D1388}"/>
    <cellStyle name="Normální 3" xfId="27" xr:uid="{E0A6159E-40AB-48DC-B263-40816A07BC4A}"/>
    <cellStyle name="Normální 4" xfId="24" xr:uid="{7760260D-4F91-4A30-B7E3-EA58D49E4739}"/>
    <cellStyle name="Procenta 2" xfId="20" xr:uid="{51141B4D-0A8C-46A3-8BD4-3BB00193B8F7}"/>
    <cellStyle name="Standaard 2 2" xfId="25" xr:uid="{3735DE02-6098-45FB-BA41-49D7FA672059}"/>
  </cellStyles>
  <dxfs count="0"/>
  <tableStyles count="0" defaultTableStyle="TableStyleMedium2" defaultPivotStyle="PivotStyleLight16"/>
  <colors>
    <mruColors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531201</xdr:colOff>
      <xdr:row>1</xdr:row>
      <xdr:rowOff>43961</xdr:rowOff>
    </xdr:from>
    <xdr:to>
      <xdr:col>4</xdr:col>
      <xdr:colOff>1038225</xdr:colOff>
      <xdr:row>7</xdr:row>
      <xdr:rowOff>400982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531201" y="186836"/>
          <a:ext cx="8698524" cy="1480971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Název investora: 	Krajský úřad středočeského kraje</a:t>
          </a:r>
          <a:endParaRPr lang="cs-CZ" sz="1200" baseline="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 marL="0" indent="0"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Projekt:		Rekonstrukce multimediální místnosti - AV technologie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Zpracoval:		Antonín Turek, DiS, CTS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Datum:		17.07.2024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3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8"/>
  <sheetViews>
    <sheetView view="pageBreakPreview" zoomScaleNormal="100" zoomScaleSheetLayoutView="100" workbookViewId="0">
      <selection activeCell="B15" sqref="B15"/>
    </sheetView>
  </sheetViews>
  <sheetFormatPr defaultRowHeight="12.75" x14ac:dyDescent="0.2"/>
  <cols>
    <col min="1" max="1" width="9.7109375" style="83" customWidth="1"/>
    <col min="2" max="2" width="93.140625" style="83" customWidth="1"/>
    <col min="3" max="3" width="17.42578125" style="84" customWidth="1"/>
    <col min="4" max="4" width="13" style="85" customWidth="1"/>
    <col min="5" max="5" width="27.140625" style="86" customWidth="1"/>
    <col min="6" max="6" width="15.140625" style="83" customWidth="1"/>
    <col min="7" max="7" width="9.140625" style="83"/>
    <col min="8" max="8" width="9.42578125" style="83" bestFit="1" customWidth="1"/>
    <col min="9" max="16384" width="9.140625" style="83"/>
  </cols>
  <sheetData>
    <row r="1" spans="1:6" s="24" customFormat="1" ht="11.25" customHeight="1" x14ac:dyDescent="0.2">
      <c r="A1" s="102"/>
      <c r="B1" s="102"/>
      <c r="C1" s="102"/>
      <c r="D1" s="102"/>
      <c r="E1" s="102"/>
    </row>
    <row r="2" spans="1:6" s="24" customFormat="1" ht="9.75" customHeight="1" x14ac:dyDescent="0.2">
      <c r="A2" s="102"/>
      <c r="B2" s="102"/>
      <c r="C2" s="102"/>
      <c r="D2" s="102"/>
      <c r="E2" s="102"/>
    </row>
    <row r="3" spans="1:6" s="76" customFormat="1" ht="15.75" x14ac:dyDescent="0.2">
      <c r="A3" s="87"/>
      <c r="B3" s="88"/>
      <c r="C3" s="109"/>
      <c r="D3" s="110"/>
      <c r="E3" s="87"/>
    </row>
    <row r="4" spans="1:6" s="76" customFormat="1" ht="15.75" x14ac:dyDescent="0.2">
      <c r="A4" s="87"/>
      <c r="B4" s="88"/>
      <c r="C4" s="109"/>
      <c r="D4" s="110"/>
      <c r="E4" s="87"/>
    </row>
    <row r="5" spans="1:6" s="76" customFormat="1" ht="15.75" x14ac:dyDescent="0.2">
      <c r="A5" s="87"/>
      <c r="B5" s="88"/>
      <c r="C5" s="109"/>
      <c r="D5" s="110"/>
      <c r="E5" s="87"/>
    </row>
    <row r="6" spans="1:6" s="76" customFormat="1" ht="15.75" x14ac:dyDescent="0.2">
      <c r="A6" s="87"/>
      <c r="B6" s="88"/>
      <c r="C6" s="109"/>
      <c r="D6" s="110"/>
      <c r="E6" s="87"/>
    </row>
    <row r="7" spans="1:6" s="76" customFormat="1" ht="15.75" x14ac:dyDescent="0.2">
      <c r="A7" s="87"/>
      <c r="B7" s="88"/>
      <c r="C7" s="109"/>
      <c r="D7" s="110"/>
      <c r="E7" s="87"/>
    </row>
    <row r="8" spans="1:6" s="1" customFormat="1" ht="47.25" customHeight="1" thickBot="1" x14ac:dyDescent="0.25">
      <c r="A8" s="89"/>
      <c r="B8" s="89"/>
      <c r="C8" s="89"/>
      <c r="D8" s="89"/>
      <c r="E8" s="89"/>
    </row>
    <row r="9" spans="1:6" s="21" customFormat="1" ht="26.25" thickBot="1" x14ac:dyDescent="0.25">
      <c r="A9" s="90" t="s">
        <v>0</v>
      </c>
      <c r="B9" s="91" t="s">
        <v>1</v>
      </c>
      <c r="C9" s="91" t="s">
        <v>2</v>
      </c>
      <c r="D9" s="91" t="s">
        <v>3</v>
      </c>
      <c r="E9" s="92" t="s">
        <v>4</v>
      </c>
    </row>
    <row r="10" spans="1:6" s="21" customFormat="1" ht="21" customHeight="1" x14ac:dyDescent="0.2">
      <c r="A10" s="103" t="s">
        <v>7</v>
      </c>
      <c r="B10" s="104"/>
      <c r="C10" s="104"/>
      <c r="D10" s="104"/>
      <c r="E10" s="105"/>
    </row>
    <row r="11" spans="1:6" s="78" customFormat="1" ht="27" customHeight="1" x14ac:dyDescent="0.2">
      <c r="A11" s="93">
        <v>1</v>
      </c>
      <c r="B11" s="41" t="str">
        <f>'AV technika'!B3</f>
        <v>AV technika - KÚSK místnost 1088</v>
      </c>
      <c r="C11" s="94">
        <f>'AV technika'!I81</f>
        <v>0</v>
      </c>
      <c r="D11" s="54">
        <v>1</v>
      </c>
      <c r="E11" s="95">
        <f t="shared" ref="E11" si="0">C11*D11</f>
        <v>0</v>
      </c>
      <c r="F11" s="77"/>
    </row>
    <row r="12" spans="1:6" s="21" customFormat="1" ht="26.25" customHeight="1" thickBot="1" x14ac:dyDescent="0.25">
      <c r="A12" s="106" t="s">
        <v>8</v>
      </c>
      <c r="B12" s="107"/>
      <c r="C12" s="107"/>
      <c r="D12" s="108"/>
      <c r="E12" s="96">
        <f>SUM(E11:E11)</f>
        <v>0</v>
      </c>
    </row>
    <row r="13" spans="1:6" s="21" customFormat="1" x14ac:dyDescent="0.2">
      <c r="A13" s="97"/>
      <c r="B13" s="97"/>
      <c r="C13" s="98"/>
      <c r="D13" s="99"/>
      <c r="E13" s="100"/>
    </row>
    <row r="14" spans="1:6" s="21" customFormat="1" ht="15" customHeight="1" x14ac:dyDescent="0.2">
      <c r="A14" s="101"/>
      <c r="B14" s="97"/>
      <c r="C14" s="98"/>
      <c r="D14" s="99"/>
      <c r="E14" s="100"/>
    </row>
    <row r="15" spans="1:6" s="21" customFormat="1" ht="15" customHeight="1" x14ac:dyDescent="0.2">
      <c r="A15" s="101"/>
      <c r="B15" s="97"/>
      <c r="C15" s="98"/>
      <c r="D15" s="99"/>
      <c r="E15" s="100"/>
    </row>
    <row r="16" spans="1:6" s="21" customFormat="1" ht="15" customHeight="1" x14ac:dyDescent="0.2">
      <c r="A16" s="101"/>
      <c r="B16" s="97"/>
      <c r="C16" s="98"/>
      <c r="D16" s="99"/>
      <c r="E16" s="100"/>
    </row>
    <row r="17" spans="1:5" s="21" customFormat="1" ht="15" customHeight="1" x14ac:dyDescent="0.2">
      <c r="A17" s="101"/>
      <c r="B17" s="97"/>
      <c r="C17" s="98"/>
      <c r="D17" s="99"/>
      <c r="E17" s="100"/>
    </row>
    <row r="18" spans="1:5" s="21" customFormat="1" ht="15" customHeight="1" x14ac:dyDescent="0.2">
      <c r="A18" s="82"/>
      <c r="C18" s="79"/>
      <c r="D18" s="80"/>
      <c r="E18" s="81"/>
    </row>
  </sheetData>
  <sheetProtection algorithmName="SHA-512" hashValue="3eqrt8/xK5PB/pv6D6Eq1LITnxWwRBLKDixGOXUEMlnyE11zeREYHobK2itFiZSlYSaBwp81Dc5hYYpY8Dh9JA==" saltValue="1/w4Rqyi4cKCce+w0onCqw==" spinCount="100000" sheet="1"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2:D12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scale="91" firstPageNumber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0450-FF90-46A9-AAFF-035B1AB5E8FB}">
  <sheetPr>
    <tabColor rgb="FF00B0F0"/>
    <outlinePr summaryBelow="0"/>
    <pageSetUpPr fitToPage="1"/>
  </sheetPr>
  <dimension ref="A1:L117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L31" sqref="L31"/>
    </sheetView>
  </sheetViews>
  <sheetFormatPr defaultColWidth="9.140625" defaultRowHeight="12.75" x14ac:dyDescent="0.2"/>
  <cols>
    <col min="1" max="1" width="10.42578125" style="24" customWidth="1"/>
    <col min="2" max="2" width="17.42578125" style="24" customWidth="1"/>
    <col min="3" max="3" width="17" style="24" customWidth="1"/>
    <col min="4" max="4" width="16.140625" style="27" customWidth="1"/>
    <col min="5" max="5" width="96.28515625" style="24" customWidth="1"/>
    <col min="6" max="6" width="8" style="28" customWidth="1"/>
    <col min="7" max="7" width="6.7109375" style="28" customWidth="1"/>
    <col min="8" max="8" width="18.28515625" style="24" customWidth="1"/>
    <col min="9" max="9" width="20.7109375" style="24" customWidth="1"/>
    <col min="10" max="16384" width="9.140625" style="24"/>
  </cols>
  <sheetData>
    <row r="1" spans="1:12" s="1" customFormat="1" ht="13.5" customHeight="1" x14ac:dyDescent="0.25">
      <c r="B1" s="2"/>
      <c r="C1" s="2"/>
      <c r="D1" s="2"/>
      <c r="E1" s="2"/>
      <c r="F1" s="2"/>
      <c r="G1" s="2"/>
      <c r="H1" s="2"/>
      <c r="I1" s="2"/>
    </row>
    <row r="2" spans="1:12" s="1" customFormat="1" ht="57.75" customHeight="1" x14ac:dyDescent="0.2">
      <c r="A2" s="31" t="s">
        <v>0</v>
      </c>
      <c r="B2" s="31" t="s">
        <v>5</v>
      </c>
      <c r="C2" s="3" t="s">
        <v>12</v>
      </c>
      <c r="D2" s="3" t="s">
        <v>14</v>
      </c>
      <c r="E2" s="31" t="s">
        <v>1</v>
      </c>
      <c r="F2" s="48" t="s">
        <v>15</v>
      </c>
      <c r="G2" s="48" t="s">
        <v>11</v>
      </c>
      <c r="H2" s="3" t="s">
        <v>2</v>
      </c>
      <c r="I2" s="31" t="s">
        <v>13</v>
      </c>
    </row>
    <row r="3" spans="1:12" s="1" customFormat="1" ht="18" customHeight="1" x14ac:dyDescent="0.2">
      <c r="A3" s="32"/>
      <c r="B3" s="33" t="s">
        <v>133</v>
      </c>
      <c r="C3" s="4"/>
      <c r="D3" s="4"/>
      <c r="E3" s="49"/>
      <c r="F3" s="49"/>
      <c r="G3" s="49"/>
      <c r="H3" s="4"/>
      <c r="I3" s="66"/>
    </row>
    <row r="4" spans="1:12" s="1" customFormat="1" ht="18" customHeight="1" x14ac:dyDescent="0.2">
      <c r="A4" s="34"/>
      <c r="B4" s="35"/>
      <c r="C4" s="5"/>
      <c r="D4" s="5"/>
      <c r="E4" s="37"/>
      <c r="F4" s="37"/>
      <c r="G4" s="37"/>
      <c r="H4" s="5"/>
      <c r="I4" s="67"/>
    </row>
    <row r="5" spans="1:12" s="1" customFormat="1" ht="18" customHeight="1" x14ac:dyDescent="0.2">
      <c r="A5" s="34"/>
      <c r="B5" s="36"/>
      <c r="C5" s="6"/>
      <c r="D5" s="6" t="s">
        <v>19</v>
      </c>
      <c r="E5" s="50"/>
      <c r="F5" s="37"/>
      <c r="G5" s="37"/>
      <c r="H5" s="5"/>
      <c r="I5" s="67"/>
    </row>
    <row r="6" spans="1:12" s="1" customFormat="1" ht="18" customHeight="1" x14ac:dyDescent="0.2">
      <c r="A6" s="34"/>
      <c r="B6" s="37"/>
      <c r="C6" s="6"/>
      <c r="D6" s="5"/>
      <c r="E6" s="51" t="s">
        <v>42</v>
      </c>
      <c r="F6" s="37"/>
      <c r="G6" s="37"/>
      <c r="H6" s="5"/>
      <c r="I6" s="67"/>
    </row>
    <row r="7" spans="1:12" s="1" customFormat="1" ht="18" customHeight="1" x14ac:dyDescent="0.2">
      <c r="A7" s="34"/>
      <c r="B7" s="35"/>
      <c r="C7" s="5"/>
      <c r="D7" s="5"/>
      <c r="E7" s="37"/>
      <c r="F7" s="37"/>
      <c r="G7" s="37"/>
      <c r="H7" s="5"/>
      <c r="I7" s="67"/>
    </row>
    <row r="8" spans="1:12" s="1" customFormat="1" ht="18" customHeight="1" x14ac:dyDescent="0.2">
      <c r="A8" s="38">
        <v>1</v>
      </c>
      <c r="B8" s="39" t="s">
        <v>79</v>
      </c>
      <c r="C8" s="7"/>
      <c r="D8" s="7"/>
      <c r="E8" s="52"/>
      <c r="F8" s="52"/>
      <c r="G8" s="52"/>
      <c r="H8" s="7"/>
      <c r="I8" s="68">
        <f>SUBTOTAL(9,I9:I15)</f>
        <v>0</v>
      </c>
    </row>
    <row r="9" spans="1:12" s="1" customFormat="1" ht="234" customHeight="1" x14ac:dyDescent="0.2">
      <c r="A9" s="38">
        <v>2</v>
      </c>
      <c r="B9" s="40" t="s">
        <v>114</v>
      </c>
      <c r="C9" s="9"/>
      <c r="D9" s="8"/>
      <c r="E9" s="53" t="s">
        <v>115</v>
      </c>
      <c r="F9" s="54" t="s">
        <v>6</v>
      </c>
      <c r="G9" s="54">
        <v>1</v>
      </c>
      <c r="H9" s="10">
        <v>0</v>
      </c>
      <c r="I9" s="69">
        <f t="shared" ref="I9:I15" si="0">H9*G9</f>
        <v>0</v>
      </c>
      <c r="L9" s="30"/>
    </row>
    <row r="10" spans="1:12" s="1" customFormat="1" ht="29.25" customHeight="1" x14ac:dyDescent="0.2">
      <c r="A10" s="38">
        <v>3</v>
      </c>
      <c r="B10" s="40" t="s">
        <v>116</v>
      </c>
      <c r="C10" s="9"/>
      <c r="D10" s="8"/>
      <c r="E10" s="53" t="s">
        <v>117</v>
      </c>
      <c r="F10" s="54" t="s">
        <v>6</v>
      </c>
      <c r="G10" s="54">
        <v>1</v>
      </c>
      <c r="H10" s="10">
        <v>0</v>
      </c>
      <c r="I10" s="69">
        <f t="shared" si="0"/>
        <v>0</v>
      </c>
    </row>
    <row r="11" spans="1:12" s="1" customFormat="1" ht="29.25" customHeight="1" x14ac:dyDescent="0.2">
      <c r="A11" s="38">
        <v>4</v>
      </c>
      <c r="B11" s="40" t="s">
        <v>118</v>
      </c>
      <c r="C11" s="9"/>
      <c r="D11" s="8"/>
      <c r="E11" s="53" t="s">
        <v>119</v>
      </c>
      <c r="F11" s="54" t="s">
        <v>6</v>
      </c>
      <c r="G11" s="54">
        <v>1</v>
      </c>
      <c r="H11" s="10">
        <v>0</v>
      </c>
      <c r="I11" s="69">
        <f t="shared" si="0"/>
        <v>0</v>
      </c>
    </row>
    <row r="12" spans="1:12" s="1" customFormat="1" ht="29.25" customHeight="1" x14ac:dyDescent="0.2">
      <c r="A12" s="38">
        <v>5</v>
      </c>
      <c r="B12" s="40" t="s">
        <v>120</v>
      </c>
      <c r="C12" s="9"/>
      <c r="D12" s="8"/>
      <c r="E12" s="53" t="s">
        <v>121</v>
      </c>
      <c r="F12" s="54" t="s">
        <v>6</v>
      </c>
      <c r="G12" s="54">
        <v>1</v>
      </c>
      <c r="H12" s="10">
        <v>0</v>
      </c>
      <c r="I12" s="69">
        <f t="shared" si="0"/>
        <v>0</v>
      </c>
    </row>
    <row r="13" spans="1:12" s="1" customFormat="1" ht="69" customHeight="1" x14ac:dyDescent="0.2">
      <c r="A13" s="38">
        <v>6</v>
      </c>
      <c r="B13" s="40" t="s">
        <v>39</v>
      </c>
      <c r="C13" s="9"/>
      <c r="D13" s="8"/>
      <c r="E13" s="55" t="s">
        <v>62</v>
      </c>
      <c r="F13" s="54" t="s">
        <v>6</v>
      </c>
      <c r="G13" s="54">
        <v>1</v>
      </c>
      <c r="H13" s="10">
        <v>0</v>
      </c>
      <c r="I13" s="69">
        <f t="shared" si="0"/>
        <v>0</v>
      </c>
    </row>
    <row r="14" spans="1:12" s="1" customFormat="1" ht="69" customHeight="1" x14ac:dyDescent="0.2">
      <c r="A14" s="38">
        <v>7</v>
      </c>
      <c r="B14" s="40" t="s">
        <v>38</v>
      </c>
      <c r="C14" s="9"/>
      <c r="D14" s="8"/>
      <c r="E14" s="55" t="s">
        <v>61</v>
      </c>
      <c r="F14" s="54" t="s">
        <v>6</v>
      </c>
      <c r="G14" s="54">
        <v>1</v>
      </c>
      <c r="H14" s="10">
        <v>0</v>
      </c>
      <c r="I14" s="69">
        <f t="shared" si="0"/>
        <v>0</v>
      </c>
    </row>
    <row r="15" spans="1:12" s="1" customFormat="1" ht="60.75" customHeight="1" x14ac:dyDescent="0.2">
      <c r="A15" s="38">
        <v>8</v>
      </c>
      <c r="B15" s="41" t="s">
        <v>81</v>
      </c>
      <c r="C15" s="11"/>
      <c r="D15" s="11"/>
      <c r="E15" s="56" t="s">
        <v>80</v>
      </c>
      <c r="F15" s="54" t="s">
        <v>6</v>
      </c>
      <c r="G15" s="54">
        <v>2</v>
      </c>
      <c r="H15" s="12">
        <v>0</v>
      </c>
      <c r="I15" s="70">
        <f t="shared" si="0"/>
        <v>0</v>
      </c>
    </row>
    <row r="16" spans="1:12" s="1" customFormat="1" ht="18" customHeight="1" x14ac:dyDescent="0.2">
      <c r="A16" s="38">
        <v>9</v>
      </c>
      <c r="B16" s="39" t="s">
        <v>43</v>
      </c>
      <c r="C16" s="7"/>
      <c r="D16" s="7"/>
      <c r="E16" s="52"/>
      <c r="F16" s="52"/>
      <c r="G16" s="52"/>
      <c r="H16" s="7"/>
      <c r="I16" s="68">
        <f>SUBTOTAL(9,I17:I29)</f>
        <v>0</v>
      </c>
    </row>
    <row r="17" spans="1:10" s="1" customFormat="1" ht="39" customHeight="1" x14ac:dyDescent="0.2">
      <c r="A17" s="38">
        <v>10</v>
      </c>
      <c r="B17" s="40" t="s">
        <v>44</v>
      </c>
      <c r="C17" s="9"/>
      <c r="D17" s="8"/>
      <c r="E17" s="55" t="s">
        <v>45</v>
      </c>
      <c r="F17" s="54" t="s">
        <v>6</v>
      </c>
      <c r="G17" s="54">
        <v>8</v>
      </c>
      <c r="H17" s="10">
        <v>0</v>
      </c>
      <c r="I17" s="69">
        <f t="shared" ref="I17:I29" si="1">H17*G17</f>
        <v>0</v>
      </c>
      <c r="J17" s="13"/>
    </row>
    <row r="18" spans="1:10" s="1" customFormat="1" ht="39" customHeight="1" x14ac:dyDescent="0.2">
      <c r="A18" s="38">
        <v>11</v>
      </c>
      <c r="B18" s="40" t="s">
        <v>93</v>
      </c>
      <c r="C18" s="9"/>
      <c r="D18" s="8"/>
      <c r="E18" s="55" t="s">
        <v>92</v>
      </c>
      <c r="F18" s="54" t="s">
        <v>16</v>
      </c>
      <c r="G18" s="54">
        <v>1</v>
      </c>
      <c r="H18" s="10">
        <v>0</v>
      </c>
      <c r="I18" s="69">
        <f t="shared" si="1"/>
        <v>0</v>
      </c>
      <c r="J18" s="13"/>
    </row>
    <row r="19" spans="1:10" s="1" customFormat="1" ht="47.25" customHeight="1" x14ac:dyDescent="0.2">
      <c r="A19" s="38">
        <v>12</v>
      </c>
      <c r="B19" s="41" t="s">
        <v>31</v>
      </c>
      <c r="C19" s="11"/>
      <c r="D19" s="11"/>
      <c r="E19" s="56" t="s">
        <v>82</v>
      </c>
      <c r="F19" s="54" t="s">
        <v>6</v>
      </c>
      <c r="G19" s="54">
        <v>1</v>
      </c>
      <c r="H19" s="12">
        <v>0</v>
      </c>
      <c r="I19" s="70">
        <f t="shared" si="1"/>
        <v>0</v>
      </c>
    </row>
    <row r="20" spans="1:10" s="1" customFormat="1" ht="29.25" customHeight="1" x14ac:dyDescent="0.2">
      <c r="A20" s="38">
        <v>13</v>
      </c>
      <c r="B20" s="41" t="s">
        <v>31</v>
      </c>
      <c r="C20" s="11"/>
      <c r="D20" s="11"/>
      <c r="E20" s="56" t="s">
        <v>83</v>
      </c>
      <c r="F20" s="54" t="s">
        <v>6</v>
      </c>
      <c r="G20" s="54">
        <v>1</v>
      </c>
      <c r="H20" s="12">
        <v>0</v>
      </c>
      <c r="I20" s="70">
        <f t="shared" si="1"/>
        <v>0</v>
      </c>
    </row>
    <row r="21" spans="1:10" s="1" customFormat="1" ht="29.25" customHeight="1" x14ac:dyDescent="0.2">
      <c r="A21" s="38">
        <v>14</v>
      </c>
      <c r="B21" s="41" t="s">
        <v>85</v>
      </c>
      <c r="C21" s="11"/>
      <c r="D21" s="11"/>
      <c r="E21" s="56" t="s">
        <v>84</v>
      </c>
      <c r="F21" s="54" t="s">
        <v>6</v>
      </c>
      <c r="G21" s="54">
        <v>1</v>
      </c>
      <c r="H21" s="12">
        <v>0</v>
      </c>
      <c r="I21" s="70">
        <f t="shared" si="1"/>
        <v>0</v>
      </c>
    </row>
    <row r="22" spans="1:10" s="1" customFormat="1" ht="29.25" customHeight="1" x14ac:dyDescent="0.2">
      <c r="A22" s="38">
        <v>15</v>
      </c>
      <c r="B22" s="41" t="s">
        <v>77</v>
      </c>
      <c r="C22" s="11"/>
      <c r="D22" s="11"/>
      <c r="E22" s="56" t="s">
        <v>76</v>
      </c>
      <c r="F22" s="54" t="s">
        <v>6</v>
      </c>
      <c r="G22" s="54">
        <v>2</v>
      </c>
      <c r="H22" s="12">
        <v>0</v>
      </c>
      <c r="I22" s="70">
        <f t="shared" si="1"/>
        <v>0</v>
      </c>
    </row>
    <row r="23" spans="1:10" s="1" customFormat="1" ht="47.25" customHeight="1" x14ac:dyDescent="0.2">
      <c r="A23" s="38">
        <v>16</v>
      </c>
      <c r="B23" s="40" t="s">
        <v>69</v>
      </c>
      <c r="C23" s="9"/>
      <c r="D23" s="8"/>
      <c r="E23" s="55" t="s">
        <v>122</v>
      </c>
      <c r="F23" s="54" t="s">
        <v>6</v>
      </c>
      <c r="G23" s="54">
        <v>1</v>
      </c>
      <c r="H23" s="10">
        <v>0</v>
      </c>
      <c r="I23" s="69">
        <f t="shared" si="1"/>
        <v>0</v>
      </c>
    </row>
    <row r="24" spans="1:10" s="1" customFormat="1" ht="29.25" customHeight="1" x14ac:dyDescent="0.2">
      <c r="A24" s="38">
        <v>17</v>
      </c>
      <c r="B24" s="40" t="s">
        <v>87</v>
      </c>
      <c r="C24" s="9"/>
      <c r="D24" s="8"/>
      <c r="E24" s="55" t="s">
        <v>86</v>
      </c>
      <c r="F24" s="54" t="s">
        <v>6</v>
      </c>
      <c r="G24" s="54">
        <v>1</v>
      </c>
      <c r="H24" s="10">
        <v>0</v>
      </c>
      <c r="I24" s="69">
        <f t="shared" si="1"/>
        <v>0</v>
      </c>
    </row>
    <row r="25" spans="1:10" s="1" customFormat="1" ht="47.25" customHeight="1" x14ac:dyDescent="0.2">
      <c r="A25" s="38">
        <v>18</v>
      </c>
      <c r="B25" s="41" t="s">
        <v>91</v>
      </c>
      <c r="C25" s="11"/>
      <c r="D25" s="11"/>
      <c r="E25" s="56" t="s">
        <v>88</v>
      </c>
      <c r="F25" s="54" t="s">
        <v>6</v>
      </c>
      <c r="G25" s="54">
        <v>2</v>
      </c>
      <c r="H25" s="12">
        <v>0</v>
      </c>
      <c r="I25" s="70">
        <f t="shared" si="1"/>
        <v>0</v>
      </c>
    </row>
    <row r="26" spans="1:10" s="1" customFormat="1" ht="29.25" customHeight="1" x14ac:dyDescent="0.2">
      <c r="A26" s="38">
        <v>19</v>
      </c>
      <c r="B26" s="41" t="s">
        <v>91</v>
      </c>
      <c r="C26" s="11"/>
      <c r="D26" s="11"/>
      <c r="E26" s="56" t="s">
        <v>89</v>
      </c>
      <c r="F26" s="54" t="s">
        <v>6</v>
      </c>
      <c r="G26" s="54">
        <v>2</v>
      </c>
      <c r="H26" s="12">
        <v>0</v>
      </c>
      <c r="I26" s="70">
        <f t="shared" si="1"/>
        <v>0</v>
      </c>
    </row>
    <row r="27" spans="1:10" s="1" customFormat="1" ht="29.25" customHeight="1" x14ac:dyDescent="0.2">
      <c r="A27" s="38">
        <v>20</v>
      </c>
      <c r="B27" s="41" t="s">
        <v>91</v>
      </c>
      <c r="C27" s="11"/>
      <c r="D27" s="11"/>
      <c r="E27" s="56" t="s">
        <v>90</v>
      </c>
      <c r="F27" s="54" t="s">
        <v>6</v>
      </c>
      <c r="G27" s="54">
        <v>2</v>
      </c>
      <c r="H27" s="12">
        <v>0</v>
      </c>
      <c r="I27" s="70">
        <f t="shared" si="1"/>
        <v>0</v>
      </c>
    </row>
    <row r="28" spans="1:10" s="1" customFormat="1" ht="54.75" customHeight="1" x14ac:dyDescent="0.2">
      <c r="A28" s="38">
        <v>21</v>
      </c>
      <c r="B28" s="40" t="s">
        <v>30</v>
      </c>
      <c r="C28" s="8"/>
      <c r="D28" s="8"/>
      <c r="E28" s="41" t="s">
        <v>55</v>
      </c>
      <c r="F28" s="54" t="s">
        <v>6</v>
      </c>
      <c r="G28" s="54">
        <v>1</v>
      </c>
      <c r="H28" s="14">
        <v>0</v>
      </c>
      <c r="I28" s="71">
        <f t="shared" si="1"/>
        <v>0</v>
      </c>
      <c r="J28" s="13"/>
    </row>
    <row r="29" spans="1:10" s="1" customFormat="1" ht="48.75" customHeight="1" x14ac:dyDescent="0.2">
      <c r="A29" s="38">
        <v>22</v>
      </c>
      <c r="B29" s="41" t="s">
        <v>72</v>
      </c>
      <c r="C29" s="9"/>
      <c r="D29" s="8"/>
      <c r="E29" s="55" t="s">
        <v>73</v>
      </c>
      <c r="F29" s="54" t="s">
        <v>6</v>
      </c>
      <c r="G29" s="54">
        <v>1</v>
      </c>
      <c r="H29" s="10">
        <v>0</v>
      </c>
      <c r="I29" s="69">
        <f t="shared" si="1"/>
        <v>0</v>
      </c>
    </row>
    <row r="30" spans="1:10" s="1" customFormat="1" ht="18" customHeight="1" x14ac:dyDescent="0.2">
      <c r="A30" s="38">
        <v>23</v>
      </c>
      <c r="B30" s="42" t="s">
        <v>21</v>
      </c>
      <c r="C30" s="7"/>
      <c r="D30" s="7"/>
      <c r="E30" s="52"/>
      <c r="F30" s="52"/>
      <c r="G30" s="52"/>
      <c r="H30" s="7"/>
      <c r="I30" s="68">
        <f>SUBTOTAL(9,I31:I37)</f>
        <v>0</v>
      </c>
    </row>
    <row r="31" spans="1:10" s="1" customFormat="1" ht="76.5" customHeight="1" x14ac:dyDescent="0.2">
      <c r="A31" s="38">
        <v>24</v>
      </c>
      <c r="B31" s="40" t="s">
        <v>94</v>
      </c>
      <c r="C31" s="9"/>
      <c r="D31" s="8"/>
      <c r="E31" s="55" t="s">
        <v>123</v>
      </c>
      <c r="F31" s="54" t="s">
        <v>6</v>
      </c>
      <c r="G31" s="54">
        <v>1</v>
      </c>
      <c r="H31" s="15">
        <v>0</v>
      </c>
      <c r="I31" s="72">
        <f t="shared" ref="I31:I37" si="2">H31*G31</f>
        <v>0</v>
      </c>
    </row>
    <row r="32" spans="1:10" s="1" customFormat="1" ht="29.25" customHeight="1" x14ac:dyDescent="0.2">
      <c r="A32" s="38">
        <v>25</v>
      </c>
      <c r="B32" s="41" t="s">
        <v>65</v>
      </c>
      <c r="C32" s="11"/>
      <c r="D32" s="11"/>
      <c r="E32" s="56" t="s">
        <v>63</v>
      </c>
      <c r="F32" s="54" t="s">
        <v>6</v>
      </c>
      <c r="G32" s="54">
        <v>4</v>
      </c>
      <c r="H32" s="12">
        <v>0</v>
      </c>
      <c r="I32" s="70">
        <f t="shared" si="2"/>
        <v>0</v>
      </c>
    </row>
    <row r="33" spans="1:10" s="1" customFormat="1" ht="29.25" customHeight="1" x14ac:dyDescent="0.2">
      <c r="A33" s="38">
        <v>26</v>
      </c>
      <c r="B33" s="41" t="s">
        <v>65</v>
      </c>
      <c r="C33" s="11"/>
      <c r="D33" s="11"/>
      <c r="E33" s="56" t="s">
        <v>64</v>
      </c>
      <c r="F33" s="54" t="s">
        <v>6</v>
      </c>
      <c r="G33" s="54">
        <v>14</v>
      </c>
      <c r="H33" s="12">
        <v>0</v>
      </c>
      <c r="I33" s="70">
        <f t="shared" si="2"/>
        <v>0</v>
      </c>
    </row>
    <row r="34" spans="1:10" s="1" customFormat="1" ht="29.25" customHeight="1" x14ac:dyDescent="0.2">
      <c r="A34" s="38">
        <v>27</v>
      </c>
      <c r="B34" s="41" t="s">
        <v>65</v>
      </c>
      <c r="C34" s="11"/>
      <c r="D34" s="11"/>
      <c r="E34" s="56" t="s">
        <v>95</v>
      </c>
      <c r="F34" s="54" t="s">
        <v>6</v>
      </c>
      <c r="G34" s="54">
        <v>2</v>
      </c>
      <c r="H34" s="12">
        <v>0</v>
      </c>
      <c r="I34" s="70">
        <f t="shared" si="2"/>
        <v>0</v>
      </c>
    </row>
    <row r="35" spans="1:10" s="1" customFormat="1" ht="29.25" customHeight="1" x14ac:dyDescent="0.2">
      <c r="A35" s="38">
        <v>28</v>
      </c>
      <c r="B35" s="41" t="s">
        <v>65</v>
      </c>
      <c r="C35" s="11"/>
      <c r="D35" s="11"/>
      <c r="E35" s="56" t="s">
        <v>96</v>
      </c>
      <c r="F35" s="54" t="s">
        <v>6</v>
      </c>
      <c r="G35" s="54">
        <v>3</v>
      </c>
      <c r="H35" s="12">
        <v>0</v>
      </c>
      <c r="I35" s="70">
        <f t="shared" si="2"/>
        <v>0</v>
      </c>
    </row>
    <row r="36" spans="1:10" s="1" customFormat="1" ht="29.25" customHeight="1" x14ac:dyDescent="0.2">
      <c r="A36" s="38">
        <v>29</v>
      </c>
      <c r="B36" s="41" t="s">
        <v>126</v>
      </c>
      <c r="C36" s="11"/>
      <c r="D36" s="11"/>
      <c r="E36" s="56" t="s">
        <v>125</v>
      </c>
      <c r="F36" s="54" t="s">
        <v>6</v>
      </c>
      <c r="G36" s="54">
        <v>2</v>
      </c>
      <c r="H36" s="12">
        <v>0</v>
      </c>
      <c r="I36" s="70">
        <f t="shared" si="2"/>
        <v>0</v>
      </c>
    </row>
    <row r="37" spans="1:10" s="1" customFormat="1" ht="31.5" customHeight="1" x14ac:dyDescent="0.2">
      <c r="A37" s="38">
        <v>30</v>
      </c>
      <c r="B37" s="43" t="s">
        <v>107</v>
      </c>
      <c r="C37" s="17"/>
      <c r="D37" s="16"/>
      <c r="E37" s="57" t="s">
        <v>124</v>
      </c>
      <c r="F37" s="58" t="s">
        <v>6</v>
      </c>
      <c r="G37" s="58">
        <v>0</v>
      </c>
      <c r="H37" s="18">
        <v>0</v>
      </c>
      <c r="I37" s="73">
        <f t="shared" si="2"/>
        <v>0</v>
      </c>
    </row>
    <row r="38" spans="1:10" s="1" customFormat="1" ht="18" customHeight="1" x14ac:dyDescent="0.2">
      <c r="A38" s="38">
        <v>31</v>
      </c>
      <c r="B38" s="42" t="s">
        <v>32</v>
      </c>
      <c r="C38" s="7"/>
      <c r="D38" s="7"/>
      <c r="E38" s="52"/>
      <c r="F38" s="52"/>
      <c r="G38" s="52"/>
      <c r="H38" s="7"/>
      <c r="I38" s="68">
        <f>SUBTOTAL(9,I39:I50)</f>
        <v>0</v>
      </c>
    </row>
    <row r="39" spans="1:10" s="1" customFormat="1" ht="125.25" customHeight="1" x14ac:dyDescent="0.2">
      <c r="A39" s="38">
        <v>32</v>
      </c>
      <c r="B39" s="40" t="s">
        <v>68</v>
      </c>
      <c r="C39" s="8"/>
      <c r="D39" s="8"/>
      <c r="E39" s="56" t="s">
        <v>112</v>
      </c>
      <c r="F39" s="59" t="s">
        <v>6</v>
      </c>
      <c r="G39" s="60">
        <v>1</v>
      </c>
      <c r="H39" s="19">
        <v>0</v>
      </c>
      <c r="I39" s="74">
        <f t="shared" ref="I39:I50" si="3">H39*G39</f>
        <v>0</v>
      </c>
    </row>
    <row r="40" spans="1:10" s="1" customFormat="1" ht="54.75" customHeight="1" x14ac:dyDescent="0.2">
      <c r="A40" s="38">
        <v>33</v>
      </c>
      <c r="B40" s="40" t="s">
        <v>37</v>
      </c>
      <c r="C40" s="8"/>
      <c r="D40" s="8"/>
      <c r="E40" s="41" t="s">
        <v>97</v>
      </c>
      <c r="F40" s="54" t="s">
        <v>6</v>
      </c>
      <c r="G40" s="54">
        <v>1</v>
      </c>
      <c r="H40" s="14">
        <v>0</v>
      </c>
      <c r="I40" s="71">
        <f t="shared" si="3"/>
        <v>0</v>
      </c>
      <c r="J40" s="13"/>
    </row>
    <row r="41" spans="1:10" s="1" customFormat="1" ht="69" customHeight="1" x14ac:dyDescent="0.2">
      <c r="A41" s="38">
        <v>34</v>
      </c>
      <c r="B41" s="40" t="s">
        <v>38</v>
      </c>
      <c r="C41" s="8"/>
      <c r="D41" s="8"/>
      <c r="E41" s="56" t="s">
        <v>61</v>
      </c>
      <c r="F41" s="59" t="s">
        <v>6</v>
      </c>
      <c r="G41" s="60">
        <v>2</v>
      </c>
      <c r="H41" s="19">
        <v>0</v>
      </c>
      <c r="I41" s="74">
        <f t="shared" si="3"/>
        <v>0</v>
      </c>
    </row>
    <row r="42" spans="1:10" s="1" customFormat="1" ht="69" customHeight="1" x14ac:dyDescent="0.2">
      <c r="A42" s="38">
        <v>35</v>
      </c>
      <c r="B42" s="40" t="s">
        <v>39</v>
      </c>
      <c r="C42" s="8"/>
      <c r="D42" s="8"/>
      <c r="E42" s="56" t="s">
        <v>62</v>
      </c>
      <c r="F42" s="59" t="s">
        <v>6</v>
      </c>
      <c r="G42" s="60">
        <v>2</v>
      </c>
      <c r="H42" s="19">
        <v>0</v>
      </c>
      <c r="I42" s="74">
        <f t="shared" si="3"/>
        <v>0</v>
      </c>
    </row>
    <row r="43" spans="1:10" s="1" customFormat="1" ht="39" customHeight="1" x14ac:dyDescent="0.2">
      <c r="A43" s="38">
        <v>36</v>
      </c>
      <c r="B43" s="40" t="s">
        <v>98</v>
      </c>
      <c r="C43" s="9"/>
      <c r="D43" s="8"/>
      <c r="E43" s="55" t="s">
        <v>99</v>
      </c>
      <c r="F43" s="54" t="s">
        <v>6</v>
      </c>
      <c r="G43" s="54">
        <v>1</v>
      </c>
      <c r="H43" s="10">
        <v>0</v>
      </c>
      <c r="I43" s="69">
        <f t="shared" si="3"/>
        <v>0</v>
      </c>
      <c r="J43" s="13"/>
    </row>
    <row r="44" spans="1:10" s="1" customFormat="1" ht="26.25" customHeight="1" x14ac:dyDescent="0.2">
      <c r="A44" s="38">
        <v>37</v>
      </c>
      <c r="B44" s="40" t="s">
        <v>70</v>
      </c>
      <c r="C44" s="9"/>
      <c r="D44" s="8"/>
      <c r="E44" s="55" t="s">
        <v>71</v>
      </c>
      <c r="F44" s="54" t="s">
        <v>6</v>
      </c>
      <c r="G44" s="54">
        <v>2</v>
      </c>
      <c r="H44" s="15">
        <v>0</v>
      </c>
      <c r="I44" s="72">
        <f t="shared" si="3"/>
        <v>0</v>
      </c>
    </row>
    <row r="45" spans="1:10" s="1" customFormat="1" ht="39" customHeight="1" x14ac:dyDescent="0.2">
      <c r="A45" s="38">
        <v>38</v>
      </c>
      <c r="B45" s="40" t="s">
        <v>101</v>
      </c>
      <c r="C45" s="9"/>
      <c r="D45" s="8"/>
      <c r="E45" s="55" t="s">
        <v>102</v>
      </c>
      <c r="F45" s="54" t="s">
        <v>6</v>
      </c>
      <c r="G45" s="54">
        <v>1</v>
      </c>
      <c r="H45" s="15">
        <v>0</v>
      </c>
      <c r="I45" s="72">
        <f t="shared" si="3"/>
        <v>0</v>
      </c>
    </row>
    <row r="46" spans="1:10" s="1" customFormat="1" ht="26.25" customHeight="1" x14ac:dyDescent="0.2">
      <c r="A46" s="38">
        <v>39</v>
      </c>
      <c r="B46" s="40" t="s">
        <v>66</v>
      </c>
      <c r="C46" s="9"/>
      <c r="D46" s="8"/>
      <c r="E46" s="55" t="s">
        <v>127</v>
      </c>
      <c r="F46" s="54" t="s">
        <v>6</v>
      </c>
      <c r="G46" s="54">
        <v>2</v>
      </c>
      <c r="H46" s="15">
        <v>0</v>
      </c>
      <c r="I46" s="72">
        <f t="shared" si="3"/>
        <v>0</v>
      </c>
    </row>
    <row r="47" spans="1:10" s="1" customFormat="1" ht="27.75" customHeight="1" x14ac:dyDescent="0.2">
      <c r="A47" s="38">
        <v>40</v>
      </c>
      <c r="B47" s="40" t="s">
        <v>128</v>
      </c>
      <c r="C47" s="9"/>
      <c r="D47" s="8"/>
      <c r="E47" s="53" t="s">
        <v>129</v>
      </c>
      <c r="F47" s="54" t="s">
        <v>6</v>
      </c>
      <c r="G47" s="54">
        <v>2</v>
      </c>
      <c r="H47" s="15">
        <v>0</v>
      </c>
      <c r="I47" s="72">
        <f t="shared" si="3"/>
        <v>0</v>
      </c>
    </row>
    <row r="48" spans="1:10" s="1" customFormat="1" ht="27.75" customHeight="1" x14ac:dyDescent="0.2">
      <c r="A48" s="38">
        <v>41</v>
      </c>
      <c r="B48" s="40" t="s">
        <v>130</v>
      </c>
      <c r="C48" s="9"/>
      <c r="D48" s="8"/>
      <c r="E48" s="53" t="s">
        <v>131</v>
      </c>
      <c r="F48" s="54" t="s">
        <v>6</v>
      </c>
      <c r="G48" s="54">
        <v>2</v>
      </c>
      <c r="H48" s="15">
        <v>0</v>
      </c>
      <c r="I48" s="72">
        <f t="shared" si="3"/>
        <v>0</v>
      </c>
    </row>
    <row r="49" spans="1:9" s="1" customFormat="1" ht="26.25" customHeight="1" x14ac:dyDescent="0.2">
      <c r="A49" s="38">
        <v>42</v>
      </c>
      <c r="B49" s="40" t="s">
        <v>35</v>
      </c>
      <c r="C49" s="9"/>
      <c r="D49" s="8"/>
      <c r="E49" s="55" t="s">
        <v>67</v>
      </c>
      <c r="F49" s="54" t="s">
        <v>6</v>
      </c>
      <c r="G49" s="54">
        <v>1</v>
      </c>
      <c r="H49" s="15">
        <v>0</v>
      </c>
      <c r="I49" s="72">
        <f t="shared" si="3"/>
        <v>0</v>
      </c>
    </row>
    <row r="50" spans="1:9" s="1" customFormat="1" ht="26.25" customHeight="1" x14ac:dyDescent="0.2">
      <c r="A50" s="38">
        <v>43</v>
      </c>
      <c r="B50" s="40" t="s">
        <v>36</v>
      </c>
      <c r="C50" s="9"/>
      <c r="D50" s="8"/>
      <c r="E50" s="55" t="s">
        <v>40</v>
      </c>
      <c r="F50" s="54" t="s">
        <v>6</v>
      </c>
      <c r="G50" s="54">
        <v>4</v>
      </c>
      <c r="H50" s="15">
        <v>0</v>
      </c>
      <c r="I50" s="72">
        <f t="shared" si="3"/>
        <v>0</v>
      </c>
    </row>
    <row r="51" spans="1:9" s="21" customFormat="1" ht="18" x14ac:dyDescent="0.2">
      <c r="A51" s="38">
        <v>44</v>
      </c>
      <c r="B51" s="42" t="s">
        <v>22</v>
      </c>
      <c r="C51" s="20"/>
      <c r="D51" s="20"/>
      <c r="E51" s="61"/>
      <c r="F51" s="61"/>
      <c r="G51" s="61"/>
      <c r="H51" s="7"/>
      <c r="I51" s="68">
        <f>SUBTOTAL(9,I52:I55)</f>
        <v>0</v>
      </c>
    </row>
    <row r="52" spans="1:9" s="1" customFormat="1" ht="59.25" customHeight="1" x14ac:dyDescent="0.2">
      <c r="A52" s="38">
        <v>45</v>
      </c>
      <c r="B52" s="40" t="s">
        <v>26</v>
      </c>
      <c r="C52" s="9"/>
      <c r="D52" s="8"/>
      <c r="E52" s="55" t="s">
        <v>74</v>
      </c>
      <c r="F52" s="54" t="s">
        <v>6</v>
      </c>
      <c r="G52" s="54">
        <v>1</v>
      </c>
      <c r="H52" s="10">
        <v>0</v>
      </c>
      <c r="I52" s="69">
        <f t="shared" ref="I52:I55" si="4">H52*G52</f>
        <v>0</v>
      </c>
    </row>
    <row r="53" spans="1:9" s="1" customFormat="1" ht="59.25" customHeight="1" x14ac:dyDescent="0.2">
      <c r="A53" s="38">
        <v>46</v>
      </c>
      <c r="B53" s="40" t="s">
        <v>27</v>
      </c>
      <c r="C53" s="9"/>
      <c r="D53" s="8"/>
      <c r="E53" s="55" t="s">
        <v>75</v>
      </c>
      <c r="F53" s="54" t="s">
        <v>6</v>
      </c>
      <c r="G53" s="54">
        <v>1</v>
      </c>
      <c r="H53" s="10">
        <v>0</v>
      </c>
      <c r="I53" s="69">
        <f t="shared" si="4"/>
        <v>0</v>
      </c>
    </row>
    <row r="54" spans="1:9" s="1" customFormat="1" ht="48.75" customHeight="1" x14ac:dyDescent="0.2">
      <c r="A54" s="38">
        <v>47</v>
      </c>
      <c r="B54" s="41" t="s">
        <v>33</v>
      </c>
      <c r="C54" s="11"/>
      <c r="D54" s="11"/>
      <c r="E54" s="56" t="s">
        <v>28</v>
      </c>
      <c r="F54" s="54" t="s">
        <v>6</v>
      </c>
      <c r="G54" s="54">
        <v>1</v>
      </c>
      <c r="H54" s="12">
        <v>0</v>
      </c>
      <c r="I54" s="70">
        <f t="shared" si="4"/>
        <v>0</v>
      </c>
    </row>
    <row r="55" spans="1:9" s="1" customFormat="1" ht="39.75" customHeight="1" x14ac:dyDescent="0.2">
      <c r="A55" s="38">
        <v>48</v>
      </c>
      <c r="B55" s="41" t="s">
        <v>29</v>
      </c>
      <c r="C55" s="11"/>
      <c r="D55" s="11"/>
      <c r="E55" s="56" t="s">
        <v>34</v>
      </c>
      <c r="F55" s="54" t="s">
        <v>6</v>
      </c>
      <c r="G55" s="54">
        <v>1</v>
      </c>
      <c r="H55" s="12">
        <v>0</v>
      </c>
      <c r="I55" s="70">
        <f t="shared" si="4"/>
        <v>0</v>
      </c>
    </row>
    <row r="56" spans="1:9" s="21" customFormat="1" ht="18" x14ac:dyDescent="0.2">
      <c r="A56" s="38">
        <v>49</v>
      </c>
      <c r="B56" s="42" t="s">
        <v>100</v>
      </c>
      <c r="C56" s="20"/>
      <c r="D56" s="20"/>
      <c r="E56" s="61"/>
      <c r="F56" s="61"/>
      <c r="G56" s="61"/>
      <c r="H56" s="7"/>
      <c r="I56" s="68">
        <f>SUBTOTAL(9,I57:I60)</f>
        <v>0</v>
      </c>
    </row>
    <row r="57" spans="1:9" s="1" customFormat="1" ht="89.25" customHeight="1" x14ac:dyDescent="0.2">
      <c r="A57" s="38">
        <v>50</v>
      </c>
      <c r="B57" s="40" t="s">
        <v>105</v>
      </c>
      <c r="C57" s="9"/>
      <c r="D57" s="8"/>
      <c r="E57" s="55" t="s">
        <v>106</v>
      </c>
      <c r="F57" s="54" t="s">
        <v>6</v>
      </c>
      <c r="G57" s="54">
        <v>1</v>
      </c>
      <c r="H57" s="10">
        <v>0</v>
      </c>
      <c r="I57" s="69">
        <f t="shared" ref="I57:I60" si="5">H57*G57</f>
        <v>0</v>
      </c>
    </row>
    <row r="58" spans="1:9" s="1" customFormat="1" ht="33.75" customHeight="1" x14ac:dyDescent="0.2">
      <c r="A58" s="38">
        <v>51</v>
      </c>
      <c r="B58" s="40" t="s">
        <v>103</v>
      </c>
      <c r="C58" s="9"/>
      <c r="D58" s="8"/>
      <c r="E58" s="55" t="s">
        <v>104</v>
      </c>
      <c r="F58" s="54" t="s">
        <v>6</v>
      </c>
      <c r="G58" s="54">
        <v>1</v>
      </c>
      <c r="H58" s="10">
        <v>0</v>
      </c>
      <c r="I58" s="69">
        <f t="shared" si="5"/>
        <v>0</v>
      </c>
    </row>
    <row r="59" spans="1:9" s="1" customFormat="1" ht="69" customHeight="1" x14ac:dyDescent="0.2">
      <c r="A59" s="38">
        <v>52</v>
      </c>
      <c r="B59" s="40" t="s">
        <v>38</v>
      </c>
      <c r="C59" s="9"/>
      <c r="D59" s="8"/>
      <c r="E59" s="55" t="s">
        <v>61</v>
      </c>
      <c r="F59" s="54" t="s">
        <v>6</v>
      </c>
      <c r="G59" s="54">
        <v>1</v>
      </c>
      <c r="H59" s="10">
        <v>0</v>
      </c>
      <c r="I59" s="69">
        <f t="shared" si="5"/>
        <v>0</v>
      </c>
    </row>
    <row r="60" spans="1:9" s="1" customFormat="1" ht="69" customHeight="1" x14ac:dyDescent="0.2">
      <c r="A60" s="38">
        <v>53</v>
      </c>
      <c r="B60" s="40" t="s">
        <v>39</v>
      </c>
      <c r="C60" s="9"/>
      <c r="D60" s="8"/>
      <c r="E60" s="55" t="s">
        <v>62</v>
      </c>
      <c r="F60" s="54" t="s">
        <v>6</v>
      </c>
      <c r="G60" s="54">
        <v>1</v>
      </c>
      <c r="H60" s="10">
        <v>0</v>
      </c>
      <c r="I60" s="69">
        <f t="shared" si="5"/>
        <v>0</v>
      </c>
    </row>
    <row r="61" spans="1:9" s="21" customFormat="1" ht="18" x14ac:dyDescent="0.2">
      <c r="A61" s="38">
        <v>54</v>
      </c>
      <c r="B61" s="42" t="s">
        <v>23</v>
      </c>
      <c r="C61" s="20"/>
      <c r="D61" s="20"/>
      <c r="E61" s="61"/>
      <c r="F61" s="61"/>
      <c r="G61" s="61"/>
      <c r="H61" s="20"/>
      <c r="I61" s="68">
        <f>SUBTOTAL(9,I62:I67)</f>
        <v>0</v>
      </c>
    </row>
    <row r="62" spans="1:9" s="1" customFormat="1" ht="26.25" customHeight="1" x14ac:dyDescent="0.2">
      <c r="A62" s="38">
        <v>55</v>
      </c>
      <c r="B62" s="44" t="s">
        <v>20</v>
      </c>
      <c r="C62" s="9"/>
      <c r="D62" s="8"/>
      <c r="E62" s="53" t="s">
        <v>24</v>
      </c>
      <c r="F62" s="62" t="s">
        <v>16</v>
      </c>
      <c r="G62" s="54">
        <v>1</v>
      </c>
      <c r="H62" s="15">
        <v>0</v>
      </c>
      <c r="I62" s="72">
        <f t="shared" ref="I62:I67" si="6">H62*G62</f>
        <v>0</v>
      </c>
    </row>
    <row r="63" spans="1:9" s="1" customFormat="1" ht="35.25" customHeight="1" x14ac:dyDescent="0.2">
      <c r="A63" s="38">
        <v>56</v>
      </c>
      <c r="B63" s="40" t="s">
        <v>56</v>
      </c>
      <c r="C63" s="8"/>
      <c r="D63" s="8"/>
      <c r="E63" s="40" t="s">
        <v>57</v>
      </c>
      <c r="F63" s="54" t="s">
        <v>41</v>
      </c>
      <c r="G63" s="54">
        <f>24*30</f>
        <v>720</v>
      </c>
      <c r="H63" s="10">
        <v>0</v>
      </c>
      <c r="I63" s="69">
        <f t="shared" si="6"/>
        <v>0</v>
      </c>
    </row>
    <row r="64" spans="1:9" s="1" customFormat="1" ht="28.5" customHeight="1" x14ac:dyDescent="0.2">
      <c r="A64" s="38">
        <v>57</v>
      </c>
      <c r="B64" s="40" t="s">
        <v>58</v>
      </c>
      <c r="C64" s="8"/>
      <c r="D64" s="8"/>
      <c r="E64" s="40" t="s">
        <v>59</v>
      </c>
      <c r="F64" s="54" t="s">
        <v>41</v>
      </c>
      <c r="G64" s="54">
        <v>50</v>
      </c>
      <c r="H64" s="10">
        <v>0</v>
      </c>
      <c r="I64" s="69">
        <f t="shared" si="6"/>
        <v>0</v>
      </c>
    </row>
    <row r="65" spans="1:9" s="1" customFormat="1" ht="28.5" customHeight="1" x14ac:dyDescent="0.2">
      <c r="A65" s="38">
        <v>58</v>
      </c>
      <c r="B65" s="40" t="s">
        <v>108</v>
      </c>
      <c r="C65" s="8"/>
      <c r="D65" s="8"/>
      <c r="E65" s="40" t="s">
        <v>109</v>
      </c>
      <c r="F65" s="54" t="s">
        <v>41</v>
      </c>
      <c r="G65" s="54">
        <v>50</v>
      </c>
      <c r="H65" s="10">
        <v>0</v>
      </c>
      <c r="I65" s="69">
        <f t="shared" si="6"/>
        <v>0</v>
      </c>
    </row>
    <row r="66" spans="1:9" s="1" customFormat="1" ht="28.5" customHeight="1" x14ac:dyDescent="0.2">
      <c r="A66" s="38">
        <v>59</v>
      </c>
      <c r="B66" s="40" t="s">
        <v>110</v>
      </c>
      <c r="C66" s="8"/>
      <c r="D66" s="8"/>
      <c r="E66" s="40" t="s">
        <v>111</v>
      </c>
      <c r="F66" s="54" t="s">
        <v>41</v>
      </c>
      <c r="G66" s="54">
        <v>40</v>
      </c>
      <c r="H66" s="10">
        <v>0</v>
      </c>
      <c r="I66" s="69">
        <f t="shared" si="6"/>
        <v>0</v>
      </c>
    </row>
    <row r="67" spans="1:9" s="1" customFormat="1" ht="26.25" customHeight="1" x14ac:dyDescent="0.2">
      <c r="A67" s="38">
        <v>60</v>
      </c>
      <c r="B67" s="44" t="s">
        <v>17</v>
      </c>
      <c r="C67" s="9"/>
      <c r="D67" s="8"/>
      <c r="E67" s="53" t="s">
        <v>18</v>
      </c>
      <c r="F67" s="62" t="s">
        <v>6</v>
      </c>
      <c r="G67" s="54">
        <v>1</v>
      </c>
      <c r="H67" s="15">
        <v>0</v>
      </c>
      <c r="I67" s="72">
        <f t="shared" si="6"/>
        <v>0</v>
      </c>
    </row>
    <row r="68" spans="1:9" s="1" customFormat="1" ht="18" customHeight="1" x14ac:dyDescent="0.2">
      <c r="A68" s="38">
        <v>61</v>
      </c>
      <c r="B68" s="42" t="s">
        <v>25</v>
      </c>
      <c r="C68" s="20"/>
      <c r="D68" s="20"/>
      <c r="E68" s="61"/>
      <c r="F68" s="61"/>
      <c r="G68" s="61"/>
      <c r="H68" s="20"/>
      <c r="I68" s="68">
        <f>SUBTOTAL(9,I69:I79)</f>
        <v>0</v>
      </c>
    </row>
    <row r="69" spans="1:9" s="1" customFormat="1" ht="26.25" customHeight="1" x14ac:dyDescent="0.2">
      <c r="A69" s="38">
        <v>62</v>
      </c>
      <c r="B69" s="44" t="s">
        <v>9</v>
      </c>
      <c r="C69" s="9"/>
      <c r="D69" s="8"/>
      <c r="E69" s="41" t="s">
        <v>132</v>
      </c>
      <c r="F69" s="62" t="s">
        <v>16</v>
      </c>
      <c r="G69" s="54">
        <v>1</v>
      </c>
      <c r="H69" s="15">
        <v>0</v>
      </c>
      <c r="I69" s="72">
        <f t="shared" ref="I69:I79" si="7">H69*G69</f>
        <v>0</v>
      </c>
    </row>
    <row r="70" spans="1:9" s="1" customFormat="1" ht="34.5" customHeight="1" x14ac:dyDescent="0.2">
      <c r="A70" s="38">
        <v>63</v>
      </c>
      <c r="B70" s="44" t="s">
        <v>9</v>
      </c>
      <c r="C70" s="9"/>
      <c r="D70" s="8"/>
      <c r="E70" s="53" t="s">
        <v>113</v>
      </c>
      <c r="F70" s="62" t="s">
        <v>16</v>
      </c>
      <c r="G70" s="54">
        <v>1</v>
      </c>
      <c r="H70" s="15">
        <v>0</v>
      </c>
      <c r="I70" s="72">
        <f t="shared" si="7"/>
        <v>0</v>
      </c>
    </row>
    <row r="71" spans="1:9" s="1" customFormat="1" ht="34.5" customHeight="1" x14ac:dyDescent="0.2">
      <c r="A71" s="38">
        <v>64</v>
      </c>
      <c r="B71" s="44" t="s">
        <v>9</v>
      </c>
      <c r="C71" s="9"/>
      <c r="D71" s="8"/>
      <c r="E71" s="53" t="s">
        <v>48</v>
      </c>
      <c r="F71" s="62" t="s">
        <v>16</v>
      </c>
      <c r="G71" s="54">
        <v>1</v>
      </c>
      <c r="H71" s="15">
        <v>0</v>
      </c>
      <c r="I71" s="72">
        <f t="shared" si="7"/>
        <v>0</v>
      </c>
    </row>
    <row r="72" spans="1:9" s="1" customFormat="1" ht="26.25" customHeight="1" x14ac:dyDescent="0.2">
      <c r="A72" s="38">
        <v>65</v>
      </c>
      <c r="B72" s="44" t="s">
        <v>9</v>
      </c>
      <c r="C72" s="9"/>
      <c r="D72" s="8"/>
      <c r="E72" s="53" t="s">
        <v>60</v>
      </c>
      <c r="F72" s="62" t="s">
        <v>16</v>
      </c>
      <c r="G72" s="54">
        <v>1</v>
      </c>
      <c r="H72" s="15">
        <v>0</v>
      </c>
      <c r="I72" s="72">
        <f t="shared" si="7"/>
        <v>0</v>
      </c>
    </row>
    <row r="73" spans="1:9" s="1" customFormat="1" ht="26.25" customHeight="1" x14ac:dyDescent="0.2">
      <c r="A73" s="38">
        <v>66</v>
      </c>
      <c r="B73" s="44" t="s">
        <v>9</v>
      </c>
      <c r="C73" s="9"/>
      <c r="D73" s="8"/>
      <c r="E73" s="53" t="s">
        <v>49</v>
      </c>
      <c r="F73" s="62" t="s">
        <v>16</v>
      </c>
      <c r="G73" s="54">
        <v>1</v>
      </c>
      <c r="H73" s="15">
        <v>0</v>
      </c>
      <c r="I73" s="72">
        <f t="shared" si="7"/>
        <v>0</v>
      </c>
    </row>
    <row r="74" spans="1:9" s="1" customFormat="1" ht="26.25" customHeight="1" x14ac:dyDescent="0.2">
      <c r="A74" s="38">
        <v>67</v>
      </c>
      <c r="B74" s="44" t="s">
        <v>9</v>
      </c>
      <c r="C74" s="9"/>
      <c r="D74" s="8"/>
      <c r="E74" s="53" t="s">
        <v>50</v>
      </c>
      <c r="F74" s="62" t="s">
        <v>16</v>
      </c>
      <c r="G74" s="54">
        <v>1</v>
      </c>
      <c r="H74" s="15">
        <v>0</v>
      </c>
      <c r="I74" s="72">
        <f t="shared" si="7"/>
        <v>0</v>
      </c>
    </row>
    <row r="75" spans="1:9" s="1" customFormat="1" ht="26.25" customHeight="1" x14ac:dyDescent="0.2">
      <c r="A75" s="38">
        <v>68</v>
      </c>
      <c r="B75" s="44" t="s">
        <v>54</v>
      </c>
      <c r="C75" s="9"/>
      <c r="D75" s="8"/>
      <c r="E75" s="53" t="s">
        <v>78</v>
      </c>
      <c r="F75" s="62" t="s">
        <v>51</v>
      </c>
      <c r="G75" s="54">
        <v>38</v>
      </c>
      <c r="H75" s="15">
        <v>0</v>
      </c>
      <c r="I75" s="72">
        <f t="shared" si="7"/>
        <v>0</v>
      </c>
    </row>
    <row r="76" spans="1:9" s="1" customFormat="1" ht="26.25" customHeight="1" x14ac:dyDescent="0.2">
      <c r="A76" s="38">
        <v>69</v>
      </c>
      <c r="B76" s="44" t="s">
        <v>9</v>
      </c>
      <c r="C76" s="9"/>
      <c r="D76" s="8"/>
      <c r="E76" s="53" t="s">
        <v>46</v>
      </c>
      <c r="F76" s="62" t="s">
        <v>16</v>
      </c>
      <c r="G76" s="54">
        <v>1</v>
      </c>
      <c r="H76" s="15">
        <v>0</v>
      </c>
      <c r="I76" s="72">
        <f t="shared" si="7"/>
        <v>0</v>
      </c>
    </row>
    <row r="77" spans="1:9" s="1" customFormat="1" ht="26.25" customHeight="1" x14ac:dyDescent="0.2">
      <c r="A77" s="38">
        <v>70</v>
      </c>
      <c r="B77" s="44" t="s">
        <v>9</v>
      </c>
      <c r="C77" s="9"/>
      <c r="D77" s="8"/>
      <c r="E77" s="53" t="s">
        <v>52</v>
      </c>
      <c r="F77" s="62" t="s">
        <v>16</v>
      </c>
      <c r="G77" s="54">
        <v>1</v>
      </c>
      <c r="H77" s="15">
        <v>0</v>
      </c>
      <c r="I77" s="72">
        <f t="shared" si="7"/>
        <v>0</v>
      </c>
    </row>
    <row r="78" spans="1:9" s="1" customFormat="1" ht="48.75" customHeight="1" x14ac:dyDescent="0.2">
      <c r="A78" s="38">
        <v>71</v>
      </c>
      <c r="B78" s="44" t="s">
        <v>9</v>
      </c>
      <c r="C78" s="9"/>
      <c r="D78" s="8"/>
      <c r="E78" s="53" t="s">
        <v>53</v>
      </c>
      <c r="F78" s="62" t="s">
        <v>16</v>
      </c>
      <c r="G78" s="54">
        <v>1</v>
      </c>
      <c r="H78" s="15">
        <v>0</v>
      </c>
      <c r="I78" s="72">
        <f t="shared" si="7"/>
        <v>0</v>
      </c>
    </row>
    <row r="79" spans="1:9" s="1" customFormat="1" ht="26.25" customHeight="1" x14ac:dyDescent="0.2">
      <c r="A79" s="38">
        <v>72</v>
      </c>
      <c r="B79" s="44" t="s">
        <v>9</v>
      </c>
      <c r="C79" s="9"/>
      <c r="D79" s="8"/>
      <c r="E79" s="63" t="s">
        <v>47</v>
      </c>
      <c r="F79" s="62" t="s">
        <v>16</v>
      </c>
      <c r="G79" s="54">
        <v>1</v>
      </c>
      <c r="H79" s="15">
        <v>0</v>
      </c>
      <c r="I79" s="72">
        <f t="shared" si="7"/>
        <v>0</v>
      </c>
    </row>
    <row r="80" spans="1:9" ht="13.5" thickBot="1" x14ac:dyDescent="0.25">
      <c r="A80" s="45"/>
      <c r="B80" s="45"/>
      <c r="C80" s="22"/>
      <c r="D80" s="23"/>
      <c r="E80" s="45"/>
      <c r="F80" s="64"/>
      <c r="G80" s="64"/>
      <c r="H80" s="22"/>
      <c r="I80" s="45"/>
    </row>
    <row r="81" spans="1:9" s="1" customFormat="1" ht="23.25" customHeight="1" x14ac:dyDescent="0.25">
      <c r="A81" s="46"/>
      <c r="B81" s="47" t="s">
        <v>10</v>
      </c>
      <c r="C81" s="25"/>
      <c r="D81" s="26"/>
      <c r="E81" s="46"/>
      <c r="F81" s="65"/>
      <c r="G81" s="65"/>
      <c r="H81" s="25"/>
      <c r="I81" s="75">
        <f>SUBTOTAL(9,I8:I79)</f>
        <v>0</v>
      </c>
    </row>
    <row r="83" spans="1:9" collapsed="1" x14ac:dyDescent="0.2">
      <c r="I83" s="29"/>
    </row>
    <row r="84" spans="1:9" collapsed="1" x14ac:dyDescent="0.2"/>
    <row r="85" spans="1:9" x14ac:dyDescent="0.2">
      <c r="I85" s="29"/>
    </row>
    <row r="86" spans="1:9" x14ac:dyDescent="0.2">
      <c r="I86" s="29"/>
    </row>
    <row r="92" spans="1:9" collapsed="1" x14ac:dyDescent="0.2"/>
    <row r="93" spans="1:9" collapsed="1" x14ac:dyDescent="0.2"/>
    <row r="96" spans="1:9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15" customHeight="1" x14ac:dyDescent="0.2"/>
    <row r="113" ht="24.95" customHeight="1" x14ac:dyDescent="0.2"/>
    <row r="114" ht="18" customHeight="1" x14ac:dyDescent="0.2"/>
    <row r="115" ht="24.95" customHeight="1" x14ac:dyDescent="0.2"/>
    <row r="116" ht="24.95" customHeight="1" x14ac:dyDescent="0.2"/>
    <row r="117" ht="24.95" customHeight="1" x14ac:dyDescent="0.2"/>
  </sheetData>
  <sheetProtection algorithmName="SHA-512" hashValue="TdlbzQsgY0p1tPJXN8fGBGGA0h+0QEGqg1ltxXzXt7Gao2IeVFpF5SJACNXcNsJpA1GhO1CfuMNGzmJLszrH2A==" saltValue="WjGbaZS55qSfdXXreDhZ3A==" spinCount="100000" sheet="1"/>
  <autoFilter ref="A2:I117" xr:uid="{7A201343-2B4E-4FCC-97F1-EFA1AF06BBAC}"/>
  <dataConsolidate/>
  <pageMargins left="0.74803149606299213" right="0.74803149606299213" top="0.98425196850393704" bottom="0.98425196850393704" header="0.51181102362204722" footer="0.51181102362204722"/>
  <pageSetup paperSize="9" scale="62" firstPageNumber="0" fitToHeight="9" orientation="landscape" r:id="rId1"/>
  <headerFooter alignWithMargins="0">
    <oddFooter>&amp;C&amp;P/&amp;N</oddFooter>
  </headerFooter>
  <rowBreaks count="1" manualBreakCount="1">
    <brk id="11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AV technika</vt:lpstr>
      <vt:lpstr>'AV technika'!Excel_BuiltIn_Print_Titles_1</vt:lpstr>
      <vt:lpstr>'AV technika'!Názvy_tisku</vt:lpstr>
      <vt:lpstr>'AV technika'!Oblast_tisku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Najmanová Jana</cp:lastModifiedBy>
  <cp:lastPrinted>2024-07-18T09:31:39Z</cp:lastPrinted>
  <dcterms:created xsi:type="dcterms:W3CDTF">2016-07-01T11:27:08Z</dcterms:created>
  <dcterms:modified xsi:type="dcterms:W3CDTF">2024-08-09T05:50:55Z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