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417/"/>
    </mc:Choice>
  </mc:AlternateContent>
  <xr:revisionPtr revIDLastSave="0" documentId="8_{515C144E-D734-4DE4-A5C9-8ACC82693449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7" i="1"/>
  <c r="J22" i="3"/>
  <c r="G22" i="3"/>
  <c r="G25" i="3"/>
  <c r="G28" i="1" l="1"/>
  <c r="D14" i="3" s="1"/>
  <c r="D22" i="3" s="1"/>
  <c r="D26" i="3" s="1"/>
  <c r="G29" i="1" l="1"/>
  <c r="G30" i="1" s="1"/>
  <c r="G26" i="3"/>
  <c r="J25" i="3"/>
  <c r="J26" i="3" l="1"/>
</calcChain>
</file>

<file path=xl/sharedStrings.xml><?xml version="1.0" encoding="utf-8"?>
<sst xmlns="http://schemas.openxmlformats.org/spreadsheetml/2006/main" count="141" uniqueCount="110">
  <si>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</si>
  <si>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</si>
  <si>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</si>
  <si>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</si>
  <si>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</si>
  <si>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</si>
  <si>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</si>
  <si>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</si>
  <si>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</si>
  <si>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</si>
  <si>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</si>
  <si>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</si>
  <si>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</si>
  <si>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</si>
  <si>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</si>
  <si>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</si>
  <si>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</si>
  <si>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</si>
  <si>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</si>
  <si>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</si>
  <si>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</si>
  <si>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</si>
  <si>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</si>
  <si>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</si>
  <si>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</si>
  <si>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</si>
  <si>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</si>
  <si>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</si>
  <si>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</si>
  <si>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</si>
  <si>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</si>
  <si>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</si>
  <si>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</si>
  <si>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</si>
  <si>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</si>
  <si>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</si>
  <si>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</si>
  <si>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</si>
  <si>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</si>
  <si>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</si>
  <si>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</si>
  <si>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</si>
  <si>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</si>
  <si>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</si>
  <si>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</si>
  <si>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</si>
  <si>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</si>
  <si>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</si>
  <si>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</si>
  <si>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</si>
  <si>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</si>
  <si>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</si>
  <si>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</si>
  <si>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</si>
  <si>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</si>
  <si>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</si>
  <si>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</si>
  <si>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</si>
  <si>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</si>
  <si>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</si>
  <si>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DIO včetně zajištění,zjištění a vytyčení inž.sítí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</si>
  <si>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</si>
  <si>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</si>
  <si>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</si>
  <si>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</si>
  <si>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</si>
  <si>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</si>
  <si>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</si>
  <si>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</si>
  <si>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</si>
  <si>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</si>
  <si>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</si>
  <si>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</si>
  <si>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</si>
  <si>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</si>
  <si>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</si>
  <si>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</si>
  <si>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</si>
  <si>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</si>
  <si>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</si>
  <si>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</si>
  <si>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KUS</t>
  </si>
  <si>
    <t>ZPEVNĚNÍ KRAJNIC Z RECYKLOVANÉHO MATERIÁLU TL DO 100MM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</si>
  <si>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</si>
  <si>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</si>
  <si>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</si>
  <si>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</si>
  <si>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</si>
  <si>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</si>
  <si>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</si>
  <si>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Číslo položky</t>
  </si>
  <si>
    <t xml:space="preserve">Objekt:                         km  </t>
  </si>
  <si>
    <t>Krajská správa a údržba silnic Středočeského kraje, příspěvková organizace</t>
  </si>
  <si>
    <t xml:space="preserve">Objednatel:  </t>
  </si>
  <si>
    <t>Místo (lokalita):</t>
  </si>
  <si>
    <t>III/1919 SEDLICE od I/19 po I/18</t>
  </si>
  <si>
    <t>Oprava povrchů</t>
  </si>
  <si>
    <t>0,000 km-2,974 km</t>
  </si>
  <si>
    <t>JÚ 10068 ŠKODY PO ZIMĚ 2024</t>
  </si>
  <si>
    <t>III/1919  0,000km-2,974km</t>
  </si>
  <si>
    <t>SEDLICE /CMS ROŽMITÁL</t>
  </si>
  <si>
    <t>12,5 cm i přes obec</t>
  </si>
  <si>
    <t>300x1,5x0,08 pokládka krajů</t>
  </si>
  <si>
    <t>550x5,8=3190m2 * 0,05=160m3 + 300kraje pro ACL22 (450m2 * 0,08=36m3)</t>
  </si>
  <si>
    <t>15080m2</t>
  </si>
  <si>
    <t>574E07</t>
  </si>
  <si>
    <t>ASFALTOVÝ BETON PRO PODKLADNÍ VRSTVY ACP 22+</t>
  </si>
  <si>
    <t>1600x 0,08+5200x0,25(160+1300=1460m3 * 1,4)</t>
  </si>
  <si>
    <t>asfaltový recyklát fr. 0-22 mm</t>
  </si>
  <si>
    <t>Ing. Aleš Čermák, Ph.D., MBA, ředitel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</si>
</sst>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7" fillId="0" borderId="0"/>
  </cellStyleXfs>
  <cellXfs count="15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6" fillId="0" borderId="5" xfId="0" applyNumberFormat="1" applyFont="1" applyBorder="1" applyAlignment="1">
      <alignment vertical="center"/>
      <protection locked="0"/>
    </xf>
    <xf numFmtId="0" fontId="16" fillId="0" borderId="5" xfId="0" applyFont="1" applyBorder="1" applyAlignment="1">
      <alignment horizontal="center"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4" fontId="16" fillId="0" borderId="13" xfId="0" applyNumberFormat="1" applyFont="1" applyBorder="1" applyAlignment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6" fillId="0" borderId="3" xfId="0" applyFont="1" applyBorder="1" applyAlignment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  <protection locked="0"/>
    </xf>
    <xf numFmtId="49" fontId="16" fillId="0" borderId="14" xfId="0" applyNumberFormat="1" applyFont="1" applyBorder="1" applyAlignment="1">
      <alignment horizontal="center" vertical="center"/>
      <protection locked="0"/>
    </xf>
    <xf numFmtId="165" fontId="16" fillId="0" borderId="7" xfId="0" applyNumberFormat="1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  <protection locked="0"/>
    </xf>
    <xf numFmtId="49" fontId="16" fillId="0" borderId="7" xfId="1" applyNumberFormat="1" applyFont="1" applyBorder="1" applyAlignment="1" applyProtection="1">
      <alignment horizontal="left" vertical="center" wrapText="1"/>
      <protection locked="0"/>
    </xf>
    <xf numFmtId="49" fontId="16" fillId="0" borderId="7" xfId="0" applyNumberFormat="1" applyFont="1" applyBorder="1" applyAlignment="1">
      <alignment horizontal="center" vertical="center"/>
      <protection locked="0"/>
    </xf>
    <xf numFmtId="49" fontId="16" fillId="0" borderId="15" xfId="0" applyNumberFormat="1" applyFont="1" applyBorder="1" applyAlignment="1">
      <alignment horizontal="center" vertical="center"/>
      <protection locked="0"/>
    </xf>
    <xf numFmtId="0" fontId="16" fillId="0" borderId="2" xfId="0" applyFont="1" applyBorder="1" applyAlignment="1">
      <alignment vertical="center"/>
      <protection locked="0"/>
    </xf>
    <xf numFmtId="0" fontId="16" fillId="0" borderId="4" xfId="0" applyFont="1" applyBorder="1" applyAlignment="1">
      <alignment vertical="center"/>
      <protection locked="0"/>
    </xf>
    <xf numFmtId="0" fontId="16" fillId="0" borderId="4" xfId="0" applyFont="1" applyBorder="1" applyAlignment="1">
      <alignment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vertical="center"/>
      <protection locked="0"/>
    </xf>
    <xf numFmtId="0" fontId="0" fillId="0" borderId="17" xfId="0" applyBorder="1" applyAlignment="1" applyProtection="1">
      <alignment vertical="top"/>
    </xf>
    <xf numFmtId="0" fontId="0" fillId="0" borderId="5" xfId="0" applyBorder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4" fontId="9" fillId="0" borderId="21" xfId="0" applyNumberFormat="1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7" fillId="0" borderId="21" xfId="0" applyNumberFormat="1" applyFont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left" vertical="top"/>
    </xf>
    <xf numFmtId="0" fontId="18" fillId="0" borderId="4" xfId="0" applyFont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8" xfId="0" applyNumberFormat="1" applyFont="1" applyBorder="1" applyAlignment="1" applyProtection="1">
      <alignment horizontal="left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22" xfId="0" applyFont="1" applyBorder="1" applyAlignment="1" applyProtection="1">
      <alignment horizontal="left" vertical="center" wrapText="1"/>
    </xf>
    <xf numFmtId="49" fontId="9" fillId="0" borderId="20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49" fontId="9" fillId="0" borderId="36" xfId="0" applyNumberFormat="1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37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14" fontId="9" fillId="0" borderId="6" xfId="0" applyNumberFormat="1" applyFont="1" applyBorder="1" applyAlignment="1" applyProtection="1">
      <alignment horizontal="left" vertical="center"/>
    </xf>
    <xf numFmtId="14" fontId="9" fillId="0" borderId="5" xfId="0" applyNumberFormat="1" applyFont="1" applyBorder="1" applyAlignment="1" applyProtection="1">
      <alignment horizontal="left" vertical="center" wrapText="1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49" fontId="6" fillId="4" borderId="35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49" fontId="6" fillId="0" borderId="36" xfId="0" applyNumberFormat="1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49" fontId="6" fillId="0" borderId="27" xfId="0" applyNumberFormat="1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2" xfId="0" applyFont="1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2"/>
  <sheetViews>
    <sheetView tabSelected="1" workbookViewId="0">
      <selection activeCell="B1" sqref="B1:J1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92" t="s">
        <v>11</v>
      </c>
      <c r="C1" s="93"/>
      <c r="D1" s="93"/>
      <c r="E1" s="93"/>
      <c r="F1" s="93"/>
      <c r="G1" s="93"/>
      <c r="H1" s="93"/>
      <c r="I1" s="93"/>
      <c r="J1" s="93"/>
    </row>
    <row r="2" spans="2:12" ht="12.75" customHeight="1" x14ac:dyDescent="0.2">
      <c r="B2" s="94" t="s">
        <v>12</v>
      </c>
      <c r="C2" s="95"/>
      <c r="D2" s="98" t="s">
        <v>95</v>
      </c>
      <c r="E2" s="98"/>
      <c r="F2" s="100" t="s">
        <v>13</v>
      </c>
      <c r="G2" s="101" t="s">
        <v>84</v>
      </c>
      <c r="H2" s="102"/>
      <c r="I2" s="100" t="s">
        <v>14</v>
      </c>
      <c r="J2" s="105" t="s">
        <v>85</v>
      </c>
    </row>
    <row r="3" spans="2:12" x14ac:dyDescent="0.2">
      <c r="B3" s="96"/>
      <c r="C3" s="97"/>
      <c r="D3" s="99"/>
      <c r="E3" s="99"/>
      <c r="F3" s="97"/>
      <c r="G3" s="103"/>
      <c r="H3" s="104"/>
      <c r="I3" s="97"/>
      <c r="J3" s="106"/>
    </row>
    <row r="4" spans="2:12" x14ac:dyDescent="0.2">
      <c r="B4" s="108" t="s">
        <v>15</v>
      </c>
      <c r="C4" s="97"/>
      <c r="D4" s="109" t="s">
        <v>96</v>
      </c>
      <c r="E4" s="110"/>
      <c r="F4" s="113" t="s">
        <v>16</v>
      </c>
      <c r="G4" s="99"/>
      <c r="H4" s="114"/>
      <c r="I4" s="113" t="s">
        <v>14</v>
      </c>
      <c r="J4" s="107"/>
    </row>
    <row r="5" spans="2:12" x14ac:dyDescent="0.2">
      <c r="B5" s="96"/>
      <c r="C5" s="97"/>
      <c r="D5" s="111"/>
      <c r="E5" s="112"/>
      <c r="F5" s="97"/>
      <c r="G5" s="114"/>
      <c r="H5" s="114"/>
      <c r="I5" s="97"/>
      <c r="J5" s="106"/>
    </row>
    <row r="6" spans="2:12" ht="13.2" customHeight="1" x14ac:dyDescent="0.2">
      <c r="B6" s="108" t="s">
        <v>17</v>
      </c>
      <c r="C6" s="97"/>
      <c r="D6" s="109" t="s">
        <v>97</v>
      </c>
      <c r="E6" s="110"/>
      <c r="F6" s="113" t="s">
        <v>18</v>
      </c>
      <c r="G6" s="99"/>
      <c r="H6" s="114"/>
      <c r="I6" s="113" t="s">
        <v>14</v>
      </c>
      <c r="J6" s="107"/>
    </row>
    <row r="7" spans="2:12" x14ac:dyDescent="0.2">
      <c r="B7" s="96"/>
      <c r="C7" s="97"/>
      <c r="D7" s="111"/>
      <c r="E7" s="112"/>
      <c r="F7" s="97"/>
      <c r="G7" s="114"/>
      <c r="H7" s="114"/>
      <c r="I7" s="97"/>
      <c r="J7" s="106"/>
    </row>
    <row r="8" spans="2:12" x14ac:dyDescent="0.2">
      <c r="B8" s="108" t="s">
        <v>86</v>
      </c>
      <c r="C8" s="97"/>
      <c r="D8" s="116"/>
      <c r="E8" s="114"/>
      <c r="F8" s="113" t="s">
        <v>87</v>
      </c>
      <c r="G8" s="114"/>
      <c r="H8" s="114"/>
      <c r="I8" s="113" t="s">
        <v>88</v>
      </c>
      <c r="J8" s="107"/>
    </row>
    <row r="9" spans="2:12" x14ac:dyDescent="0.2">
      <c r="B9" s="96"/>
      <c r="C9" s="97"/>
      <c r="D9" s="114"/>
      <c r="E9" s="114"/>
      <c r="F9" s="97"/>
      <c r="G9" s="114"/>
      <c r="H9" s="114"/>
      <c r="I9" s="97"/>
      <c r="J9" s="106"/>
    </row>
    <row r="10" spans="2:12" x14ac:dyDescent="0.2">
      <c r="B10" s="108" t="s">
        <v>89</v>
      </c>
      <c r="C10" s="97"/>
      <c r="D10" s="99" t="s">
        <v>98</v>
      </c>
      <c r="E10" s="114"/>
      <c r="F10" s="113" t="s">
        <v>19</v>
      </c>
      <c r="G10" s="99"/>
      <c r="H10" s="114"/>
      <c r="I10" s="113" t="s">
        <v>20</v>
      </c>
      <c r="J10" s="115"/>
    </row>
    <row r="11" spans="2:12" x14ac:dyDescent="0.2">
      <c r="B11" s="96"/>
      <c r="C11" s="97"/>
      <c r="D11" s="114"/>
      <c r="E11" s="114"/>
      <c r="F11" s="97"/>
      <c r="G11" s="114"/>
      <c r="H11" s="114"/>
      <c r="I11" s="97"/>
      <c r="J11" s="106"/>
    </row>
    <row r="12" spans="2:12" ht="23.4" customHeight="1" thickBot="1" x14ac:dyDescent="0.25">
      <c r="B12" s="117" t="s">
        <v>21</v>
      </c>
      <c r="C12" s="118"/>
      <c r="D12" s="118"/>
      <c r="E12" s="118"/>
      <c r="F12" s="118"/>
      <c r="G12" s="118"/>
      <c r="H12" s="118"/>
      <c r="I12" s="118"/>
      <c r="J12" s="119"/>
    </row>
    <row r="13" spans="2:12" ht="26.4" customHeight="1" x14ac:dyDescent="0.2">
      <c r="B13" s="16" t="s">
        <v>22</v>
      </c>
      <c r="C13" s="120" t="s">
        <v>23</v>
      </c>
      <c r="D13" s="121"/>
      <c r="E13" s="17" t="s">
        <v>24</v>
      </c>
      <c r="F13" s="120" t="s">
        <v>25</v>
      </c>
      <c r="G13" s="121"/>
      <c r="H13" s="17" t="s">
        <v>26</v>
      </c>
      <c r="I13" s="120" t="s">
        <v>27</v>
      </c>
      <c r="J13" s="122"/>
    </row>
    <row r="14" spans="2:12" ht="15.15" customHeight="1" x14ac:dyDescent="0.2">
      <c r="B14" s="18" t="s">
        <v>28</v>
      </c>
      <c r="C14" s="19" t="s">
        <v>29</v>
      </c>
      <c r="D14" s="88">
        <f>SUM(rozpočet!G28)</f>
        <v>0</v>
      </c>
      <c r="E14" s="123" t="s">
        <v>30</v>
      </c>
      <c r="F14" s="124"/>
      <c r="G14" s="20">
        <v>0</v>
      </c>
      <c r="H14" s="123" t="s">
        <v>31</v>
      </c>
      <c r="I14" s="124"/>
      <c r="J14" s="21">
        <v>0</v>
      </c>
    </row>
    <row r="15" spans="2:12" ht="15.15" customHeight="1" x14ac:dyDescent="0.2">
      <c r="B15" s="18"/>
      <c r="C15" s="19" t="s">
        <v>32</v>
      </c>
      <c r="D15" s="20">
        <v>0</v>
      </c>
      <c r="E15" s="123" t="s">
        <v>33</v>
      </c>
      <c r="F15" s="124"/>
      <c r="G15" s="20">
        <v>0</v>
      </c>
      <c r="H15" s="123" t="s">
        <v>34</v>
      </c>
      <c r="I15" s="124"/>
      <c r="J15" s="21">
        <v>0</v>
      </c>
      <c r="L15" s="22"/>
    </row>
    <row r="16" spans="2:12" ht="15.15" customHeight="1" x14ac:dyDescent="0.2">
      <c r="B16" s="18" t="s">
        <v>35</v>
      </c>
      <c r="C16" s="19" t="s">
        <v>29</v>
      </c>
      <c r="D16" s="20">
        <v>0</v>
      </c>
      <c r="E16" s="123" t="s">
        <v>36</v>
      </c>
      <c r="F16" s="124"/>
      <c r="G16" s="20">
        <v>0</v>
      </c>
      <c r="H16" s="123" t="s">
        <v>37</v>
      </c>
      <c r="I16" s="124"/>
      <c r="J16" s="21">
        <v>0</v>
      </c>
    </row>
    <row r="17" spans="2:10" ht="15.15" customHeight="1" x14ac:dyDescent="0.2">
      <c r="B17" s="18"/>
      <c r="C17" s="19" t="s">
        <v>32</v>
      </c>
      <c r="D17" s="20">
        <v>0</v>
      </c>
      <c r="E17" s="123"/>
      <c r="F17" s="124"/>
      <c r="G17" s="23"/>
      <c r="H17" s="123" t="s">
        <v>38</v>
      </c>
      <c r="I17" s="124"/>
      <c r="J17" s="21">
        <v>0</v>
      </c>
    </row>
    <row r="18" spans="2:10" ht="15.15" customHeight="1" x14ac:dyDescent="0.2">
      <c r="B18" s="18" t="s">
        <v>39</v>
      </c>
      <c r="C18" s="19" t="s">
        <v>29</v>
      </c>
      <c r="D18" s="20">
        <v>0</v>
      </c>
      <c r="E18" s="123"/>
      <c r="F18" s="124"/>
      <c r="G18" s="23"/>
      <c r="H18" s="123" t="s">
        <v>40</v>
      </c>
      <c r="I18" s="124"/>
      <c r="J18" s="21">
        <v>0</v>
      </c>
    </row>
    <row r="19" spans="2:10" ht="15.15" customHeight="1" x14ac:dyDescent="0.2">
      <c r="B19" s="18"/>
      <c r="C19" s="19" t="s">
        <v>32</v>
      </c>
      <c r="D19" s="20">
        <v>0</v>
      </c>
      <c r="E19" s="123"/>
      <c r="F19" s="124"/>
      <c r="G19" s="23"/>
      <c r="H19" s="123" t="s">
        <v>41</v>
      </c>
      <c r="I19" s="124"/>
      <c r="J19" s="21">
        <v>0</v>
      </c>
    </row>
    <row r="20" spans="2:10" ht="15.15" customHeight="1" x14ac:dyDescent="0.2">
      <c r="B20" s="125" t="s">
        <v>42</v>
      </c>
      <c r="C20" s="126"/>
      <c r="D20" s="20">
        <v>0</v>
      </c>
      <c r="E20" s="123"/>
      <c r="F20" s="124"/>
      <c r="G20" s="23"/>
      <c r="H20" s="123"/>
      <c r="I20" s="124"/>
      <c r="J20" s="24"/>
    </row>
    <row r="21" spans="2:10" ht="15.15" customHeight="1" x14ac:dyDescent="0.2">
      <c r="B21" s="125" t="s">
        <v>43</v>
      </c>
      <c r="C21" s="126"/>
      <c r="D21" s="20">
        <v>0</v>
      </c>
      <c r="E21" s="123"/>
      <c r="F21" s="124"/>
      <c r="G21" s="23"/>
      <c r="H21" s="123"/>
      <c r="I21" s="124"/>
      <c r="J21" s="24"/>
    </row>
    <row r="22" spans="2:10" ht="16.649999999999999" customHeight="1" x14ac:dyDescent="0.2">
      <c r="B22" s="125" t="s">
        <v>44</v>
      </c>
      <c r="C22" s="126"/>
      <c r="D22" s="88">
        <f>SUM(D14:D21)</f>
        <v>0</v>
      </c>
      <c r="E22" s="127" t="s">
        <v>45</v>
      </c>
      <c r="F22" s="126"/>
      <c r="G22" s="88">
        <f>SUM(G14:G21)</f>
        <v>0</v>
      </c>
      <c r="H22" s="127" t="s">
        <v>46</v>
      </c>
      <c r="I22" s="126"/>
      <c r="J22" s="89">
        <f>SUM(J14:J21)</f>
        <v>0</v>
      </c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28" t="s">
        <v>47</v>
      </c>
      <c r="C24" s="129"/>
      <c r="D24" s="28">
        <v>0</v>
      </c>
      <c r="J24" s="29"/>
    </row>
    <row r="25" spans="2:10" ht="15.15" customHeight="1" x14ac:dyDescent="0.2">
      <c r="B25" s="128" t="s">
        <v>48</v>
      </c>
      <c r="C25" s="129"/>
      <c r="D25" s="28">
        <v>0</v>
      </c>
      <c r="E25" s="130" t="s">
        <v>49</v>
      </c>
      <c r="F25" s="129"/>
      <c r="G25" s="28">
        <f>ROUND(D25*(14/100),2)</f>
        <v>0</v>
      </c>
      <c r="H25" s="130" t="s">
        <v>9</v>
      </c>
      <c r="I25" s="129"/>
      <c r="J25" s="30">
        <f>SUM(D24:D26)</f>
        <v>0</v>
      </c>
    </row>
    <row r="26" spans="2:10" ht="15.15" customHeight="1" x14ac:dyDescent="0.2">
      <c r="B26" s="128" t="s">
        <v>50</v>
      </c>
      <c r="C26" s="129"/>
      <c r="D26" s="28">
        <f>D22+G22*J22</f>
        <v>0</v>
      </c>
      <c r="E26" s="130" t="s">
        <v>3</v>
      </c>
      <c r="F26" s="129"/>
      <c r="G26" s="28">
        <f>ROUND(D26*(21/100),2)</f>
        <v>0</v>
      </c>
      <c r="H26" s="130" t="s">
        <v>51</v>
      </c>
      <c r="I26" s="129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31"/>
      <c r="C28" s="132"/>
      <c r="D28" s="133"/>
      <c r="E28" s="134" t="s">
        <v>13</v>
      </c>
      <c r="F28" s="135"/>
      <c r="G28" s="136"/>
      <c r="H28" s="134" t="s">
        <v>18</v>
      </c>
      <c r="I28" s="135"/>
      <c r="J28" s="137"/>
    </row>
    <row r="29" spans="2:10" ht="14.4" customHeight="1" x14ac:dyDescent="0.2">
      <c r="B29" s="138"/>
      <c r="C29" s="139"/>
      <c r="D29" s="140"/>
      <c r="E29" s="141" t="s">
        <v>109</v>
      </c>
      <c r="F29" s="132"/>
      <c r="G29" s="132"/>
      <c r="H29" s="141"/>
      <c r="I29" s="132"/>
      <c r="J29" s="142"/>
    </row>
    <row r="30" spans="2:10" ht="14.4" customHeight="1" x14ac:dyDescent="0.2">
      <c r="B30" s="138"/>
      <c r="C30" s="139"/>
      <c r="D30" s="140"/>
      <c r="E30" s="150"/>
      <c r="F30" s="139"/>
      <c r="G30" s="140"/>
      <c r="H30" s="150"/>
      <c r="I30" s="139"/>
      <c r="J30" s="151"/>
    </row>
    <row r="31" spans="2:10" ht="14.4" customHeight="1" x14ac:dyDescent="0.2">
      <c r="B31" s="138"/>
      <c r="C31" s="139"/>
      <c r="D31" s="140"/>
      <c r="E31" s="152"/>
      <c r="F31" s="153"/>
      <c r="G31" s="154"/>
      <c r="H31" s="150"/>
      <c r="I31" s="139"/>
      <c r="J31" s="151"/>
    </row>
    <row r="32" spans="2:10" ht="14.4" customHeight="1" thickBot="1" x14ac:dyDescent="0.25">
      <c r="B32" s="143"/>
      <c r="C32" s="144"/>
      <c r="D32" s="145"/>
      <c r="E32" s="146" t="s">
        <v>52</v>
      </c>
      <c r="F32" s="147"/>
      <c r="G32" s="148"/>
      <c r="H32" s="146" t="s">
        <v>52</v>
      </c>
      <c r="I32" s="147"/>
      <c r="J32" s="149"/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H36"/>
  <sheetViews>
    <sheetView showGridLines="0" workbookViewId="0">
      <selection activeCell="H29" sqref="H29"/>
    </sheetView>
  </sheetViews>
  <sheetFormatPr defaultColWidth="10.42578125" defaultRowHeight="12" customHeight="1" x14ac:dyDescent="0.2"/>
  <cols>
    <col min="1" max="1" width="1.7109375" style="1" customWidth="1"/>
    <col min="2" max="2" width="18.28515625" style="2" customWidth="1"/>
    <col min="3" max="3" width="92.28515625" style="3" customWidth="1"/>
    <col min="4" max="4" width="10.140625" style="3" customWidth="1"/>
    <col min="5" max="5" width="13.28515625" style="3" customWidth="1"/>
    <col min="6" max="6" width="17.140625" style="4" customWidth="1"/>
    <col min="7" max="7" width="20.7109375" style="5" customWidth="1"/>
    <col min="8" max="8" width="60.85546875" style="1" customWidth="1"/>
    <col min="9" max="16384" width="10.42578125" style="1"/>
  </cols>
  <sheetData>
    <row r="1" spans="2:8" ht="27.75" customHeight="1" x14ac:dyDescent="0.2">
      <c r="B1" s="155" t="s">
        <v>83</v>
      </c>
      <c r="C1" s="155"/>
      <c r="D1" s="155"/>
      <c r="E1" s="155"/>
      <c r="F1" s="155"/>
      <c r="G1" s="155"/>
    </row>
    <row r="2" spans="2:8" ht="12.75" customHeight="1" x14ac:dyDescent="0.25">
      <c r="B2" s="86" t="s">
        <v>53</v>
      </c>
      <c r="C2" s="61" t="s">
        <v>95</v>
      </c>
      <c r="D2" s="12" t="s">
        <v>2</v>
      </c>
      <c r="E2" s="6"/>
      <c r="F2" s="6"/>
      <c r="G2" s="6"/>
    </row>
    <row r="3" spans="2:8" ht="12.75" customHeight="1" x14ac:dyDescent="0.25">
      <c r="B3" s="86" t="s">
        <v>91</v>
      </c>
      <c r="C3" s="61" t="s">
        <v>99</v>
      </c>
      <c r="D3" s="6"/>
      <c r="E3" s="6"/>
      <c r="F3" s="8"/>
      <c r="G3" s="6"/>
    </row>
    <row r="4" spans="2:8" ht="13.5" customHeight="1" x14ac:dyDescent="0.25">
      <c r="B4" s="87" t="s">
        <v>94</v>
      </c>
      <c r="C4" s="61" t="s">
        <v>100</v>
      </c>
      <c r="D4" s="7"/>
      <c r="E4" s="6"/>
      <c r="F4" s="6"/>
      <c r="G4" s="6"/>
    </row>
    <row r="5" spans="2:8" ht="27.75" customHeight="1" x14ac:dyDescent="0.25">
      <c r="B5" s="8" t="s">
        <v>93</v>
      </c>
      <c r="C5" s="61" t="s">
        <v>92</v>
      </c>
      <c r="D5" s="10"/>
      <c r="E5" s="8"/>
      <c r="F5" s="8"/>
      <c r="G5" s="8"/>
    </row>
    <row r="6" spans="2:8" ht="12.75" customHeight="1" x14ac:dyDescent="0.25">
      <c r="B6" s="8" t="s">
        <v>1</v>
      </c>
      <c r="C6" s="8"/>
      <c r="D6" s="10"/>
      <c r="E6" s="8" t="s">
        <v>54</v>
      </c>
      <c r="F6" s="6"/>
      <c r="G6" s="35" t="s">
        <v>2</v>
      </c>
    </row>
    <row r="7" spans="2:8" ht="12.75" customHeight="1" x14ac:dyDescent="0.2">
      <c r="B7" s="8"/>
      <c r="C7" s="9"/>
      <c r="D7" s="11"/>
      <c r="E7" s="9" t="s">
        <v>55</v>
      </c>
      <c r="F7" s="85"/>
      <c r="G7" s="36" t="s">
        <v>2</v>
      </c>
    </row>
    <row r="8" spans="2:8" ht="24" customHeight="1" thickBot="1" x14ac:dyDescent="0.25"/>
    <row r="9" spans="2:8" s="13" customFormat="1" ht="21.75" customHeight="1" thickBot="1" x14ac:dyDescent="0.25">
      <c r="B9" s="81" t="s">
        <v>90</v>
      </c>
      <c r="C9" s="82" t="s">
        <v>4</v>
      </c>
      <c r="D9" s="14" t="s">
        <v>0</v>
      </c>
      <c r="E9" s="82" t="s">
        <v>5</v>
      </c>
      <c r="F9" s="83" t="s">
        <v>6</v>
      </c>
      <c r="G9" s="84" t="s">
        <v>7</v>
      </c>
      <c r="H9" s="60" t="s">
        <v>56</v>
      </c>
    </row>
    <row r="10" spans="2:8" s="13" customFormat="1" ht="12.75" customHeight="1" x14ac:dyDescent="0.2">
      <c r="B10" s="47" t="s">
        <v>8</v>
      </c>
      <c r="C10" s="54" t="s">
        <v>60</v>
      </c>
      <c r="D10" s="45" t="s">
        <v>61</v>
      </c>
      <c r="E10" s="62">
        <v>1</v>
      </c>
      <c r="F10" s="63"/>
      <c r="G10" s="64">
        <f t="shared" ref="G10:G26" si="0">F10*E10</f>
        <v>0</v>
      </c>
      <c r="H10" s="33"/>
    </row>
    <row r="11" spans="2:8" s="13" customFormat="1" ht="12.75" customHeight="1" x14ac:dyDescent="0.2">
      <c r="B11" s="48">
        <v>113728</v>
      </c>
      <c r="C11" s="55" t="s">
        <v>62</v>
      </c>
      <c r="D11" s="39" t="s">
        <v>63</v>
      </c>
      <c r="E11" s="37">
        <v>196</v>
      </c>
      <c r="F11" s="38"/>
      <c r="G11" s="44">
        <f t="shared" si="0"/>
        <v>0</v>
      </c>
      <c r="H11" s="34" t="s">
        <v>103</v>
      </c>
    </row>
    <row r="12" spans="2:8" s="13" customFormat="1" ht="12.75" customHeight="1" x14ac:dyDescent="0.2">
      <c r="B12" s="48">
        <v>919111</v>
      </c>
      <c r="C12" s="55" t="s">
        <v>64</v>
      </c>
      <c r="D12" s="39" t="s">
        <v>65</v>
      </c>
      <c r="E12" s="37">
        <v>65</v>
      </c>
      <c r="F12" s="38"/>
      <c r="G12" s="44">
        <f t="shared" si="0"/>
        <v>0</v>
      </c>
      <c r="H12" s="34" t="s">
        <v>2</v>
      </c>
    </row>
    <row r="13" spans="2:8" s="13" customFormat="1" ht="12.75" customHeight="1" x14ac:dyDescent="0.2">
      <c r="B13" s="48">
        <v>93818</v>
      </c>
      <c r="C13" s="55" t="s">
        <v>66</v>
      </c>
      <c r="D13" s="39" t="s">
        <v>67</v>
      </c>
      <c r="E13" s="37">
        <v>15080</v>
      </c>
      <c r="F13" s="38"/>
      <c r="G13" s="44">
        <f t="shared" si="0"/>
        <v>0</v>
      </c>
      <c r="H13" s="34" t="s">
        <v>2</v>
      </c>
    </row>
    <row r="14" spans="2:8" s="13" customFormat="1" ht="12.75" customHeight="1" x14ac:dyDescent="0.2">
      <c r="B14" s="48" t="s">
        <v>58</v>
      </c>
      <c r="C14" s="55" t="s">
        <v>76</v>
      </c>
      <c r="D14" s="39" t="s">
        <v>63</v>
      </c>
      <c r="E14" s="37">
        <v>754</v>
      </c>
      <c r="F14" s="38"/>
      <c r="G14" s="44">
        <f t="shared" si="0"/>
        <v>0</v>
      </c>
      <c r="H14" s="90" t="s">
        <v>104</v>
      </c>
    </row>
    <row r="15" spans="2:8" s="13" customFormat="1" ht="12.75" customHeight="1" x14ac:dyDescent="0.2">
      <c r="B15" s="48" t="s">
        <v>57</v>
      </c>
      <c r="C15" s="55" t="s">
        <v>72</v>
      </c>
      <c r="D15" s="39" t="s">
        <v>67</v>
      </c>
      <c r="E15" s="37">
        <v>15080</v>
      </c>
      <c r="F15" s="38"/>
      <c r="G15" s="44">
        <f t="shared" si="0"/>
        <v>0</v>
      </c>
      <c r="H15" s="34"/>
    </row>
    <row r="16" spans="2:8" s="13" customFormat="1" ht="12.75" customHeight="1" x14ac:dyDescent="0.2">
      <c r="B16" s="52" t="s">
        <v>105</v>
      </c>
      <c r="C16" s="55" t="s">
        <v>106</v>
      </c>
      <c r="D16" s="39" t="s">
        <v>63</v>
      </c>
      <c r="E16" s="37">
        <v>36</v>
      </c>
      <c r="F16" s="38"/>
      <c r="G16" s="44">
        <f t="shared" si="0"/>
        <v>0</v>
      </c>
      <c r="H16" s="34" t="s">
        <v>102</v>
      </c>
    </row>
    <row r="17" spans="2:8" s="13" customFormat="1" ht="12.75" customHeight="1" x14ac:dyDescent="0.2">
      <c r="B17" s="48">
        <v>572213</v>
      </c>
      <c r="C17" s="55" t="s">
        <v>59</v>
      </c>
      <c r="D17" s="39" t="s">
        <v>67</v>
      </c>
      <c r="E17" s="37">
        <v>30160</v>
      </c>
      <c r="F17" s="38"/>
      <c r="G17" s="44">
        <f t="shared" si="0"/>
        <v>0</v>
      </c>
      <c r="H17" s="34"/>
    </row>
    <row r="18" spans="2:8" s="13" customFormat="1" ht="12.75" customHeight="1" x14ac:dyDescent="0.2">
      <c r="B18" s="49">
        <v>113761</v>
      </c>
      <c r="C18" s="65" t="s">
        <v>77</v>
      </c>
      <c r="D18" s="42" t="s">
        <v>65</v>
      </c>
      <c r="E18" s="43">
        <v>65</v>
      </c>
      <c r="F18" s="37"/>
      <c r="G18" s="44">
        <f t="shared" si="0"/>
        <v>0</v>
      </c>
      <c r="H18" s="34" t="s">
        <v>2</v>
      </c>
    </row>
    <row r="19" spans="2:8" s="32" customFormat="1" ht="12.75" customHeight="1" x14ac:dyDescent="0.2">
      <c r="B19" s="49">
        <v>931312</v>
      </c>
      <c r="C19" s="65" t="s">
        <v>78</v>
      </c>
      <c r="D19" s="42" t="s">
        <v>65</v>
      </c>
      <c r="E19" s="43">
        <v>65</v>
      </c>
      <c r="F19" s="37"/>
      <c r="G19" s="44">
        <f t="shared" si="0"/>
        <v>0</v>
      </c>
      <c r="H19" s="34" t="s">
        <v>2</v>
      </c>
    </row>
    <row r="20" spans="2:8" s="13" customFormat="1" ht="12.75" customHeight="1" x14ac:dyDescent="0.2">
      <c r="B20" s="49">
        <v>12922</v>
      </c>
      <c r="C20" s="65" t="s">
        <v>79</v>
      </c>
      <c r="D20" s="42" t="s">
        <v>67</v>
      </c>
      <c r="E20" s="43">
        <v>1600</v>
      </c>
      <c r="F20" s="66"/>
      <c r="G20" s="44">
        <f t="shared" si="0"/>
        <v>0</v>
      </c>
      <c r="H20" s="34"/>
    </row>
    <row r="21" spans="2:8" s="13" customFormat="1" ht="12.75" customHeight="1" x14ac:dyDescent="0.2">
      <c r="B21" s="49">
        <v>12931</v>
      </c>
      <c r="C21" s="65" t="s">
        <v>80</v>
      </c>
      <c r="D21" s="42" t="s">
        <v>65</v>
      </c>
      <c r="E21" s="43">
        <v>5200</v>
      </c>
      <c r="F21" s="66"/>
      <c r="G21" s="44">
        <f t="shared" si="0"/>
        <v>0</v>
      </c>
      <c r="H21" s="34"/>
    </row>
    <row r="22" spans="2:8" s="13" customFormat="1" ht="12.75" customHeight="1" x14ac:dyDescent="0.2">
      <c r="B22" s="50" t="s">
        <v>73</v>
      </c>
      <c r="C22" s="56" t="s">
        <v>74</v>
      </c>
      <c r="D22" s="42" t="s">
        <v>68</v>
      </c>
      <c r="E22" s="43">
        <v>2044</v>
      </c>
      <c r="F22" s="66"/>
      <c r="G22" s="44">
        <f t="shared" si="0"/>
        <v>0</v>
      </c>
      <c r="H22" s="34" t="s">
        <v>107</v>
      </c>
    </row>
    <row r="23" spans="2:8" s="13" customFormat="1" ht="46.5" customHeight="1" x14ac:dyDescent="0.2">
      <c r="B23" s="51"/>
      <c r="C23" s="57" t="s">
        <v>75</v>
      </c>
      <c r="D23" s="42"/>
      <c r="E23" s="43"/>
      <c r="F23" s="66"/>
      <c r="G23" s="44"/>
      <c r="H23" s="34"/>
    </row>
    <row r="24" spans="2:8" s="13" customFormat="1" ht="12.75" customHeight="1" x14ac:dyDescent="0.2">
      <c r="B24" s="49">
        <v>56962</v>
      </c>
      <c r="C24" s="65" t="s">
        <v>82</v>
      </c>
      <c r="D24" s="42" t="s">
        <v>67</v>
      </c>
      <c r="E24" s="43">
        <v>2600</v>
      </c>
      <c r="F24" s="66"/>
      <c r="G24" s="44">
        <f t="shared" si="0"/>
        <v>0</v>
      </c>
      <c r="H24" s="34"/>
    </row>
    <row r="25" spans="2:8" s="13" customFormat="1" ht="12.75" customHeight="1" x14ac:dyDescent="0.2">
      <c r="B25" s="49"/>
      <c r="C25" s="91" t="s">
        <v>108</v>
      </c>
      <c r="D25" s="42"/>
      <c r="E25" s="43"/>
      <c r="F25" s="66"/>
      <c r="G25" s="44"/>
      <c r="H25" s="34"/>
    </row>
    <row r="26" spans="2:8" s="13" customFormat="1" ht="12.75" customHeight="1" x14ac:dyDescent="0.2">
      <c r="B26" s="50">
        <v>915111</v>
      </c>
      <c r="C26" s="55" t="s">
        <v>69</v>
      </c>
      <c r="D26" s="39" t="s">
        <v>67</v>
      </c>
      <c r="E26" s="37">
        <v>743.5</v>
      </c>
      <c r="F26" s="38"/>
      <c r="G26" s="44">
        <f t="shared" si="0"/>
        <v>0</v>
      </c>
      <c r="H26" s="33" t="s">
        <v>101</v>
      </c>
    </row>
    <row r="27" spans="2:8" s="13" customFormat="1" ht="12.75" customHeight="1" thickBot="1" x14ac:dyDescent="0.25">
      <c r="B27" s="53" t="s">
        <v>70</v>
      </c>
      <c r="C27" s="58" t="s">
        <v>71</v>
      </c>
      <c r="D27" s="46" t="s">
        <v>81</v>
      </c>
      <c r="E27" s="40">
        <v>1</v>
      </c>
      <c r="F27" s="41"/>
      <c r="G27" s="67">
        <f t="shared" ref="G27" si="1">F27*E27</f>
        <v>0</v>
      </c>
      <c r="H27" s="59"/>
    </row>
    <row r="28" spans="2:8" s="13" customFormat="1" ht="15" x14ac:dyDescent="0.2">
      <c r="B28" s="68"/>
      <c r="C28" s="69" t="s">
        <v>9</v>
      </c>
      <c r="D28" s="70"/>
      <c r="E28" s="70"/>
      <c r="F28" s="71" t="s">
        <v>2</v>
      </c>
      <c r="G28" s="72">
        <f>SUM(G10:G27)</f>
        <v>0</v>
      </c>
    </row>
    <row r="29" spans="2:8" s="13" customFormat="1" ht="15" x14ac:dyDescent="0.2">
      <c r="B29" s="73"/>
      <c r="C29" s="74" t="s">
        <v>3</v>
      </c>
      <c r="D29" s="75"/>
      <c r="E29" s="75"/>
      <c r="F29" s="20" t="s">
        <v>2</v>
      </c>
      <c r="G29" s="76">
        <f>G28*0.21</f>
        <v>0</v>
      </c>
    </row>
    <row r="30" spans="2:8" s="13" customFormat="1" ht="15.6" thickBot="1" x14ac:dyDescent="0.25">
      <c r="B30" s="73"/>
      <c r="C30" s="77" t="s">
        <v>10</v>
      </c>
      <c r="D30" s="78"/>
      <c r="E30" s="78"/>
      <c r="F30" s="79" t="s">
        <v>2</v>
      </c>
      <c r="G30" s="80">
        <f>G29+G28</f>
        <v>0</v>
      </c>
    </row>
    <row r="31" spans="2:8" ht="24" customHeight="1" x14ac:dyDescent="0.2">
      <c r="H31" s="13"/>
    </row>
    <row r="32" spans="2:8" ht="12" customHeight="1" x14ac:dyDescent="0.2">
      <c r="H32" s="13"/>
    </row>
    <row r="33" spans="8:8" ht="12" customHeight="1" x14ac:dyDescent="0.2">
      <c r="H33" s="13"/>
    </row>
    <row r="34" spans="8:8" ht="12" customHeight="1" x14ac:dyDescent="0.2">
      <c r="H34" s="13"/>
    </row>
    <row r="35" spans="8:8" ht="12" customHeight="1" x14ac:dyDescent="0.2">
      <c r="H35" s="13"/>
    </row>
    <row r="36" spans="8:8" ht="12" customHeight="1" x14ac:dyDescent="0.2">
      <c r="H36" s="13"/>
    </row>
  </sheetData>
  <mergeCells count="1">
    <mergeCell ref="B1:G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>
    <oddFooter>&amp;C   Strana &amp;P  z &amp;N</oddFooter>
  </headerFooter>
  <ignoredErrors>
    <ignoredError sqref="B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2024-03-20T17:13:42Z</cp:lastPrinted>
  <dcterms:created xsi:type="dcterms:W3CDTF">2014-05-16T09:31:30Z</dcterms:created>
  <dcterms:modified xsi:type="dcterms:W3CDTF">2024-08-20T07:32:58Z</dcterms:modified>
</cp:coreProperties>
</file>