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399/"/>
    </mc:Choice>
  </mc:AlternateContent>
  <xr:revisionPtr revIDLastSave="0" documentId="8_{85DEEBB3-4518-45F0-8FC5-9EDE8FA57280}" xr6:coauthVersionLast="47" xr6:coauthVersionMax="47" xr10:uidLastSave="{00000000-0000-0000-0000-000000000000}"/>
  <bookViews>
    <workbookView xWindow="-108" yWindow="-108" windowWidth="23256" windowHeight="12456" xr2:uid="{2234B301-A17A-4549-9671-DFCF9439C540}"/>
  </bookViews>
  <sheets>
    <sheet name="Krycí list rozpočtu" sheetId="3" r:id="rId1"/>
    <sheet name="rozpočet" sheetId="1" r:id="rId2"/>
    <sheet name="sanace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12" i="1"/>
  <c r="G6" i="4"/>
  <c r="G11" i="1"/>
  <c r="G13" i="1"/>
  <c r="G14" i="1"/>
  <c r="G15" i="1"/>
  <c r="G16" i="1"/>
  <c r="G17" i="1"/>
  <c r="G18" i="1"/>
  <c r="G19" i="1"/>
  <c r="G21" i="1"/>
  <c r="G22" i="1"/>
  <c r="G24" i="1"/>
  <c r="G25" i="1"/>
  <c r="G26" i="1"/>
  <c r="G27" i="1"/>
  <c r="G28" i="1"/>
  <c r="G30" i="1"/>
  <c r="G31" i="1"/>
  <c r="G32" i="1"/>
  <c r="G33" i="1"/>
  <c r="G12" i="4"/>
  <c r="G11" i="4"/>
  <c r="G10" i="4"/>
  <c r="G9" i="4"/>
  <c r="G8" i="4"/>
  <c r="G7" i="4"/>
  <c r="J22" i="3"/>
  <c r="G22" i="3"/>
  <c r="G10" i="1"/>
  <c r="G25" i="3"/>
  <c r="G20" i="1"/>
  <c r="G13" i="4" l="1"/>
  <c r="F23" i="1" s="1"/>
  <c r="G23" i="1" s="1"/>
  <c r="G34" i="1" s="1"/>
  <c r="D14" i="3" s="1"/>
  <c r="D22" i="3" s="1"/>
  <c r="D26" i="3" s="1"/>
  <c r="G26" i="3" s="1"/>
  <c r="G35" i="1" l="1"/>
  <c r="G36" i="1" s="1"/>
  <c r="J25" i="3"/>
  <c r="J26" i="3" l="1"/>
</calcChain>
</file>

<file path=xl/sharedStrings.xml><?xml version="1.0" encoding="utf-8"?>
<sst xmlns="http://schemas.openxmlformats.org/spreadsheetml/2006/main" count="185" uniqueCount="133">
  <si>
    <t>MJ</t>
  </si>
  <si>
    <t xml:space="preserve">Zhotovitel: </t>
  </si>
  <si>
    <t>m2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</si>
  <si>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</si>
  <si>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</si>
  <si>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</si>
  <si>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</si>
  <si>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</si>
  <si>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</si>
  <si>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</si>
  <si>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</si>
  <si>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</si>
  <si>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</si>
  <si>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</si>
  <si>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</si>
  <si>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</si>
  <si>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</si>
  <si>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</si>
  <si>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</si>
  <si>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</si>
  <si>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</si>
  <si>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</si>
  <si>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</si>
  <si>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</si>
  <si>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</si>
  <si>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</si>
  <si>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</si>
  <si>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</si>
  <si>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</si>
  <si>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</si>
  <si>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</si>
  <si>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</si>
  <si>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</si>
  <si>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</si>
  <si>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</si>
  <si>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</si>
  <si>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</si>
  <si>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</si>
  <si>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</si>
  <si>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</si>
  <si>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</si>
  <si>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</si>
  <si>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</si>
  <si>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</si>
  <si>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</si>
  <si>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</si>
  <si>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</si>
  <si>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</si>
  <si>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</si>
  <si>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</si>
  <si>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</si>
  <si>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</si>
  <si>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</si>
  <si>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</si>
  <si>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</si>
  <si>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</si>
  <si>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</si>
  <si>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</si>
  <si>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</si>
  <si>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574C06</t>
  </si>
  <si>
    <t xml:space="preserve">Sanace  hl. 35cm    - agregovaná položka                  </t>
  </si>
  <si>
    <t>SEPARAČNÍ GEOTEXTILIE</t>
  </si>
  <si>
    <t>SPOJOVACÍ POSTŘIK Z EMULZE DO 0,5KG/M2</t>
  </si>
  <si>
    <t xml:space="preserve">Celkem sanace   </t>
  </si>
  <si>
    <t>015111</t>
  </si>
  <si>
    <t>KPL</t>
  </si>
  <si>
    <t>M3</t>
  </si>
  <si>
    <t>M</t>
  </si>
  <si>
    <t>M2</t>
  </si>
  <si>
    <t>SPOJOVACÍ POSTŘIK Z EMULZE DO 1 KG/M2</t>
  </si>
  <si>
    <t>T</t>
  </si>
  <si>
    <t>VODOROVNÉ DOPRAVNÍ ZNAČENÍ BARVOU HLADKÉ - DODÁVKA A POKLÁDKA</t>
  </si>
  <si>
    <t>029113</t>
  </si>
  <si>
    <t>OSTAT POŽADAVKY - GEODETICKÉ ZAMĚŘENÍ - CELKY</t>
  </si>
  <si>
    <t>POPLATKY ZA LIKVIDACI ODPADŮ NEKONTAMINOVANÝCH - 17 05 04 VYTĚŽENÉ ZEMINY A HORNINY - I. TŘÍDA TĚŽITELNOSTI</t>
  </si>
  <si>
    <t>ODKOPÁVKY A PROKOPÁVKY OBECNÉ TŘ. I, ODVOZ DO 20KM</t>
  </si>
  <si>
    <t>VRSTVY PRO OBNOVU A OPRAVY Z KAMENIVA ZPEV CEMENTEM - TL. 120 MM</t>
  </si>
  <si>
    <t>ASFALTOVÝ BETON PRO PODKLADNÍ VRSTVY ACP 22+ , TL. 80MM</t>
  </si>
  <si>
    <t>014103.R</t>
  </si>
  <si>
    <t>ULOŽENÍ ODPADU ZE STAVBY NA SKLÁDKU S OPRÁVNĚNÍM K OPĚTOVNÉMU VYUŽITÍ - RECYKLAČNÍ STŘEDISKO</t>
  </si>
  <si>
    <t>ASFALTOVÝ BETON PRO LOŽNÍ VRSTVY ACL 16+</t>
  </si>
  <si>
    <t>TĚSNĚNÍ DILATAČNÍCH SPAR  ASF. ZÁLIVKOU</t>
  </si>
  <si>
    <t>ČIŠTĚNÍ KRAJNIC OD NÁNOSU TL. DO 100MM  S ODVOZEM NA SKLÁDKU</t>
  </si>
  <si>
    <t>ČIŠTĚNÍ PŘÍKOPŮ OD NÁNOSU DO 0,25M3/M  S ODVOZEM NA SKLÁDKU</t>
  </si>
  <si>
    <t>KUS</t>
  </si>
  <si>
    <t>ZPEVNĚNÍ KRAJNIC Z RECYKLOVANÉHO MATERIÁLU TL DO 100MM</t>
  </si>
  <si>
    <t>SANACE KONSTRUKČNÍCH VRSTEV TL. 350 MM (dle technické specifikace)</t>
  </si>
  <si>
    <t>ROZPOČET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</si>
  <si>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</si>
  <si>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</si>
  <si>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</si>
  <si>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</si>
  <si>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</si>
  <si>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</si>
  <si>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Číslo položky</t>
  </si>
  <si>
    <t xml:space="preserve">Objekt:                         km  </t>
  </si>
  <si>
    <t>Krajská správa a údržba silnic Středočeského kraje, příspěvková organizace</t>
  </si>
  <si>
    <t xml:space="preserve">Objednatel:  </t>
  </si>
  <si>
    <t>….............</t>
  </si>
  <si>
    <t>VOZOVKOVÉ VRSTVY ZE ŠTĚRKODRTI TL. DO 150MM</t>
  </si>
  <si>
    <t>574C08</t>
  </si>
  <si>
    <t>Místo (lokalita):</t>
  </si>
  <si>
    <t>PROTIKOROZ OCHRANA OCEL KONSTR NÁTĚREM JEDNOVRST</t>
  </si>
  <si>
    <t>78311</t>
  </si>
  <si>
    <t>Ing. Aleš Čermák, Ph.D., MBA, ředitel</t>
  </si>
  <si>
    <t>III/10614 Chrášťany - Soběšovice</t>
  </si>
  <si>
    <t>Rekonstrukce povrchu vozovky</t>
  </si>
  <si>
    <t>7,080 - 10,320 km</t>
  </si>
  <si>
    <t>JÚ 10068 - Škody po zimě 2024</t>
  </si>
  <si>
    <t>III-10614 Chrášťany - Soběšovice</t>
  </si>
  <si>
    <t xml:space="preserve">III/10614, 7,080 - 10,320 km  </t>
  </si>
  <si>
    <t>Chrášťany - CMS Tloskov</t>
  </si>
  <si>
    <t>02710</t>
  </si>
  <si>
    <t>POMOC PRÁCE ZŘÍZ NEBO ZAJIŠŤ OBJÍŽĎKY A PŘÍSTUP CESTY (DIR a DIO včetně realizace)</t>
  </si>
  <si>
    <t>FRÉZOVÁNÍ ZPEVNĚNÝCH PLOCH ASFALTOVÝCH, ODVOZ DO 8KM</t>
  </si>
  <si>
    <t>ŘEZÁNÍ ASFALTOVÉHO KRYTU VOZOVEK TL DO 50MM</t>
  </si>
  <si>
    <t>ODSTRANĚNÍ KRYTU ZPEVNĚNÝCH PLOCH S ASFALT POJIVEM, ODVOZ DO 8KM, (včetně skládkovného)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</si>
  <si>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          </t>
  </si>
  <si>
    <t xml:space="preserve">PŘÍPRAVA ÚZEMÍ </t>
  </si>
  <si>
    <t>ČIŠTĚNÍ RÁMOVÝCH A KLENBOVÝCH PROPUSTŮ OD NÁNOSŮ</t>
  </si>
  <si>
    <t>SPÁROVÁNÍ STARÉHO ZDIVA CEMENTOVOU MALTOU</t>
  </si>
  <si>
    <t xml:space="preserve">62945 </t>
  </si>
  <si>
    <t xml:space="preserve"> VYROVNÁVACÍ VRSTVA Z CEMENT MALTY</t>
  </si>
  <si>
    <t>93818</t>
  </si>
  <si>
    <t>OČIŠTĚNÍ ASFALT VOZOVEK ZAMETENÍM</t>
  </si>
  <si>
    <t>572213</t>
  </si>
  <si>
    <t>574A34</t>
  </si>
  <si>
    <t>ASFALTOVÝ BETON PRO OBRUSNÉ VRSTVY ACO 11+TL. 40MM</t>
  </si>
  <si>
    <t>ASFALTOVÝ BETON PRO OBRUSNÉ VRSTVY ACO 11+TL. 50MM</t>
  </si>
  <si>
    <t>FRÉZOVÁNÍ DRÁŽKY PRŮŘEZU DO 200MM2 V ASFALTOVÉ VOZOVCE</t>
  </si>
  <si>
    <t>propustek 2x</t>
  </si>
  <si>
    <t>vysprávky, vyrovnání a zlepšení povrchu koruny říms</t>
  </si>
  <si>
    <t>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</si>
</sst>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;\-#,##0.000"/>
    <numFmt numFmtId="165" formatCode="00000"/>
    <numFmt numFmtId="166" formatCode="[$-405]mmmm\ yy;@"/>
    <numFmt numFmtId="167" formatCode="#,##0.000"/>
  </numFmts>
  <fonts count="28" x14ac:knownFonts="1">
    <font>
      <sz val="8"/>
      <name val="MS Sans Serif"/>
      <charset val="1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0"/>
      <name val="Arial"/>
      <family val="2"/>
      <charset val="238"/>
    </font>
    <font>
      <sz val="8"/>
      <name val="Arial CE"/>
      <family val="2"/>
    </font>
    <font>
      <b/>
      <sz val="10"/>
      <name val="Arial"/>
      <family val="2"/>
      <charset val="238"/>
    </font>
    <font>
      <sz val="9"/>
      <name val="Arial CE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5">
    <xf numFmtId="0" fontId="0" fillId="0" borderId="0" applyAlignment="0">
      <alignment vertical="top" wrapText="1"/>
      <protection locked="0"/>
    </xf>
    <xf numFmtId="0" fontId="23" fillId="0" borderId="0"/>
    <xf numFmtId="9" fontId="5" fillId="0" borderId="0" applyFont="0" applyFill="0" applyBorder="0" applyAlignment="0" applyProtection="0">
      <alignment vertical="top" wrapText="1"/>
      <protection locked="0"/>
    </xf>
    <xf numFmtId="0" fontId="22" fillId="0" borderId="0"/>
    <xf numFmtId="0" fontId="1" fillId="0" borderId="0"/>
  </cellStyleXfs>
  <cellXfs count="210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0" fillId="2" borderId="1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49" fontId="15" fillId="3" borderId="2" xfId="0" applyNumberFormat="1" applyFont="1" applyFill="1" applyBorder="1" applyAlignment="1" applyProtection="1">
      <alignment horizontal="center" vertical="center"/>
    </xf>
    <xf numFmtId="49" fontId="15" fillId="3" borderId="3" xfId="0" applyNumberFormat="1" applyFont="1" applyFill="1" applyBorder="1" applyAlignment="1" applyProtection="1">
      <alignment horizontal="center" vertical="center"/>
    </xf>
    <xf numFmtId="49" fontId="17" fillId="0" borderId="4" xfId="0" applyNumberFormat="1" applyFont="1" applyBorder="1" applyAlignment="1" applyProtection="1">
      <alignment horizontal="left" vertical="center"/>
    </xf>
    <xf numFmtId="49" fontId="9" fillId="0" borderId="5" xfId="0" applyNumberFormat="1" applyFont="1" applyBorder="1" applyAlignment="1" applyProtection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</xf>
    <xf numFmtId="4" fontId="9" fillId="0" borderId="6" xfId="0" applyNumberFormat="1" applyFont="1" applyBorder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49" fontId="9" fillId="0" borderId="5" xfId="0" applyNumberFormat="1" applyFont="1" applyBorder="1" applyAlignment="1" applyProtection="1">
      <alignment horizontal="right" vertical="center"/>
    </xf>
    <xf numFmtId="49" fontId="9" fillId="0" borderId="6" xfId="0" applyNumberFormat="1" applyFont="1" applyBorder="1" applyAlignment="1" applyProtection="1">
      <alignment horizontal="right" vertical="center"/>
    </xf>
    <xf numFmtId="0" fontId="12" fillId="0" borderId="7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/>
    </xf>
    <xf numFmtId="0" fontId="12" fillId="0" borderId="9" xfId="0" applyFont="1" applyBorder="1" applyAlignment="1" applyProtection="1">
      <alignment vertical="center"/>
    </xf>
    <xf numFmtId="4" fontId="17" fillId="3" borderId="5" xfId="0" applyNumberFormat="1" applyFont="1" applyFill="1" applyBorder="1" applyAlignment="1" applyProtection="1">
      <alignment horizontal="right" vertical="center"/>
    </xf>
    <xf numFmtId="0" fontId="12" fillId="0" borderId="10" xfId="0" applyFont="1" applyBorder="1" applyAlignment="1" applyProtection="1">
      <alignment vertical="center"/>
    </xf>
    <xf numFmtId="4" fontId="17" fillId="3" borderId="6" xfId="0" applyNumberFormat="1" applyFont="1" applyFill="1" applyBorder="1" applyAlignment="1" applyProtection="1">
      <alignment horizontal="right" vertical="center"/>
    </xf>
    <xf numFmtId="0" fontId="12" fillId="0" borderId="1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5" xfId="0" applyBorder="1" applyAlignment="1" applyProtection="1">
      <alignment vertical="top"/>
    </xf>
    <xf numFmtId="0" fontId="18" fillId="0" borderId="5" xfId="0" applyFont="1" applyBorder="1" applyAlignment="1" applyProtection="1">
      <alignment vertical="top"/>
    </xf>
    <xf numFmtId="0" fontId="4" fillId="0" borderId="0" xfId="0" applyFont="1" applyAlignment="1" applyProtection="1"/>
    <xf numFmtId="39" fontId="4" fillId="0" borderId="0" xfId="0" applyNumberFormat="1" applyFont="1" applyAlignment="1" applyProtection="1">
      <alignment vertical="top"/>
    </xf>
    <xf numFmtId="0" fontId="19" fillId="0" borderId="0" xfId="0" applyFont="1" applyAlignment="1" applyProtection="1">
      <alignment horizontal="left"/>
    </xf>
    <xf numFmtId="3" fontId="0" fillId="0" borderId="0" xfId="0" applyNumberFormat="1" applyAlignment="1" applyProtection="1">
      <alignment vertical="top"/>
    </xf>
    <xf numFmtId="10" fontId="0" fillId="0" borderId="0" xfId="2" applyNumberFormat="1" applyFont="1" applyAlignment="1" applyProtection="1">
      <alignment vertical="top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2" applyNumberFormat="1" applyFont="1" applyAlignment="1" applyProtection="1">
      <alignment horizontal="center" vertical="center"/>
    </xf>
    <xf numFmtId="4" fontId="9" fillId="0" borderId="13" xfId="0" applyNumberFormat="1" applyFont="1" applyBorder="1" applyAlignment="1" applyProtection="1">
      <alignment horizontal="right" vertical="center"/>
    </xf>
    <xf numFmtId="0" fontId="20" fillId="0" borderId="1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vertical="top"/>
    </xf>
    <xf numFmtId="0" fontId="22" fillId="0" borderId="5" xfId="0" applyFont="1" applyBorder="1" applyAlignment="1">
      <alignment vertical="center"/>
      <protection locked="0"/>
    </xf>
    <xf numFmtId="4" fontId="12" fillId="0" borderId="5" xfId="0" applyNumberFormat="1" applyFont="1" applyBorder="1" applyAlignment="1" applyProtection="1">
      <alignment vertical="center"/>
    </xf>
    <xf numFmtId="4" fontId="22" fillId="0" borderId="5" xfId="0" applyNumberFormat="1" applyFont="1" applyBorder="1" applyAlignment="1">
      <alignment vertical="center"/>
      <protection locked="0"/>
    </xf>
    <xf numFmtId="0" fontId="22" fillId="0" borderId="5" xfId="0" applyFont="1" applyBorder="1" applyAlignment="1">
      <alignment vertical="center" wrapText="1"/>
      <protection locked="0"/>
    </xf>
    <xf numFmtId="0" fontId="22" fillId="0" borderId="15" xfId="0" applyFont="1" applyBorder="1" applyAlignment="1">
      <alignment vertical="center"/>
      <protection locked="0"/>
    </xf>
    <xf numFmtId="4" fontId="22" fillId="0" borderId="15" xfId="0" applyNumberFormat="1" applyFont="1" applyBorder="1" applyAlignment="1">
      <alignment vertical="center"/>
      <protection locked="0"/>
    </xf>
    <xf numFmtId="0" fontId="22" fillId="0" borderId="5" xfId="0" applyFont="1" applyBorder="1" applyAlignment="1">
      <alignment horizontal="center" vertical="center"/>
      <protection locked="0"/>
    </xf>
    <xf numFmtId="4" fontId="12" fillId="0" borderId="16" xfId="0" applyNumberFormat="1" applyFont="1" applyBorder="1" applyAlignment="1" applyProtection="1">
      <alignment vertical="center"/>
    </xf>
    <xf numFmtId="0" fontId="22" fillId="0" borderId="4" xfId="0" applyFont="1" applyBorder="1" applyAlignment="1">
      <alignment horizontal="center" vertical="center"/>
      <protection locked="0"/>
    </xf>
    <xf numFmtId="49" fontId="22" fillId="0" borderId="4" xfId="0" applyNumberFormat="1" applyFont="1" applyBorder="1" applyAlignment="1">
      <alignment horizontal="center" vertical="center"/>
      <protection locked="0"/>
    </xf>
    <xf numFmtId="0" fontId="22" fillId="0" borderId="17" xfId="0" applyFont="1" applyBorder="1" applyAlignment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</xf>
    <xf numFmtId="2" fontId="12" fillId="0" borderId="5" xfId="0" applyNumberFormat="1" applyFont="1" applyBorder="1" applyAlignment="1" applyProtection="1">
      <alignment vertical="center"/>
    </xf>
    <xf numFmtId="4" fontId="12" fillId="0" borderId="6" xfId="0" applyNumberFormat="1" applyFont="1" applyBorder="1" applyAlignment="1" applyProtection="1">
      <alignment vertical="center"/>
    </xf>
    <xf numFmtId="0" fontId="22" fillId="0" borderId="15" xfId="0" applyFont="1" applyBorder="1" applyAlignment="1">
      <alignment horizontal="center" vertical="center"/>
      <protection locked="0"/>
    </xf>
    <xf numFmtId="0" fontId="22" fillId="0" borderId="16" xfId="0" applyFont="1" applyBorder="1" applyAlignment="1">
      <alignment horizontal="center" vertical="center"/>
      <protection locked="0"/>
    </xf>
    <xf numFmtId="0" fontId="22" fillId="0" borderId="4" xfId="0" applyFont="1" applyBorder="1" applyAlignment="1">
      <alignment vertical="center"/>
      <protection locked="0"/>
    </xf>
    <xf numFmtId="0" fontId="22" fillId="0" borderId="19" xfId="0" applyFont="1" applyBorder="1" applyAlignment="1">
      <alignment vertical="center"/>
      <protection locked="0"/>
    </xf>
    <xf numFmtId="0" fontId="0" fillId="0" borderId="5" xfId="0" applyBorder="1" applyAlignment="1" applyProtection="1">
      <alignment horizontal="center" vertical="center"/>
    </xf>
    <xf numFmtId="0" fontId="24" fillId="0" borderId="0" xfId="0" applyFont="1" applyAlignment="1" applyProtection="1">
      <alignment horizontal="left"/>
    </xf>
    <xf numFmtId="0" fontId="22" fillId="0" borderId="21" xfId="0" applyFont="1" applyBorder="1" applyAlignment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vertical="center" wrapText="1"/>
    </xf>
    <xf numFmtId="0" fontId="10" fillId="2" borderId="22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vertical="center"/>
    </xf>
    <xf numFmtId="0" fontId="22" fillId="0" borderId="25" xfId="0" applyFont="1" applyBorder="1" applyAlignment="1">
      <alignment vertical="center"/>
      <protection locked="0"/>
    </xf>
    <xf numFmtId="0" fontId="22" fillId="0" borderId="25" xfId="0" applyFont="1" applyBorder="1" applyAlignment="1">
      <alignment horizontal="center" vertical="center"/>
      <protection locked="0"/>
    </xf>
    <xf numFmtId="4" fontId="22" fillId="0" borderId="25" xfId="0" applyNumberFormat="1" applyFont="1" applyBorder="1" applyAlignment="1">
      <alignment vertical="center"/>
      <protection locked="0"/>
    </xf>
    <xf numFmtId="4" fontId="17" fillId="0" borderId="26" xfId="0" applyNumberFormat="1" applyFont="1" applyBorder="1" applyAlignment="1" applyProtection="1">
      <alignment vertical="center"/>
    </xf>
    <xf numFmtId="0" fontId="20" fillId="0" borderId="27" xfId="0" applyFont="1" applyBorder="1" applyAlignment="1" applyProtection="1">
      <alignment vertical="center"/>
    </xf>
    <xf numFmtId="0" fontId="20" fillId="0" borderId="14" xfId="0" applyFont="1" applyBorder="1" applyAlignment="1" applyProtection="1">
      <alignment horizontal="right" vertical="center"/>
    </xf>
    <xf numFmtId="4" fontId="17" fillId="0" borderId="14" xfId="0" applyNumberFormat="1" applyFont="1" applyBorder="1" applyAlignment="1" applyProtection="1">
      <alignment horizontal="right" vertical="center"/>
    </xf>
    <xf numFmtId="4" fontId="20" fillId="0" borderId="28" xfId="0" applyNumberFormat="1" applyFont="1" applyBorder="1" applyAlignment="1" applyProtection="1">
      <alignment vertical="center"/>
    </xf>
    <xf numFmtId="4" fontId="12" fillId="0" borderId="3" xfId="0" applyNumberFormat="1" applyFont="1" applyBorder="1" applyAlignment="1" applyProtection="1">
      <alignment vertical="center"/>
    </xf>
    <xf numFmtId="4" fontId="12" fillId="0" borderId="29" xfId="0" applyNumberFormat="1" applyFont="1" applyBorder="1" applyAlignment="1" applyProtection="1">
      <alignment vertical="center"/>
    </xf>
    <xf numFmtId="0" fontId="22" fillId="0" borderId="4" xfId="0" applyFont="1" applyBorder="1" applyAlignment="1" applyProtection="1">
      <alignment vertical="center"/>
    </xf>
    <xf numFmtId="39" fontId="12" fillId="0" borderId="5" xfId="0" applyNumberFormat="1" applyFont="1" applyBorder="1" applyAlignment="1" applyProtection="1">
      <alignment vertical="center"/>
    </xf>
    <xf numFmtId="4" fontId="9" fillId="0" borderId="26" xfId="0" applyNumberFormat="1" applyFont="1" applyBorder="1" applyAlignment="1" applyProtection="1">
      <alignment vertical="center"/>
    </xf>
    <xf numFmtId="0" fontId="10" fillId="0" borderId="31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4" fontId="9" fillId="0" borderId="25" xfId="0" applyNumberFormat="1" applyFont="1" applyBorder="1" applyAlignment="1" applyProtection="1">
      <alignment horizontal="right" vertical="center"/>
    </xf>
    <xf numFmtId="4" fontId="10" fillId="0" borderId="29" xfId="0" applyNumberFormat="1" applyFont="1" applyBorder="1" applyAlignment="1" applyProtection="1">
      <alignment vertical="center"/>
    </xf>
    <xf numFmtId="4" fontId="9" fillId="0" borderId="10" xfId="0" applyNumberFormat="1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4" fontId="10" fillId="0" borderId="6" xfId="0" applyNumberFormat="1" applyFont="1" applyBorder="1" applyAlignment="1" applyProtection="1">
      <alignment vertical="center"/>
    </xf>
    <xf numFmtId="0" fontId="10" fillId="0" borderId="32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4" fontId="9" fillId="0" borderId="16" xfId="0" applyNumberFormat="1" applyFont="1" applyBorder="1" applyAlignment="1" applyProtection="1">
      <alignment horizontal="right" vertical="center"/>
    </xf>
    <xf numFmtId="4" fontId="10" fillId="0" borderId="30" xfId="0" applyNumberFormat="1" applyFont="1" applyBorder="1" applyAlignment="1" applyProtection="1">
      <alignment vertical="center"/>
    </xf>
    <xf numFmtId="0" fontId="10" fillId="2" borderId="33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34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164" fontId="3" fillId="0" borderId="0" xfId="0" applyNumberFormat="1" applyFont="1" applyAlignment="1" applyProtection="1">
      <alignment horizontal="left" vertical="top"/>
    </xf>
    <xf numFmtId="0" fontId="25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 vertical="center"/>
    </xf>
    <xf numFmtId="4" fontId="9" fillId="4" borderId="5" xfId="0" applyNumberFormat="1" applyFont="1" applyFill="1" applyBorder="1" applyAlignment="1" applyProtection="1">
      <alignment horizontal="right" vertical="center"/>
    </xf>
    <xf numFmtId="4" fontId="9" fillId="4" borderId="6" xfId="0" applyNumberFormat="1" applyFont="1" applyFill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49" fontId="22" fillId="0" borderId="50" xfId="0" applyNumberFormat="1" applyFont="1" applyBorder="1" applyAlignment="1">
      <alignment horizontal="right" vertical="center"/>
      <protection locked="0"/>
    </xf>
    <xf numFmtId="0" fontId="22" fillId="0" borderId="50" xfId="0" applyFont="1" applyBorder="1" applyAlignment="1">
      <alignment vertical="center" wrapText="1"/>
      <protection locked="0"/>
    </xf>
    <xf numFmtId="0" fontId="22" fillId="0" borderId="50" xfId="0" applyFont="1" applyBorder="1" applyAlignment="1">
      <alignment horizontal="center" vertical="center"/>
      <protection locked="0"/>
    </xf>
    <xf numFmtId="4" fontId="22" fillId="0" borderId="25" xfId="0" applyNumberFormat="1" applyFont="1" applyBorder="1" applyAlignment="1" applyProtection="1">
      <alignment vertical="center"/>
    </xf>
    <xf numFmtId="165" fontId="22" fillId="0" borderId="5" xfId="0" applyNumberFormat="1" applyFont="1" applyBorder="1" applyAlignment="1">
      <alignment horizontal="right" vertical="center"/>
      <protection locked="0"/>
    </xf>
    <xf numFmtId="167" fontId="22" fillId="0" borderId="5" xfId="0" applyNumberFormat="1" applyFont="1" applyBorder="1" applyAlignment="1">
      <alignment vertical="center"/>
      <protection locked="0"/>
    </xf>
    <xf numFmtId="0" fontId="22" fillId="0" borderId="5" xfId="0" applyFont="1" applyBorder="1" applyAlignment="1">
      <alignment horizontal="right" vertical="center" wrapText="1"/>
      <protection locked="0"/>
    </xf>
    <xf numFmtId="4" fontId="22" fillId="0" borderId="5" xfId="0" applyNumberFormat="1" applyFont="1" applyBorder="1" applyAlignment="1" applyProtection="1">
      <alignment vertical="center"/>
    </xf>
    <xf numFmtId="0" fontId="22" fillId="0" borderId="5" xfId="0" applyFont="1" applyBorder="1" applyAlignment="1">
      <alignment horizontal="left" vertical="center" wrapText="1"/>
      <protection locked="0"/>
    </xf>
    <xf numFmtId="49" fontId="22" fillId="0" borderId="5" xfId="0" applyNumberFormat="1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right" vertical="center"/>
    </xf>
    <xf numFmtId="49" fontId="22" fillId="0" borderId="5" xfId="3" applyNumberFormat="1" applyBorder="1" applyAlignment="1">
      <alignment horizontal="right" vertical="center"/>
    </xf>
    <xf numFmtId="0" fontId="22" fillId="0" borderId="5" xfId="3" applyBorder="1" applyAlignment="1">
      <alignment wrapText="1"/>
    </xf>
    <xf numFmtId="0" fontId="22" fillId="0" borderId="5" xfId="3" applyBorder="1" applyAlignment="1">
      <alignment horizontal="center"/>
    </xf>
    <xf numFmtId="167" fontId="22" fillId="0" borderId="5" xfId="3" applyNumberFormat="1" applyBorder="1"/>
    <xf numFmtId="0" fontId="22" fillId="0" borderId="5" xfId="4" applyFont="1" applyBorder="1" applyAlignment="1">
      <alignment horizontal="right"/>
    </xf>
    <xf numFmtId="0" fontId="22" fillId="0" borderId="20" xfId="3" applyBorder="1" applyAlignment="1">
      <alignment horizontal="left" vertical="center" wrapText="1"/>
    </xf>
    <xf numFmtId="0" fontId="22" fillId="0" borderId="0" xfId="4" applyFont="1"/>
    <xf numFmtId="0" fontId="22" fillId="0" borderId="5" xfId="3" applyBorder="1" applyAlignment="1">
      <alignment horizontal="right"/>
    </xf>
    <xf numFmtId="0" fontId="22" fillId="0" borderId="0" xfId="4" applyFont="1" applyAlignment="1">
      <alignment vertical="center"/>
    </xf>
    <xf numFmtId="0" fontId="22" fillId="0" borderId="20" xfId="3" applyBorder="1" applyAlignment="1">
      <alignment wrapText="1"/>
    </xf>
    <xf numFmtId="0" fontId="22" fillId="0" borderId="20" xfId="3" applyBorder="1" applyAlignment="1">
      <alignment vertical="center" wrapText="1"/>
    </xf>
    <xf numFmtId="0" fontId="22" fillId="0" borderId="5" xfId="3" applyBorder="1" applyAlignment="1">
      <alignment horizontal="center" vertical="center"/>
    </xf>
    <xf numFmtId="167" fontId="22" fillId="0" borderId="5" xfId="3" applyNumberFormat="1" applyBorder="1" applyAlignment="1">
      <alignment vertical="center"/>
    </xf>
    <xf numFmtId="49" fontId="22" fillId="0" borderId="5" xfId="1" applyNumberFormat="1" applyFont="1" applyBorder="1" applyAlignment="1" applyProtection="1">
      <alignment horizontal="right" vertical="center" wrapText="1"/>
      <protection locked="0"/>
    </xf>
    <xf numFmtId="0" fontId="22" fillId="0" borderId="20" xfId="1" applyFont="1" applyBorder="1" applyAlignment="1" applyProtection="1">
      <alignment horizontal="left" vertical="center" wrapText="1"/>
      <protection locked="0"/>
    </xf>
    <xf numFmtId="49" fontId="22" fillId="0" borderId="5" xfId="0" applyNumberFormat="1" applyFont="1" applyBorder="1" applyAlignment="1">
      <alignment horizontal="right" vertical="center"/>
      <protection locked="0"/>
    </xf>
    <xf numFmtId="0" fontId="22" fillId="0" borderId="40" xfId="0" applyFont="1" applyBorder="1" applyAlignment="1">
      <alignment vertical="center"/>
      <protection locked="0"/>
    </xf>
    <xf numFmtId="0" fontId="22" fillId="0" borderId="5" xfId="0" applyFont="1" applyBorder="1" applyAlignment="1" applyProtection="1">
      <alignment horizontal="right" vertical="center"/>
    </xf>
    <xf numFmtId="0" fontId="22" fillId="0" borderId="20" xfId="0" applyFont="1" applyBorder="1" applyAlignment="1" applyProtection="1">
      <alignment vertical="center"/>
    </xf>
    <xf numFmtId="0" fontId="22" fillId="0" borderId="20" xfId="0" applyFont="1" applyBorder="1" applyAlignment="1">
      <alignment vertical="center" wrapText="1"/>
      <protection locked="0"/>
    </xf>
    <xf numFmtId="4" fontId="26" fillId="0" borderId="5" xfId="0" applyNumberFormat="1" applyFont="1" applyBorder="1" applyAlignment="1" applyProtection="1">
      <alignment vertical="center"/>
    </xf>
    <xf numFmtId="0" fontId="22" fillId="0" borderId="7" xfId="0" applyFont="1" applyBorder="1" applyAlignment="1">
      <alignment horizontal="right" vertical="center"/>
      <protection locked="0"/>
    </xf>
    <xf numFmtId="49" fontId="22" fillId="0" borderId="18" xfId="0" applyNumberFormat="1" applyFont="1" applyBorder="1" applyAlignment="1">
      <alignment horizontal="right" vertical="center"/>
      <protection locked="0"/>
    </xf>
    <xf numFmtId="0" fontId="27" fillId="0" borderId="5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0" fontId="27" fillId="0" borderId="5" xfId="0" applyFont="1" applyBorder="1" applyAlignment="1" applyProtection="1">
      <alignment horizontal="left" vertical="center" wrapText="1"/>
    </xf>
    <xf numFmtId="49" fontId="11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49" fontId="12" fillId="0" borderId="2" xfId="0" applyNumberFormat="1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49" fontId="12" fillId="0" borderId="3" xfId="0" applyNumberFormat="1" applyFont="1" applyBorder="1" applyAlignment="1" applyProtection="1">
      <alignment horizontal="left" vertical="center" wrapText="1"/>
    </xf>
    <xf numFmtId="49" fontId="12" fillId="0" borderId="5" xfId="0" applyNumberFormat="1" applyFont="1" applyBorder="1" applyAlignment="1" applyProtection="1">
      <alignment horizontal="left" vertical="center" wrapText="1"/>
    </xf>
    <xf numFmtId="49" fontId="12" fillId="0" borderId="3" xfId="0" applyNumberFormat="1" applyFont="1" applyBorder="1" applyAlignment="1" applyProtection="1">
      <alignment horizontal="left" vertical="center"/>
    </xf>
    <xf numFmtId="49" fontId="13" fillId="0" borderId="36" xfId="0" applyNumberFormat="1" applyFont="1" applyBorder="1" applyAlignment="1" applyProtection="1">
      <alignment horizontal="left" vertical="center" wrapText="1"/>
    </xf>
    <xf numFmtId="0" fontId="13" fillId="0" borderId="37" xfId="0" applyFont="1" applyBorder="1" applyAlignment="1" applyProtection="1">
      <alignment horizontal="left" vertical="center" wrapText="1"/>
    </xf>
    <xf numFmtId="0" fontId="13" fillId="0" borderId="38" xfId="0" applyFont="1" applyBorder="1" applyAlignment="1" applyProtection="1">
      <alignment horizontal="left" vertical="center" wrapText="1"/>
    </xf>
    <xf numFmtId="0" fontId="13" fillId="0" borderId="31" xfId="0" applyFont="1" applyBorder="1" applyAlignment="1" applyProtection="1">
      <alignment horizontal="left" vertical="center" wrapText="1"/>
    </xf>
    <xf numFmtId="49" fontId="12" fillId="0" borderId="29" xfId="0" applyNumberFormat="1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left" vertical="center"/>
    </xf>
    <xf numFmtId="49" fontId="12" fillId="0" borderId="6" xfId="0" applyNumberFormat="1" applyFont="1" applyBorder="1" applyAlignment="1" applyProtection="1">
      <alignment horizontal="left" vertical="center"/>
    </xf>
    <xf numFmtId="49" fontId="12" fillId="0" borderId="4" xfId="0" applyNumberFormat="1" applyFont="1" applyBorder="1" applyAlignment="1" applyProtection="1">
      <alignment horizontal="left" vertical="center"/>
    </xf>
    <xf numFmtId="49" fontId="12" fillId="0" borderId="39" xfId="0" applyNumberFormat="1" applyFont="1" applyBorder="1" applyAlignment="1" applyProtection="1">
      <alignment horizontal="left" vertical="center" wrapText="1"/>
    </xf>
    <xf numFmtId="0" fontId="12" fillId="0" borderId="40" xfId="0" applyFont="1" applyBorder="1" applyAlignment="1" applyProtection="1">
      <alignment horizontal="left" vertical="center" wrapText="1"/>
    </xf>
    <xf numFmtId="0" fontId="12" fillId="0" borderId="38" xfId="0" applyFont="1" applyBorder="1" applyAlignment="1" applyProtection="1">
      <alignment horizontal="left" vertical="center" wrapText="1"/>
    </xf>
    <xf numFmtId="0" fontId="12" fillId="0" borderId="31" xfId="0" applyFont="1" applyBorder="1" applyAlignment="1" applyProtection="1">
      <alignment horizontal="left" vertical="center" wrapText="1"/>
    </xf>
    <xf numFmtId="49" fontId="12" fillId="0" borderId="5" xfId="0" applyNumberFormat="1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 wrapText="1"/>
    </xf>
    <xf numFmtId="166" fontId="12" fillId="0" borderId="6" xfId="0" applyNumberFormat="1" applyFont="1" applyBorder="1" applyAlignment="1" applyProtection="1">
      <alignment horizontal="left" vertical="center"/>
    </xf>
    <xf numFmtId="166" fontId="12" fillId="0" borderId="5" xfId="0" applyNumberFormat="1" applyFont="1" applyBorder="1" applyAlignment="1" applyProtection="1">
      <alignment horizontal="left" vertical="center" wrapText="1"/>
    </xf>
    <xf numFmtId="49" fontId="14" fillId="0" borderId="11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49" fontId="16" fillId="0" borderId="3" xfId="0" applyNumberFormat="1" applyFont="1" applyBorder="1" applyAlignment="1" applyProtection="1">
      <alignment horizontal="left" vertical="center"/>
    </xf>
    <xf numFmtId="0" fontId="16" fillId="0" borderId="3" xfId="0" applyFont="1" applyBorder="1" applyAlignment="1" applyProtection="1">
      <alignment horizontal="left" vertical="center"/>
    </xf>
    <xf numFmtId="0" fontId="16" fillId="0" borderId="29" xfId="0" applyFont="1" applyBorder="1" applyAlignment="1" applyProtection="1">
      <alignment horizontal="left" vertical="center"/>
    </xf>
    <xf numFmtId="49" fontId="9" fillId="0" borderId="5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49" fontId="17" fillId="0" borderId="4" xfId="0" applyNumberFormat="1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horizontal="left" vertical="center"/>
    </xf>
    <xf numFmtId="49" fontId="17" fillId="0" borderId="5" xfId="0" applyNumberFormat="1" applyFont="1" applyBorder="1" applyAlignment="1" applyProtection="1">
      <alignment horizontal="left" vertical="center"/>
    </xf>
    <xf numFmtId="49" fontId="17" fillId="3" borderId="4" xfId="0" applyNumberFormat="1" applyFont="1" applyFill="1" applyBorder="1" applyAlignment="1" applyProtection="1">
      <alignment horizontal="left" vertical="center"/>
    </xf>
    <xf numFmtId="0" fontId="17" fillId="3" borderId="5" xfId="0" applyFont="1" applyFill="1" applyBorder="1" applyAlignment="1" applyProtection="1">
      <alignment horizontal="left" vertical="center"/>
    </xf>
    <xf numFmtId="49" fontId="17" fillId="3" borderId="5" xfId="0" applyNumberFormat="1" applyFont="1" applyFill="1" applyBorder="1" applyAlignment="1" applyProtection="1">
      <alignment horizontal="left" vertical="center"/>
    </xf>
    <xf numFmtId="49" fontId="9" fillId="0" borderId="35" xfId="0" applyNumberFormat="1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9" fillId="0" borderId="40" xfId="0" applyFont="1" applyBorder="1" applyAlignment="1" applyProtection="1">
      <alignment horizontal="left" vertical="center"/>
    </xf>
    <xf numFmtId="49" fontId="9" fillId="4" borderId="41" xfId="0" applyNumberFormat="1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</xf>
    <xf numFmtId="0" fontId="9" fillId="4" borderId="20" xfId="0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49" fontId="9" fillId="0" borderId="11" xfId="0" applyNumberFormat="1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49" fontId="9" fillId="0" borderId="39" xfId="0" applyNumberFormat="1" applyFont="1" applyBorder="1" applyAlignment="1" applyProtection="1">
      <alignment horizontal="left" vertical="center"/>
    </xf>
    <xf numFmtId="0" fontId="9" fillId="0" borderId="49" xfId="0" applyFont="1" applyBorder="1" applyAlignment="1" applyProtection="1">
      <alignment horizontal="left" vertical="center"/>
    </xf>
    <xf numFmtId="49" fontId="9" fillId="0" borderId="44" xfId="0" applyNumberFormat="1" applyFont="1" applyBorder="1" applyAlignment="1" applyProtection="1">
      <alignment horizontal="left" vertical="center"/>
    </xf>
    <xf numFmtId="0" fontId="9" fillId="0" borderId="45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49" fontId="12" fillId="0" borderId="47" xfId="0" applyNumberFormat="1" applyFont="1" applyBorder="1" applyAlignment="1" applyProtection="1">
      <alignment horizontal="left" vertical="center"/>
    </xf>
    <xf numFmtId="0" fontId="12" fillId="0" borderId="45" xfId="0" applyFont="1" applyBorder="1" applyAlignment="1" applyProtection="1">
      <alignment horizontal="left" vertical="center"/>
    </xf>
    <xf numFmtId="0" fontId="12" fillId="0" borderId="46" xfId="0" applyFont="1" applyBorder="1" applyAlignment="1" applyProtection="1">
      <alignment horizontal="left" vertical="center"/>
    </xf>
    <xf numFmtId="0" fontId="12" fillId="0" borderId="48" xfId="0" applyFont="1" applyBorder="1" applyAlignment="1" applyProtection="1">
      <alignment horizontal="left" vertical="center"/>
    </xf>
    <xf numFmtId="0" fontId="9" fillId="0" borderId="42" xfId="0" applyFont="1" applyBorder="1" applyAlignment="1" applyProtection="1">
      <alignment horizontal="left" vertical="center"/>
    </xf>
    <xf numFmtId="49" fontId="9" fillId="0" borderId="43" xfId="0" applyNumberFormat="1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49" fontId="9" fillId="0" borderId="43" xfId="0" applyNumberFormat="1" applyFont="1" applyBorder="1" applyAlignment="1" applyProtection="1">
      <alignment horizontal="left" vertical="center" shrinkToFit="1"/>
    </xf>
    <xf numFmtId="0" fontId="9" fillId="0" borderId="0" xfId="0" applyFont="1" applyAlignment="1" applyProtection="1">
      <alignment horizontal="left" vertical="center" shrinkToFit="1"/>
    </xf>
    <xf numFmtId="0" fontId="9" fillId="0" borderId="42" xfId="0" applyFont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center" vertical="center"/>
    </xf>
  </cellXfs>
  <cellStyles count="5">
    <cellStyle name="Normal" xfId="3" xr:uid="{50B45CB1-8596-4CDB-B4CC-09049E73006B}"/>
    <cellStyle name="Normální" xfId="0" builtinId="0"/>
    <cellStyle name="Normální 2" xfId="1" xr:uid="{03B367CC-8299-4D26-AB58-37DE602F0BAA}"/>
    <cellStyle name="Normální 3" xfId="4" xr:uid="{C09A967F-1676-4F6F-A603-93DBC1D033AA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2128D-3051-429D-8B72-18D628D352D7}">
  <dimension ref="B1:L32"/>
  <sheetViews>
    <sheetView tabSelected="1" workbookViewId="0">
      <selection activeCell="G26" sqref="G26"/>
    </sheetView>
  </sheetViews>
  <sheetFormatPr defaultColWidth="13.28515625" defaultRowHeight="13.2" x14ac:dyDescent="0.2"/>
  <cols>
    <col min="1" max="1" width="3.28515625" style="16" customWidth="1"/>
    <col min="2" max="2" width="13.28515625" style="16" customWidth="1"/>
    <col min="3" max="3" width="11.85546875" style="16" customWidth="1"/>
    <col min="4" max="4" width="27.85546875" style="16" customWidth="1"/>
    <col min="5" max="5" width="14.42578125" style="16" customWidth="1"/>
    <col min="6" max="6" width="18.42578125" style="16" customWidth="1"/>
    <col min="7" max="7" width="26.28515625" style="16" customWidth="1"/>
    <col min="8" max="8" width="16" style="16" customWidth="1"/>
    <col min="9" max="9" width="13.85546875" style="16" customWidth="1"/>
    <col min="10" max="10" width="29.42578125" style="16" customWidth="1"/>
    <col min="11" max="11" width="13.28515625" style="16"/>
    <col min="12" max="12" width="13.7109375" style="16" bestFit="1" customWidth="1"/>
    <col min="13" max="16384" width="13.28515625" style="16"/>
  </cols>
  <sheetData>
    <row r="1" spans="2:12" ht="28.65" customHeight="1" thickBot="1" x14ac:dyDescent="0.25">
      <c r="B1" s="146" t="s">
        <v>12</v>
      </c>
      <c r="C1" s="147"/>
      <c r="D1" s="147"/>
      <c r="E1" s="147"/>
      <c r="F1" s="147"/>
      <c r="G1" s="147"/>
      <c r="H1" s="147"/>
      <c r="I1" s="147"/>
      <c r="J1" s="147"/>
    </row>
    <row r="2" spans="2:12" ht="12.75" customHeight="1" x14ac:dyDescent="0.2">
      <c r="B2" s="148" t="s">
        <v>13</v>
      </c>
      <c r="C2" s="149"/>
      <c r="D2" s="152" t="s">
        <v>105</v>
      </c>
      <c r="E2" s="152"/>
      <c r="F2" s="154" t="s">
        <v>14</v>
      </c>
      <c r="G2" s="155" t="s">
        <v>88</v>
      </c>
      <c r="H2" s="156"/>
      <c r="I2" s="154" t="s">
        <v>15</v>
      </c>
      <c r="J2" s="159" t="s">
        <v>89</v>
      </c>
    </row>
    <row r="3" spans="2:12" x14ac:dyDescent="0.2">
      <c r="B3" s="150"/>
      <c r="C3" s="151"/>
      <c r="D3" s="153"/>
      <c r="E3" s="153"/>
      <c r="F3" s="151"/>
      <c r="G3" s="157"/>
      <c r="H3" s="158"/>
      <c r="I3" s="151"/>
      <c r="J3" s="160"/>
    </row>
    <row r="4" spans="2:12" x14ac:dyDescent="0.2">
      <c r="B4" s="162" t="s">
        <v>16</v>
      </c>
      <c r="C4" s="151"/>
      <c r="D4" s="163" t="s">
        <v>106</v>
      </c>
      <c r="E4" s="164"/>
      <c r="F4" s="167" t="s">
        <v>17</v>
      </c>
      <c r="G4" s="153"/>
      <c r="H4" s="168"/>
      <c r="I4" s="167" t="s">
        <v>15</v>
      </c>
      <c r="J4" s="161"/>
    </row>
    <row r="5" spans="2:12" x14ac:dyDescent="0.2">
      <c r="B5" s="150"/>
      <c r="C5" s="151"/>
      <c r="D5" s="165"/>
      <c r="E5" s="166"/>
      <c r="F5" s="151"/>
      <c r="G5" s="168"/>
      <c r="H5" s="168"/>
      <c r="I5" s="151"/>
      <c r="J5" s="160"/>
    </row>
    <row r="6" spans="2:12" ht="13.2" customHeight="1" x14ac:dyDescent="0.2">
      <c r="B6" s="162" t="s">
        <v>18</v>
      </c>
      <c r="C6" s="151"/>
      <c r="D6" s="163" t="s">
        <v>107</v>
      </c>
      <c r="E6" s="164"/>
      <c r="F6" s="167" t="s">
        <v>19</v>
      </c>
      <c r="G6" s="153"/>
      <c r="H6" s="168"/>
      <c r="I6" s="167" t="s">
        <v>15</v>
      </c>
      <c r="J6" s="161"/>
    </row>
    <row r="7" spans="2:12" x14ac:dyDescent="0.2">
      <c r="B7" s="150"/>
      <c r="C7" s="151"/>
      <c r="D7" s="165"/>
      <c r="E7" s="166"/>
      <c r="F7" s="151"/>
      <c r="G7" s="168"/>
      <c r="H7" s="168"/>
      <c r="I7" s="151"/>
      <c r="J7" s="160"/>
    </row>
    <row r="8" spans="2:12" x14ac:dyDescent="0.2">
      <c r="B8" s="162" t="s">
        <v>90</v>
      </c>
      <c r="C8" s="151"/>
      <c r="D8" s="170"/>
      <c r="E8" s="170"/>
      <c r="F8" s="167" t="s">
        <v>91</v>
      </c>
      <c r="G8" s="168"/>
      <c r="H8" s="168"/>
      <c r="I8" s="167" t="s">
        <v>92</v>
      </c>
      <c r="J8" s="161"/>
    </row>
    <row r="9" spans="2:12" x14ac:dyDescent="0.2">
      <c r="B9" s="150"/>
      <c r="C9" s="151"/>
      <c r="D9" s="170"/>
      <c r="E9" s="170"/>
      <c r="F9" s="151"/>
      <c r="G9" s="168"/>
      <c r="H9" s="168"/>
      <c r="I9" s="151"/>
      <c r="J9" s="160"/>
    </row>
    <row r="10" spans="2:12" x14ac:dyDescent="0.2">
      <c r="B10" s="162" t="s">
        <v>93</v>
      </c>
      <c r="C10" s="151"/>
      <c r="D10" s="153" t="s">
        <v>108</v>
      </c>
      <c r="E10" s="168"/>
      <c r="F10" s="167" t="s">
        <v>20</v>
      </c>
      <c r="G10" s="153"/>
      <c r="H10" s="168"/>
      <c r="I10" s="167" t="s">
        <v>21</v>
      </c>
      <c r="J10" s="169"/>
    </row>
    <row r="11" spans="2:12" x14ac:dyDescent="0.2">
      <c r="B11" s="150"/>
      <c r="C11" s="151"/>
      <c r="D11" s="168"/>
      <c r="E11" s="168"/>
      <c r="F11" s="151"/>
      <c r="G11" s="168"/>
      <c r="H11" s="168"/>
      <c r="I11" s="151"/>
      <c r="J11" s="169"/>
    </row>
    <row r="12" spans="2:12" ht="23.4" customHeight="1" thickBot="1" x14ac:dyDescent="0.25">
      <c r="B12" s="171" t="s">
        <v>22</v>
      </c>
      <c r="C12" s="172"/>
      <c r="D12" s="172"/>
      <c r="E12" s="172"/>
      <c r="F12" s="172"/>
      <c r="G12" s="172"/>
      <c r="H12" s="172"/>
      <c r="I12" s="172"/>
      <c r="J12" s="173"/>
    </row>
    <row r="13" spans="2:12" ht="26.4" customHeight="1" x14ac:dyDescent="0.2">
      <c r="B13" s="17" t="s">
        <v>23</v>
      </c>
      <c r="C13" s="174" t="s">
        <v>24</v>
      </c>
      <c r="D13" s="175"/>
      <c r="E13" s="18" t="s">
        <v>25</v>
      </c>
      <c r="F13" s="174" t="s">
        <v>26</v>
      </c>
      <c r="G13" s="175"/>
      <c r="H13" s="18" t="s">
        <v>27</v>
      </c>
      <c r="I13" s="174" t="s">
        <v>28</v>
      </c>
      <c r="J13" s="176"/>
    </row>
    <row r="14" spans="2:12" ht="15.15" customHeight="1" x14ac:dyDescent="0.2">
      <c r="B14" s="19" t="s">
        <v>29</v>
      </c>
      <c r="C14" s="20" t="s">
        <v>30</v>
      </c>
      <c r="D14" s="105">
        <f>SUM(rozpočet!G34)</f>
        <v>0</v>
      </c>
      <c r="E14" s="177" t="s">
        <v>31</v>
      </c>
      <c r="F14" s="178"/>
      <c r="G14" s="21">
        <v>0</v>
      </c>
      <c r="H14" s="177" t="s">
        <v>32</v>
      </c>
      <c r="I14" s="178"/>
      <c r="J14" s="22">
        <v>0</v>
      </c>
    </row>
    <row r="15" spans="2:12" ht="15.15" customHeight="1" x14ac:dyDescent="0.2">
      <c r="B15" s="19"/>
      <c r="C15" s="20" t="s">
        <v>33</v>
      </c>
      <c r="D15" s="21">
        <v>0</v>
      </c>
      <c r="E15" s="177" t="s">
        <v>34</v>
      </c>
      <c r="F15" s="178"/>
      <c r="G15" s="21">
        <v>0</v>
      </c>
      <c r="H15" s="177" t="s">
        <v>35</v>
      </c>
      <c r="I15" s="178"/>
      <c r="J15" s="22">
        <v>0</v>
      </c>
      <c r="L15" s="23"/>
    </row>
    <row r="16" spans="2:12" ht="15.15" customHeight="1" x14ac:dyDescent="0.2">
      <c r="B16" s="19" t="s">
        <v>36</v>
      </c>
      <c r="C16" s="20" t="s">
        <v>30</v>
      </c>
      <c r="D16" s="21">
        <v>0</v>
      </c>
      <c r="E16" s="177" t="s">
        <v>37</v>
      </c>
      <c r="F16" s="178"/>
      <c r="G16" s="21">
        <v>0</v>
      </c>
      <c r="H16" s="177" t="s">
        <v>38</v>
      </c>
      <c r="I16" s="178"/>
      <c r="J16" s="22">
        <v>0</v>
      </c>
    </row>
    <row r="17" spans="2:10" ht="15.15" customHeight="1" x14ac:dyDescent="0.2">
      <c r="B17" s="19"/>
      <c r="C17" s="20" t="s">
        <v>33</v>
      </c>
      <c r="D17" s="21">
        <v>0</v>
      </c>
      <c r="E17" s="177"/>
      <c r="F17" s="178"/>
      <c r="G17" s="24"/>
      <c r="H17" s="177" t="s">
        <v>39</v>
      </c>
      <c r="I17" s="178"/>
      <c r="J17" s="22">
        <v>0</v>
      </c>
    </row>
    <row r="18" spans="2:10" ht="15.15" customHeight="1" x14ac:dyDescent="0.2">
      <c r="B18" s="19" t="s">
        <v>40</v>
      </c>
      <c r="C18" s="20" t="s">
        <v>30</v>
      </c>
      <c r="D18" s="21">
        <v>0</v>
      </c>
      <c r="E18" s="177"/>
      <c r="F18" s="178"/>
      <c r="G18" s="24"/>
      <c r="H18" s="177" t="s">
        <v>41</v>
      </c>
      <c r="I18" s="178"/>
      <c r="J18" s="22">
        <v>0</v>
      </c>
    </row>
    <row r="19" spans="2:10" ht="15.15" customHeight="1" x14ac:dyDescent="0.2">
      <c r="B19" s="19"/>
      <c r="C19" s="20" t="s">
        <v>33</v>
      </c>
      <c r="D19" s="21">
        <v>0</v>
      </c>
      <c r="E19" s="177"/>
      <c r="F19" s="178"/>
      <c r="G19" s="24"/>
      <c r="H19" s="177" t="s">
        <v>42</v>
      </c>
      <c r="I19" s="178"/>
      <c r="J19" s="22">
        <v>0</v>
      </c>
    </row>
    <row r="20" spans="2:10" ht="15.15" customHeight="1" x14ac:dyDescent="0.2">
      <c r="B20" s="179" t="s">
        <v>43</v>
      </c>
      <c r="C20" s="180"/>
      <c r="D20" s="21">
        <v>0</v>
      </c>
      <c r="E20" s="177"/>
      <c r="F20" s="178"/>
      <c r="G20" s="24"/>
      <c r="H20" s="177"/>
      <c r="I20" s="178"/>
      <c r="J20" s="25"/>
    </row>
    <row r="21" spans="2:10" ht="15.15" customHeight="1" x14ac:dyDescent="0.2">
      <c r="B21" s="179" t="s">
        <v>44</v>
      </c>
      <c r="C21" s="180"/>
      <c r="D21" s="21">
        <v>0</v>
      </c>
      <c r="E21" s="177"/>
      <c r="F21" s="178"/>
      <c r="G21" s="24"/>
      <c r="H21" s="177"/>
      <c r="I21" s="178"/>
      <c r="J21" s="25"/>
    </row>
    <row r="22" spans="2:10" ht="16.649999999999999" customHeight="1" x14ac:dyDescent="0.2">
      <c r="B22" s="179" t="s">
        <v>45</v>
      </c>
      <c r="C22" s="180"/>
      <c r="D22" s="105">
        <f>SUM(D14:D21)</f>
        <v>0</v>
      </c>
      <c r="E22" s="181" t="s">
        <v>46</v>
      </c>
      <c r="F22" s="180"/>
      <c r="G22" s="105">
        <f>SUM(G14:G21)</f>
        <v>0</v>
      </c>
      <c r="H22" s="181" t="s">
        <v>47</v>
      </c>
      <c r="I22" s="180"/>
      <c r="J22" s="106">
        <f>SUM(J14:J21)</f>
        <v>0</v>
      </c>
    </row>
    <row r="23" spans="2:10" x14ac:dyDescent="0.2">
      <c r="B23" s="26"/>
      <c r="C23" s="27"/>
      <c r="D23" s="27"/>
      <c r="E23" s="27"/>
      <c r="F23" s="27"/>
      <c r="G23" s="27"/>
      <c r="H23" s="27"/>
      <c r="I23" s="27"/>
      <c r="J23" s="28"/>
    </row>
    <row r="24" spans="2:10" ht="15.15" customHeight="1" x14ac:dyDescent="0.2">
      <c r="B24" s="182" t="s">
        <v>48</v>
      </c>
      <c r="C24" s="183"/>
      <c r="D24" s="29">
        <v>0</v>
      </c>
      <c r="J24" s="30"/>
    </row>
    <row r="25" spans="2:10" ht="15.15" customHeight="1" x14ac:dyDescent="0.2">
      <c r="B25" s="182" t="s">
        <v>49</v>
      </c>
      <c r="C25" s="183"/>
      <c r="D25" s="29">
        <v>0</v>
      </c>
      <c r="E25" s="184" t="s">
        <v>50</v>
      </c>
      <c r="F25" s="183"/>
      <c r="G25" s="29">
        <f>ROUND(D25*(14/100),2)</f>
        <v>0</v>
      </c>
      <c r="H25" s="184" t="s">
        <v>10</v>
      </c>
      <c r="I25" s="183"/>
      <c r="J25" s="31">
        <f>SUM(D24:D26)</f>
        <v>0</v>
      </c>
    </row>
    <row r="26" spans="2:10" ht="15.15" customHeight="1" x14ac:dyDescent="0.2">
      <c r="B26" s="182" t="s">
        <v>51</v>
      </c>
      <c r="C26" s="183"/>
      <c r="D26" s="29">
        <f>D22+G22*J22</f>
        <v>0</v>
      </c>
      <c r="E26" s="184" t="s">
        <v>4</v>
      </c>
      <c r="F26" s="183"/>
      <c r="G26" s="29">
        <f>(ROUND(D26,2)*(21/100))</f>
        <v>0</v>
      </c>
      <c r="H26" s="184" t="s">
        <v>52</v>
      </c>
      <c r="I26" s="183"/>
      <c r="J26" s="31">
        <f>SUM(G25:G26)+J25</f>
        <v>0</v>
      </c>
    </row>
    <row r="27" spans="2:10" x14ac:dyDescent="0.2">
      <c r="B27" s="32"/>
      <c r="J27" s="30"/>
    </row>
    <row r="28" spans="2:10" ht="14.4" customHeight="1" x14ac:dyDescent="0.2">
      <c r="B28" s="185"/>
      <c r="C28" s="186"/>
      <c r="D28" s="187"/>
      <c r="E28" s="188" t="s">
        <v>14</v>
      </c>
      <c r="F28" s="189"/>
      <c r="G28" s="190"/>
      <c r="H28" s="188" t="s">
        <v>19</v>
      </c>
      <c r="I28" s="189"/>
      <c r="J28" s="191"/>
    </row>
    <row r="29" spans="2:10" ht="14.4" customHeight="1" x14ac:dyDescent="0.2">
      <c r="B29" s="192"/>
      <c r="C29" s="193"/>
      <c r="D29" s="193"/>
      <c r="E29" s="194" t="s">
        <v>104</v>
      </c>
      <c r="F29" s="186"/>
      <c r="G29" s="186"/>
      <c r="H29" s="194"/>
      <c r="I29" s="186"/>
      <c r="J29" s="195"/>
    </row>
    <row r="30" spans="2:10" ht="14.4" customHeight="1" x14ac:dyDescent="0.2">
      <c r="B30" s="192"/>
      <c r="C30" s="193"/>
      <c r="D30" s="203"/>
      <c r="E30" s="204"/>
      <c r="F30" s="193"/>
      <c r="G30" s="203"/>
      <c r="H30" s="204"/>
      <c r="I30" s="193"/>
      <c r="J30" s="205"/>
    </row>
    <row r="31" spans="2:10" ht="14.4" customHeight="1" x14ac:dyDescent="0.2">
      <c r="B31" s="192"/>
      <c r="C31" s="193"/>
      <c r="D31" s="203"/>
      <c r="E31" s="206"/>
      <c r="F31" s="207"/>
      <c r="G31" s="208"/>
      <c r="H31" s="204"/>
      <c r="I31" s="193"/>
      <c r="J31" s="205"/>
    </row>
    <row r="32" spans="2:10" ht="14.4" customHeight="1" thickBot="1" x14ac:dyDescent="0.25">
      <c r="B32" s="196"/>
      <c r="C32" s="197"/>
      <c r="D32" s="198"/>
      <c r="E32" s="199" t="s">
        <v>53</v>
      </c>
      <c r="F32" s="200"/>
      <c r="G32" s="201"/>
      <c r="H32" s="199" t="s">
        <v>53</v>
      </c>
      <c r="I32" s="200"/>
      <c r="J32" s="202"/>
    </row>
  </sheetData>
  <mergeCells count="78"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  <mergeCell ref="B28:D28"/>
    <mergeCell ref="E28:G28"/>
    <mergeCell ref="H28:J28"/>
    <mergeCell ref="B29:D29"/>
    <mergeCell ref="E29:G29"/>
    <mergeCell ref="H29:J29"/>
    <mergeCell ref="B24:C24"/>
    <mergeCell ref="B25:C25"/>
    <mergeCell ref="E25:F25"/>
    <mergeCell ref="H25:I25"/>
    <mergeCell ref="B26:C26"/>
    <mergeCell ref="E26:F26"/>
    <mergeCell ref="H26:I26"/>
    <mergeCell ref="B21:C21"/>
    <mergeCell ref="E21:F21"/>
    <mergeCell ref="H21:I21"/>
    <mergeCell ref="B22:C22"/>
    <mergeCell ref="E22:F22"/>
    <mergeCell ref="H22:I22"/>
    <mergeCell ref="E18:F18"/>
    <mergeCell ref="H18:I18"/>
    <mergeCell ref="E19:F19"/>
    <mergeCell ref="H19:I19"/>
    <mergeCell ref="B20:C20"/>
    <mergeCell ref="E20:F20"/>
    <mergeCell ref="H20:I20"/>
    <mergeCell ref="E15:F15"/>
    <mergeCell ref="H15:I15"/>
    <mergeCell ref="E16:F16"/>
    <mergeCell ref="H16:I16"/>
    <mergeCell ref="E17:F17"/>
    <mergeCell ref="H17:I17"/>
    <mergeCell ref="B12:J12"/>
    <mergeCell ref="C13:D13"/>
    <mergeCell ref="F13:G13"/>
    <mergeCell ref="I13:J13"/>
    <mergeCell ref="E14:F14"/>
    <mergeCell ref="H14:I14"/>
    <mergeCell ref="J8:J9"/>
    <mergeCell ref="B10:C11"/>
    <mergeCell ref="D10:E11"/>
    <mergeCell ref="F10:F11"/>
    <mergeCell ref="G10:H11"/>
    <mergeCell ref="I10:I11"/>
    <mergeCell ref="J10:J11"/>
    <mergeCell ref="B8:C9"/>
    <mergeCell ref="D8:E9"/>
    <mergeCell ref="F8:F9"/>
    <mergeCell ref="G8:H9"/>
    <mergeCell ref="I8:I9"/>
    <mergeCell ref="J4:J5"/>
    <mergeCell ref="B6:C7"/>
    <mergeCell ref="D6:E7"/>
    <mergeCell ref="F6:F7"/>
    <mergeCell ref="G6:H7"/>
    <mergeCell ref="I6:I7"/>
    <mergeCell ref="J6:J7"/>
    <mergeCell ref="B4:C5"/>
    <mergeCell ref="D4:E5"/>
    <mergeCell ref="F4:F5"/>
    <mergeCell ref="G4:H5"/>
    <mergeCell ref="I4:I5"/>
    <mergeCell ref="B1:J1"/>
    <mergeCell ref="B2:C3"/>
    <mergeCell ref="D2:E3"/>
    <mergeCell ref="F2:F3"/>
    <mergeCell ref="G2:H3"/>
    <mergeCell ref="I2:I3"/>
    <mergeCell ref="J2:J3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6F505-60D5-4680-B789-1238D88C1246}">
  <sheetPr>
    <pageSetUpPr fitToPage="1"/>
  </sheetPr>
  <dimension ref="B1:H42"/>
  <sheetViews>
    <sheetView showGridLines="0" topLeftCell="A17" workbookViewId="0">
      <selection activeCell="F23" sqref="F23"/>
    </sheetView>
  </sheetViews>
  <sheetFormatPr defaultColWidth="10.42578125" defaultRowHeight="12" customHeight="1" x14ac:dyDescent="0.2"/>
  <cols>
    <col min="1" max="1" width="1.7109375" style="1" customWidth="1"/>
    <col min="2" max="2" width="18.28515625" style="2" customWidth="1"/>
    <col min="3" max="3" width="92.28515625" style="3" customWidth="1"/>
    <col min="4" max="4" width="10.140625" style="3" customWidth="1"/>
    <col min="5" max="5" width="13.28515625" style="3" customWidth="1"/>
    <col min="6" max="6" width="17.140625" style="4" customWidth="1"/>
    <col min="7" max="7" width="20.7109375" style="5" customWidth="1"/>
    <col min="8" max="8" width="60.85546875" style="1" customWidth="1"/>
    <col min="9" max="16384" width="10.42578125" style="1"/>
  </cols>
  <sheetData>
    <row r="1" spans="2:8" ht="27.75" customHeight="1" x14ac:dyDescent="0.2">
      <c r="B1" s="209" t="s">
        <v>87</v>
      </c>
      <c r="C1" s="209"/>
      <c r="D1" s="209"/>
      <c r="E1" s="209"/>
      <c r="F1" s="209"/>
      <c r="G1" s="209"/>
    </row>
    <row r="2" spans="2:8" ht="12.75" customHeight="1" x14ac:dyDescent="0.25">
      <c r="B2" s="103" t="s">
        <v>54</v>
      </c>
      <c r="C2" s="66" t="s">
        <v>109</v>
      </c>
      <c r="D2" s="13" t="s">
        <v>3</v>
      </c>
      <c r="E2" s="6"/>
      <c r="F2" s="6"/>
      <c r="G2" s="6"/>
    </row>
    <row r="3" spans="2:8" ht="12.75" customHeight="1" x14ac:dyDescent="0.25">
      <c r="B3" s="103" t="s">
        <v>95</v>
      </c>
      <c r="C3" s="66" t="s">
        <v>110</v>
      </c>
      <c r="D3" s="6"/>
      <c r="E3" s="6"/>
      <c r="F3" s="8"/>
      <c r="G3" s="6"/>
    </row>
    <row r="4" spans="2:8" ht="13.5" customHeight="1" x14ac:dyDescent="0.25">
      <c r="B4" s="104" t="s">
        <v>101</v>
      </c>
      <c r="C4" s="66" t="s">
        <v>111</v>
      </c>
      <c r="D4" s="7"/>
      <c r="E4" s="6"/>
      <c r="F4" s="6"/>
      <c r="G4" s="6"/>
    </row>
    <row r="5" spans="2:8" ht="27.75" customHeight="1" x14ac:dyDescent="0.25">
      <c r="B5" s="8" t="s">
        <v>97</v>
      </c>
      <c r="C5" s="66" t="s">
        <v>96</v>
      </c>
      <c r="D5" s="10"/>
      <c r="E5" s="8"/>
      <c r="F5" s="8"/>
      <c r="G5" s="8"/>
    </row>
    <row r="6" spans="2:8" ht="12.75" customHeight="1" x14ac:dyDescent="0.25">
      <c r="B6" s="8" t="s">
        <v>1</v>
      </c>
      <c r="C6" s="8"/>
      <c r="D6" s="10"/>
      <c r="E6" s="8" t="s">
        <v>55</v>
      </c>
      <c r="F6" s="6"/>
      <c r="G6" s="36" t="s">
        <v>3</v>
      </c>
    </row>
    <row r="7" spans="2:8" ht="12.75" customHeight="1" x14ac:dyDescent="0.2">
      <c r="B7" s="8"/>
      <c r="C7" s="9"/>
      <c r="D7" s="11"/>
      <c r="E7" s="9" t="s">
        <v>56</v>
      </c>
      <c r="F7" s="102" t="s">
        <v>98</v>
      </c>
      <c r="G7" s="37" t="s">
        <v>3</v>
      </c>
    </row>
    <row r="8" spans="2:8" ht="24" customHeight="1" thickBot="1" x14ac:dyDescent="0.25"/>
    <row r="9" spans="2:8" s="14" customFormat="1" ht="21.75" customHeight="1" thickBot="1" x14ac:dyDescent="0.25">
      <c r="B9" s="97" t="s">
        <v>94</v>
      </c>
      <c r="C9" s="98" t="s">
        <v>5</v>
      </c>
      <c r="D9" s="15" t="s">
        <v>0</v>
      </c>
      <c r="E9" s="98" t="s">
        <v>6</v>
      </c>
      <c r="F9" s="99" t="s">
        <v>7</v>
      </c>
      <c r="G9" s="100" t="s">
        <v>8</v>
      </c>
      <c r="H9" s="65" t="s">
        <v>57</v>
      </c>
    </row>
    <row r="10" spans="2:8" s="14" customFormat="1" ht="12.75" customHeight="1" thickTop="1" x14ac:dyDescent="0.2">
      <c r="B10" s="109" t="s">
        <v>112</v>
      </c>
      <c r="C10" s="110" t="s">
        <v>113</v>
      </c>
      <c r="D10" s="111" t="s">
        <v>65</v>
      </c>
      <c r="E10" s="112">
        <v>1</v>
      </c>
      <c r="F10" s="80"/>
      <c r="G10" s="81">
        <f t="shared" ref="G10:G33" si="0">F10*E10</f>
        <v>0</v>
      </c>
      <c r="H10" s="34"/>
    </row>
    <row r="11" spans="2:8" s="14" customFormat="1" ht="12.75" customHeight="1" x14ac:dyDescent="0.2">
      <c r="B11" s="113">
        <v>113725</v>
      </c>
      <c r="C11" s="50" t="s">
        <v>114</v>
      </c>
      <c r="D11" s="53" t="s">
        <v>66</v>
      </c>
      <c r="E11" s="114">
        <v>180</v>
      </c>
      <c r="F11" s="49"/>
      <c r="G11" s="60">
        <f t="shared" si="0"/>
        <v>0</v>
      </c>
      <c r="H11" s="35"/>
    </row>
    <row r="12" spans="2:8" s="14" customFormat="1" ht="12.75" customHeight="1" x14ac:dyDescent="0.2">
      <c r="B12" s="115">
        <v>919111</v>
      </c>
      <c r="C12" s="50" t="s">
        <v>115</v>
      </c>
      <c r="D12" s="53" t="s">
        <v>67</v>
      </c>
      <c r="E12" s="116">
        <v>100</v>
      </c>
      <c r="F12" s="49"/>
      <c r="G12" s="60">
        <f t="shared" si="0"/>
        <v>0</v>
      </c>
      <c r="H12" s="35"/>
    </row>
    <row r="13" spans="2:8" s="14" customFormat="1" ht="12.75" customHeight="1" x14ac:dyDescent="0.2">
      <c r="B13" s="113">
        <v>113134</v>
      </c>
      <c r="C13" s="117" t="s">
        <v>116</v>
      </c>
      <c r="D13" s="118" t="s">
        <v>68</v>
      </c>
      <c r="E13" s="116">
        <v>60</v>
      </c>
      <c r="F13" s="49"/>
      <c r="G13" s="60">
        <f t="shared" si="0"/>
        <v>0</v>
      </c>
      <c r="H13" s="35" t="s">
        <v>3</v>
      </c>
    </row>
    <row r="14" spans="2:8" s="14" customFormat="1" ht="12.75" customHeight="1" x14ac:dyDescent="0.2">
      <c r="B14" s="119">
        <v>12922</v>
      </c>
      <c r="C14" s="82" t="s">
        <v>82</v>
      </c>
      <c r="D14" s="58" t="s">
        <v>68</v>
      </c>
      <c r="E14" s="116">
        <v>2200</v>
      </c>
      <c r="F14" s="49"/>
      <c r="G14" s="60">
        <f t="shared" si="0"/>
        <v>0</v>
      </c>
      <c r="H14" s="35" t="s">
        <v>3</v>
      </c>
    </row>
    <row r="15" spans="2:8" s="14" customFormat="1" ht="12.75" customHeight="1" x14ac:dyDescent="0.2">
      <c r="B15" s="119">
        <v>12931</v>
      </c>
      <c r="C15" s="82" t="s">
        <v>83</v>
      </c>
      <c r="D15" s="58" t="s">
        <v>67</v>
      </c>
      <c r="E15" s="59">
        <v>1000</v>
      </c>
      <c r="F15" s="49"/>
      <c r="G15" s="60">
        <f t="shared" si="0"/>
        <v>0</v>
      </c>
      <c r="H15" s="35"/>
    </row>
    <row r="16" spans="2:8" s="14" customFormat="1" ht="12.75" customHeight="1" x14ac:dyDescent="0.25">
      <c r="B16" s="120" t="s">
        <v>78</v>
      </c>
      <c r="C16" s="121" t="s">
        <v>79</v>
      </c>
      <c r="D16" s="122" t="s">
        <v>70</v>
      </c>
      <c r="E16" s="123">
        <v>940</v>
      </c>
      <c r="F16" s="49"/>
      <c r="G16" s="60">
        <f t="shared" si="0"/>
        <v>0</v>
      </c>
      <c r="H16" s="35"/>
    </row>
    <row r="17" spans="2:8" s="14" customFormat="1" ht="62.25" customHeight="1" x14ac:dyDescent="0.25">
      <c r="B17" s="124"/>
      <c r="C17" s="125" t="s">
        <v>117</v>
      </c>
      <c r="D17" s="126"/>
      <c r="E17" s="126"/>
      <c r="F17" s="49"/>
      <c r="G17" s="60">
        <f t="shared" si="0"/>
        <v>0</v>
      </c>
      <c r="H17" s="35"/>
    </row>
    <row r="18" spans="2:8" s="14" customFormat="1" ht="12.75" customHeight="1" x14ac:dyDescent="0.25">
      <c r="B18" s="127">
        <v>11120</v>
      </c>
      <c r="C18" s="128" t="s">
        <v>118</v>
      </c>
      <c r="D18" s="122" t="s">
        <v>68</v>
      </c>
      <c r="E18" s="123">
        <v>40</v>
      </c>
      <c r="F18" s="49"/>
      <c r="G18" s="60">
        <f t="shared" si="0"/>
        <v>0</v>
      </c>
      <c r="H18" s="143" t="s">
        <v>130</v>
      </c>
    </row>
    <row r="19" spans="2:8" s="33" customFormat="1" ht="12.75" customHeight="1" x14ac:dyDescent="0.25">
      <c r="B19" s="127">
        <v>12940</v>
      </c>
      <c r="C19" s="129" t="s">
        <v>119</v>
      </c>
      <c r="D19" s="122" t="s">
        <v>66</v>
      </c>
      <c r="E19" s="123">
        <v>6</v>
      </c>
      <c r="F19" s="48"/>
      <c r="G19" s="60">
        <f t="shared" si="0"/>
        <v>0</v>
      </c>
      <c r="H19" s="144"/>
    </row>
    <row r="20" spans="2:8" s="14" customFormat="1" ht="12.75" customHeight="1" x14ac:dyDescent="0.2">
      <c r="B20" s="120">
        <v>62745</v>
      </c>
      <c r="C20" s="130" t="s">
        <v>120</v>
      </c>
      <c r="D20" s="131" t="s">
        <v>2</v>
      </c>
      <c r="E20" s="132">
        <v>25</v>
      </c>
      <c r="F20" s="48"/>
      <c r="G20" s="60">
        <f t="shared" si="0"/>
        <v>0</v>
      </c>
      <c r="H20" s="145" t="s">
        <v>131</v>
      </c>
    </row>
    <row r="21" spans="2:8" s="14" customFormat="1" ht="12.75" customHeight="1" x14ac:dyDescent="0.2">
      <c r="B21" s="133" t="s">
        <v>121</v>
      </c>
      <c r="C21" s="134" t="s">
        <v>122</v>
      </c>
      <c r="D21" s="58" t="s">
        <v>68</v>
      </c>
      <c r="E21" s="59">
        <v>35</v>
      </c>
      <c r="F21" s="48"/>
      <c r="G21" s="60">
        <f t="shared" si="0"/>
        <v>0</v>
      </c>
      <c r="H21" s="144"/>
    </row>
    <row r="22" spans="2:8" s="14" customFormat="1" ht="12.75" customHeight="1" x14ac:dyDescent="0.2">
      <c r="B22" s="135" t="s">
        <v>103</v>
      </c>
      <c r="C22" s="136" t="s">
        <v>102</v>
      </c>
      <c r="D22" s="61" t="s">
        <v>68</v>
      </c>
      <c r="E22" s="107">
        <v>15</v>
      </c>
      <c r="F22" s="48"/>
      <c r="G22" s="60">
        <f t="shared" si="0"/>
        <v>0</v>
      </c>
      <c r="H22" s="144"/>
    </row>
    <row r="23" spans="2:8" s="14" customFormat="1" ht="12.75" customHeight="1" x14ac:dyDescent="0.2">
      <c r="B23" s="137" t="s">
        <v>9</v>
      </c>
      <c r="C23" s="138" t="s">
        <v>86</v>
      </c>
      <c r="D23" s="58" t="s">
        <v>68</v>
      </c>
      <c r="E23" s="59">
        <v>1500</v>
      </c>
      <c r="F23" s="48">
        <f>sanace!G13</f>
        <v>0</v>
      </c>
      <c r="G23" s="60">
        <f t="shared" si="0"/>
        <v>0</v>
      </c>
      <c r="H23" s="144"/>
    </row>
    <row r="24" spans="2:8" s="14" customFormat="1" ht="12.75" customHeight="1" x14ac:dyDescent="0.2">
      <c r="B24" s="135" t="s">
        <v>123</v>
      </c>
      <c r="C24" s="139" t="s">
        <v>124</v>
      </c>
      <c r="D24" s="53" t="s">
        <v>68</v>
      </c>
      <c r="E24" s="116">
        <v>17950</v>
      </c>
      <c r="F24" s="48"/>
      <c r="G24" s="60">
        <f t="shared" si="0"/>
        <v>0</v>
      </c>
      <c r="H24" s="144"/>
    </row>
    <row r="25" spans="2:8" s="14" customFormat="1" ht="12.75" customHeight="1" x14ac:dyDescent="0.2">
      <c r="B25" s="135" t="s">
        <v>125</v>
      </c>
      <c r="C25" s="139" t="s">
        <v>62</v>
      </c>
      <c r="D25" s="53" t="s">
        <v>68</v>
      </c>
      <c r="E25" s="140">
        <v>35900</v>
      </c>
      <c r="F25" s="83"/>
      <c r="G25" s="60">
        <f t="shared" si="0"/>
        <v>0</v>
      </c>
      <c r="H25" s="108"/>
    </row>
    <row r="26" spans="2:8" s="14" customFormat="1" ht="12.75" customHeight="1" x14ac:dyDescent="0.2">
      <c r="B26" s="113" t="s">
        <v>59</v>
      </c>
      <c r="C26" s="139" t="s">
        <v>80</v>
      </c>
      <c r="D26" s="53" t="s">
        <v>66</v>
      </c>
      <c r="E26" s="116">
        <v>900</v>
      </c>
      <c r="F26" s="83"/>
      <c r="G26" s="60">
        <f t="shared" si="0"/>
        <v>0</v>
      </c>
      <c r="H26" s="108"/>
    </row>
    <row r="27" spans="2:8" s="14" customFormat="1" ht="12.75" customHeight="1" x14ac:dyDescent="0.2">
      <c r="B27" s="113" t="s">
        <v>126</v>
      </c>
      <c r="C27" s="139" t="s">
        <v>127</v>
      </c>
      <c r="D27" s="53" t="s">
        <v>68</v>
      </c>
      <c r="E27" s="116">
        <v>13570</v>
      </c>
      <c r="F27" s="83"/>
      <c r="G27" s="60">
        <f t="shared" si="0"/>
        <v>0</v>
      </c>
      <c r="H27" s="108"/>
    </row>
    <row r="28" spans="2:8" s="14" customFormat="1" ht="12.75" customHeight="1" x14ac:dyDescent="0.2">
      <c r="B28" s="113" t="s">
        <v>58</v>
      </c>
      <c r="C28" s="139" t="s">
        <v>128</v>
      </c>
      <c r="D28" s="53" t="s">
        <v>68</v>
      </c>
      <c r="E28" s="116">
        <v>4380</v>
      </c>
      <c r="F28" s="83"/>
      <c r="G28" s="60">
        <f t="shared" si="0"/>
        <v>0</v>
      </c>
      <c r="H28" s="108" t="s">
        <v>132</v>
      </c>
    </row>
    <row r="29" spans="2:8" s="14" customFormat="1" ht="12.75" customHeight="1" x14ac:dyDescent="0.2">
      <c r="B29" s="137">
        <v>56962</v>
      </c>
      <c r="C29" s="138" t="s">
        <v>85</v>
      </c>
      <c r="D29" s="58" t="s">
        <v>68</v>
      </c>
      <c r="E29" s="59">
        <v>2200</v>
      </c>
      <c r="F29" s="83"/>
      <c r="G29" s="60">
        <f t="shared" si="0"/>
        <v>0</v>
      </c>
      <c r="H29" s="35"/>
    </row>
    <row r="30" spans="2:8" s="14" customFormat="1" ht="12.75" customHeight="1" x14ac:dyDescent="0.2">
      <c r="B30" s="137">
        <v>113762</v>
      </c>
      <c r="C30" s="138" t="s">
        <v>129</v>
      </c>
      <c r="D30" s="58" t="s">
        <v>67</v>
      </c>
      <c r="E30" s="59">
        <v>100</v>
      </c>
      <c r="F30" s="49"/>
      <c r="G30" s="60">
        <f t="shared" si="0"/>
        <v>0</v>
      </c>
      <c r="H30" s="35"/>
    </row>
    <row r="31" spans="2:8" s="14" customFormat="1" ht="12.75" customHeight="1" x14ac:dyDescent="0.2">
      <c r="B31" s="119">
        <v>931312</v>
      </c>
      <c r="C31" s="82" t="s">
        <v>81</v>
      </c>
      <c r="D31" s="58" t="s">
        <v>67</v>
      </c>
      <c r="E31" s="59">
        <v>100</v>
      </c>
      <c r="F31" s="83"/>
      <c r="G31" s="60">
        <f t="shared" si="0"/>
        <v>0</v>
      </c>
      <c r="H31" s="35"/>
    </row>
    <row r="32" spans="2:8" s="14" customFormat="1" ht="12.75" customHeight="1" x14ac:dyDescent="0.2">
      <c r="B32" s="141">
        <v>915111</v>
      </c>
      <c r="C32" s="63" t="s">
        <v>71</v>
      </c>
      <c r="D32" s="53" t="s">
        <v>68</v>
      </c>
      <c r="E32" s="48">
        <v>4400</v>
      </c>
      <c r="F32" s="83"/>
      <c r="G32" s="60">
        <f t="shared" si="0"/>
        <v>0</v>
      </c>
      <c r="H32" s="35"/>
    </row>
    <row r="33" spans="2:8" s="14" customFormat="1" ht="12.75" customHeight="1" thickBot="1" x14ac:dyDescent="0.25">
      <c r="B33" s="142" t="s">
        <v>72</v>
      </c>
      <c r="C33" s="64" t="s">
        <v>73</v>
      </c>
      <c r="D33" s="62" t="s">
        <v>84</v>
      </c>
      <c r="E33" s="54">
        <v>1</v>
      </c>
      <c r="F33" s="83"/>
      <c r="G33" s="60">
        <f t="shared" si="0"/>
        <v>0</v>
      </c>
      <c r="H33" s="35"/>
    </row>
    <row r="34" spans="2:8" s="14" customFormat="1" ht="15" x14ac:dyDescent="0.2">
      <c r="B34" s="84"/>
      <c r="C34" s="85" t="s">
        <v>10</v>
      </c>
      <c r="D34" s="86"/>
      <c r="E34" s="86"/>
      <c r="F34" s="87" t="s">
        <v>3</v>
      </c>
      <c r="G34" s="88">
        <f>SUM(G10:G33)</f>
        <v>0</v>
      </c>
    </row>
    <row r="35" spans="2:8" s="14" customFormat="1" ht="15" x14ac:dyDescent="0.2">
      <c r="B35" s="89"/>
      <c r="C35" s="90" t="s">
        <v>4</v>
      </c>
      <c r="D35" s="91"/>
      <c r="E35" s="91"/>
      <c r="F35" s="21" t="s">
        <v>3</v>
      </c>
      <c r="G35" s="92">
        <f>G34*0.21</f>
        <v>0</v>
      </c>
    </row>
    <row r="36" spans="2:8" s="14" customFormat="1" ht="15.6" thickBot="1" x14ac:dyDescent="0.25">
      <c r="B36" s="89"/>
      <c r="C36" s="93" t="s">
        <v>11</v>
      </c>
      <c r="D36" s="94"/>
      <c r="E36" s="94"/>
      <c r="F36" s="95" t="s">
        <v>3</v>
      </c>
      <c r="G36" s="96">
        <f>G35+G34</f>
        <v>0</v>
      </c>
    </row>
    <row r="37" spans="2:8" ht="24" customHeight="1" x14ac:dyDescent="0.2">
      <c r="H37" s="14"/>
    </row>
    <row r="38" spans="2:8" ht="12" customHeight="1" x14ac:dyDescent="0.2">
      <c r="H38" s="14"/>
    </row>
    <row r="39" spans="2:8" ht="12" customHeight="1" x14ac:dyDescent="0.2">
      <c r="H39" s="14"/>
    </row>
    <row r="40" spans="2:8" ht="12" customHeight="1" x14ac:dyDescent="0.2">
      <c r="H40" s="14"/>
    </row>
    <row r="41" spans="2:8" ht="12" customHeight="1" x14ac:dyDescent="0.2">
      <c r="H41" s="14"/>
    </row>
    <row r="42" spans="2:8" ht="12" customHeight="1" x14ac:dyDescent="0.2">
      <c r="H42" s="14"/>
    </row>
  </sheetData>
  <mergeCells count="1">
    <mergeCell ref="B1:G1"/>
  </mergeCells>
  <pageMargins left="0.39370079040527345" right="0.39370079040527345" top="0.7874015808105469" bottom="0.7874015808105469" header="0" footer="0"/>
  <pageSetup paperSize="9" scale="75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105A6-CFB4-42E8-A6F7-915E449AFD4A}">
  <sheetPr>
    <pageSetUpPr fitToPage="1"/>
  </sheetPr>
  <dimension ref="B1:L15"/>
  <sheetViews>
    <sheetView showGridLines="0" workbookViewId="0">
      <selection activeCell="F8" sqref="F8"/>
    </sheetView>
  </sheetViews>
  <sheetFormatPr defaultColWidth="10.42578125" defaultRowHeight="12" customHeight="1" x14ac:dyDescent="0.2"/>
  <cols>
    <col min="1" max="1" width="2" style="1" customWidth="1"/>
    <col min="2" max="2" width="18" style="2" customWidth="1"/>
    <col min="3" max="3" width="110.140625" style="3" customWidth="1"/>
    <col min="4" max="4" width="10.140625" style="3" customWidth="1"/>
    <col min="5" max="5" width="15.28515625" style="3" customWidth="1"/>
    <col min="6" max="6" width="17.140625" style="4" customWidth="1"/>
    <col min="7" max="7" width="18.7109375" style="5" customWidth="1"/>
    <col min="8" max="8" width="17.85546875" style="5" customWidth="1"/>
    <col min="9" max="10" width="10.42578125" style="1"/>
    <col min="11" max="11" width="31.28515625" style="1" customWidth="1"/>
    <col min="12" max="16384" width="10.42578125" style="1"/>
  </cols>
  <sheetData>
    <row r="1" spans="2:12" ht="27.75" customHeight="1" x14ac:dyDescent="0.2">
      <c r="B1" s="101" t="s">
        <v>3</v>
      </c>
      <c r="C1" s="101"/>
      <c r="D1" s="101"/>
      <c r="E1" s="101"/>
      <c r="F1" s="101"/>
      <c r="G1" s="101"/>
      <c r="H1" s="101"/>
    </row>
    <row r="2" spans="2:12" ht="21.75" customHeight="1" x14ac:dyDescent="0.3">
      <c r="B2" s="38" t="s">
        <v>60</v>
      </c>
      <c r="C2" s="6"/>
      <c r="D2" s="13" t="s">
        <v>3</v>
      </c>
      <c r="E2" s="6"/>
      <c r="F2" s="6"/>
      <c r="G2" s="6"/>
      <c r="H2" s="6"/>
    </row>
    <row r="3" spans="2:12" ht="21.75" customHeight="1" x14ac:dyDescent="0.3">
      <c r="B3" s="38"/>
      <c r="C3" s="6"/>
      <c r="D3" s="13"/>
      <c r="E3" s="6"/>
      <c r="F3" s="6"/>
      <c r="G3" s="6"/>
      <c r="H3" s="6"/>
    </row>
    <row r="4" spans="2:12" ht="12.75" customHeight="1" thickBot="1" x14ac:dyDescent="0.3">
      <c r="B4" s="12" t="s">
        <v>3</v>
      </c>
      <c r="C4" s="6"/>
      <c r="D4" s="6"/>
      <c r="E4" s="6"/>
      <c r="F4" s="8"/>
      <c r="G4" s="6"/>
      <c r="H4" s="6"/>
    </row>
    <row r="5" spans="2:12" s="14" customFormat="1" ht="24" customHeight="1" thickBot="1" x14ac:dyDescent="0.25">
      <c r="B5" s="69" t="s">
        <v>94</v>
      </c>
      <c r="C5" s="70" t="s">
        <v>5</v>
      </c>
      <c r="D5" s="68" t="s">
        <v>0</v>
      </c>
      <c r="E5" s="70" t="s">
        <v>6</v>
      </c>
      <c r="F5" s="70" t="s">
        <v>7</v>
      </c>
      <c r="G5" s="71" t="s">
        <v>8</v>
      </c>
    </row>
    <row r="6" spans="2:12" s="14" customFormat="1" ht="15.6" thickTop="1" x14ac:dyDescent="0.2">
      <c r="B6" s="67">
        <v>21461</v>
      </c>
      <c r="C6" s="72" t="s">
        <v>61</v>
      </c>
      <c r="D6" s="73" t="s">
        <v>68</v>
      </c>
      <c r="E6" s="72">
        <v>1</v>
      </c>
      <c r="F6" s="74"/>
      <c r="G6" s="22">
        <f t="shared" ref="G6:G12" si="0">SUM(E6*F6)</f>
        <v>0</v>
      </c>
      <c r="J6" s="39"/>
      <c r="L6" s="40"/>
    </row>
    <row r="7" spans="2:12" s="41" customFormat="1" ht="26.4" x14ac:dyDescent="0.2">
      <c r="B7" s="56" t="s">
        <v>64</v>
      </c>
      <c r="C7" s="50" t="s">
        <v>74</v>
      </c>
      <c r="D7" s="53" t="s">
        <v>70</v>
      </c>
      <c r="E7" s="47">
        <v>0.7</v>
      </c>
      <c r="F7" s="49"/>
      <c r="G7" s="22">
        <f t="shared" si="0"/>
        <v>0</v>
      </c>
      <c r="J7" s="42"/>
      <c r="L7" s="43"/>
    </row>
    <row r="8" spans="2:12" s="14" customFormat="1" ht="15" x14ac:dyDescent="0.2">
      <c r="B8" s="55">
        <v>122738</v>
      </c>
      <c r="C8" s="47" t="s">
        <v>75</v>
      </c>
      <c r="D8" s="53" t="s">
        <v>66</v>
      </c>
      <c r="E8" s="47">
        <v>0.35</v>
      </c>
      <c r="F8" s="49"/>
      <c r="G8" s="22">
        <f t="shared" si="0"/>
        <v>0</v>
      </c>
      <c r="J8" s="39"/>
      <c r="L8" s="40"/>
    </row>
    <row r="9" spans="2:12" s="14" customFormat="1" ht="15" x14ac:dyDescent="0.2">
      <c r="B9" s="55">
        <v>56333</v>
      </c>
      <c r="C9" s="47" t="s">
        <v>99</v>
      </c>
      <c r="D9" s="53" t="s">
        <v>68</v>
      </c>
      <c r="E9" s="47">
        <v>1</v>
      </c>
      <c r="F9" s="49"/>
      <c r="G9" s="22">
        <f t="shared" si="0"/>
        <v>0</v>
      </c>
      <c r="J9" s="39"/>
      <c r="L9" s="40"/>
    </row>
    <row r="10" spans="2:12" s="14" customFormat="1" ht="15" x14ac:dyDescent="0.2">
      <c r="B10" s="55">
        <v>567104</v>
      </c>
      <c r="C10" s="47" t="s">
        <v>76</v>
      </c>
      <c r="D10" s="53" t="s">
        <v>66</v>
      </c>
      <c r="E10" s="47">
        <v>0.12</v>
      </c>
      <c r="F10" s="49"/>
      <c r="G10" s="22">
        <f t="shared" si="0"/>
        <v>0</v>
      </c>
      <c r="J10" s="39"/>
      <c r="L10" s="40"/>
    </row>
    <row r="11" spans="2:12" s="14" customFormat="1" ht="15" x14ac:dyDescent="0.2">
      <c r="B11" s="55">
        <v>572223</v>
      </c>
      <c r="C11" s="47" t="s">
        <v>69</v>
      </c>
      <c r="D11" s="53" t="s">
        <v>68</v>
      </c>
      <c r="E11" s="47">
        <v>1</v>
      </c>
      <c r="F11" s="49"/>
      <c r="G11" s="22">
        <f t="shared" si="0"/>
        <v>0</v>
      </c>
      <c r="J11" s="39"/>
      <c r="L11" s="40"/>
    </row>
    <row r="12" spans="2:12" s="14" customFormat="1" ht="15.6" thickBot="1" x14ac:dyDescent="0.25">
      <c r="B12" s="57" t="s">
        <v>100</v>
      </c>
      <c r="C12" s="51" t="s">
        <v>77</v>
      </c>
      <c r="D12" s="61" t="s">
        <v>66</v>
      </c>
      <c r="E12" s="51">
        <v>0.08</v>
      </c>
      <c r="F12" s="52"/>
      <c r="G12" s="44">
        <f t="shared" si="0"/>
        <v>0</v>
      </c>
      <c r="J12" s="39"/>
      <c r="L12" s="40"/>
    </row>
    <row r="13" spans="2:12" s="46" customFormat="1" ht="16.2" thickBot="1" x14ac:dyDescent="0.25">
      <c r="B13" s="75"/>
      <c r="C13" s="76" t="s">
        <v>63</v>
      </c>
      <c r="D13" s="45" t="s">
        <v>2</v>
      </c>
      <c r="E13" s="77">
        <v>1</v>
      </c>
      <c r="F13" s="78" t="s">
        <v>3</v>
      </c>
      <c r="G13" s="79">
        <f>SUM(G6:G12)</f>
        <v>0</v>
      </c>
    </row>
    <row r="14" spans="2:12" ht="24" customHeight="1" x14ac:dyDescent="0.2"/>
    <row r="15" spans="2:12" ht="30" customHeight="1" x14ac:dyDescent="0.2"/>
  </sheetData>
  <pageMargins left="0.39370079040527345" right="0.39370079040527345" top="0.7874015808105469" bottom="0.7874015808105469" header="0" footer="0"/>
  <pageSetup paperSize="9" scale="92" fitToHeight="100" orientation="landscape" blackAndWhite="1" r:id="rId1"/>
  <headerFooter alignWithMargins="0">
    <oddFooter>&amp;C   Strana &amp;P  z &amp;N</oddFooter>
  </headerFooter>
  <ignoredErrors>
    <ignoredError sqref="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rozpočtu</vt:lpstr>
      <vt:lpstr>rozpočet</vt:lpstr>
      <vt:lpstr>sanace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Drozenová Dagmar</cp:lastModifiedBy>
  <cp:lastPrinted>2024-03-20T17:13:42Z</cp:lastPrinted>
  <dcterms:created xsi:type="dcterms:W3CDTF">2014-05-16T09:31:30Z</dcterms:created>
  <dcterms:modified xsi:type="dcterms:W3CDTF">2024-08-20T07:30:27Z</dcterms:modified>
</cp:coreProperties>
</file>