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Opravy 2024\Benešov\CMS Příbram\III-11816 Jelence\"/>
    </mc:Choice>
  </mc:AlternateContent>
  <xr:revisionPtr revIDLastSave="0" documentId="13_ncr:1_{3C528A6C-FD9C-4DBF-9879-E5237837BE53}" xr6:coauthVersionLast="47" xr6:coauthVersionMax="47" xr10:uidLastSave="{00000000-0000-0000-0000-000000000000}"/>
  <bookViews>
    <workbookView xWindow="28680" yWindow="-120" windowWidth="29040" windowHeight="15840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25" i="1"/>
  <c r="G24" i="1"/>
  <c r="G11" i="1"/>
  <c r="G12" i="1"/>
  <c r="G13" i="1"/>
  <c r="G14" i="1"/>
  <c r="G15" i="1"/>
  <c r="G17" i="1"/>
  <c r="G18" i="1"/>
  <c r="G19" i="1"/>
  <c r="G20" i="1"/>
  <c r="G22" i="1"/>
  <c r="G26" i="1"/>
  <c r="J22" i="3"/>
  <c r="G22" i="3"/>
  <c r="G10" i="1"/>
  <c r="G25" i="3"/>
  <c r="G27" i="1" l="1"/>
  <c r="G28" i="1" s="1"/>
  <c r="G29" i="1" s="1"/>
  <c r="D14" i="3" l="1"/>
  <c r="D22" i="3" s="1"/>
  <c r="D26" i="3" s="1"/>
  <c r="J25" i="3" s="1"/>
  <c r="G26" i="3" l="1"/>
  <c r="J26" i="3" s="1"/>
</calcChain>
</file>

<file path=xl/sharedStrings.xml><?xml version="1.0" encoding="utf-8"?>
<sst xmlns="http://schemas.openxmlformats.org/spreadsheetml/2006/main" count="137" uniqueCount="108">
  <si>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</si>
  <si>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</si>
  <si>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</si>
  <si>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</si>
  <si>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</si>
  <si>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</si>
  <si>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</si>
  <si>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</si>
  <si>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</si>
  <si>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</si>
  <si>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</si>
  <si>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</si>
  <si>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</si>
  <si>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</si>
  <si>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</si>
  <si>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</si>
  <si>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</si>
  <si>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</si>
  <si>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</si>
  <si>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</si>
  <si>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</si>
  <si>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</si>
  <si>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</si>
  <si>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</si>
  <si>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</si>
  <si>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</si>
  <si>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</si>
  <si>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</si>
  <si>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</si>
  <si>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</si>
  <si>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</si>
  <si>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</si>
  <si>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</si>
  <si>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</si>
  <si>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</si>
  <si>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</si>
  <si>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</si>
  <si>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</si>
  <si>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</si>
  <si>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</si>
  <si>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</si>
  <si>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</si>
  <si>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</si>
  <si>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</si>
  <si>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</si>
  <si>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</si>
  <si>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</si>
  <si>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</si>
  <si>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</si>
  <si>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</si>
  <si>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</si>
  <si>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</si>
  <si>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</si>
  <si>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</si>
  <si>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</si>
  <si>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</si>
  <si>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</si>
  <si>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</si>
  <si>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</si>
  <si>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</si>
  <si>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DIO včetně zajištění,zjištění a vytyčení inž.sítí</t>
  </si>
  <si>
    <t>KPL</t>
  </si>
  <si>
    <t>M3</t>
  </si>
  <si>
    <t>ŘEZÁNÍ ASFALTOVÉHO KRYTU VOZOVEK TL. DO 50MM</t>
  </si>
  <si>
    <t>M</t>
  </si>
  <si>
    <t>M2</t>
  </si>
  <si>
    <t>T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</si>
  <si>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</si>
  <si>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</si>
  <si>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</si>
  <si>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</si>
  <si>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</si>
  <si>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</si>
  <si>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</si>
  <si>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</si>
  <si>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</si>
  <si>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</si>
  <si>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KUS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</si>
  <si>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</si>
  <si>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</si>
  <si>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</si>
  <si>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</si>
  <si>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</si>
  <si>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</si>
  <si>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</si>
  <si>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</si>
  <si>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</si>
  <si>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</si>
  <si>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</si>
  <si>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</si>
  <si>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Místo (lokalita):</t>
  </si>
  <si>
    <t>FRÉZOVÁNÍ ZPEVNĚNÝCH PLOCH ASFALTOVÝCH</t>
  </si>
  <si>
    <t>960m2* 0,05 pr.tl. 5 cm</t>
  </si>
  <si>
    <t xml:space="preserve">čištění krajnic 200m2 *0,1= *1,6= t    </t>
  </si>
  <si>
    <t>100*1*0,5</t>
  </si>
  <si>
    <t>VÝŠKOVÁ ÚPRAVA KRYCÍCH HRNCŮ</t>
  </si>
  <si>
    <t>OČIŠTĚNÍ ASFALTOVÝCH VOZOVEK ZAMETENÍM (samosběr)</t>
  </si>
  <si>
    <t>III/11816 Jelence</t>
  </si>
  <si>
    <t>kapitola 12</t>
  </si>
  <si>
    <t>VÝŠKOVÁ ÚPRAVA POKLOPŮ</t>
  </si>
  <si>
    <t>Ing. Aleš Čermák, Ph.D.,MBA- ředitel</t>
  </si>
  <si>
    <t>CMS Příbram, km 2,750 - 3,100</t>
  </si>
  <si>
    <t>Zhotovitel</t>
  </si>
  <si>
    <t>III/11816 km 2,750 - 3,100</t>
  </si>
  <si>
    <t>Jelence, CMS Příbram</t>
  </si>
  <si>
    <t>asfaltový recyklát fr.0-22 mm</t>
  </si>
  <si>
    <t>2350*0,05                odprodej recyklát 235*70 Kč</t>
  </si>
  <si>
    <t>Rekonstrukce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</si>
</sst>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7" fillId="0" borderId="0"/>
  </cellStyleXfs>
  <cellXfs count="17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0" fontId="0" fillId="0" borderId="12" xfId="0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>
      <alignment vertical="center"/>
      <protection locked="0"/>
    </xf>
    <xf numFmtId="4" fontId="16" fillId="0" borderId="14" xfId="0" applyNumberFormat="1" applyFont="1" applyBorder="1" applyAlignment="1">
      <alignment vertical="center"/>
      <protection locked="0"/>
    </xf>
    <xf numFmtId="0" fontId="16" fillId="0" borderId="5" xfId="0" applyFont="1" applyBorder="1" applyAlignment="1">
      <alignment horizontal="center" vertical="center"/>
      <protection locked="0"/>
    </xf>
    <xf numFmtId="4" fontId="9" fillId="0" borderId="15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  <protection locked="0"/>
    </xf>
    <xf numFmtId="0" fontId="15" fillId="0" borderId="16" xfId="0" applyFont="1" applyBorder="1" applyAlignment="1">
      <alignment vertical="top" wrapText="1"/>
      <protection locked="0"/>
    </xf>
    <xf numFmtId="0" fontId="0" fillId="0" borderId="5" xfId="0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19" xfId="0" applyNumberFormat="1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4" fontId="6" fillId="0" borderId="17" xfId="0" applyNumberFormat="1" applyFont="1" applyBorder="1" applyAlignment="1" applyProtection="1">
      <alignment horizontal="right" vertical="center"/>
    </xf>
    <xf numFmtId="4" fontId="7" fillId="0" borderId="19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4" fontId="6" fillId="0" borderId="15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0" fontId="7" fillId="2" borderId="23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4" fontId="9" fillId="0" borderId="14" xfId="0" applyNumberFormat="1" applyFont="1" applyBorder="1" applyAlignment="1" applyProtection="1">
      <alignment vertical="center"/>
    </xf>
    <xf numFmtId="4" fontId="9" fillId="0" borderId="13" xfId="0" applyNumberFormat="1" applyFont="1" applyBorder="1" applyAlignment="1" applyProtection="1">
      <alignment vertical="center"/>
    </xf>
    <xf numFmtId="2" fontId="9" fillId="0" borderId="5" xfId="0" applyNumberFormat="1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16" fillId="0" borderId="41" xfId="0" applyFont="1" applyBorder="1" applyAlignment="1">
      <alignment vertical="center"/>
      <protection locked="0"/>
    </xf>
    <xf numFmtId="0" fontId="16" fillId="0" borderId="16" xfId="0" applyFont="1" applyBorder="1" applyAlignment="1">
      <alignment vertical="center"/>
      <protection locked="0"/>
    </xf>
    <xf numFmtId="0" fontId="16" fillId="0" borderId="16" xfId="0" applyFont="1" applyBorder="1" applyAlignment="1" applyProtection="1">
      <alignment vertical="center"/>
    </xf>
    <xf numFmtId="0" fontId="16" fillId="0" borderId="16" xfId="0" applyFont="1" applyBorder="1" applyAlignment="1">
      <alignment vertical="center" wrapText="1"/>
      <protection locked="0"/>
    </xf>
    <xf numFmtId="0" fontId="18" fillId="0" borderId="16" xfId="1" applyFont="1" applyBorder="1" applyAlignment="1" applyProtection="1">
      <alignment horizontal="left" vertical="center" wrapText="1"/>
      <protection locked="0"/>
    </xf>
    <xf numFmtId="0" fontId="16" fillId="0" borderId="33" xfId="0" applyFont="1" applyBorder="1" applyAlignment="1">
      <alignment vertical="center"/>
      <protection locked="0"/>
    </xf>
    <xf numFmtId="0" fontId="16" fillId="0" borderId="16" xfId="0" applyFont="1" applyBorder="1" applyAlignment="1" applyProtection="1">
      <alignment vertical="top"/>
    </xf>
    <xf numFmtId="0" fontId="16" fillId="0" borderId="22" xfId="0" applyFont="1" applyBorder="1" applyAlignment="1">
      <alignment vertical="center"/>
      <protection locked="0"/>
    </xf>
    <xf numFmtId="49" fontId="16" fillId="0" borderId="42" xfId="0" applyNumberFormat="1" applyFont="1" applyBorder="1" applyAlignment="1">
      <alignment horizontal="center" vertical="center"/>
      <protection locked="0"/>
    </xf>
    <xf numFmtId="165" fontId="16" fillId="0" borderId="43" xfId="0" applyNumberFormat="1" applyFont="1" applyBorder="1" applyAlignment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</xf>
    <xf numFmtId="0" fontId="16" fillId="0" borderId="43" xfId="0" applyFont="1" applyBorder="1" applyAlignment="1">
      <alignment horizontal="center" vertical="center"/>
      <protection locked="0"/>
    </xf>
    <xf numFmtId="49" fontId="16" fillId="0" borderId="43" xfId="1" applyNumberFormat="1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>
      <alignment horizontal="center" vertical="center"/>
      <protection locked="0"/>
    </xf>
    <xf numFmtId="49" fontId="16" fillId="0" borderId="45" xfId="0" applyNumberFormat="1" applyFont="1" applyBorder="1" applyAlignment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vertical="center"/>
    </xf>
    <xf numFmtId="39" fontId="9" fillId="0" borderId="14" xfId="0" applyNumberFormat="1" applyFont="1" applyBorder="1" applyAlignment="1" applyProtection="1">
      <alignment vertical="center"/>
    </xf>
    <xf numFmtId="0" fontId="18" fillId="0" borderId="33" xfId="0" applyFont="1" applyBorder="1" applyAlignment="1" applyProtection="1">
      <alignment vertical="center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49" fontId="6" fillId="0" borderId="25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49" fontId="6" fillId="4" borderId="34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21" fillId="0" borderId="39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40" xfId="0" applyNumberFormat="1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4" fontId="9" fillId="0" borderId="5" xfId="0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5" xfId="0" applyNumberFormat="1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49" fontId="9" fillId="0" borderId="35" xfId="0" applyNumberFormat="1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7" xfId="0" applyNumberFormat="1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2"/>
  <sheetViews>
    <sheetView tabSelected="1" workbookViewId="0">
      <selection activeCell="B1" sqref="B1:J1"/>
    </sheetView>
  </sheetViews>
  <sheetFormatPr defaultColWidth="13.33203125" defaultRowHeight="12.75" x14ac:dyDescent="0.15"/>
  <cols>
    <col min="1" max="1" width="3.33203125" style="15" customWidth="1"/>
    <col min="2" max="2" width="13.33203125" style="15" customWidth="1"/>
    <col min="3" max="3" width="11.83203125" style="15" customWidth="1"/>
    <col min="4" max="4" width="27.83203125" style="15" customWidth="1"/>
    <col min="5" max="5" width="14.5" style="15" customWidth="1"/>
    <col min="6" max="6" width="18.5" style="15" customWidth="1"/>
    <col min="7" max="7" width="26.33203125" style="15" customWidth="1"/>
    <col min="8" max="8" width="16" style="15" customWidth="1"/>
    <col min="9" max="9" width="13.83203125" style="15" customWidth="1"/>
    <col min="10" max="10" width="29.5" style="15" customWidth="1"/>
    <col min="11" max="11" width="13.33203125" style="15"/>
    <col min="12" max="12" width="13.6640625" style="15" bestFit="1" customWidth="1"/>
    <col min="13" max="16384" width="13.33203125" style="15"/>
  </cols>
  <sheetData>
    <row r="1" spans="2:12" ht="28.7" customHeight="1" thickBot="1" x14ac:dyDescent="0.2">
      <c r="B1" s="160" t="s">
        <v>11</v>
      </c>
      <c r="C1" s="161"/>
      <c r="D1" s="161"/>
      <c r="E1" s="161"/>
      <c r="F1" s="161"/>
      <c r="G1" s="161"/>
      <c r="H1" s="161"/>
      <c r="I1" s="161"/>
      <c r="J1" s="161"/>
    </row>
    <row r="2" spans="2:12" ht="12.75" customHeight="1" x14ac:dyDescent="0.15">
      <c r="B2" s="162" t="s">
        <v>12</v>
      </c>
      <c r="C2" s="163"/>
      <c r="D2" s="164" t="s">
        <v>97</v>
      </c>
      <c r="E2" s="164"/>
      <c r="F2" s="165" t="s">
        <v>13</v>
      </c>
      <c r="G2" s="166" t="s">
        <v>80</v>
      </c>
      <c r="H2" s="167"/>
      <c r="I2" s="165" t="s">
        <v>14</v>
      </c>
      <c r="J2" s="170" t="s">
        <v>81</v>
      </c>
    </row>
    <row r="3" spans="2:12" x14ac:dyDescent="0.15">
      <c r="B3" s="146"/>
      <c r="C3" s="145"/>
      <c r="D3" s="151"/>
      <c r="E3" s="151"/>
      <c r="F3" s="145"/>
      <c r="G3" s="168"/>
      <c r="H3" s="169"/>
      <c r="I3" s="145"/>
      <c r="J3" s="143"/>
    </row>
    <row r="4" spans="2:12" ht="12.75" customHeight="1" x14ac:dyDescent="0.15">
      <c r="B4" s="144" t="s">
        <v>15</v>
      </c>
      <c r="C4" s="145"/>
      <c r="D4" s="152" t="s">
        <v>107</v>
      </c>
      <c r="E4" s="153"/>
      <c r="F4" s="149" t="s">
        <v>16</v>
      </c>
      <c r="G4" s="151"/>
      <c r="H4" s="148"/>
      <c r="I4" s="149" t="s">
        <v>14</v>
      </c>
      <c r="J4" s="150"/>
    </row>
    <row r="5" spans="2:12" x14ac:dyDescent="0.15">
      <c r="B5" s="146"/>
      <c r="C5" s="145"/>
      <c r="D5" s="154"/>
      <c r="E5" s="155"/>
      <c r="F5" s="145"/>
      <c r="G5" s="148"/>
      <c r="H5" s="148"/>
      <c r="I5" s="145"/>
      <c r="J5" s="143"/>
    </row>
    <row r="6" spans="2:12" ht="13.15" customHeight="1" x14ac:dyDescent="0.15">
      <c r="B6" s="144" t="s">
        <v>17</v>
      </c>
      <c r="C6" s="145"/>
      <c r="D6" s="156" t="s">
        <v>101</v>
      </c>
      <c r="E6" s="157"/>
      <c r="F6" s="149" t="s">
        <v>18</v>
      </c>
      <c r="G6" s="151"/>
      <c r="H6" s="148"/>
      <c r="I6" s="149" t="s">
        <v>14</v>
      </c>
      <c r="J6" s="150"/>
    </row>
    <row r="7" spans="2:12" x14ac:dyDescent="0.15">
      <c r="B7" s="146"/>
      <c r="C7" s="145"/>
      <c r="D7" s="158"/>
      <c r="E7" s="159"/>
      <c r="F7" s="145"/>
      <c r="G7" s="148"/>
      <c r="H7" s="148"/>
      <c r="I7" s="145"/>
      <c r="J7" s="143"/>
    </row>
    <row r="8" spans="2:12" x14ac:dyDescent="0.15">
      <c r="B8" s="144" t="s">
        <v>82</v>
      </c>
      <c r="C8" s="145"/>
      <c r="D8" s="147"/>
      <c r="E8" s="148"/>
      <c r="F8" s="149" t="s">
        <v>83</v>
      </c>
      <c r="G8" s="148"/>
      <c r="H8" s="148"/>
      <c r="I8" s="149" t="s">
        <v>84</v>
      </c>
      <c r="J8" s="150"/>
    </row>
    <row r="9" spans="2:12" x14ac:dyDescent="0.15">
      <c r="B9" s="146"/>
      <c r="C9" s="145"/>
      <c r="D9" s="148"/>
      <c r="E9" s="148"/>
      <c r="F9" s="145"/>
      <c r="G9" s="148"/>
      <c r="H9" s="148"/>
      <c r="I9" s="145"/>
      <c r="J9" s="143"/>
    </row>
    <row r="10" spans="2:12" x14ac:dyDescent="0.15">
      <c r="B10" s="144" t="s">
        <v>85</v>
      </c>
      <c r="C10" s="145"/>
      <c r="D10" s="151" t="s">
        <v>98</v>
      </c>
      <c r="E10" s="148"/>
      <c r="F10" s="149" t="s">
        <v>19</v>
      </c>
      <c r="G10" s="151"/>
      <c r="H10" s="148"/>
      <c r="I10" s="149" t="s">
        <v>20</v>
      </c>
      <c r="J10" s="142"/>
    </row>
    <row r="11" spans="2:12" x14ac:dyDescent="0.15">
      <c r="B11" s="146"/>
      <c r="C11" s="145"/>
      <c r="D11" s="148"/>
      <c r="E11" s="148"/>
      <c r="F11" s="145"/>
      <c r="G11" s="148"/>
      <c r="H11" s="148"/>
      <c r="I11" s="145"/>
      <c r="J11" s="143"/>
    </row>
    <row r="12" spans="2:12" ht="23.45" customHeight="1" thickBot="1" x14ac:dyDescent="0.2">
      <c r="B12" s="136" t="s">
        <v>21</v>
      </c>
      <c r="C12" s="137"/>
      <c r="D12" s="137"/>
      <c r="E12" s="137"/>
      <c r="F12" s="137"/>
      <c r="G12" s="137"/>
      <c r="H12" s="137"/>
      <c r="I12" s="137"/>
      <c r="J12" s="138"/>
    </row>
    <row r="13" spans="2:12" ht="26.45" customHeight="1" x14ac:dyDescent="0.15">
      <c r="B13" s="16" t="s">
        <v>22</v>
      </c>
      <c r="C13" s="139" t="s">
        <v>23</v>
      </c>
      <c r="D13" s="140"/>
      <c r="E13" s="17" t="s">
        <v>24</v>
      </c>
      <c r="F13" s="139" t="s">
        <v>25</v>
      </c>
      <c r="G13" s="140"/>
      <c r="H13" s="17" t="s">
        <v>26</v>
      </c>
      <c r="I13" s="139" t="s">
        <v>27</v>
      </c>
      <c r="J13" s="141"/>
    </row>
    <row r="14" spans="2:12" ht="15.2" customHeight="1" x14ac:dyDescent="0.15">
      <c r="B14" s="18" t="s">
        <v>28</v>
      </c>
      <c r="C14" s="19" t="s">
        <v>29</v>
      </c>
      <c r="D14" s="76">
        <f>SUM(rozpočet!G27)</f>
        <v>0</v>
      </c>
      <c r="E14" s="133" t="s">
        <v>30</v>
      </c>
      <c r="F14" s="134"/>
      <c r="G14" s="20">
        <v>0</v>
      </c>
      <c r="H14" s="133" t="s">
        <v>31</v>
      </c>
      <c r="I14" s="134"/>
      <c r="J14" s="21">
        <v>0</v>
      </c>
    </row>
    <row r="15" spans="2:12" ht="15.2" customHeight="1" x14ac:dyDescent="0.15">
      <c r="B15" s="18"/>
      <c r="C15" s="19" t="s">
        <v>32</v>
      </c>
      <c r="D15" s="20">
        <v>0</v>
      </c>
      <c r="E15" s="133" t="s">
        <v>33</v>
      </c>
      <c r="F15" s="134"/>
      <c r="G15" s="20">
        <v>0</v>
      </c>
      <c r="H15" s="133" t="s">
        <v>34</v>
      </c>
      <c r="I15" s="134"/>
      <c r="J15" s="21">
        <v>0</v>
      </c>
      <c r="L15" s="22"/>
    </row>
    <row r="16" spans="2:12" ht="15.2" customHeight="1" x14ac:dyDescent="0.15">
      <c r="B16" s="18" t="s">
        <v>35</v>
      </c>
      <c r="C16" s="19" t="s">
        <v>29</v>
      </c>
      <c r="D16" s="20">
        <v>0</v>
      </c>
      <c r="E16" s="133" t="s">
        <v>36</v>
      </c>
      <c r="F16" s="134"/>
      <c r="G16" s="20">
        <v>0</v>
      </c>
      <c r="H16" s="133" t="s">
        <v>37</v>
      </c>
      <c r="I16" s="134"/>
      <c r="J16" s="21">
        <v>0</v>
      </c>
    </row>
    <row r="17" spans="2:10" ht="15.2" customHeight="1" x14ac:dyDescent="0.15">
      <c r="B17" s="18"/>
      <c r="C17" s="19" t="s">
        <v>32</v>
      </c>
      <c r="D17" s="20">
        <v>0</v>
      </c>
      <c r="E17" s="133"/>
      <c r="F17" s="134"/>
      <c r="G17" s="23"/>
      <c r="H17" s="133" t="s">
        <v>38</v>
      </c>
      <c r="I17" s="134"/>
      <c r="J17" s="21">
        <v>0</v>
      </c>
    </row>
    <row r="18" spans="2:10" ht="15.2" customHeight="1" x14ac:dyDescent="0.15">
      <c r="B18" s="18" t="s">
        <v>39</v>
      </c>
      <c r="C18" s="19" t="s">
        <v>29</v>
      </c>
      <c r="D18" s="20">
        <v>0</v>
      </c>
      <c r="E18" s="133"/>
      <c r="F18" s="134"/>
      <c r="G18" s="23"/>
      <c r="H18" s="133" t="s">
        <v>40</v>
      </c>
      <c r="I18" s="134"/>
      <c r="J18" s="21">
        <v>0</v>
      </c>
    </row>
    <row r="19" spans="2:10" ht="15.2" customHeight="1" x14ac:dyDescent="0.15">
      <c r="B19" s="18"/>
      <c r="C19" s="19" t="s">
        <v>32</v>
      </c>
      <c r="D19" s="20">
        <v>0</v>
      </c>
      <c r="E19" s="133"/>
      <c r="F19" s="134"/>
      <c r="G19" s="23"/>
      <c r="H19" s="133" t="s">
        <v>41</v>
      </c>
      <c r="I19" s="134"/>
      <c r="J19" s="21">
        <v>0</v>
      </c>
    </row>
    <row r="20" spans="2:10" ht="15.2" customHeight="1" x14ac:dyDescent="0.15">
      <c r="B20" s="131" t="s">
        <v>42</v>
      </c>
      <c r="C20" s="132"/>
      <c r="D20" s="20">
        <v>0</v>
      </c>
      <c r="E20" s="133"/>
      <c r="F20" s="134"/>
      <c r="G20" s="23"/>
      <c r="H20" s="133"/>
      <c r="I20" s="134"/>
      <c r="J20" s="24"/>
    </row>
    <row r="21" spans="2:10" ht="15.2" customHeight="1" x14ac:dyDescent="0.15">
      <c r="B21" s="131" t="s">
        <v>43</v>
      </c>
      <c r="C21" s="132"/>
      <c r="D21" s="20">
        <v>0</v>
      </c>
      <c r="E21" s="133"/>
      <c r="F21" s="134"/>
      <c r="G21" s="23"/>
      <c r="H21" s="133"/>
      <c r="I21" s="134"/>
      <c r="J21" s="24"/>
    </row>
    <row r="22" spans="2:10" ht="16.7" customHeight="1" x14ac:dyDescent="0.15">
      <c r="B22" s="131" t="s">
        <v>44</v>
      </c>
      <c r="C22" s="132"/>
      <c r="D22" s="76">
        <f>SUM(D14:D21)</f>
        <v>0</v>
      </c>
      <c r="E22" s="135" t="s">
        <v>45</v>
      </c>
      <c r="F22" s="132"/>
      <c r="G22" s="76">
        <f>SUM(G14:G21)</f>
        <v>0</v>
      </c>
      <c r="H22" s="135" t="s">
        <v>46</v>
      </c>
      <c r="I22" s="132"/>
      <c r="J22" s="77">
        <f>SUM(J14:J21)</f>
        <v>0</v>
      </c>
    </row>
    <row r="23" spans="2:10" x14ac:dyDescent="0.15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2" customHeight="1" x14ac:dyDescent="0.15">
      <c r="B24" s="128" t="s">
        <v>47</v>
      </c>
      <c r="C24" s="129"/>
      <c r="D24" s="28">
        <v>0</v>
      </c>
      <c r="J24" s="29"/>
    </row>
    <row r="25" spans="2:10" ht="15.2" customHeight="1" x14ac:dyDescent="0.15">
      <c r="B25" s="128" t="s">
        <v>48</v>
      </c>
      <c r="C25" s="129"/>
      <c r="D25" s="28">
        <v>0</v>
      </c>
      <c r="E25" s="130" t="s">
        <v>49</v>
      </c>
      <c r="F25" s="129"/>
      <c r="G25" s="28">
        <f>ROUND(D25*(14/100),2)</f>
        <v>0</v>
      </c>
      <c r="H25" s="130" t="s">
        <v>9</v>
      </c>
      <c r="I25" s="129"/>
      <c r="J25" s="30">
        <f>SUM(D24:D26)</f>
        <v>0</v>
      </c>
    </row>
    <row r="26" spans="2:10" ht="15.2" customHeight="1" x14ac:dyDescent="0.15">
      <c r="B26" s="128" t="s">
        <v>50</v>
      </c>
      <c r="C26" s="129"/>
      <c r="D26" s="28">
        <f>D22+G22*J22</f>
        <v>0</v>
      </c>
      <c r="E26" s="130" t="s">
        <v>3</v>
      </c>
      <c r="F26" s="129"/>
      <c r="G26" s="28">
        <f>ROUND(D26*(21/100),2)</f>
        <v>0</v>
      </c>
      <c r="H26" s="130" t="s">
        <v>51</v>
      </c>
      <c r="I26" s="129"/>
      <c r="J26" s="30">
        <f>SUM(G25:G26)+J25</f>
        <v>0</v>
      </c>
    </row>
    <row r="27" spans="2:10" x14ac:dyDescent="0.15">
      <c r="B27" s="31"/>
      <c r="J27" s="29"/>
    </row>
    <row r="28" spans="2:10" ht="14.45" customHeight="1" x14ac:dyDescent="0.15">
      <c r="B28" s="118"/>
      <c r="C28" s="119"/>
      <c r="D28" s="120"/>
      <c r="E28" s="121" t="s">
        <v>13</v>
      </c>
      <c r="F28" s="122"/>
      <c r="G28" s="123"/>
      <c r="H28" s="121" t="s">
        <v>102</v>
      </c>
      <c r="I28" s="122"/>
      <c r="J28" s="124"/>
    </row>
    <row r="29" spans="2:10" ht="14.45" customHeight="1" x14ac:dyDescent="0.15">
      <c r="B29" s="110"/>
      <c r="C29" s="111"/>
      <c r="D29" s="112"/>
      <c r="E29" s="125" t="s">
        <v>100</v>
      </c>
      <c r="F29" s="126"/>
      <c r="G29" s="127"/>
      <c r="H29" s="113"/>
      <c r="I29" s="111"/>
      <c r="J29" s="114"/>
    </row>
    <row r="30" spans="2:10" ht="14.45" customHeight="1" x14ac:dyDescent="0.15">
      <c r="B30" s="110"/>
      <c r="C30" s="111"/>
      <c r="D30" s="112"/>
      <c r="E30" s="113"/>
      <c r="F30" s="111"/>
      <c r="G30" s="112"/>
      <c r="H30" s="113"/>
      <c r="I30" s="111"/>
      <c r="J30" s="114"/>
    </row>
    <row r="31" spans="2:10" ht="14.45" customHeight="1" x14ac:dyDescent="0.15">
      <c r="B31" s="110"/>
      <c r="C31" s="111"/>
      <c r="D31" s="112"/>
      <c r="E31" s="115"/>
      <c r="F31" s="116"/>
      <c r="G31" s="117"/>
      <c r="H31" s="113"/>
      <c r="I31" s="111"/>
      <c r="J31" s="114"/>
    </row>
    <row r="32" spans="2:10" ht="14.45" customHeight="1" thickBot="1" x14ac:dyDescent="0.2">
      <c r="B32" s="103"/>
      <c r="C32" s="104"/>
      <c r="D32" s="105"/>
      <c r="E32" s="106" t="s">
        <v>52</v>
      </c>
      <c r="F32" s="107"/>
      <c r="G32" s="108"/>
      <c r="H32" s="106" t="s">
        <v>52</v>
      </c>
      <c r="I32" s="107"/>
      <c r="J32" s="109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H35"/>
  <sheetViews>
    <sheetView showGridLines="0" workbookViewId="0">
      <selection activeCell="B1" sqref="B1:G1"/>
    </sheetView>
  </sheetViews>
  <sheetFormatPr defaultColWidth="10.5" defaultRowHeight="12" customHeight="1" x14ac:dyDescent="0.15"/>
  <cols>
    <col min="1" max="1" width="1.6640625" style="1" customWidth="1"/>
    <col min="2" max="2" width="18.33203125" style="2" customWidth="1"/>
    <col min="3" max="3" width="92.33203125" style="3" customWidth="1"/>
    <col min="4" max="4" width="10.1640625" style="3" customWidth="1"/>
    <col min="5" max="5" width="13.33203125" style="3" customWidth="1"/>
    <col min="6" max="6" width="17.1640625" style="4" customWidth="1"/>
    <col min="7" max="7" width="20.6640625" style="5" customWidth="1"/>
    <col min="8" max="8" width="60.83203125" style="1" customWidth="1"/>
    <col min="9" max="16384" width="10.5" style="1"/>
  </cols>
  <sheetData>
    <row r="1" spans="2:8" ht="27.75" customHeight="1" x14ac:dyDescent="0.15">
      <c r="B1" s="171" t="s">
        <v>79</v>
      </c>
      <c r="C1" s="171"/>
      <c r="D1" s="171"/>
      <c r="E1" s="171"/>
      <c r="F1" s="171"/>
      <c r="G1" s="171"/>
    </row>
    <row r="2" spans="2:8" ht="12.75" customHeight="1" x14ac:dyDescent="0.2">
      <c r="B2" s="74" t="s">
        <v>53</v>
      </c>
      <c r="C2" s="51" t="s">
        <v>97</v>
      </c>
      <c r="D2" s="12" t="s">
        <v>2</v>
      </c>
      <c r="E2" s="6"/>
      <c r="F2" s="6"/>
      <c r="G2" s="6"/>
    </row>
    <row r="3" spans="2:8" ht="12.75" customHeight="1" x14ac:dyDescent="0.2">
      <c r="B3" s="74" t="s">
        <v>87</v>
      </c>
      <c r="C3" s="51" t="s">
        <v>103</v>
      </c>
      <c r="D3" s="6"/>
      <c r="E3" s="6"/>
      <c r="F3" s="8"/>
      <c r="G3" s="6"/>
    </row>
    <row r="4" spans="2:8" ht="13.5" customHeight="1" x14ac:dyDescent="0.2">
      <c r="B4" s="75" t="s">
        <v>90</v>
      </c>
      <c r="C4" s="51" t="s">
        <v>104</v>
      </c>
      <c r="D4" s="7"/>
      <c r="E4" s="6"/>
      <c r="F4" s="6"/>
      <c r="G4" s="6"/>
    </row>
    <row r="5" spans="2:8" ht="27.75" customHeight="1" x14ac:dyDescent="0.2">
      <c r="B5" s="8" t="s">
        <v>89</v>
      </c>
      <c r="C5" s="51" t="s">
        <v>88</v>
      </c>
      <c r="D5" s="10"/>
      <c r="E5" s="8"/>
      <c r="F5" s="8"/>
      <c r="G5" s="8"/>
    </row>
    <row r="6" spans="2:8" ht="12.75" customHeight="1" x14ac:dyDescent="0.2">
      <c r="B6" s="8"/>
      <c r="C6" s="8"/>
      <c r="D6" s="10"/>
      <c r="E6" s="8" t="s">
        <v>54</v>
      </c>
      <c r="F6" s="6"/>
      <c r="G6" s="34" t="s">
        <v>2</v>
      </c>
    </row>
    <row r="7" spans="2:8" ht="12.75" customHeight="1" x14ac:dyDescent="0.2">
      <c r="B7" s="8" t="s">
        <v>1</v>
      </c>
      <c r="C7" s="9"/>
      <c r="D7" s="11"/>
      <c r="E7" s="9" t="s">
        <v>55</v>
      </c>
      <c r="F7" s="82"/>
      <c r="G7" s="35" t="s">
        <v>2</v>
      </c>
    </row>
    <row r="8" spans="2:8" ht="24" customHeight="1" thickBot="1" x14ac:dyDescent="0.2"/>
    <row r="9" spans="2:8" s="13" customFormat="1" ht="21.75" customHeight="1" thickBot="1" x14ac:dyDescent="0.2">
      <c r="B9" s="70" t="s">
        <v>86</v>
      </c>
      <c r="C9" s="71" t="s">
        <v>4</v>
      </c>
      <c r="D9" s="14" t="s">
        <v>0</v>
      </c>
      <c r="E9" s="71" t="s">
        <v>5</v>
      </c>
      <c r="F9" s="72" t="s">
        <v>6</v>
      </c>
      <c r="G9" s="73" t="s">
        <v>7</v>
      </c>
      <c r="H9" s="50" t="s">
        <v>56</v>
      </c>
    </row>
    <row r="10" spans="2:8" s="13" customFormat="1" ht="12.75" customHeight="1" x14ac:dyDescent="0.15">
      <c r="B10" s="91" t="s">
        <v>8</v>
      </c>
      <c r="C10" s="83" t="s">
        <v>60</v>
      </c>
      <c r="D10" s="46" t="s">
        <v>61</v>
      </c>
      <c r="E10" s="52">
        <v>1</v>
      </c>
      <c r="F10" s="53"/>
      <c r="G10" s="54">
        <f t="shared" ref="G10:G26" si="0">F10*E10</f>
        <v>0</v>
      </c>
      <c r="H10" s="32"/>
    </row>
    <row r="11" spans="2:8" s="13" customFormat="1" ht="12.75" customHeight="1" x14ac:dyDescent="0.15">
      <c r="B11" s="92">
        <v>11372</v>
      </c>
      <c r="C11" s="84" t="s">
        <v>91</v>
      </c>
      <c r="D11" s="40" t="s">
        <v>62</v>
      </c>
      <c r="E11" s="37">
        <v>117.5</v>
      </c>
      <c r="F11" s="38"/>
      <c r="G11" s="45">
        <f t="shared" si="0"/>
        <v>0</v>
      </c>
      <c r="H11" s="33" t="s">
        <v>106</v>
      </c>
    </row>
    <row r="12" spans="2:8" s="13" customFormat="1" ht="12.75" customHeight="1" x14ac:dyDescent="0.15">
      <c r="B12" s="92">
        <v>919111</v>
      </c>
      <c r="C12" s="84" t="s">
        <v>63</v>
      </c>
      <c r="D12" s="40" t="s">
        <v>64</v>
      </c>
      <c r="E12" s="37">
        <v>14</v>
      </c>
      <c r="F12" s="38"/>
      <c r="G12" s="45">
        <f t="shared" si="0"/>
        <v>0</v>
      </c>
      <c r="H12" s="33" t="s">
        <v>2</v>
      </c>
    </row>
    <row r="13" spans="2:8" s="13" customFormat="1" ht="12.75" customHeight="1" x14ac:dyDescent="0.15">
      <c r="B13" s="92" t="s">
        <v>58</v>
      </c>
      <c r="C13" s="84" t="s">
        <v>73</v>
      </c>
      <c r="D13" s="40" t="s">
        <v>62</v>
      </c>
      <c r="E13" s="37">
        <v>48</v>
      </c>
      <c r="F13" s="38"/>
      <c r="G13" s="45">
        <f t="shared" si="0"/>
        <v>0</v>
      </c>
      <c r="H13" s="33" t="s">
        <v>92</v>
      </c>
    </row>
    <row r="14" spans="2:8" s="13" customFormat="1" ht="12.75" customHeight="1" x14ac:dyDescent="0.15">
      <c r="B14" s="92" t="s">
        <v>57</v>
      </c>
      <c r="C14" s="84" t="s">
        <v>69</v>
      </c>
      <c r="D14" s="40" t="s">
        <v>65</v>
      </c>
      <c r="E14" s="37">
        <v>2350</v>
      </c>
      <c r="F14" s="38"/>
      <c r="G14" s="45">
        <f t="shared" si="0"/>
        <v>0</v>
      </c>
      <c r="H14" s="33"/>
    </row>
    <row r="15" spans="2:8" s="13" customFormat="1" ht="12.75" customHeight="1" x14ac:dyDescent="0.15">
      <c r="B15" s="92">
        <v>572213</v>
      </c>
      <c r="C15" s="84" t="s">
        <v>59</v>
      </c>
      <c r="D15" s="40" t="s">
        <v>65</v>
      </c>
      <c r="E15" s="37">
        <v>3310</v>
      </c>
      <c r="F15" s="38"/>
      <c r="G15" s="45">
        <f t="shared" si="0"/>
        <v>0</v>
      </c>
      <c r="H15" s="33"/>
    </row>
    <row r="16" spans="2:8" s="13" customFormat="1" ht="12.75" customHeight="1" x14ac:dyDescent="0.15">
      <c r="B16" s="92">
        <v>93818</v>
      </c>
      <c r="C16" s="84" t="s">
        <v>96</v>
      </c>
      <c r="D16" s="40" t="s">
        <v>65</v>
      </c>
      <c r="E16" s="37">
        <v>2350</v>
      </c>
      <c r="F16" s="38"/>
      <c r="G16" s="45">
        <f t="shared" si="0"/>
        <v>0</v>
      </c>
      <c r="H16" s="49"/>
    </row>
    <row r="17" spans="2:8" s="13" customFormat="1" ht="12.75" customHeight="1" x14ac:dyDescent="0.15">
      <c r="B17" s="93">
        <v>113761</v>
      </c>
      <c r="C17" s="85" t="s">
        <v>74</v>
      </c>
      <c r="D17" s="43" t="s">
        <v>64</v>
      </c>
      <c r="E17" s="44">
        <v>105</v>
      </c>
      <c r="F17" s="37"/>
      <c r="G17" s="45">
        <f t="shared" si="0"/>
        <v>0</v>
      </c>
      <c r="H17" s="33" t="s">
        <v>2</v>
      </c>
    </row>
    <row r="18" spans="2:8" s="13" customFormat="1" ht="12.75" customHeight="1" x14ac:dyDescent="0.15">
      <c r="B18" s="93">
        <v>931311</v>
      </c>
      <c r="C18" s="85" t="s">
        <v>75</v>
      </c>
      <c r="D18" s="43" t="s">
        <v>64</v>
      </c>
      <c r="E18" s="44">
        <v>105</v>
      </c>
      <c r="F18" s="37"/>
      <c r="G18" s="45">
        <f t="shared" si="0"/>
        <v>0</v>
      </c>
      <c r="H18" s="33" t="s">
        <v>2</v>
      </c>
    </row>
    <row r="19" spans="2:8" s="13" customFormat="1" ht="12.75" customHeight="1" x14ac:dyDescent="0.15">
      <c r="B19" s="93">
        <v>12922</v>
      </c>
      <c r="C19" s="85" t="s">
        <v>76</v>
      </c>
      <c r="D19" s="43" t="s">
        <v>65</v>
      </c>
      <c r="E19" s="44">
        <v>200</v>
      </c>
      <c r="F19" s="55"/>
      <c r="G19" s="45">
        <f t="shared" si="0"/>
        <v>0</v>
      </c>
      <c r="H19" s="33"/>
    </row>
    <row r="20" spans="2:8" s="13" customFormat="1" ht="28.5" customHeight="1" x14ac:dyDescent="0.15">
      <c r="B20" s="94" t="s">
        <v>70</v>
      </c>
      <c r="C20" s="86" t="s">
        <v>71</v>
      </c>
      <c r="D20" s="43" t="s">
        <v>66</v>
      </c>
      <c r="E20" s="44">
        <v>32</v>
      </c>
      <c r="F20" s="55"/>
      <c r="G20" s="45">
        <f t="shared" si="0"/>
        <v>0</v>
      </c>
      <c r="H20" s="33" t="s">
        <v>93</v>
      </c>
    </row>
    <row r="21" spans="2:8" s="13" customFormat="1" ht="50.25" customHeight="1" x14ac:dyDescent="0.15">
      <c r="B21" s="95"/>
      <c r="C21" s="87" t="s">
        <v>72</v>
      </c>
      <c r="D21" s="43"/>
      <c r="E21" s="44"/>
      <c r="F21" s="55"/>
      <c r="G21" s="45"/>
      <c r="H21" s="33"/>
    </row>
    <row r="22" spans="2:8" s="13" customFormat="1" ht="12.75" customHeight="1" x14ac:dyDescent="0.15">
      <c r="B22" s="93">
        <v>56962</v>
      </c>
      <c r="C22" s="85" t="s">
        <v>78</v>
      </c>
      <c r="D22" s="43" t="s">
        <v>65</v>
      </c>
      <c r="E22" s="44">
        <v>50</v>
      </c>
      <c r="F22" s="55"/>
      <c r="G22" s="45">
        <f t="shared" si="0"/>
        <v>0</v>
      </c>
      <c r="H22" s="33" t="s">
        <v>94</v>
      </c>
    </row>
    <row r="23" spans="2:8" s="13" customFormat="1" ht="12.75" customHeight="1" x14ac:dyDescent="0.15">
      <c r="B23" s="98"/>
      <c r="C23" s="102" t="s">
        <v>105</v>
      </c>
      <c r="D23" s="99"/>
      <c r="E23" s="100"/>
      <c r="F23" s="101"/>
      <c r="G23" s="79"/>
      <c r="H23" s="33"/>
    </row>
    <row r="24" spans="2:8" s="13" customFormat="1" ht="12.75" customHeight="1" x14ac:dyDescent="0.15">
      <c r="B24" s="96">
        <v>89921</v>
      </c>
      <c r="C24" s="88" t="s">
        <v>99</v>
      </c>
      <c r="D24" s="47" t="s">
        <v>77</v>
      </c>
      <c r="E24" s="78">
        <v>8</v>
      </c>
      <c r="F24" s="39"/>
      <c r="G24" s="79">
        <f t="shared" si="0"/>
        <v>0</v>
      </c>
      <c r="H24" s="32"/>
    </row>
    <row r="25" spans="2:8" s="13" customFormat="1" ht="12.75" customHeight="1" x14ac:dyDescent="0.15">
      <c r="B25" s="93">
        <v>89923</v>
      </c>
      <c r="C25" s="89" t="s">
        <v>95</v>
      </c>
      <c r="D25" s="43" t="s">
        <v>77</v>
      </c>
      <c r="E25" s="80">
        <v>10</v>
      </c>
      <c r="F25" s="81"/>
      <c r="G25" s="79">
        <f t="shared" si="0"/>
        <v>0</v>
      </c>
      <c r="H25" s="32"/>
    </row>
    <row r="26" spans="2:8" s="13" customFormat="1" ht="12.75" customHeight="1" thickBot="1" x14ac:dyDescent="0.2">
      <c r="B26" s="97" t="s">
        <v>67</v>
      </c>
      <c r="C26" s="90" t="s">
        <v>68</v>
      </c>
      <c r="D26" s="48" t="s">
        <v>77</v>
      </c>
      <c r="E26" s="41">
        <v>1</v>
      </c>
      <c r="F26" s="42"/>
      <c r="G26" s="56">
        <f t="shared" si="0"/>
        <v>0</v>
      </c>
      <c r="H26" s="36" t="s">
        <v>2</v>
      </c>
    </row>
    <row r="27" spans="2:8" s="13" customFormat="1" ht="15" x14ac:dyDescent="0.15">
      <c r="B27" s="57"/>
      <c r="C27" s="58" t="s">
        <v>9</v>
      </c>
      <c r="D27" s="59"/>
      <c r="E27" s="59"/>
      <c r="F27" s="60" t="s">
        <v>2</v>
      </c>
      <c r="G27" s="61">
        <f>SUM(G10:G26)</f>
        <v>0</v>
      </c>
    </row>
    <row r="28" spans="2:8" s="13" customFormat="1" ht="15" x14ac:dyDescent="0.15">
      <c r="B28" s="62"/>
      <c r="C28" s="63" t="s">
        <v>3</v>
      </c>
      <c r="D28" s="64"/>
      <c r="E28" s="64"/>
      <c r="F28" s="20" t="s">
        <v>2</v>
      </c>
      <c r="G28" s="65">
        <f>G27*0.21</f>
        <v>0</v>
      </c>
    </row>
    <row r="29" spans="2:8" s="13" customFormat="1" ht="15.75" thickBot="1" x14ac:dyDescent="0.2">
      <c r="B29" s="62"/>
      <c r="C29" s="66" t="s">
        <v>10</v>
      </c>
      <c r="D29" s="67"/>
      <c r="E29" s="67"/>
      <c r="F29" s="68" t="s">
        <v>2</v>
      </c>
      <c r="G29" s="69">
        <f>G28+G27</f>
        <v>0</v>
      </c>
    </row>
    <row r="30" spans="2:8" ht="24" customHeight="1" x14ac:dyDescent="0.15">
      <c r="H30" s="13"/>
    </row>
    <row r="31" spans="2:8" ht="12" customHeight="1" x14ac:dyDescent="0.15">
      <c r="H31" s="13"/>
    </row>
    <row r="32" spans="2:8" ht="12" customHeight="1" x14ac:dyDescent="0.15">
      <c r="H32" s="13"/>
    </row>
    <row r="33" spans="8:8" ht="12" customHeight="1" x14ac:dyDescent="0.15">
      <c r="H33" s="13"/>
    </row>
    <row r="34" spans="8:8" ht="12" customHeight="1" x14ac:dyDescent="0.15">
      <c r="H34" s="13"/>
    </row>
    <row r="35" spans="8:8" ht="12" customHeight="1" x14ac:dyDescent="0.15">
      <c r="H35" s="13"/>
    </row>
  </sheetData>
  <mergeCells count="1">
    <mergeCell ref="B1:G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  <ignoredErrors>
    <ignoredError sqref="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2024-07-30T07:27:40Z</cp:lastPrinted>
  <dcterms:created xsi:type="dcterms:W3CDTF">2014-05-16T09:31:30Z</dcterms:created>
  <dcterms:modified xsi:type="dcterms:W3CDTF">2024-08-09T07:33:44Z</dcterms:modified>
</cp:coreProperties>
</file>