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ladislav_rybar_ksus_cz/Documents/Dokumenty/Plocha/CMS Velké Popovice/Opravy silnic - rozpočty/Škody po zimě/Škody po zimě 2024/OTSKP/III-1052 Těptín/"/>
    </mc:Choice>
  </mc:AlternateContent>
  <xr:revisionPtr revIDLastSave="5" documentId="8_{97A73451-3C50-49A8-9478-3F6EB00478DF}" xr6:coauthVersionLast="47" xr6:coauthVersionMax="47" xr10:uidLastSave="{ED08D32A-F31F-4999-B146-DFBAA976C827}"/>
  <bookViews>
    <workbookView xWindow="-120" yWindow="-120" windowWidth="29040" windowHeight="15840" xr2:uid="{1F94C0C9-3400-4391-BAAE-86F5891D3990}"/>
  </bookViews>
  <sheets>
    <sheet name="Krycí list rozpočtu" sheetId="3" r:id="rId1"/>
    <sheet name="OTSK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6" l="1"/>
  <c r="H22" i="6"/>
  <c r="H21" i="6"/>
  <c r="H20" i="6"/>
  <c r="H19" i="6"/>
  <c r="H18" i="6"/>
  <c r="H17" i="6"/>
  <c r="H16" i="6"/>
  <c r="H24" i="6" s="1"/>
  <c r="H15" i="6"/>
  <c r="H14" i="6"/>
  <c r="H13" i="6"/>
  <c r="H12" i="6"/>
  <c r="H11" i="6"/>
  <c r="F25" i="3"/>
  <c r="I22" i="3"/>
  <c r="F22" i="3"/>
  <c r="C14" i="3" l="1"/>
  <c r="C22" i="3" s="1"/>
  <c r="C26" i="3" s="1"/>
  <c r="F26" i="3" s="1"/>
  <c r="H25" i="6"/>
  <c r="H26" i="6" s="1"/>
  <c r="I25" i="3" l="1"/>
  <c r="I26" i="3"/>
</calcChain>
</file>

<file path=xl/sharedStrings.xml><?xml version="1.0" encoding="utf-8"?>
<sst xmlns="http://schemas.openxmlformats.org/spreadsheetml/2006/main" count="159" uniqueCount="120">
  <si>
    <t>MJ</t>
  </si>
  <si>
    <t xml:space="preserve">Zhotovitel: </t>
  </si>
  <si>
    <t>m2</t>
  </si>
  <si>
    <t>DPH 21%</t>
  </si>
  <si>
    <t>kpl</t>
  </si>
  <si>
    <t>Celkem bez DPH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</si>
  <si>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</si>
  <si>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</si>
  <si>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</si>
  <si>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</si>
  <si>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</si>
  <si>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</si>
  <si>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</si>
  <si>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</si>
  <si>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</si>
  <si>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</si>
  <si>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</si>
  <si>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</si>
  <si>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</si>
  <si>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</si>
  <si>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</si>
  <si>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</si>
  <si>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</si>
  <si>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</si>
  <si>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</si>
  <si>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</si>
  <si>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</si>
  <si>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</si>
  <si>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</si>
  <si>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</si>
  <si>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</si>
  <si>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</si>
  <si>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</si>
  <si>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</si>
  <si>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</si>
  <si>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</si>
  <si>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</si>
  <si>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</si>
  <si>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</si>
  <si>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</si>
  <si>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</si>
  <si>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</si>
  <si>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</si>
  <si>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</si>
  <si>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</si>
  <si>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</si>
  <si>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</si>
  <si>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</si>
  <si>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Objednatel</t>
  </si>
  <si>
    <t>Zhotovitel</t>
  </si>
  <si>
    <t>Datum, razítko a podpis</t>
  </si>
  <si>
    <t>ks</t>
  </si>
  <si>
    <t>VÝŠKOVÁ ÚPRAVA KRYCÍCH HRNCŮ</t>
  </si>
  <si>
    <t>00066001 - CZ00066001</t>
  </si>
  <si>
    <t>oprava povrchu</t>
  </si>
  <si>
    <t>Lokalita(staničení):</t>
  </si>
  <si>
    <t>Termín výstavby:</t>
  </si>
  <si>
    <t>ZO za KSUSSK:</t>
  </si>
  <si>
    <t>Podpis ZO:</t>
  </si>
  <si>
    <t>Zdroj finacování:</t>
  </si>
  <si>
    <t>L. Rybář, CMS V. Popovice</t>
  </si>
  <si>
    <t>Ing. Aleš Čermák, Ph.D., MBA</t>
  </si>
  <si>
    <t>Stavba: III/1052 Těptín</t>
  </si>
  <si>
    <t>III/1052 Těptín</t>
  </si>
  <si>
    <t>km 5,141 - 7,484</t>
  </si>
  <si>
    <t>ROZPOČET</t>
  </si>
  <si>
    <t xml:space="preserve">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</si>
  <si>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</si>
  <si>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Zpracoval:   </t>
  </si>
  <si>
    <t xml:space="preserve">Datum:   </t>
  </si>
  <si>
    <t>P. Č.</t>
  </si>
  <si>
    <t>OTSKP</t>
  </si>
  <si>
    <t>Číslo položky</t>
  </si>
  <si>
    <t>Popis položky</t>
  </si>
  <si>
    <t>Výměra</t>
  </si>
  <si>
    <t>Kč/MJ</t>
  </si>
  <si>
    <t>Celkem Kč</t>
  </si>
  <si>
    <t>hmotnost              t</t>
  </si>
  <si>
    <t>hmotnost  celkem</t>
  </si>
  <si>
    <t>poznámky</t>
  </si>
  <si>
    <t>1.</t>
  </si>
  <si>
    <t>SSD1</t>
  </si>
  <si>
    <t>FRÉZOVÁNÍ ZPEVNĚNÝCH PLOCH ASFALTOVÝCH, ODVOZ DO 20KM</t>
  </si>
  <si>
    <t>m3</t>
  </si>
  <si>
    <t>2.</t>
  </si>
  <si>
    <t>SSD9</t>
  </si>
  <si>
    <t>ŘEZÁNÍ ASFALTOVÉHO KRYTU VOZOVEK TL DO 50MM</t>
  </si>
  <si>
    <t>3.</t>
  </si>
  <si>
    <t>OČIŠTĚNÍ ASFALT. VOZOVEK ZAMETENÍM</t>
  </si>
  <si>
    <t>4.</t>
  </si>
  <si>
    <t>SSD5</t>
  </si>
  <si>
    <t>574A04</t>
  </si>
  <si>
    <t>ASFALTOVÝ BETON PRO OBRUSNÉ VRSTVY AC 11+, 11S - VYROVNÁVKA</t>
  </si>
  <si>
    <t>5.</t>
  </si>
  <si>
    <t>6.</t>
  </si>
  <si>
    <t>SPOJOVACÍ POSTŘIK Z EMULZE DO 1,0KG/M2</t>
  </si>
  <si>
    <t>7.</t>
  </si>
  <si>
    <t>574A44</t>
  </si>
  <si>
    <t>ASFALTOVÝ BETON PRO OBRUSNÉ VRSTVY ACO 11+, 11S TL. 50MM</t>
  </si>
  <si>
    <t>8.</t>
  </si>
  <si>
    <t>FRÉZOVÁNÍ DRÁŽKY PRŮŘEZU DO 200MM2 V ASFALTOVÉ VOZOVCE</t>
  </si>
  <si>
    <t>m</t>
  </si>
  <si>
    <t>9.</t>
  </si>
  <si>
    <t>TĚSNĚNÍ DILATAČ SPAR ASF ZÁLIVKOU PRŮŘ DO 200MM2</t>
  </si>
  <si>
    <t>10.</t>
  </si>
  <si>
    <t>SSD8</t>
  </si>
  <si>
    <t>VÝŠKOVÁ ÚPRAVA POKLOPŮ, MŘÍŽÍ</t>
  </si>
  <si>
    <t>11.</t>
  </si>
  <si>
    <t>12.</t>
  </si>
  <si>
    <t>ZPEVNĚNÍ KRAJNIC Z RECYKLOVANÉHO MATERIÁLU TL DO 100MM</t>
  </si>
  <si>
    <t>13.</t>
  </si>
  <si>
    <t>VDZ V4 12,5 cm</t>
  </si>
  <si>
    <t>R položka</t>
  </si>
  <si>
    <t>DIO vč. zajištění, zjištění a vytyčení inž. sítí, geodetické zaměření stavby</t>
  </si>
  <si>
    <t>Celkem vč. DPH</t>
  </si>
  <si>
    <t>Objekt:  sil. III/1052                  km 5,141 - 7,484 (2343 bm)</t>
  </si>
  <si>
    <t>VODOR DOPRAV ZNAČ PLASTEM STRUKTURÁLNÍ NEHLUČNÉ - DOD A POKLÁDKA</t>
  </si>
  <si>
    <t>(odkup recyklátu 70,- Kč/t)</t>
  </si>
  <si>
    <t>Škody po zimě 2024</t>
  </si>
  <si>
    <t>Ing. Petr Holan; Vladimír Kratochvíl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</si>
</sst>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4" fontId="15" fillId="2" borderId="3" xfId="0" applyNumberFormat="1" applyFont="1" applyFill="1" applyBorder="1" applyAlignment="1" applyProtection="1">
      <alignment horizontal="right" vertical="center"/>
    </xf>
    <xf numFmtId="4" fontId="15" fillId="2" borderId="4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7" fillId="0" borderId="3" xfId="0" applyNumberFormat="1" applyFont="1" applyBorder="1" applyAlignment="1" applyProtection="1">
      <alignment horizontal="left" vertical="center"/>
    </xf>
    <xf numFmtId="4" fontId="7" fillId="0" borderId="3" xfId="0" applyNumberFormat="1" applyFont="1" applyBorder="1" applyAlignment="1" applyProtection="1">
      <alignment horizontal="right" vertical="center"/>
    </xf>
    <xf numFmtId="4" fontId="7" fillId="0" borderId="4" xfId="0" applyNumberFormat="1" applyFont="1" applyBorder="1" applyAlignment="1" applyProtection="1">
      <alignment horizontal="right" vertical="center"/>
    </xf>
    <xf numFmtId="4" fontId="10" fillId="0" borderId="0" xfId="0" applyNumberFormat="1" applyFont="1" applyAlignment="1" applyProtection="1">
      <alignment vertical="center"/>
    </xf>
    <xf numFmtId="49" fontId="7" fillId="0" borderId="3" xfId="0" applyNumberFormat="1" applyFont="1" applyBorder="1" applyAlignment="1" applyProtection="1">
      <alignment horizontal="right" vertical="center"/>
    </xf>
    <xf numFmtId="49" fontId="7" fillId="0" borderId="4" xfId="0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/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49" fontId="15" fillId="0" borderId="11" xfId="0" applyNumberFormat="1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20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22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39" fontId="22" fillId="0" borderId="0" xfId="0" applyNumberFormat="1" applyFont="1" applyAlignment="1" applyProtection="1">
      <alignment horizontal="right" vertical="top"/>
    </xf>
    <xf numFmtId="39" fontId="22" fillId="0" borderId="0" xfId="0" applyNumberFormat="1" applyFont="1" applyAlignment="1" applyProtection="1">
      <alignment horizontal="center" vertical="top"/>
    </xf>
    <xf numFmtId="0" fontId="2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5" fillId="0" borderId="0" xfId="0" applyNumberFormat="1" applyFont="1" applyAlignment="1" applyProtection="1">
      <alignment vertical="top"/>
    </xf>
    <xf numFmtId="0" fontId="8" fillId="3" borderId="12" xfId="0" applyFont="1" applyFill="1" applyBorder="1" applyAlignment="1" applyProtection="1">
      <alignment horizontal="center" vertical="top"/>
    </xf>
    <xf numFmtId="0" fontId="8" fillId="3" borderId="13" xfId="0" applyFont="1" applyFill="1" applyBorder="1" applyAlignment="1" applyProtection="1">
      <alignment vertical="top"/>
    </xf>
    <xf numFmtId="0" fontId="8" fillId="3" borderId="14" xfId="0" applyFont="1" applyFill="1" applyBorder="1" applyAlignment="1" applyProtection="1">
      <alignment vertical="top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vertical="top"/>
    </xf>
    <xf numFmtId="0" fontId="0" fillId="0" borderId="3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8" fillId="0" borderId="18" xfId="0" applyFont="1" applyBorder="1" applyAlignment="1" applyProtection="1">
      <alignment vertical="top"/>
    </xf>
    <xf numFmtId="0" fontId="16" fillId="0" borderId="7" xfId="0" applyFont="1" applyBorder="1" applyAlignment="1" applyProtection="1">
      <alignment horizontal="center" vertical="top"/>
    </xf>
    <xf numFmtId="2" fontId="16" fillId="0" borderId="3" xfId="0" applyNumberFormat="1" applyFont="1" applyBorder="1" applyAlignment="1" applyProtection="1">
      <alignment horizontal="center" vertical="top"/>
    </xf>
    <xf numFmtId="3" fontId="16" fillId="0" borderId="7" xfId="0" applyNumberFormat="1" applyFont="1" applyBorder="1" applyAlignment="1" applyProtection="1">
      <alignment vertical="top"/>
    </xf>
    <xf numFmtId="0" fontId="16" fillId="0" borderId="3" xfId="0" applyFont="1" applyBorder="1" applyAlignment="1" applyProtection="1">
      <alignment vertical="top"/>
    </xf>
    <xf numFmtId="0" fontId="8" fillId="0" borderId="5" xfId="0" applyFont="1" applyBorder="1" applyAlignment="1" applyProtection="1">
      <alignment horizontal="center" vertical="top"/>
    </xf>
    <xf numFmtId="0" fontId="8" fillId="0" borderId="16" xfId="0" applyFont="1" applyBorder="1" applyAlignment="1" applyProtection="1">
      <alignment vertical="top"/>
    </xf>
    <xf numFmtId="0" fontId="8" fillId="0" borderId="16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top"/>
    </xf>
    <xf numFmtId="0" fontId="8" fillId="0" borderId="3" xfId="0" applyFont="1" applyBorder="1" applyAlignment="1" applyProtection="1">
      <alignment horizontal="center" vertical="center"/>
    </xf>
    <xf numFmtId="2" fontId="7" fillId="0" borderId="3" xfId="0" applyNumberFormat="1" applyFont="1" applyBorder="1" applyAlignment="1" applyProtection="1">
      <alignment vertical="top"/>
    </xf>
    <xf numFmtId="4" fontId="7" fillId="0" borderId="3" xfId="0" applyNumberFormat="1" applyFont="1" applyBorder="1" applyAlignment="1" applyProtection="1">
      <alignment vertical="top"/>
    </xf>
    <xf numFmtId="4" fontId="7" fillId="0" borderId="4" xfId="0" applyNumberFormat="1" applyFont="1" applyBorder="1" applyAlignment="1" applyProtection="1">
      <alignment vertical="top"/>
    </xf>
    <xf numFmtId="0" fontId="16" fillId="0" borderId="3" xfId="0" applyFont="1" applyBorder="1" applyAlignment="1" applyProtection="1">
      <alignment horizontal="center" vertical="top"/>
    </xf>
    <xf numFmtId="0" fontId="8" fillId="0" borderId="5" xfId="0" applyFont="1" applyBorder="1" applyAlignment="1" applyProtection="1">
      <alignment horizontal="center" vertical="center"/>
    </xf>
    <xf numFmtId="1" fontId="8" fillId="0" borderId="16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vertical="center"/>
    </xf>
    <xf numFmtId="0" fontId="8" fillId="0" borderId="19" xfId="0" applyFont="1" applyBorder="1" applyAlignment="1" applyProtection="1">
      <alignment horizontal="center" vertical="top"/>
    </xf>
    <xf numFmtId="39" fontId="7" fillId="0" borderId="3" xfId="0" applyNumberFormat="1" applyFont="1" applyBorder="1" applyAlignment="1" applyProtection="1">
      <alignment vertical="top"/>
    </xf>
    <xf numFmtId="0" fontId="16" fillId="0" borderId="20" xfId="0" applyFont="1" applyBorder="1" applyAlignment="1" applyProtection="1">
      <alignment horizontal="center" vertical="top"/>
    </xf>
    <xf numFmtId="4" fontId="16" fillId="0" borderId="3" xfId="0" applyNumberFormat="1" applyFont="1" applyBorder="1" applyAlignment="1" applyProtection="1">
      <alignment horizontal="center" vertical="top"/>
    </xf>
    <xf numFmtId="3" fontId="16" fillId="0" borderId="20" xfId="0" applyNumberFormat="1" applyFont="1" applyBorder="1" applyAlignment="1" applyProtection="1">
      <alignment vertical="top"/>
    </xf>
    <xf numFmtId="4" fontId="7" fillId="4" borderId="3" xfId="0" applyNumberFormat="1" applyFont="1" applyFill="1" applyBorder="1" applyAlignment="1" applyProtection="1">
      <alignment vertical="top"/>
    </xf>
    <xf numFmtId="0" fontId="8" fillId="0" borderId="21" xfId="0" applyFont="1" applyBorder="1" applyAlignment="1" applyProtection="1">
      <alignment horizontal="center" vertical="top"/>
    </xf>
    <xf numFmtId="0" fontId="8" fillId="0" borderId="22" xfId="0" applyFont="1" applyBorder="1" applyAlignment="1" applyProtection="1">
      <alignment vertical="top"/>
    </xf>
    <xf numFmtId="0" fontId="8" fillId="0" borderId="23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2" fontId="7" fillId="0" borderId="22" xfId="0" applyNumberFormat="1" applyFont="1" applyBorder="1" applyAlignment="1" applyProtection="1">
      <alignment vertical="top"/>
    </xf>
    <xf numFmtId="4" fontId="7" fillId="0" borderId="22" xfId="0" applyNumberFormat="1" applyFont="1" applyBorder="1" applyAlignment="1" applyProtection="1">
      <alignment vertical="top"/>
    </xf>
    <xf numFmtId="0" fontId="0" fillId="0" borderId="20" xfId="0" applyBorder="1" applyAlignment="1" applyProtection="1">
      <alignment horizontal="center" vertical="top"/>
    </xf>
    <xf numFmtId="3" fontId="0" fillId="0" borderId="20" xfId="0" applyNumberFormat="1" applyBorder="1" applyAlignment="1" applyProtection="1">
      <alignment vertical="top"/>
    </xf>
    <xf numFmtId="0" fontId="0" fillId="0" borderId="20" xfId="0" applyBorder="1" applyAlignment="1" applyProtection="1">
      <alignment vertical="top"/>
    </xf>
    <xf numFmtId="4" fontId="7" fillId="0" borderId="0" xfId="0" applyNumberFormat="1" applyFont="1" applyAlignment="1" applyProtection="1">
      <alignment vertical="top"/>
    </xf>
    <xf numFmtId="0" fontId="8" fillId="0" borderId="24" xfId="0" applyFont="1" applyBorder="1" applyAlignment="1" applyProtection="1">
      <alignment vertical="top"/>
    </xf>
    <xf numFmtId="4" fontId="7" fillId="0" borderId="18" xfId="0" applyNumberFormat="1" applyFont="1" applyBorder="1" applyAlignment="1" applyProtection="1">
      <alignment horizontal="right" vertical="top"/>
    </xf>
    <xf numFmtId="4" fontId="8" fillId="0" borderId="25" xfId="0" applyNumberFormat="1" applyFont="1" applyBorder="1" applyAlignment="1" applyProtection="1">
      <alignment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8" fillId="0" borderId="5" xfId="0" applyFont="1" applyBorder="1" applyAlignment="1" applyProtection="1">
      <alignment vertical="top"/>
    </xf>
    <xf numFmtId="4" fontId="7" fillId="0" borderId="3" xfId="0" applyNumberFormat="1" applyFont="1" applyBorder="1" applyAlignment="1" applyProtection="1">
      <alignment horizontal="right" vertical="top"/>
    </xf>
    <xf numFmtId="4" fontId="8" fillId="0" borderId="4" xfId="0" applyNumberFormat="1" applyFont="1" applyBorder="1" applyAlignment="1" applyProtection="1">
      <alignment vertical="top"/>
    </xf>
    <xf numFmtId="0" fontId="8" fillId="0" borderId="21" xfId="0" applyFont="1" applyBorder="1" applyAlignment="1" applyProtection="1">
      <alignment vertical="top"/>
    </xf>
    <xf numFmtId="0" fontId="8" fillId="0" borderId="26" xfId="0" applyFont="1" applyBorder="1" applyAlignment="1" applyProtection="1">
      <alignment vertical="top"/>
    </xf>
    <xf numFmtId="4" fontId="7" fillId="0" borderId="26" xfId="0" applyNumberFormat="1" applyFont="1" applyBorder="1" applyAlignment="1" applyProtection="1">
      <alignment horizontal="right" vertical="top"/>
    </xf>
    <xf numFmtId="4" fontId="8" fillId="0" borderId="27" xfId="0" applyNumberFormat="1" applyFont="1" applyBorder="1" applyAlignment="1" applyProtection="1">
      <alignment vertical="top"/>
    </xf>
    <xf numFmtId="0" fontId="8" fillId="0" borderId="1" xfId="0" applyFont="1" applyBorder="1" applyAlignment="1" applyProtection="1">
      <alignment horizontal="center" vertical="top"/>
    </xf>
    <xf numFmtId="0" fontId="8" fillId="0" borderId="28" xfId="0" applyFont="1" applyBorder="1" applyAlignment="1" applyProtection="1">
      <alignment vertical="top"/>
    </xf>
    <xf numFmtId="0" fontId="8" fillId="0" borderId="2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top"/>
    </xf>
    <xf numFmtId="0" fontId="8" fillId="0" borderId="2" xfId="0" applyFont="1" applyBorder="1" applyAlignment="1" applyProtection="1">
      <alignment horizontal="center" vertical="center"/>
    </xf>
    <xf numFmtId="2" fontId="7" fillId="0" borderId="2" xfId="0" applyNumberFormat="1" applyFont="1" applyBorder="1" applyAlignment="1" applyProtection="1">
      <alignment vertical="top"/>
    </xf>
    <xf numFmtId="4" fontId="7" fillId="0" borderId="2" xfId="0" applyNumberFormat="1" applyFont="1" applyBorder="1" applyAlignment="1" applyProtection="1">
      <alignment vertical="top"/>
    </xf>
    <xf numFmtId="4" fontId="7" fillId="0" borderId="29" xfId="0" applyNumberFormat="1" applyFont="1" applyBorder="1" applyAlignment="1" applyProtection="1">
      <alignment vertical="top"/>
    </xf>
    <xf numFmtId="2" fontId="8" fillId="0" borderId="3" xfId="0" applyNumberFormat="1" applyFont="1" applyBorder="1" applyAlignment="1" applyProtection="1">
      <alignment vertical="top"/>
    </xf>
    <xf numFmtId="4" fontId="7" fillId="0" borderId="27" xfId="0" applyNumberFormat="1" applyFont="1" applyBorder="1" applyAlignment="1" applyProtection="1">
      <alignment vertical="top"/>
    </xf>
    <xf numFmtId="0" fontId="25" fillId="0" borderId="3" xfId="0" applyFont="1" applyBorder="1" applyAlignment="1" applyProtection="1">
      <alignment vertical="top"/>
    </xf>
    <xf numFmtId="4" fontId="0" fillId="0" borderId="0" xfId="0" applyNumberFormat="1" applyAlignment="1" applyProtection="1">
      <alignment vertical="top"/>
    </xf>
    <xf numFmtId="49" fontId="7" fillId="0" borderId="30" xfId="0" applyNumberFormat="1" applyFont="1" applyBorder="1" applyAlignment="1" applyProtection="1">
      <alignment horizontal="left" vertical="center"/>
    </xf>
    <xf numFmtId="49" fontId="7" fillId="0" borderId="31" xfId="0" applyNumberFormat="1" applyFont="1" applyBorder="1" applyAlignment="1" applyProtection="1">
      <alignment horizontal="left" vertical="center"/>
    </xf>
    <xf numFmtId="49" fontId="7" fillId="0" borderId="23" xfId="0" applyNumberFormat="1" applyFont="1" applyBorder="1" applyAlignment="1" applyProtection="1">
      <alignment horizontal="left" vertical="center"/>
    </xf>
    <xf numFmtId="49" fontId="7" fillId="0" borderId="32" xfId="0" applyNumberFormat="1" applyFont="1" applyBorder="1" applyAlignment="1" applyProtection="1">
      <alignment horizontal="left" vertical="center"/>
    </xf>
    <xf numFmtId="49" fontId="7" fillId="0" borderId="33" xfId="0" applyNumberFormat="1" applyFont="1" applyBorder="1" applyAlignment="1" applyProtection="1">
      <alignment horizontal="left" vertical="center"/>
    </xf>
    <xf numFmtId="49" fontId="7" fillId="0" borderId="10" xfId="0" applyNumberFormat="1" applyFont="1" applyBorder="1" applyAlignment="1" applyProtection="1">
      <alignment horizontal="left" vertical="center"/>
    </xf>
    <xf numFmtId="49" fontId="7" fillId="0" borderId="0" xfId="0" applyNumberFormat="1" applyFont="1" applyAlignment="1" applyProtection="1">
      <alignment horizontal="left" vertical="center"/>
    </xf>
    <xf numFmtId="49" fontId="7" fillId="0" borderId="34" xfId="0" applyNumberFormat="1" applyFont="1" applyBorder="1" applyAlignment="1" applyProtection="1">
      <alignment horizontal="left" vertical="center"/>
    </xf>
    <xf numFmtId="49" fontId="15" fillId="0" borderId="11" xfId="0" applyNumberFormat="1" applyFont="1" applyBorder="1" applyAlignment="1" applyProtection="1">
      <alignment horizontal="left" vertical="center"/>
    </xf>
    <xf numFmtId="49" fontId="15" fillId="0" borderId="0" xfId="0" applyNumberFormat="1" applyFont="1" applyAlignment="1" applyProtection="1">
      <alignment horizontal="left" vertical="center"/>
    </xf>
    <xf numFmtId="49" fontId="15" fillId="0" borderId="34" xfId="0" applyNumberFormat="1" applyFont="1" applyBorder="1" applyAlignment="1" applyProtection="1">
      <alignment horizontal="left" vertical="center"/>
    </xf>
    <xf numFmtId="49" fontId="7" fillId="0" borderId="11" xfId="0" applyNumberFormat="1" applyFont="1" applyBorder="1" applyAlignment="1" applyProtection="1">
      <alignment horizontal="left" vertical="center"/>
    </xf>
    <xf numFmtId="49" fontId="7" fillId="0" borderId="9" xfId="0" applyNumberFormat="1" applyFont="1" applyBorder="1" applyAlignment="1" applyProtection="1">
      <alignment horizontal="left" vertical="center"/>
    </xf>
    <xf numFmtId="49" fontId="7" fillId="0" borderId="35" xfId="0" applyNumberFormat="1" applyFont="1" applyBorder="1" applyAlignment="1" applyProtection="1">
      <alignment horizontal="left" vertical="center"/>
    </xf>
    <xf numFmtId="49" fontId="7" fillId="0" borderId="20" xfId="0" applyNumberFormat="1" applyFont="1" applyBorder="1" applyAlignment="1" applyProtection="1">
      <alignment horizontal="left" vertical="center"/>
    </xf>
    <xf numFmtId="49" fontId="7" fillId="0" borderId="36" xfId="0" applyNumberFormat="1" applyFont="1" applyBorder="1" applyAlignment="1" applyProtection="1">
      <alignment horizontal="left" vertical="center"/>
    </xf>
    <xf numFmtId="49" fontId="7" fillId="0" borderId="37" xfId="0" applyNumberFormat="1" applyFont="1" applyBorder="1" applyAlignment="1" applyProtection="1">
      <alignment horizontal="left" vertical="center"/>
    </xf>
    <xf numFmtId="49" fontId="7" fillId="0" borderId="38" xfId="0" applyNumberFormat="1" applyFont="1" applyBorder="1" applyAlignment="1" applyProtection="1">
      <alignment horizontal="left" vertical="center"/>
    </xf>
    <xf numFmtId="49" fontId="15" fillId="2" borderId="6" xfId="0" applyNumberFormat="1" applyFont="1" applyFill="1" applyBorder="1" applyAlignment="1" applyProtection="1">
      <alignment horizontal="left" vertical="center"/>
    </xf>
    <xf numFmtId="49" fontId="15" fillId="2" borderId="16" xfId="0" applyNumberFormat="1" applyFont="1" applyFill="1" applyBorder="1" applyAlignment="1" applyProtection="1">
      <alignment horizontal="left" vertical="center"/>
    </xf>
    <xf numFmtId="49" fontId="15" fillId="2" borderId="17" xfId="0" applyNumberFormat="1" applyFont="1" applyFill="1" applyBorder="1" applyAlignment="1" applyProtection="1">
      <alignment horizontal="left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16" xfId="0" applyNumberFormat="1" applyFont="1" applyBorder="1" applyAlignment="1" applyProtection="1">
      <alignment horizontal="left" vertical="center"/>
    </xf>
    <xf numFmtId="49" fontId="7" fillId="0" borderId="17" xfId="0" applyNumberFormat="1" applyFont="1" applyBorder="1" applyAlignment="1" applyProtection="1">
      <alignment horizontal="left" vertical="center"/>
    </xf>
    <xf numFmtId="49" fontId="7" fillId="0" borderId="16" xfId="0" applyNumberFormat="1" applyFont="1" applyBorder="1" applyAlignment="1" applyProtection="1">
      <alignment horizontal="left" vertical="center"/>
    </xf>
    <xf numFmtId="49" fontId="15" fillId="0" borderId="17" xfId="0" applyNumberFormat="1" applyFont="1" applyBorder="1" applyAlignment="1" applyProtection="1">
      <alignment horizontal="left" vertical="center"/>
    </xf>
    <xf numFmtId="49" fontId="12" fillId="0" borderId="39" xfId="0" applyNumberFormat="1" applyFont="1" applyBorder="1" applyAlignment="1" applyProtection="1">
      <alignment horizontal="center" vertical="center"/>
    </xf>
    <xf numFmtId="49" fontId="12" fillId="0" borderId="40" xfId="0" applyNumberFormat="1" applyFont="1" applyBorder="1" applyAlignment="1" applyProtection="1">
      <alignment horizontal="center" vertical="center"/>
    </xf>
    <xf numFmtId="49" fontId="12" fillId="0" borderId="41" xfId="0" applyNumberFormat="1" applyFont="1" applyBorder="1" applyAlignment="1" applyProtection="1">
      <alignment horizontal="center" vertical="center"/>
    </xf>
    <xf numFmtId="49" fontId="14" fillId="0" borderId="42" xfId="0" applyNumberFormat="1" applyFont="1" applyBorder="1" applyAlignment="1" applyProtection="1">
      <alignment horizontal="left" vertical="center"/>
    </xf>
    <xf numFmtId="49" fontId="14" fillId="0" borderId="28" xfId="0" applyNumberFormat="1" applyFont="1" applyBorder="1" applyAlignment="1" applyProtection="1">
      <alignment horizontal="left" vertical="center"/>
    </xf>
    <xf numFmtId="49" fontId="14" fillId="0" borderId="43" xfId="0" applyNumberFormat="1" applyFont="1" applyBorder="1" applyAlignment="1" applyProtection="1">
      <alignment horizontal="left" vertical="center"/>
    </xf>
    <xf numFmtId="49" fontId="10" fillId="0" borderId="35" xfId="0" applyNumberFormat="1" applyFont="1" applyBorder="1" applyAlignment="1" applyProtection="1">
      <alignment horizontal="left" vertical="center"/>
    </xf>
    <xf numFmtId="49" fontId="10" fillId="0" borderId="36" xfId="0" applyNumberFormat="1" applyFont="1" applyBorder="1" applyAlignment="1" applyProtection="1">
      <alignment horizontal="left" vertical="center"/>
    </xf>
    <xf numFmtId="49" fontId="10" fillId="0" borderId="44" xfId="0" applyNumberFormat="1" applyFont="1" applyBorder="1" applyAlignment="1" applyProtection="1">
      <alignment horizontal="left" vertical="center"/>
    </xf>
    <xf numFmtId="49" fontId="10" fillId="0" borderId="45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center" vertical="center"/>
    </xf>
    <xf numFmtId="49" fontId="18" fillId="0" borderId="46" xfId="0" applyNumberFormat="1" applyFont="1" applyBorder="1" applyAlignment="1" applyProtection="1">
      <alignment horizontal="center" vertical="center"/>
    </xf>
    <xf numFmtId="49" fontId="18" fillId="0" borderId="45" xfId="0" applyNumberFormat="1" applyFont="1" applyBorder="1" applyAlignment="1" applyProtection="1">
      <alignment horizontal="center" vertical="center"/>
    </xf>
    <xf numFmtId="49" fontId="10" fillId="0" borderId="47" xfId="0" applyNumberFormat="1" applyFont="1" applyBorder="1" applyAlignment="1" applyProtection="1">
      <alignment horizontal="left" vertical="center"/>
    </xf>
    <xf numFmtId="49" fontId="10" fillId="0" borderId="18" xfId="0" applyNumberFormat="1" applyFont="1" applyBorder="1" applyAlignment="1" applyProtection="1">
      <alignment horizontal="left" vertical="center"/>
    </xf>
    <xf numFmtId="49" fontId="10" fillId="0" borderId="37" xfId="0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</xf>
    <xf numFmtId="49" fontId="10" fillId="0" borderId="46" xfId="0" applyNumberFormat="1" applyFont="1" applyBorder="1" applyAlignment="1" applyProtection="1">
      <alignment horizontal="center" vertical="center"/>
    </xf>
    <xf numFmtId="49" fontId="10" fillId="0" borderId="45" xfId="0" applyNumberFormat="1" applyFont="1" applyBorder="1" applyAlignment="1" applyProtection="1">
      <alignment horizontal="center" vertical="center"/>
    </xf>
    <xf numFmtId="14" fontId="10" fillId="0" borderId="48" xfId="0" applyNumberFormat="1" applyFont="1" applyBorder="1" applyAlignment="1" applyProtection="1">
      <alignment horizontal="center" vertical="center"/>
    </xf>
    <xf numFmtId="14" fontId="10" fillId="0" borderId="25" xfId="0" applyNumberFormat="1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17" fillId="0" borderId="46" xfId="0" applyFont="1" applyBorder="1" applyAlignment="1" applyProtection="1">
      <alignment horizontal="center" vertical="center"/>
    </xf>
    <xf numFmtId="0" fontId="17" fillId="0" borderId="45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</xf>
    <xf numFmtId="49" fontId="10" fillId="0" borderId="48" xfId="0" applyNumberFormat="1" applyFont="1" applyBorder="1" applyAlignment="1" applyProtection="1">
      <alignment horizontal="left" vertical="center"/>
    </xf>
    <xf numFmtId="49" fontId="10" fillId="0" borderId="25" xfId="0" applyNumberFormat="1" applyFont="1" applyBorder="1" applyAlignment="1" applyProtection="1">
      <alignment horizontal="left" vertical="center"/>
    </xf>
    <xf numFmtId="49" fontId="17" fillId="0" borderId="37" xfId="0" applyNumberFormat="1" applyFont="1" applyBorder="1" applyAlignment="1" applyProtection="1">
      <alignment horizontal="center" vertical="center" wrapText="1"/>
    </xf>
    <xf numFmtId="49" fontId="17" fillId="0" borderId="36" xfId="0" applyNumberFormat="1" applyFont="1" applyBorder="1" applyAlignment="1" applyProtection="1">
      <alignment horizontal="center" vertical="center" wrapText="1"/>
    </xf>
    <xf numFmtId="49" fontId="17" fillId="0" borderId="46" xfId="0" applyNumberFormat="1" applyFont="1" applyBorder="1" applyAlignment="1" applyProtection="1">
      <alignment horizontal="center" vertical="center" wrapText="1"/>
    </xf>
    <xf numFmtId="49" fontId="17" fillId="0" borderId="45" xfId="0" applyNumberFormat="1" applyFont="1" applyBorder="1" applyAlignment="1" applyProtection="1">
      <alignment horizontal="center" vertical="center" wrapText="1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46" xfId="0" applyNumberFormat="1" applyFont="1" applyBorder="1" applyAlignment="1" applyProtection="1">
      <alignment horizontal="center" vertical="center"/>
    </xf>
    <xf numFmtId="49" fontId="17" fillId="0" borderId="45" xfId="0" applyNumberFormat="1" applyFont="1" applyBorder="1" applyAlignment="1" applyProtection="1">
      <alignment horizontal="center" vertical="center"/>
    </xf>
    <xf numFmtId="49" fontId="17" fillId="0" borderId="48" xfId="0" applyNumberFormat="1" applyFont="1" applyBorder="1" applyAlignment="1" applyProtection="1">
      <alignment horizontal="center" vertical="center"/>
    </xf>
    <xf numFmtId="49" fontId="17" fillId="0" borderId="25" xfId="0" applyNumberFormat="1" applyFont="1" applyBorder="1" applyAlignment="1" applyProtection="1">
      <alignment horizontal="center" vertical="center"/>
    </xf>
    <xf numFmtId="49" fontId="11" fillId="0" borderId="37" xfId="0" applyNumberFormat="1" applyFont="1" applyBorder="1" applyAlignment="1" applyProtection="1">
      <alignment horizontal="center" vertical="center" wrapText="1"/>
    </xf>
    <xf numFmtId="49" fontId="11" fillId="0" borderId="36" xfId="0" applyNumberFormat="1" applyFont="1" applyBorder="1" applyAlignment="1" applyProtection="1">
      <alignment horizontal="center" vertical="center" wrapText="1"/>
    </xf>
    <xf numFmtId="49" fontId="11" fillId="0" borderId="46" xfId="0" applyNumberFormat="1" applyFont="1" applyBorder="1" applyAlignment="1" applyProtection="1">
      <alignment horizontal="center" vertical="center" wrapText="1"/>
    </xf>
    <xf numFmtId="49" fontId="11" fillId="0" borderId="45" xfId="0" applyNumberFormat="1" applyFont="1" applyBorder="1" applyAlignment="1" applyProtection="1">
      <alignment horizontal="center" vertical="center" wrapText="1"/>
    </xf>
    <xf numFmtId="49" fontId="10" fillId="0" borderId="37" xfId="0" applyNumberFormat="1" applyFont="1" applyBorder="1" applyAlignment="1" applyProtection="1">
      <alignment horizontal="left" vertical="center"/>
    </xf>
    <xf numFmtId="49" fontId="10" fillId="0" borderId="46" xfId="0" applyNumberFormat="1" applyFont="1" applyBorder="1" applyAlignment="1" applyProtection="1">
      <alignment horizontal="left" vertical="center"/>
    </xf>
    <xf numFmtId="49" fontId="9" fillId="0" borderId="31" xfId="0" applyNumberFormat="1" applyFont="1" applyBorder="1" applyAlignment="1" applyProtection="1">
      <alignment horizontal="center" vertical="center"/>
    </xf>
    <xf numFmtId="49" fontId="10" fillId="0" borderId="49" xfId="0" applyNumberFormat="1" applyFont="1" applyBorder="1" applyAlignment="1" applyProtection="1">
      <alignment horizontal="left" vertical="center"/>
    </xf>
    <xf numFmtId="49" fontId="10" fillId="0" borderId="50" xfId="0" applyNumberFormat="1" applyFont="1" applyBorder="1" applyAlignment="1" applyProtection="1">
      <alignment horizontal="left" vertical="center"/>
    </xf>
    <xf numFmtId="49" fontId="11" fillId="0" borderId="51" xfId="0" applyNumberFormat="1" applyFont="1" applyBorder="1" applyAlignment="1" applyProtection="1">
      <alignment horizontal="center" vertical="center" wrapText="1"/>
    </xf>
    <xf numFmtId="49" fontId="11" fillId="0" borderId="50" xfId="0" applyNumberFormat="1" applyFont="1" applyBorder="1" applyAlignment="1" applyProtection="1">
      <alignment horizontal="center" vertical="center" wrapText="1"/>
    </xf>
    <xf numFmtId="49" fontId="10" fillId="0" borderId="52" xfId="0" applyNumberFormat="1" applyFont="1" applyBorder="1" applyAlignment="1" applyProtection="1">
      <alignment horizontal="left" vertical="center"/>
    </xf>
    <xf numFmtId="49" fontId="10" fillId="0" borderId="51" xfId="0" applyNumberFormat="1" applyFont="1" applyBorder="1" applyAlignment="1" applyProtection="1">
      <alignment horizontal="center" vertical="center"/>
    </xf>
    <xf numFmtId="49" fontId="10" fillId="0" borderId="50" xfId="0" applyNumberFormat="1" applyFont="1" applyBorder="1" applyAlignment="1" applyProtection="1">
      <alignment horizontal="center" vertical="center"/>
    </xf>
    <xf numFmtId="49" fontId="10" fillId="0" borderId="53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 xr:uid="{EAE83C5D-9067-4B8A-B4BB-9605696AE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85725</xdr:rowOff>
    </xdr:from>
    <xdr:to>
      <xdr:col>2</xdr:col>
      <xdr:colOff>1381125</xdr:colOff>
      <xdr:row>31</xdr:row>
      <xdr:rowOff>152400</xdr:rowOff>
    </xdr:to>
    <xdr:pic>
      <xdr:nvPicPr>
        <xdr:cNvPr id="1210" name="obrázek 1" descr="C:\Users\jiri.prochazka\Desktop\logo_ksus.png">
          <a:extLst>
            <a:ext uri="{FF2B5EF4-FFF2-40B4-BE49-F238E27FC236}">
              <a16:creationId xmlns:a16="http://schemas.microsoft.com/office/drawing/2014/main" id="{F8866CE9-F298-5E62-EBD3-AD225D1D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2819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85725</xdr:rowOff>
    </xdr:from>
    <xdr:to>
      <xdr:col>2</xdr:col>
      <xdr:colOff>1381125</xdr:colOff>
      <xdr:row>31</xdr:row>
      <xdr:rowOff>152400</xdr:rowOff>
    </xdr:to>
    <xdr:pic>
      <xdr:nvPicPr>
        <xdr:cNvPr id="1211" name="obrázek 1" descr="C:\Users\jiri.prochazka\Desktop\logo_ksus.png">
          <a:extLst>
            <a:ext uri="{FF2B5EF4-FFF2-40B4-BE49-F238E27FC236}">
              <a16:creationId xmlns:a16="http://schemas.microsoft.com/office/drawing/2014/main" id="{690E7035-FA1D-9187-B0A2-012B4514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2819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D126-A66F-4AF0-8313-4965FF5947A7}">
  <dimension ref="A1:K32"/>
  <sheetViews>
    <sheetView tabSelected="1" workbookViewId="0">
      <selection activeCell="C14" sqref="C14"/>
    </sheetView>
  </sheetViews>
  <sheetFormatPr defaultColWidth="13.33203125" defaultRowHeight="12.75" x14ac:dyDescent="0.15"/>
  <cols>
    <col min="1" max="1" width="13.33203125" style="5" customWidth="1"/>
    <col min="2" max="2" width="11.83203125" style="5" customWidth="1"/>
    <col min="3" max="3" width="25.33203125" style="5" customWidth="1"/>
    <col min="4" max="4" width="11.83203125" style="5" customWidth="1"/>
    <col min="5" max="5" width="17.1640625" style="5" customWidth="1"/>
    <col min="6" max="6" width="26.33203125" style="5" customWidth="1"/>
    <col min="7" max="7" width="13.33203125" style="5" customWidth="1"/>
    <col min="8" max="8" width="13.83203125" style="5" customWidth="1"/>
    <col min="9" max="9" width="26.1640625" style="5" customWidth="1"/>
    <col min="10" max="10" width="13.33203125" style="5"/>
    <col min="11" max="11" width="13.6640625" style="5" bestFit="1" customWidth="1"/>
    <col min="12" max="16384" width="13.33203125" style="5"/>
  </cols>
  <sheetData>
    <row r="1" spans="1:11" ht="30.75" thickBot="1" x14ac:dyDescent="0.2">
      <c r="A1" s="185" t="s">
        <v>7</v>
      </c>
      <c r="B1" s="185"/>
      <c r="C1" s="185"/>
      <c r="D1" s="185"/>
      <c r="E1" s="185"/>
      <c r="F1" s="185"/>
      <c r="G1" s="185"/>
      <c r="H1" s="185"/>
      <c r="I1" s="185"/>
    </row>
    <row r="2" spans="1:11" ht="12.75" customHeight="1" x14ac:dyDescent="0.15">
      <c r="A2" s="186" t="s">
        <v>8</v>
      </c>
      <c r="B2" s="187"/>
      <c r="C2" s="188" t="s">
        <v>63</v>
      </c>
      <c r="D2" s="189"/>
      <c r="E2" s="190" t="s">
        <v>9</v>
      </c>
      <c r="F2" s="191" t="s">
        <v>10</v>
      </c>
      <c r="G2" s="192"/>
      <c r="H2" s="190" t="s">
        <v>11</v>
      </c>
      <c r="I2" s="193" t="s">
        <v>53</v>
      </c>
    </row>
    <row r="3" spans="1:11" x14ac:dyDescent="0.15">
      <c r="A3" s="145"/>
      <c r="B3" s="146"/>
      <c r="C3" s="181"/>
      <c r="D3" s="182"/>
      <c r="E3" s="152"/>
      <c r="F3" s="155"/>
      <c r="G3" s="156"/>
      <c r="H3" s="152"/>
      <c r="I3" s="194"/>
    </row>
    <row r="4" spans="1:11" x14ac:dyDescent="0.15">
      <c r="A4" s="143" t="s">
        <v>12</v>
      </c>
      <c r="B4" s="144"/>
      <c r="C4" s="179" t="s">
        <v>54</v>
      </c>
      <c r="D4" s="180"/>
      <c r="E4" s="151" t="s">
        <v>13</v>
      </c>
      <c r="F4" s="183"/>
      <c r="G4" s="144"/>
      <c r="H4" s="151" t="s">
        <v>11</v>
      </c>
      <c r="I4" s="167"/>
    </row>
    <row r="5" spans="1:11" x14ac:dyDescent="0.15">
      <c r="A5" s="145"/>
      <c r="B5" s="146"/>
      <c r="C5" s="181"/>
      <c r="D5" s="182"/>
      <c r="E5" s="152"/>
      <c r="F5" s="184"/>
      <c r="G5" s="146"/>
      <c r="H5" s="152"/>
      <c r="I5" s="168"/>
    </row>
    <row r="6" spans="1:11" x14ac:dyDescent="0.15">
      <c r="A6" s="143" t="s">
        <v>55</v>
      </c>
      <c r="B6" s="144"/>
      <c r="C6" s="169" t="s">
        <v>64</v>
      </c>
      <c r="D6" s="170"/>
      <c r="E6" s="151" t="s">
        <v>14</v>
      </c>
      <c r="F6" s="173"/>
      <c r="G6" s="174"/>
      <c r="H6" s="151" t="s">
        <v>11</v>
      </c>
      <c r="I6" s="177"/>
    </row>
    <row r="7" spans="1:11" x14ac:dyDescent="0.15">
      <c r="A7" s="145"/>
      <c r="B7" s="146"/>
      <c r="C7" s="171"/>
      <c r="D7" s="172"/>
      <c r="E7" s="152"/>
      <c r="F7" s="175"/>
      <c r="G7" s="176"/>
      <c r="H7" s="152"/>
      <c r="I7" s="178"/>
    </row>
    <row r="8" spans="1:11" x14ac:dyDescent="0.15">
      <c r="A8" s="143" t="s">
        <v>56</v>
      </c>
      <c r="B8" s="144"/>
      <c r="C8" s="159">
        <v>2024</v>
      </c>
      <c r="D8" s="160"/>
      <c r="E8" s="151" t="s">
        <v>57</v>
      </c>
      <c r="F8" s="163" t="s">
        <v>119</v>
      </c>
      <c r="G8" s="164"/>
      <c r="H8" s="151" t="s">
        <v>58</v>
      </c>
      <c r="I8" s="167"/>
    </row>
    <row r="9" spans="1:11" x14ac:dyDescent="0.15">
      <c r="A9" s="145"/>
      <c r="B9" s="146"/>
      <c r="C9" s="161"/>
      <c r="D9" s="162"/>
      <c r="E9" s="152"/>
      <c r="F9" s="165"/>
      <c r="G9" s="166"/>
      <c r="H9" s="152"/>
      <c r="I9" s="168"/>
    </row>
    <row r="10" spans="1:11" x14ac:dyDescent="0.15">
      <c r="A10" s="143" t="s">
        <v>59</v>
      </c>
      <c r="B10" s="144"/>
      <c r="C10" s="147" t="s">
        <v>118</v>
      </c>
      <c r="D10" s="148"/>
      <c r="E10" s="151" t="s">
        <v>15</v>
      </c>
      <c r="F10" s="153" t="s">
        <v>60</v>
      </c>
      <c r="G10" s="154"/>
      <c r="H10" s="151" t="s">
        <v>16</v>
      </c>
      <c r="I10" s="157">
        <v>45474</v>
      </c>
    </row>
    <row r="11" spans="1:11" x14ac:dyDescent="0.15">
      <c r="A11" s="145"/>
      <c r="B11" s="146"/>
      <c r="C11" s="149"/>
      <c r="D11" s="150"/>
      <c r="E11" s="152"/>
      <c r="F11" s="155"/>
      <c r="G11" s="156"/>
      <c r="H11" s="152"/>
      <c r="I11" s="158"/>
    </row>
    <row r="12" spans="1:11" ht="24" thickBot="1" x14ac:dyDescent="0.2">
      <c r="A12" s="137" t="s">
        <v>17</v>
      </c>
      <c r="B12" s="138"/>
      <c r="C12" s="138"/>
      <c r="D12" s="138"/>
      <c r="E12" s="138"/>
      <c r="F12" s="138"/>
      <c r="G12" s="138"/>
      <c r="H12" s="138"/>
      <c r="I12" s="139"/>
    </row>
    <row r="13" spans="1:11" ht="26.25" x14ac:dyDescent="0.15">
      <c r="A13" s="1" t="s">
        <v>18</v>
      </c>
      <c r="B13" s="140" t="s">
        <v>19</v>
      </c>
      <c r="C13" s="141"/>
      <c r="D13" s="2" t="s">
        <v>20</v>
      </c>
      <c r="E13" s="140" t="s">
        <v>21</v>
      </c>
      <c r="F13" s="141"/>
      <c r="G13" s="2" t="s">
        <v>22</v>
      </c>
      <c r="H13" s="140" t="s">
        <v>23</v>
      </c>
      <c r="I13" s="142"/>
    </row>
    <row r="14" spans="1:11" ht="15.75" x14ac:dyDescent="0.15">
      <c r="A14" s="6" t="s">
        <v>24</v>
      </c>
      <c r="B14" s="7" t="s">
        <v>25</v>
      </c>
      <c r="C14" s="8">
        <f>SUM(OTSKP!H24)</f>
        <v>0</v>
      </c>
      <c r="D14" s="134" t="s">
        <v>26</v>
      </c>
      <c r="E14" s="135"/>
      <c r="F14" s="8">
        <v>0</v>
      </c>
      <c r="G14" s="134" t="s">
        <v>27</v>
      </c>
      <c r="H14" s="135"/>
      <c r="I14" s="9">
        <v>0</v>
      </c>
    </row>
    <row r="15" spans="1:11" ht="15.75" x14ac:dyDescent="0.15">
      <c r="A15" s="6"/>
      <c r="B15" s="7" t="s">
        <v>28</v>
      </c>
      <c r="C15" s="8">
        <v>0</v>
      </c>
      <c r="D15" s="134" t="s">
        <v>29</v>
      </c>
      <c r="E15" s="135"/>
      <c r="F15" s="8">
        <v>0</v>
      </c>
      <c r="G15" s="134" t="s">
        <v>30</v>
      </c>
      <c r="H15" s="135"/>
      <c r="I15" s="9">
        <v>0</v>
      </c>
      <c r="K15" s="10"/>
    </row>
    <row r="16" spans="1:11" ht="15.75" x14ac:dyDescent="0.15">
      <c r="A16" s="6" t="s">
        <v>31</v>
      </c>
      <c r="B16" s="7" t="s">
        <v>25</v>
      </c>
      <c r="C16" s="8">
        <v>0</v>
      </c>
      <c r="D16" s="134" t="s">
        <v>32</v>
      </c>
      <c r="E16" s="135"/>
      <c r="F16" s="8">
        <v>0</v>
      </c>
      <c r="G16" s="134" t="s">
        <v>33</v>
      </c>
      <c r="H16" s="135"/>
      <c r="I16" s="9">
        <v>0</v>
      </c>
    </row>
    <row r="17" spans="1:9" ht="15.75" x14ac:dyDescent="0.15">
      <c r="A17" s="6"/>
      <c r="B17" s="7" t="s">
        <v>28</v>
      </c>
      <c r="C17" s="8">
        <v>0</v>
      </c>
      <c r="D17" s="134"/>
      <c r="E17" s="135"/>
      <c r="F17" s="11"/>
      <c r="G17" s="134" t="s">
        <v>34</v>
      </c>
      <c r="H17" s="135"/>
      <c r="I17" s="9">
        <v>0</v>
      </c>
    </row>
    <row r="18" spans="1:9" ht="15.75" x14ac:dyDescent="0.15">
      <c r="A18" s="6" t="s">
        <v>35</v>
      </c>
      <c r="B18" s="7" t="s">
        <v>25</v>
      </c>
      <c r="C18" s="8">
        <v>0</v>
      </c>
      <c r="D18" s="134"/>
      <c r="E18" s="135"/>
      <c r="F18" s="11"/>
      <c r="G18" s="134" t="s">
        <v>36</v>
      </c>
      <c r="H18" s="135"/>
      <c r="I18" s="9">
        <v>0</v>
      </c>
    </row>
    <row r="19" spans="1:9" ht="15.75" x14ac:dyDescent="0.15">
      <c r="A19" s="6"/>
      <c r="B19" s="7" t="s">
        <v>28</v>
      </c>
      <c r="C19" s="8">
        <v>0</v>
      </c>
      <c r="D19" s="134"/>
      <c r="E19" s="135"/>
      <c r="F19" s="11"/>
      <c r="G19" s="134" t="s">
        <v>37</v>
      </c>
      <c r="H19" s="135"/>
      <c r="I19" s="9">
        <v>0</v>
      </c>
    </row>
    <row r="20" spans="1:9" ht="15.75" x14ac:dyDescent="0.15">
      <c r="A20" s="132" t="s">
        <v>38</v>
      </c>
      <c r="B20" s="133"/>
      <c r="C20" s="8">
        <v>0</v>
      </c>
      <c r="D20" s="134"/>
      <c r="E20" s="135"/>
      <c r="F20" s="11"/>
      <c r="G20" s="134"/>
      <c r="H20" s="135"/>
      <c r="I20" s="12"/>
    </row>
    <row r="21" spans="1:9" ht="15.75" x14ac:dyDescent="0.15">
      <c r="A21" s="132" t="s">
        <v>39</v>
      </c>
      <c r="B21" s="133"/>
      <c r="C21" s="8">
        <v>0</v>
      </c>
      <c r="D21" s="134"/>
      <c r="E21" s="135"/>
      <c r="F21" s="11"/>
      <c r="G21" s="134"/>
      <c r="H21" s="135"/>
      <c r="I21" s="12"/>
    </row>
    <row r="22" spans="1:9" ht="15.75" x14ac:dyDescent="0.2">
      <c r="A22" s="132" t="s">
        <v>40</v>
      </c>
      <c r="B22" s="133"/>
      <c r="C22" s="13">
        <f>SUM(C14:C21)</f>
        <v>0</v>
      </c>
      <c r="D22" s="136" t="s">
        <v>41</v>
      </c>
      <c r="E22" s="133"/>
      <c r="F22" s="8">
        <f>SUM(F14:F21)</f>
        <v>0</v>
      </c>
      <c r="G22" s="136" t="s">
        <v>42</v>
      </c>
      <c r="H22" s="133"/>
      <c r="I22" s="9">
        <f>SUM(I14:I21)</f>
        <v>0</v>
      </c>
    </row>
    <row r="23" spans="1:9" x14ac:dyDescent="0.15">
      <c r="A23" s="14"/>
      <c r="B23" s="15"/>
      <c r="C23" s="15"/>
      <c r="D23" s="15"/>
      <c r="E23" s="15"/>
      <c r="F23" s="15"/>
      <c r="G23" s="15"/>
      <c r="H23" s="15"/>
      <c r="I23" s="16"/>
    </row>
    <row r="24" spans="1:9" ht="15.75" x14ac:dyDescent="0.15">
      <c r="A24" s="129" t="s">
        <v>43</v>
      </c>
      <c r="B24" s="130"/>
      <c r="C24" s="3">
        <v>0</v>
      </c>
      <c r="I24" s="17"/>
    </row>
    <row r="25" spans="1:9" ht="15.75" x14ac:dyDescent="0.15">
      <c r="A25" s="129" t="s">
        <v>44</v>
      </c>
      <c r="B25" s="130"/>
      <c r="C25" s="3">
        <v>0</v>
      </c>
      <c r="D25" s="131" t="s">
        <v>45</v>
      </c>
      <c r="E25" s="130"/>
      <c r="F25" s="3">
        <f>ROUND(C25*(14/100),2)</f>
        <v>0</v>
      </c>
      <c r="G25" s="131" t="s">
        <v>5</v>
      </c>
      <c r="H25" s="130"/>
      <c r="I25" s="4">
        <f>SUM(C24:C26)</f>
        <v>0</v>
      </c>
    </row>
    <row r="26" spans="1:9" ht="15.75" x14ac:dyDescent="0.15">
      <c r="A26" s="129" t="s">
        <v>46</v>
      </c>
      <c r="B26" s="130"/>
      <c r="C26" s="3">
        <f>C22+F22*I22</f>
        <v>0</v>
      </c>
      <c r="D26" s="131" t="s">
        <v>3</v>
      </c>
      <c r="E26" s="130"/>
      <c r="F26" s="3">
        <f>ROUND(C26*(21/100),2)</f>
        <v>0</v>
      </c>
      <c r="G26" s="131" t="s">
        <v>47</v>
      </c>
      <c r="H26" s="130"/>
      <c r="I26" s="4">
        <f>SUM(F25:F26)+I25</f>
        <v>0</v>
      </c>
    </row>
    <row r="27" spans="1:9" x14ac:dyDescent="0.15">
      <c r="A27" s="18"/>
      <c r="I27" s="17"/>
    </row>
    <row r="28" spans="1:9" ht="15" x14ac:dyDescent="0.15">
      <c r="A28" s="124"/>
      <c r="B28" s="125"/>
      <c r="C28" s="126"/>
      <c r="D28" s="127" t="s">
        <v>48</v>
      </c>
      <c r="E28" s="125"/>
      <c r="F28" s="126"/>
      <c r="G28" s="127" t="s">
        <v>49</v>
      </c>
      <c r="H28" s="125"/>
      <c r="I28" s="128"/>
    </row>
    <row r="29" spans="1:9" ht="15" x14ac:dyDescent="0.15">
      <c r="A29" s="116"/>
      <c r="B29" s="117"/>
      <c r="C29" s="118"/>
      <c r="D29" s="122"/>
      <c r="E29" s="117"/>
      <c r="F29" s="118"/>
      <c r="G29" s="122"/>
      <c r="H29" s="117"/>
      <c r="I29" s="123"/>
    </row>
    <row r="30" spans="1:9" ht="15.75" x14ac:dyDescent="0.15">
      <c r="A30" s="116"/>
      <c r="B30" s="117"/>
      <c r="C30" s="118"/>
      <c r="D30" s="119" t="s">
        <v>61</v>
      </c>
      <c r="E30" s="120"/>
      <c r="F30" s="121"/>
      <c r="G30" s="19"/>
      <c r="H30" s="20"/>
      <c r="I30" s="21"/>
    </row>
    <row r="31" spans="1:9" ht="15" x14ac:dyDescent="0.15">
      <c r="A31" s="116"/>
      <c r="B31" s="117"/>
      <c r="C31" s="118"/>
      <c r="D31" s="122"/>
      <c r="E31" s="117"/>
      <c r="F31" s="118"/>
      <c r="G31" s="122"/>
      <c r="H31" s="117"/>
      <c r="I31" s="123"/>
    </row>
    <row r="32" spans="1:9" ht="15.75" thickBot="1" x14ac:dyDescent="0.2">
      <c r="A32" s="111"/>
      <c r="B32" s="112"/>
      <c r="C32" s="113"/>
      <c r="D32" s="114" t="s">
        <v>50</v>
      </c>
      <c r="E32" s="112"/>
      <c r="F32" s="113"/>
      <c r="G32" s="114" t="s">
        <v>50</v>
      </c>
      <c r="H32" s="112"/>
      <c r="I32" s="115"/>
    </row>
  </sheetData>
  <mergeCells count="77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A31:C31"/>
    <mergeCell ref="D31:F31"/>
    <mergeCell ref="G31:I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B65F-7A59-4CD9-9AD6-EA54A96B11FB}">
  <dimension ref="A1:L32"/>
  <sheetViews>
    <sheetView workbookViewId="0">
      <selection activeCell="D32" sqref="D32"/>
    </sheetView>
  </sheetViews>
  <sheetFormatPr defaultRowHeight="10.5" x14ac:dyDescent="0.15"/>
  <cols>
    <col min="2" max="2" width="10.5" bestFit="1" customWidth="1"/>
    <col min="3" max="3" width="16.83203125" bestFit="1" customWidth="1"/>
    <col min="4" max="4" width="105.5" bestFit="1" customWidth="1"/>
    <col min="5" max="5" width="7.83203125" customWidth="1"/>
    <col min="6" max="6" width="12.6640625" bestFit="1" customWidth="1"/>
    <col min="7" max="7" width="13.33203125" bestFit="1" customWidth="1"/>
    <col min="8" max="8" width="19" customWidth="1"/>
    <col min="9" max="9" width="12" bestFit="1" customWidth="1"/>
    <col min="12" max="12" width="53.33203125" bestFit="1" customWidth="1"/>
  </cols>
  <sheetData>
    <row r="1" spans="1:12" ht="18" x14ac:dyDescent="0.15">
      <c r="A1" s="22" t="s">
        <v>65</v>
      </c>
      <c r="C1" s="195" t="s">
        <v>66</v>
      </c>
      <c r="D1" s="195"/>
      <c r="E1" s="195"/>
      <c r="F1" s="195"/>
      <c r="G1" s="195"/>
      <c r="H1" s="195"/>
      <c r="I1" s="23"/>
    </row>
    <row r="2" spans="1:12" ht="12.75" x14ac:dyDescent="0.2">
      <c r="A2" s="24" t="s">
        <v>62</v>
      </c>
      <c r="C2" s="23"/>
      <c r="D2" s="25"/>
      <c r="E2" s="26" t="s">
        <v>66</v>
      </c>
      <c r="F2" s="25"/>
      <c r="G2" s="25"/>
      <c r="H2" s="25"/>
      <c r="I2" s="27"/>
    </row>
    <row r="3" spans="1:12" ht="12" x14ac:dyDescent="0.2">
      <c r="A3" s="25" t="s">
        <v>115</v>
      </c>
      <c r="C3" s="23"/>
      <c r="D3" s="25"/>
      <c r="E3" s="25"/>
      <c r="F3" s="25"/>
      <c r="G3" s="28"/>
      <c r="H3" s="25"/>
      <c r="I3" s="27"/>
    </row>
    <row r="4" spans="1:12" ht="12" x14ac:dyDescent="0.2">
      <c r="C4" s="29"/>
      <c r="D4" s="25"/>
      <c r="E4" s="29"/>
      <c r="F4" s="25"/>
      <c r="G4" s="25"/>
      <c r="H4" s="25"/>
      <c r="I4" s="27"/>
    </row>
    <row r="5" spans="1:12" ht="11.25" x14ac:dyDescent="0.15">
      <c r="C5" s="30"/>
      <c r="D5" s="31"/>
      <c r="E5" s="32"/>
      <c r="F5" s="31"/>
      <c r="G5" s="33"/>
      <c r="H5" s="34"/>
      <c r="I5" s="35"/>
    </row>
    <row r="6" spans="1:12" ht="15.75" x14ac:dyDescent="0.25">
      <c r="A6" s="28" t="s">
        <v>67</v>
      </c>
      <c r="C6" s="23"/>
      <c r="D6" s="28"/>
      <c r="E6" s="36"/>
      <c r="F6" s="28"/>
      <c r="G6" s="28"/>
      <c r="H6" s="28"/>
      <c r="I6" s="37"/>
    </row>
    <row r="7" spans="1:12" ht="12.75" x14ac:dyDescent="0.2">
      <c r="A7" s="28" t="s">
        <v>1</v>
      </c>
      <c r="C7" s="28"/>
      <c r="D7" s="28"/>
      <c r="E7" s="36"/>
      <c r="F7" s="28" t="s">
        <v>68</v>
      </c>
      <c r="G7" s="28"/>
      <c r="H7" s="38" t="s">
        <v>66</v>
      </c>
      <c r="I7" s="37" t="s">
        <v>68</v>
      </c>
    </row>
    <row r="8" spans="1:12" ht="12.75" x14ac:dyDescent="0.2">
      <c r="C8" s="28"/>
      <c r="D8" s="39"/>
      <c r="E8" s="40"/>
      <c r="F8" s="39" t="s">
        <v>69</v>
      </c>
      <c r="G8" s="41" t="s">
        <v>66</v>
      </c>
      <c r="H8" s="42" t="s">
        <v>66</v>
      </c>
      <c r="I8" s="37" t="s">
        <v>69</v>
      </c>
    </row>
    <row r="9" spans="1:12" ht="11.25" thickBot="1" x14ac:dyDescent="0.2"/>
    <row r="10" spans="1:12" ht="21.75" thickBot="1" x14ac:dyDescent="0.2">
      <c r="A10" s="43" t="s">
        <v>70</v>
      </c>
      <c r="B10" s="44" t="s">
        <v>71</v>
      </c>
      <c r="C10" s="44" t="s">
        <v>72</v>
      </c>
      <c r="D10" s="45" t="s">
        <v>73</v>
      </c>
      <c r="E10" s="46" t="s">
        <v>0</v>
      </c>
      <c r="F10" s="45" t="s">
        <v>74</v>
      </c>
      <c r="G10" s="45" t="s">
        <v>75</v>
      </c>
      <c r="H10" s="47" t="s">
        <v>76</v>
      </c>
      <c r="I10" s="48" t="s">
        <v>77</v>
      </c>
      <c r="J10" s="49" t="s">
        <v>78</v>
      </c>
      <c r="K10" s="50"/>
      <c r="L10" s="51" t="s">
        <v>79</v>
      </c>
    </row>
    <row r="11" spans="1:12" ht="15" x14ac:dyDescent="0.15">
      <c r="A11" s="99" t="s">
        <v>80</v>
      </c>
      <c r="B11" s="100" t="s">
        <v>81</v>
      </c>
      <c r="C11" s="101">
        <v>113728</v>
      </c>
      <c r="D11" s="102" t="s">
        <v>82</v>
      </c>
      <c r="E11" s="103" t="s">
        <v>83</v>
      </c>
      <c r="F11" s="104">
        <v>650</v>
      </c>
      <c r="G11" s="105"/>
      <c r="H11" s="106">
        <f>SUM(F11*G11)</f>
        <v>0</v>
      </c>
      <c r="I11" s="54" t="s">
        <v>66</v>
      </c>
      <c r="J11" s="55" t="s">
        <v>66</v>
      </c>
      <c r="K11" s="56"/>
      <c r="L11" s="57" t="s">
        <v>117</v>
      </c>
    </row>
    <row r="12" spans="1:12" ht="15" x14ac:dyDescent="0.15">
      <c r="A12" s="58" t="s">
        <v>84</v>
      </c>
      <c r="B12" s="59" t="s">
        <v>85</v>
      </c>
      <c r="C12" s="60">
        <v>919111</v>
      </c>
      <c r="D12" s="61" t="s">
        <v>86</v>
      </c>
      <c r="E12" s="62" t="s">
        <v>6</v>
      </c>
      <c r="F12" s="107">
        <v>50</v>
      </c>
      <c r="G12" s="64"/>
      <c r="H12" s="65">
        <f>SUM(F12*G12)</f>
        <v>0</v>
      </c>
      <c r="I12" s="54"/>
      <c r="J12" s="66"/>
      <c r="K12" s="56"/>
      <c r="L12" s="109" t="s">
        <v>66</v>
      </c>
    </row>
    <row r="13" spans="1:12" ht="15" x14ac:dyDescent="0.15">
      <c r="A13" s="58" t="s">
        <v>87</v>
      </c>
      <c r="B13" s="59" t="s">
        <v>85</v>
      </c>
      <c r="C13" s="60">
        <v>93818</v>
      </c>
      <c r="D13" s="61" t="s">
        <v>88</v>
      </c>
      <c r="E13" s="62" t="s">
        <v>2</v>
      </c>
      <c r="F13" s="63">
        <v>13050</v>
      </c>
      <c r="G13" s="64"/>
      <c r="H13" s="65">
        <f t="shared" ref="H13:H23" si="0">SUM(F13*G13)</f>
        <v>0</v>
      </c>
      <c r="I13" s="54"/>
      <c r="J13" s="66"/>
      <c r="K13" s="56"/>
      <c r="L13" s="109"/>
    </row>
    <row r="14" spans="1:12" ht="15" x14ac:dyDescent="0.15">
      <c r="A14" s="58" t="s">
        <v>89</v>
      </c>
      <c r="B14" s="59" t="s">
        <v>90</v>
      </c>
      <c r="C14" s="60" t="s">
        <v>91</v>
      </c>
      <c r="D14" s="61" t="s">
        <v>92</v>
      </c>
      <c r="E14" s="62" t="s">
        <v>83</v>
      </c>
      <c r="F14" s="63">
        <v>385</v>
      </c>
      <c r="G14" s="64"/>
      <c r="H14" s="65">
        <f t="shared" si="0"/>
        <v>0</v>
      </c>
      <c r="I14" s="54"/>
      <c r="J14" s="66"/>
      <c r="K14" s="56"/>
      <c r="L14" s="109"/>
    </row>
    <row r="15" spans="1:12" ht="15" x14ac:dyDescent="0.15">
      <c r="A15" s="58" t="s">
        <v>93</v>
      </c>
      <c r="B15" s="59" t="s">
        <v>90</v>
      </c>
      <c r="C15" s="60">
        <v>572223</v>
      </c>
      <c r="D15" s="61" t="s">
        <v>95</v>
      </c>
      <c r="E15" s="62" t="s">
        <v>2</v>
      </c>
      <c r="F15" s="107">
        <v>26100</v>
      </c>
      <c r="G15" s="64"/>
      <c r="H15" s="65">
        <f t="shared" si="0"/>
        <v>0</v>
      </c>
      <c r="I15" s="54"/>
      <c r="J15" s="66"/>
      <c r="K15" s="56"/>
      <c r="L15" s="57"/>
    </row>
    <row r="16" spans="1:12" ht="15" x14ac:dyDescent="0.15">
      <c r="A16" s="67" t="s">
        <v>94</v>
      </c>
      <c r="B16" s="59" t="s">
        <v>90</v>
      </c>
      <c r="C16" s="68" t="s">
        <v>97</v>
      </c>
      <c r="D16" s="69" t="s">
        <v>98</v>
      </c>
      <c r="E16" s="62" t="s">
        <v>2</v>
      </c>
      <c r="F16" s="63">
        <v>13050</v>
      </c>
      <c r="G16" s="70"/>
      <c r="H16" s="65">
        <f t="shared" si="0"/>
        <v>0</v>
      </c>
      <c r="I16" s="54"/>
      <c r="J16" s="66"/>
      <c r="K16" s="56"/>
      <c r="L16" s="57"/>
    </row>
    <row r="17" spans="1:12" ht="15" x14ac:dyDescent="0.15">
      <c r="A17" s="58" t="s">
        <v>96</v>
      </c>
      <c r="B17" s="59" t="s">
        <v>81</v>
      </c>
      <c r="C17" s="60">
        <v>113762</v>
      </c>
      <c r="D17" s="61" t="s">
        <v>100</v>
      </c>
      <c r="E17" s="62" t="s">
        <v>101</v>
      </c>
      <c r="F17" s="107">
        <v>50</v>
      </c>
      <c r="G17" s="64"/>
      <c r="H17" s="65">
        <f t="shared" si="0"/>
        <v>0</v>
      </c>
      <c r="I17" s="54"/>
      <c r="J17" s="66"/>
      <c r="K17" s="56"/>
      <c r="L17" s="57" t="s">
        <v>66</v>
      </c>
    </row>
    <row r="18" spans="1:12" ht="15" x14ac:dyDescent="0.15">
      <c r="A18" s="58" t="s">
        <v>99</v>
      </c>
      <c r="B18" s="59" t="s">
        <v>85</v>
      </c>
      <c r="C18" s="60">
        <v>931312</v>
      </c>
      <c r="D18" s="61" t="s">
        <v>103</v>
      </c>
      <c r="E18" s="62" t="s">
        <v>101</v>
      </c>
      <c r="F18" s="107">
        <v>50</v>
      </c>
      <c r="G18" s="64"/>
      <c r="H18" s="65">
        <f t="shared" si="0"/>
        <v>0</v>
      </c>
      <c r="I18" s="54"/>
      <c r="J18" s="66"/>
      <c r="K18" s="56"/>
      <c r="L18" s="57" t="s">
        <v>66</v>
      </c>
    </row>
    <row r="19" spans="1:12" ht="15" x14ac:dyDescent="0.15">
      <c r="A19" s="71" t="s">
        <v>102</v>
      </c>
      <c r="B19" s="59" t="s">
        <v>105</v>
      </c>
      <c r="C19" s="60">
        <v>89921</v>
      </c>
      <c r="D19" s="61" t="s">
        <v>106</v>
      </c>
      <c r="E19" s="62" t="s">
        <v>51</v>
      </c>
      <c r="F19" s="63">
        <v>31</v>
      </c>
      <c r="G19" s="72"/>
      <c r="H19" s="65">
        <f t="shared" si="0"/>
        <v>0</v>
      </c>
      <c r="I19" s="73"/>
      <c r="J19" s="74"/>
      <c r="K19" s="75"/>
      <c r="L19" s="57"/>
    </row>
    <row r="20" spans="1:12" ht="15" x14ac:dyDescent="0.15">
      <c r="A20" s="71" t="s">
        <v>104</v>
      </c>
      <c r="B20" s="59" t="s">
        <v>105</v>
      </c>
      <c r="C20" s="60">
        <v>89923</v>
      </c>
      <c r="D20" s="61" t="s">
        <v>52</v>
      </c>
      <c r="E20" s="62" t="s">
        <v>51</v>
      </c>
      <c r="F20" s="63">
        <v>42</v>
      </c>
      <c r="G20" s="72"/>
      <c r="H20" s="65">
        <f t="shared" si="0"/>
        <v>0</v>
      </c>
      <c r="I20" s="73"/>
      <c r="J20" s="74"/>
      <c r="K20" s="75"/>
      <c r="L20" s="57"/>
    </row>
    <row r="21" spans="1:12" ht="15" x14ac:dyDescent="0.15">
      <c r="A21" s="71" t="s">
        <v>107</v>
      </c>
      <c r="B21" s="61" t="s">
        <v>90</v>
      </c>
      <c r="C21" s="60">
        <v>56962</v>
      </c>
      <c r="D21" s="61" t="s">
        <v>109</v>
      </c>
      <c r="E21" s="62" t="s">
        <v>2</v>
      </c>
      <c r="F21" s="63">
        <v>1140</v>
      </c>
      <c r="G21" s="72"/>
      <c r="H21" s="65">
        <f t="shared" si="0"/>
        <v>0</v>
      </c>
      <c r="I21" s="73"/>
      <c r="J21" s="74"/>
      <c r="K21" s="75"/>
      <c r="L21" s="57"/>
    </row>
    <row r="22" spans="1:12" ht="15" x14ac:dyDescent="0.15">
      <c r="A22" s="58" t="s">
        <v>108</v>
      </c>
      <c r="B22" s="61" t="s">
        <v>85</v>
      </c>
      <c r="C22" s="62">
        <v>915221</v>
      </c>
      <c r="D22" s="61" t="s">
        <v>116</v>
      </c>
      <c r="E22" s="62" t="s">
        <v>2</v>
      </c>
      <c r="F22" s="63">
        <v>585</v>
      </c>
      <c r="G22" s="76"/>
      <c r="H22" s="65">
        <f t="shared" si="0"/>
        <v>0</v>
      </c>
      <c r="I22" s="73"/>
      <c r="J22" s="74"/>
      <c r="K22" s="75"/>
      <c r="L22" s="57" t="s">
        <v>111</v>
      </c>
    </row>
    <row r="23" spans="1:12" ht="15.75" thickBot="1" x14ac:dyDescent="0.2">
      <c r="A23" s="77" t="s">
        <v>110</v>
      </c>
      <c r="B23" s="78"/>
      <c r="C23" s="79" t="s">
        <v>112</v>
      </c>
      <c r="D23" s="78" t="s">
        <v>113</v>
      </c>
      <c r="E23" s="80" t="s">
        <v>4</v>
      </c>
      <c r="F23" s="81">
        <v>1</v>
      </c>
      <c r="G23" s="82"/>
      <c r="H23" s="108">
        <f t="shared" si="0"/>
        <v>0</v>
      </c>
      <c r="I23" s="83"/>
      <c r="J23" s="83"/>
      <c r="K23" s="84"/>
      <c r="L23" s="85" t="s">
        <v>66</v>
      </c>
    </row>
    <row r="24" spans="1:12" ht="15" x14ac:dyDescent="0.15">
      <c r="A24" s="52"/>
      <c r="B24" s="52"/>
      <c r="C24" s="86"/>
      <c r="D24" s="87" t="s">
        <v>5</v>
      </c>
      <c r="E24" s="53"/>
      <c r="F24" s="53"/>
      <c r="G24" s="88" t="s">
        <v>66</v>
      </c>
      <c r="H24" s="89">
        <f>SUM(H11:H23)</f>
        <v>0</v>
      </c>
      <c r="I24" s="90"/>
      <c r="J24" s="90"/>
      <c r="K24" s="91"/>
      <c r="L24" s="110"/>
    </row>
    <row r="25" spans="1:12" ht="15" x14ac:dyDescent="0.15">
      <c r="A25" s="52"/>
      <c r="B25" s="52"/>
      <c r="C25" s="86"/>
      <c r="D25" s="92" t="s">
        <v>3</v>
      </c>
      <c r="E25" s="61"/>
      <c r="F25" s="61"/>
      <c r="G25" s="93" t="s">
        <v>66</v>
      </c>
      <c r="H25" s="94">
        <f>SUM(H24*0.21)</f>
        <v>0</v>
      </c>
      <c r="I25" s="90"/>
      <c r="J25" s="90"/>
      <c r="K25" s="91"/>
      <c r="L25" s="52"/>
    </row>
    <row r="26" spans="1:12" ht="15.75" thickBot="1" x14ac:dyDescent="0.2">
      <c r="A26" s="52"/>
      <c r="B26" s="52"/>
      <c r="C26" s="86"/>
      <c r="D26" s="95" t="s">
        <v>114</v>
      </c>
      <c r="E26" s="96"/>
      <c r="F26" s="96"/>
      <c r="G26" s="97" t="s">
        <v>66</v>
      </c>
      <c r="H26" s="98">
        <f>SUM(H24+H25)</f>
        <v>0</v>
      </c>
      <c r="I26" s="90"/>
      <c r="J26" s="90"/>
      <c r="K26" s="91"/>
      <c r="L26" s="52"/>
    </row>
    <row r="27" spans="1:12" x14ac:dyDescent="0.15">
      <c r="I27" s="90"/>
      <c r="J27" s="90"/>
      <c r="K27" s="91"/>
      <c r="L27" s="52"/>
    </row>
    <row r="28" spans="1:12" x14ac:dyDescent="0.15">
      <c r="I28" s="90"/>
      <c r="J28" s="90"/>
      <c r="K28" s="91"/>
      <c r="L28" s="52"/>
    </row>
    <row r="29" spans="1:12" x14ac:dyDescent="0.15">
      <c r="I29" s="90"/>
      <c r="J29" s="90"/>
      <c r="K29" s="91"/>
      <c r="L29" s="52"/>
    </row>
    <row r="30" spans="1:12" x14ac:dyDescent="0.15">
      <c r="I30" s="90"/>
      <c r="J30" s="90"/>
      <c r="K30" s="52"/>
      <c r="L30" s="52"/>
    </row>
    <row r="31" spans="1:12" x14ac:dyDescent="0.15">
      <c r="I31" s="90"/>
      <c r="J31" s="90"/>
      <c r="K31" s="52"/>
      <c r="L31" s="52"/>
    </row>
    <row r="32" spans="1:12" x14ac:dyDescent="0.15">
      <c r="I32" s="90"/>
      <c r="J32" s="90"/>
      <c r="K32" s="52"/>
      <c r="L32" s="52"/>
    </row>
  </sheetData>
  <mergeCells count="1">
    <mergeCell ref="C1:H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OTSKP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Ladislav Rybář</cp:lastModifiedBy>
  <cp:lastPrinted>2023-08-16T07:48:37Z</cp:lastPrinted>
  <dcterms:created xsi:type="dcterms:W3CDTF">2014-05-16T09:31:30Z</dcterms:created>
  <dcterms:modified xsi:type="dcterms:W3CDTF">2024-07-02T07:38:47Z</dcterms:modified>
</cp:coreProperties>
</file>