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Soňa Foubíková\Desktop\"/>
    </mc:Choice>
  </mc:AlternateContent>
  <xr:revisionPtr revIDLastSave="0" documentId="8_{4FC95B7C-03D7-4643-BF22-58968A80D848}" xr6:coauthVersionLast="36" xr6:coauthVersionMax="36" xr10:uidLastSave="{00000000-0000-0000-0000-000000000000}"/>
  <bookViews>
    <workbookView xWindow="0" yWindow="0" windowWidth="20550" windowHeight="7395" xr2:uid="{00000000-000D-0000-FFFF-FFFF00000000}"/>
  </bookViews>
  <sheets>
    <sheet name="Rekapitulace stavby" sheetId="1" r:id="rId1"/>
    <sheet name="01 - 2.NP - č. 201 - Koup..." sheetId="2" r:id="rId2"/>
    <sheet name="02 - 4.NP - č. 401 - Koup..." sheetId="3" r:id="rId3"/>
    <sheet name="03 - 5.NP - č. 501 - Koup..." sheetId="4" r:id="rId4"/>
    <sheet name="04 - 5.NP - č. 525 - Koup..." sheetId="5" r:id="rId5"/>
    <sheet name="05 - 5.NP - č. 526 - Koup..." sheetId="6" r:id="rId6"/>
    <sheet name="06 - 5.NP - č. 527 - Koup..." sheetId="7" r:id="rId7"/>
    <sheet name="07 - 5.NP - č. 528 - Koup..." sheetId="8" r:id="rId8"/>
    <sheet name="08 - 5.NP - č. 529 - Koup..." sheetId="9" r:id="rId9"/>
    <sheet name="09 - 5.NP - č. 530 - Koup..." sheetId="10" r:id="rId10"/>
    <sheet name="VRN - Vedlejší rozpočtové..." sheetId="11" r:id="rId11"/>
    <sheet name="Pokyny pro vyplnění" sheetId="12" r:id="rId12"/>
  </sheets>
  <definedNames>
    <definedName name="_xlnm._FilterDatabase" localSheetId="1" hidden="1">'01 - 2.NP - č. 201 - Koup...'!$C$98:$K$364</definedName>
    <definedName name="_xlnm._FilterDatabase" localSheetId="2" hidden="1">'02 - 4.NP - č. 401 - Koup...'!$C$98:$K$364</definedName>
    <definedName name="_xlnm._FilterDatabase" localSheetId="3" hidden="1">'03 - 5.NP - č. 501 - Koup...'!$C$98:$K$364</definedName>
    <definedName name="_xlnm._FilterDatabase" localSheetId="4" hidden="1">'04 - 5.NP - č. 525 - Koup...'!$C$99:$K$387</definedName>
    <definedName name="_xlnm._FilterDatabase" localSheetId="5" hidden="1">'05 - 5.NP - č. 526 - Koup...'!$C$99:$K$387</definedName>
    <definedName name="_xlnm._FilterDatabase" localSheetId="6" hidden="1">'06 - 5.NP - č. 527 - Koup...'!$C$99:$K$387</definedName>
    <definedName name="_xlnm._FilterDatabase" localSheetId="7" hidden="1">'07 - 5.NP - č. 528 - Koup...'!$C$99:$K$387</definedName>
    <definedName name="_xlnm._FilterDatabase" localSheetId="8" hidden="1">'08 - 5.NP - č. 529 - Koup...'!$C$99:$K$387</definedName>
    <definedName name="_xlnm._FilterDatabase" localSheetId="9" hidden="1">'09 - 5.NP - č. 530 - Koup...'!$C$99:$K$387</definedName>
    <definedName name="_xlnm._FilterDatabase" localSheetId="10" hidden="1">'VRN - Vedlejší rozpočtové...'!$C$81:$K$89</definedName>
    <definedName name="_xlnm.Print_Titles" localSheetId="1">'01 - 2.NP - č. 201 - Koup...'!$98:$98</definedName>
    <definedName name="_xlnm.Print_Titles" localSheetId="2">'02 - 4.NP - č. 401 - Koup...'!$98:$98</definedName>
    <definedName name="_xlnm.Print_Titles" localSheetId="3">'03 - 5.NP - č. 501 - Koup...'!$98:$98</definedName>
    <definedName name="_xlnm.Print_Titles" localSheetId="4">'04 - 5.NP - č. 525 - Koup...'!$99:$99</definedName>
    <definedName name="_xlnm.Print_Titles" localSheetId="5">'05 - 5.NP - č. 526 - Koup...'!$99:$99</definedName>
    <definedName name="_xlnm.Print_Titles" localSheetId="6">'06 - 5.NP - č. 527 - Koup...'!$99:$99</definedName>
    <definedName name="_xlnm.Print_Titles" localSheetId="7">'07 - 5.NP - č. 528 - Koup...'!$99:$99</definedName>
    <definedName name="_xlnm.Print_Titles" localSheetId="8">'08 - 5.NP - č. 529 - Koup...'!$99:$99</definedName>
    <definedName name="_xlnm.Print_Titles" localSheetId="9">'09 - 5.NP - č. 530 - Koup...'!$99:$99</definedName>
    <definedName name="_xlnm.Print_Titles" localSheetId="0">'Rekapitulace stavby'!$52:$52</definedName>
    <definedName name="_xlnm.Print_Titles" localSheetId="10">'VRN - Vedlejší rozpočtové...'!$81:$81</definedName>
    <definedName name="_xlnm.Print_Area" localSheetId="1">'01 - 2.NP - č. 201 - Koup...'!$C$4:$J$39,'01 - 2.NP - č. 201 - Koup...'!$C$45:$J$80,'01 - 2.NP - č. 201 - Koup...'!$C$86:$K$364</definedName>
    <definedName name="_xlnm.Print_Area" localSheetId="2">'02 - 4.NP - č. 401 - Koup...'!$C$4:$J$39,'02 - 4.NP - č. 401 - Koup...'!$C$45:$J$80,'02 - 4.NP - č. 401 - Koup...'!$C$86:$K$364</definedName>
    <definedName name="_xlnm.Print_Area" localSheetId="3">'03 - 5.NP - č. 501 - Koup...'!$C$4:$J$39,'03 - 5.NP - č. 501 - Koup...'!$C$45:$J$80,'03 - 5.NP - č. 501 - Koup...'!$C$86:$K$364</definedName>
    <definedName name="_xlnm.Print_Area" localSheetId="4">'04 - 5.NP - č. 525 - Koup...'!$C$4:$J$39,'04 - 5.NP - č. 525 - Koup...'!$C$45:$J$81,'04 - 5.NP - č. 525 - Koup...'!$C$87:$K$387</definedName>
    <definedName name="_xlnm.Print_Area" localSheetId="5">'05 - 5.NP - č. 526 - Koup...'!$C$4:$J$39,'05 - 5.NP - č. 526 - Koup...'!$C$45:$J$81,'05 - 5.NP - č. 526 - Koup...'!$C$87:$K$387</definedName>
    <definedName name="_xlnm.Print_Area" localSheetId="6">'06 - 5.NP - č. 527 - Koup...'!$C$4:$J$39,'06 - 5.NP - č. 527 - Koup...'!$C$45:$J$81,'06 - 5.NP - č. 527 - Koup...'!$C$87:$K$387</definedName>
    <definedName name="_xlnm.Print_Area" localSheetId="7">'07 - 5.NP - č. 528 - Koup...'!$C$4:$J$39,'07 - 5.NP - č. 528 - Koup...'!$C$45:$J$81,'07 - 5.NP - č. 528 - Koup...'!$C$87:$K$387</definedName>
    <definedName name="_xlnm.Print_Area" localSheetId="8">'08 - 5.NP - č. 529 - Koup...'!$C$4:$J$39,'08 - 5.NP - č. 529 - Koup...'!$C$45:$J$81,'08 - 5.NP - č. 529 - Koup...'!$C$87:$K$387</definedName>
    <definedName name="_xlnm.Print_Area" localSheetId="9">'09 - 5.NP - č. 530 - Koup...'!$C$4:$J$39,'09 - 5.NP - č. 530 - Koup...'!$C$45:$J$81,'09 - 5.NP - č. 530 - Koup...'!$C$87:$K$387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0">'VRN - Vedlejší rozpočtové...'!$C$4:$J$39,'VRN - Vedlejší rozpočtové...'!$C$45:$J$63,'VRN - Vedlejší rozpočtové...'!$C$69:$K$89</definedName>
  </definedNames>
  <calcPr calcId="191029"/>
</workbook>
</file>

<file path=xl/calcChain.xml><?xml version="1.0" encoding="utf-8"?>
<calcChain xmlns="http://schemas.openxmlformats.org/spreadsheetml/2006/main">
  <c r="J37" i="11" l="1"/>
  <c r="J36" i="11"/>
  <c r="AY64" i="1" s="1"/>
  <c r="J35" i="11"/>
  <c r="AX64" i="1"/>
  <c r="BI88" i="11"/>
  <c r="BH88" i="11"/>
  <c r="BG88" i="11"/>
  <c r="BF88" i="11"/>
  <c r="T88" i="11"/>
  <c r="T87" i="11" s="1"/>
  <c r="T83" i="11" s="1"/>
  <c r="T82" i="11" s="1"/>
  <c r="R88" i="11"/>
  <c r="R87" i="11"/>
  <c r="P88" i="11"/>
  <c r="P87" i="11" s="1"/>
  <c r="P83" i="11" s="1"/>
  <c r="P82" i="11" s="1"/>
  <c r="AU64" i="1" s="1"/>
  <c r="BI85" i="11"/>
  <c r="BH85" i="11"/>
  <c r="BG85" i="11"/>
  <c r="BF85" i="11"/>
  <c r="T85" i="11"/>
  <c r="T84" i="11"/>
  <c r="R85" i="11"/>
  <c r="R84" i="11"/>
  <c r="R83" i="11"/>
  <c r="R82" i="11" s="1"/>
  <c r="P85" i="11"/>
  <c r="P84" i="11"/>
  <c r="J78" i="11"/>
  <c r="F78" i="11"/>
  <c r="F76" i="11"/>
  <c r="E74" i="11"/>
  <c r="J54" i="11"/>
  <c r="F54" i="11"/>
  <c r="F52" i="11"/>
  <c r="E50" i="11"/>
  <c r="J24" i="11"/>
  <c r="E24" i="11"/>
  <c r="J79" i="11" s="1"/>
  <c r="J23" i="11"/>
  <c r="J18" i="11"/>
  <c r="E18" i="11"/>
  <c r="F55" i="11" s="1"/>
  <c r="J17" i="11"/>
  <c r="J12" i="11"/>
  <c r="J76" i="11"/>
  <c r="E7" i="11"/>
  <c r="E72" i="11"/>
  <c r="J37" i="10"/>
  <c r="J36" i="10"/>
  <c r="AY63" i="1" s="1"/>
  <c r="J35" i="10"/>
  <c r="AX63" i="1"/>
  <c r="BI386" i="10"/>
  <c r="BH386" i="10"/>
  <c r="BG386" i="10"/>
  <c r="BF386" i="10"/>
  <c r="T386" i="10"/>
  <c r="T385" i="10" s="1"/>
  <c r="T384" i="10" s="1"/>
  <c r="R386" i="10"/>
  <c r="R385" i="10"/>
  <c r="R384" i="10" s="1"/>
  <c r="P386" i="10"/>
  <c r="P385" i="10"/>
  <c r="P384" i="10"/>
  <c r="BI382" i="10"/>
  <c r="BH382" i="10"/>
  <c r="BG382" i="10"/>
  <c r="BF382" i="10"/>
  <c r="T382" i="10"/>
  <c r="R382" i="10"/>
  <c r="P382" i="10"/>
  <c r="BI379" i="10"/>
  <c r="BH379" i="10"/>
  <c r="BG379" i="10"/>
  <c r="BF379" i="10"/>
  <c r="T379" i="10"/>
  <c r="R379" i="10"/>
  <c r="P379" i="10"/>
  <c r="BI376" i="10"/>
  <c r="BH376" i="10"/>
  <c r="BG376" i="10"/>
  <c r="BF376" i="10"/>
  <c r="T376" i="10"/>
  <c r="R376" i="10"/>
  <c r="P376" i="10"/>
  <c r="BI374" i="10"/>
  <c r="BH374" i="10"/>
  <c r="BG374" i="10"/>
  <c r="BF374" i="10"/>
  <c r="T374" i="10"/>
  <c r="R374" i="10"/>
  <c r="P374" i="10"/>
  <c r="BI372" i="10"/>
  <c r="BH372" i="10"/>
  <c r="BG372" i="10"/>
  <c r="BF372" i="10"/>
  <c r="T372" i="10"/>
  <c r="R372" i="10"/>
  <c r="P372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5" i="10"/>
  <c r="BH365" i="10"/>
  <c r="BG365" i="10"/>
  <c r="BF365" i="10"/>
  <c r="T365" i="10"/>
  <c r="R365" i="10"/>
  <c r="P365" i="10"/>
  <c r="BI363" i="10"/>
  <c r="BH363" i="10"/>
  <c r="BG363" i="10"/>
  <c r="BF363" i="10"/>
  <c r="T363" i="10"/>
  <c r="R363" i="10"/>
  <c r="P363" i="10"/>
  <c r="BI362" i="10"/>
  <c r="BH362" i="10"/>
  <c r="BG362" i="10"/>
  <c r="BF362" i="10"/>
  <c r="T362" i="10"/>
  <c r="R362" i="10"/>
  <c r="P362" i="10"/>
  <c r="BI356" i="10"/>
  <c r="BH356" i="10"/>
  <c r="BG356" i="10"/>
  <c r="BF356" i="10"/>
  <c r="T356" i="10"/>
  <c r="R356" i="10"/>
  <c r="P356" i="10"/>
  <c r="BI354" i="10"/>
  <c r="BH354" i="10"/>
  <c r="BG354" i="10"/>
  <c r="BF354" i="10"/>
  <c r="T354" i="10"/>
  <c r="R354" i="10"/>
  <c r="P354" i="10"/>
  <c r="BI348" i="10"/>
  <c r="BH348" i="10"/>
  <c r="BG348" i="10"/>
  <c r="BF348" i="10"/>
  <c r="T348" i="10"/>
  <c r="R348" i="10"/>
  <c r="P348" i="10"/>
  <c r="BI345" i="10"/>
  <c r="BH345" i="10"/>
  <c r="BG345" i="10"/>
  <c r="BF345" i="10"/>
  <c r="T345" i="10"/>
  <c r="R345" i="10"/>
  <c r="P345" i="10"/>
  <c r="BI344" i="10"/>
  <c r="BH344" i="10"/>
  <c r="BG344" i="10"/>
  <c r="BF344" i="10"/>
  <c r="T344" i="10"/>
  <c r="R344" i="10"/>
  <c r="P344" i="10"/>
  <c r="BI341" i="10"/>
  <c r="BH341" i="10"/>
  <c r="BG341" i="10"/>
  <c r="BF341" i="10"/>
  <c r="T341" i="10"/>
  <c r="R341" i="10"/>
  <c r="P341" i="10"/>
  <c r="BI338" i="10"/>
  <c r="BH338" i="10"/>
  <c r="BG338" i="10"/>
  <c r="BF338" i="10"/>
  <c r="T338" i="10"/>
  <c r="R338" i="10"/>
  <c r="P338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27" i="10"/>
  <c r="BH327" i="10"/>
  <c r="BG327" i="10"/>
  <c r="BF327" i="10"/>
  <c r="T327" i="10"/>
  <c r="R327" i="10"/>
  <c r="P327" i="10"/>
  <c r="BI324" i="10"/>
  <c r="BH324" i="10"/>
  <c r="BG324" i="10"/>
  <c r="BF324" i="10"/>
  <c r="T324" i="10"/>
  <c r="R324" i="10"/>
  <c r="P324" i="10"/>
  <c r="BI323" i="10"/>
  <c r="BH323" i="10"/>
  <c r="BG323" i="10"/>
  <c r="BF323" i="10"/>
  <c r="T323" i="10"/>
  <c r="R323" i="10"/>
  <c r="P323" i="10"/>
  <c r="BI320" i="10"/>
  <c r="BH320" i="10"/>
  <c r="BG320" i="10"/>
  <c r="BF320" i="10"/>
  <c r="T320" i="10"/>
  <c r="R320" i="10"/>
  <c r="P320" i="10"/>
  <c r="BI319" i="10"/>
  <c r="BH319" i="10"/>
  <c r="BG319" i="10"/>
  <c r="BF319" i="10"/>
  <c r="T319" i="10"/>
  <c r="R319" i="10"/>
  <c r="P319" i="10"/>
  <c r="BI316" i="10"/>
  <c r="BH316" i="10"/>
  <c r="BG316" i="10"/>
  <c r="BF316" i="10"/>
  <c r="T316" i="10"/>
  <c r="R316" i="10"/>
  <c r="P316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10" i="10"/>
  <c r="BH310" i="10"/>
  <c r="BG310" i="10"/>
  <c r="BF310" i="10"/>
  <c r="T310" i="10"/>
  <c r="R310" i="10"/>
  <c r="P310" i="10"/>
  <c r="BI307" i="10"/>
  <c r="BH307" i="10"/>
  <c r="BG307" i="10"/>
  <c r="BF307" i="10"/>
  <c r="T307" i="10"/>
  <c r="R307" i="10"/>
  <c r="P307" i="10"/>
  <c r="BI304" i="10"/>
  <c r="BH304" i="10"/>
  <c r="BG304" i="10"/>
  <c r="BF304" i="10"/>
  <c r="T304" i="10"/>
  <c r="R304" i="10"/>
  <c r="P304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1" i="10"/>
  <c r="BH291" i="10"/>
  <c r="BG291" i="10"/>
  <c r="BF291" i="10"/>
  <c r="T291" i="10"/>
  <c r="R291" i="10"/>
  <c r="P291" i="10"/>
  <c r="BI288" i="10"/>
  <c r="BH288" i="10"/>
  <c r="BG288" i="10"/>
  <c r="BF288" i="10"/>
  <c r="T288" i="10"/>
  <c r="R288" i="10"/>
  <c r="P288" i="10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2" i="10"/>
  <c r="BH272" i="10"/>
  <c r="BG272" i="10"/>
  <c r="BF272" i="10"/>
  <c r="T272" i="10"/>
  <c r="R272" i="10"/>
  <c r="P272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7" i="10"/>
  <c r="BH267" i="10"/>
  <c r="BG267" i="10"/>
  <c r="BF267" i="10"/>
  <c r="T267" i="10"/>
  <c r="R267" i="10"/>
  <c r="P267" i="10"/>
  <c r="BI264" i="10"/>
  <c r="BH264" i="10"/>
  <c r="BG264" i="10"/>
  <c r="BF264" i="10"/>
  <c r="T264" i="10"/>
  <c r="R264" i="10"/>
  <c r="P264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5" i="10"/>
  <c r="BH185" i="10"/>
  <c r="BG185" i="10"/>
  <c r="BF185" i="10"/>
  <c r="T185" i="10"/>
  <c r="R185" i="10"/>
  <c r="P185" i="10"/>
  <c r="BI179" i="10"/>
  <c r="BH179" i="10"/>
  <c r="BG179" i="10"/>
  <c r="BF179" i="10"/>
  <c r="T179" i="10"/>
  <c r="R179" i="10"/>
  <c r="P179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48" i="10"/>
  <c r="BH148" i="10"/>
  <c r="BG148" i="10"/>
  <c r="BF148" i="10"/>
  <c r="T148" i="10"/>
  <c r="R148" i="10"/>
  <c r="P148" i="10"/>
  <c r="BI142" i="10"/>
  <c r="BH142" i="10"/>
  <c r="BG142" i="10"/>
  <c r="BF142" i="10"/>
  <c r="T142" i="10"/>
  <c r="R142" i="10"/>
  <c r="P142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J96" i="10"/>
  <c r="F96" i="10"/>
  <c r="F94" i="10"/>
  <c r="E92" i="10"/>
  <c r="J54" i="10"/>
  <c r="F54" i="10"/>
  <c r="F52" i="10"/>
  <c r="E50" i="10"/>
  <c r="J24" i="10"/>
  <c r="E24" i="10"/>
  <c r="J55" i="10"/>
  <c r="J23" i="10"/>
  <c r="J18" i="10"/>
  <c r="E18" i="10"/>
  <c r="F55" i="10"/>
  <c r="J17" i="10"/>
  <c r="J12" i="10"/>
  <c r="J52" i="10"/>
  <c r="E7" i="10"/>
  <c r="E48" i="10" s="1"/>
  <c r="J37" i="9"/>
  <c r="J36" i="9"/>
  <c r="AY62" i="1"/>
  <c r="J35" i="9"/>
  <c r="AX62" i="1" s="1"/>
  <c r="BI386" i="9"/>
  <c r="BH386" i="9"/>
  <c r="BG386" i="9"/>
  <c r="BF386" i="9"/>
  <c r="T386" i="9"/>
  <c r="T385" i="9"/>
  <c r="T384" i="9" s="1"/>
  <c r="R386" i="9"/>
  <c r="R385" i="9"/>
  <c r="R384" i="9"/>
  <c r="P386" i="9"/>
  <c r="P385" i="9" s="1"/>
  <c r="P384" i="9" s="1"/>
  <c r="BI382" i="9"/>
  <c r="BH382" i="9"/>
  <c r="BG382" i="9"/>
  <c r="BF382" i="9"/>
  <c r="T382" i="9"/>
  <c r="R382" i="9"/>
  <c r="P382" i="9"/>
  <c r="BI379" i="9"/>
  <c r="BH379" i="9"/>
  <c r="BG379" i="9"/>
  <c r="BF379" i="9"/>
  <c r="T379" i="9"/>
  <c r="R379" i="9"/>
  <c r="P379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69" i="9"/>
  <c r="BH369" i="9"/>
  <c r="BG369" i="9"/>
  <c r="BF369" i="9"/>
  <c r="T369" i="9"/>
  <c r="R369" i="9"/>
  <c r="P369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2" i="9"/>
  <c r="BH362" i="9"/>
  <c r="BG362" i="9"/>
  <c r="BF362" i="9"/>
  <c r="T362" i="9"/>
  <c r="R362" i="9"/>
  <c r="P362" i="9"/>
  <c r="BI356" i="9"/>
  <c r="BH356" i="9"/>
  <c r="BG356" i="9"/>
  <c r="BF356" i="9"/>
  <c r="T356" i="9"/>
  <c r="R356" i="9"/>
  <c r="P356" i="9"/>
  <c r="BI354" i="9"/>
  <c r="BH354" i="9"/>
  <c r="BG354" i="9"/>
  <c r="BF354" i="9"/>
  <c r="T354" i="9"/>
  <c r="R354" i="9"/>
  <c r="P354" i="9"/>
  <c r="BI348" i="9"/>
  <c r="BH348" i="9"/>
  <c r="BG348" i="9"/>
  <c r="BF348" i="9"/>
  <c r="T348" i="9"/>
  <c r="R348" i="9"/>
  <c r="P348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27" i="9"/>
  <c r="BH327" i="9"/>
  <c r="BG327" i="9"/>
  <c r="BF327" i="9"/>
  <c r="T327" i="9"/>
  <c r="R327" i="9"/>
  <c r="P327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7" i="9"/>
  <c r="BH307" i="9"/>
  <c r="BG307" i="9"/>
  <c r="BF307" i="9"/>
  <c r="T307" i="9"/>
  <c r="R307" i="9"/>
  <c r="P307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8" i="9"/>
  <c r="BH298" i="9"/>
  <c r="BG298" i="9"/>
  <c r="BF298" i="9"/>
  <c r="T298" i="9"/>
  <c r="R298" i="9"/>
  <c r="P298" i="9"/>
  <c r="BI295" i="9"/>
  <c r="BH295" i="9"/>
  <c r="BG295" i="9"/>
  <c r="BF295" i="9"/>
  <c r="T295" i="9"/>
  <c r="R295" i="9"/>
  <c r="P295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5" i="9"/>
  <c r="BH185" i="9"/>
  <c r="BG185" i="9"/>
  <c r="BF185" i="9"/>
  <c r="T185" i="9"/>
  <c r="R185" i="9"/>
  <c r="P185" i="9"/>
  <c r="BI179" i="9"/>
  <c r="BH179" i="9"/>
  <c r="BG179" i="9"/>
  <c r="BF179" i="9"/>
  <c r="T179" i="9"/>
  <c r="R179" i="9"/>
  <c r="P179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48" i="9"/>
  <c r="BH148" i="9"/>
  <c r="BG148" i="9"/>
  <c r="BF148" i="9"/>
  <c r="T148" i="9"/>
  <c r="R148" i="9"/>
  <c r="P148" i="9"/>
  <c r="BI142" i="9"/>
  <c r="BH142" i="9"/>
  <c r="BG142" i="9"/>
  <c r="BF142" i="9"/>
  <c r="T142" i="9"/>
  <c r="R142" i="9"/>
  <c r="P142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J96" i="9"/>
  <c r="F96" i="9"/>
  <c r="F94" i="9"/>
  <c r="E92" i="9"/>
  <c r="J54" i="9"/>
  <c r="F54" i="9"/>
  <c r="F52" i="9"/>
  <c r="E50" i="9"/>
  <c r="J24" i="9"/>
  <c r="E24" i="9"/>
  <c r="J97" i="9" s="1"/>
  <c r="J23" i="9"/>
  <c r="J18" i="9"/>
  <c r="E18" i="9"/>
  <c r="F97" i="9" s="1"/>
  <c r="J17" i="9"/>
  <c r="J12" i="9"/>
  <c r="J52" i="9"/>
  <c r="E7" i="9"/>
  <c r="E90" i="9"/>
  <c r="J37" i="8"/>
  <c r="J36" i="8"/>
  <c r="AY61" i="1" s="1"/>
  <c r="J35" i="8"/>
  <c r="AX61" i="1" s="1"/>
  <c r="BI386" i="8"/>
  <c r="BH386" i="8"/>
  <c r="BG386" i="8"/>
  <c r="BF386" i="8"/>
  <c r="T386" i="8"/>
  <c r="T385" i="8"/>
  <c r="T384" i="8"/>
  <c r="R386" i="8"/>
  <c r="R385" i="8"/>
  <c r="R384" i="8" s="1"/>
  <c r="P386" i="8"/>
  <c r="P385" i="8" s="1"/>
  <c r="P384" i="8" s="1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6" i="8"/>
  <c r="BH376" i="8"/>
  <c r="BG376" i="8"/>
  <c r="BF376" i="8"/>
  <c r="T376" i="8"/>
  <c r="R376" i="8"/>
  <c r="P376" i="8"/>
  <c r="BI374" i="8"/>
  <c r="BH374" i="8"/>
  <c r="BG374" i="8"/>
  <c r="BF374" i="8"/>
  <c r="T374" i="8"/>
  <c r="R374" i="8"/>
  <c r="P374" i="8"/>
  <c r="BI372" i="8"/>
  <c r="BH372" i="8"/>
  <c r="BG372" i="8"/>
  <c r="BF372" i="8"/>
  <c r="T372" i="8"/>
  <c r="R372" i="8"/>
  <c r="P372" i="8"/>
  <c r="BI369" i="8"/>
  <c r="BH369" i="8"/>
  <c r="BG369" i="8"/>
  <c r="BF369" i="8"/>
  <c r="T369" i="8"/>
  <c r="R369" i="8"/>
  <c r="P369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1" i="8"/>
  <c r="BH341" i="8"/>
  <c r="BG341" i="8"/>
  <c r="BF341" i="8"/>
  <c r="T341" i="8"/>
  <c r="R341" i="8"/>
  <c r="P341" i="8"/>
  <c r="BI338" i="8"/>
  <c r="BH338" i="8"/>
  <c r="BG338" i="8"/>
  <c r="BF338" i="8"/>
  <c r="T338" i="8"/>
  <c r="R338" i="8"/>
  <c r="P338" i="8"/>
  <c r="BI337" i="8"/>
  <c r="BH337" i="8"/>
  <c r="BG337" i="8"/>
  <c r="BF337" i="8"/>
  <c r="T337" i="8"/>
  <c r="R337" i="8"/>
  <c r="P337" i="8"/>
  <c r="BI335" i="8"/>
  <c r="BH335" i="8"/>
  <c r="BG335" i="8"/>
  <c r="BF335" i="8"/>
  <c r="T335" i="8"/>
  <c r="R335" i="8"/>
  <c r="P335" i="8"/>
  <c r="BI333" i="8"/>
  <c r="BH333" i="8"/>
  <c r="BG333" i="8"/>
  <c r="BF333" i="8"/>
  <c r="T333" i="8"/>
  <c r="R333" i="8"/>
  <c r="P333" i="8"/>
  <c r="BI327" i="8"/>
  <c r="BH327" i="8"/>
  <c r="BG327" i="8"/>
  <c r="BF327" i="8"/>
  <c r="T327" i="8"/>
  <c r="R327" i="8"/>
  <c r="P327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4" i="8"/>
  <c r="BH304" i="8"/>
  <c r="BG304" i="8"/>
  <c r="BF304" i="8"/>
  <c r="T304" i="8"/>
  <c r="R304" i="8"/>
  <c r="P304" i="8"/>
  <c r="BI301" i="8"/>
  <c r="BH301" i="8"/>
  <c r="BG301" i="8"/>
  <c r="BF301" i="8"/>
  <c r="T301" i="8"/>
  <c r="R301" i="8"/>
  <c r="P301" i="8"/>
  <c r="BI298" i="8"/>
  <c r="BH298" i="8"/>
  <c r="BG298" i="8"/>
  <c r="BF298" i="8"/>
  <c r="T298" i="8"/>
  <c r="R298" i="8"/>
  <c r="P298" i="8"/>
  <c r="BI295" i="8"/>
  <c r="BH295" i="8"/>
  <c r="BG295" i="8"/>
  <c r="BF295" i="8"/>
  <c r="T295" i="8"/>
  <c r="R295" i="8"/>
  <c r="P295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88" i="8"/>
  <c r="BH288" i="8"/>
  <c r="BG288" i="8"/>
  <c r="BF288" i="8"/>
  <c r="T288" i="8"/>
  <c r="R288" i="8"/>
  <c r="P288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5" i="8"/>
  <c r="BH255" i="8"/>
  <c r="BG255" i="8"/>
  <c r="BF255" i="8"/>
  <c r="T255" i="8"/>
  <c r="R255" i="8"/>
  <c r="P255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5" i="8"/>
  <c r="BH185" i="8"/>
  <c r="BG185" i="8"/>
  <c r="BF185" i="8"/>
  <c r="T185" i="8"/>
  <c r="R185" i="8"/>
  <c r="P185" i="8"/>
  <c r="BI179" i="8"/>
  <c r="BH179" i="8"/>
  <c r="BG179" i="8"/>
  <c r="BF179" i="8"/>
  <c r="T179" i="8"/>
  <c r="R179" i="8"/>
  <c r="P179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48" i="8"/>
  <c r="BH148" i="8"/>
  <c r="BG148" i="8"/>
  <c r="BF148" i="8"/>
  <c r="T148" i="8"/>
  <c r="R148" i="8"/>
  <c r="P148" i="8"/>
  <c r="BI142" i="8"/>
  <c r="BH142" i="8"/>
  <c r="BG142" i="8"/>
  <c r="BF142" i="8"/>
  <c r="T142" i="8"/>
  <c r="R142" i="8"/>
  <c r="P142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J96" i="8"/>
  <c r="F96" i="8"/>
  <c r="F94" i="8"/>
  <c r="E92" i="8"/>
  <c r="J54" i="8"/>
  <c r="F54" i="8"/>
  <c r="F52" i="8"/>
  <c r="E50" i="8"/>
  <c r="J24" i="8"/>
  <c r="E24" i="8"/>
  <c r="J97" i="8" s="1"/>
  <c r="J23" i="8"/>
  <c r="J18" i="8"/>
  <c r="E18" i="8"/>
  <c r="F55" i="8" s="1"/>
  <c r="J17" i="8"/>
  <c r="J12" i="8"/>
  <c r="J94" i="8" s="1"/>
  <c r="E7" i="8"/>
  <c r="E90" i="8"/>
  <c r="J37" i="7"/>
  <c r="J36" i="7"/>
  <c r="AY60" i="1" s="1"/>
  <c r="J35" i="7"/>
  <c r="AX60" i="1"/>
  <c r="BI386" i="7"/>
  <c r="BH386" i="7"/>
  <c r="BG386" i="7"/>
  <c r="BF386" i="7"/>
  <c r="T386" i="7"/>
  <c r="T385" i="7" s="1"/>
  <c r="T384" i="7" s="1"/>
  <c r="R386" i="7"/>
  <c r="R385" i="7" s="1"/>
  <c r="R384" i="7" s="1"/>
  <c r="P386" i="7"/>
  <c r="P385" i="7"/>
  <c r="P384" i="7" s="1"/>
  <c r="BI382" i="7"/>
  <c r="BH382" i="7"/>
  <c r="BG382" i="7"/>
  <c r="BF382" i="7"/>
  <c r="T382" i="7"/>
  <c r="R382" i="7"/>
  <c r="P382" i="7"/>
  <c r="BI379" i="7"/>
  <c r="BH379" i="7"/>
  <c r="BG379" i="7"/>
  <c r="BF379" i="7"/>
  <c r="T379" i="7"/>
  <c r="R379" i="7"/>
  <c r="P379" i="7"/>
  <c r="BI376" i="7"/>
  <c r="BH376" i="7"/>
  <c r="BG376" i="7"/>
  <c r="BF376" i="7"/>
  <c r="T376" i="7"/>
  <c r="R376" i="7"/>
  <c r="P376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48" i="7"/>
  <c r="BH348" i="7"/>
  <c r="BG348" i="7"/>
  <c r="BF348" i="7"/>
  <c r="T348" i="7"/>
  <c r="R348" i="7"/>
  <c r="P348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1" i="7"/>
  <c r="BH341" i="7"/>
  <c r="BG341" i="7"/>
  <c r="BF341" i="7"/>
  <c r="T341" i="7"/>
  <c r="R341" i="7"/>
  <c r="P341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27" i="7"/>
  <c r="BH327" i="7"/>
  <c r="BG327" i="7"/>
  <c r="BF327" i="7"/>
  <c r="T327" i="7"/>
  <c r="R327" i="7"/>
  <c r="P327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7" i="7"/>
  <c r="BH307" i="7"/>
  <c r="BG307" i="7"/>
  <c r="BF307" i="7"/>
  <c r="T307" i="7"/>
  <c r="R307" i="7"/>
  <c r="P307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8" i="7"/>
  <c r="BH298" i="7"/>
  <c r="BG298" i="7"/>
  <c r="BF298" i="7"/>
  <c r="T298" i="7"/>
  <c r="R298" i="7"/>
  <c r="P298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5" i="7"/>
  <c r="BH185" i="7"/>
  <c r="BG185" i="7"/>
  <c r="BF185" i="7"/>
  <c r="T185" i="7"/>
  <c r="R185" i="7"/>
  <c r="P185" i="7"/>
  <c r="BI179" i="7"/>
  <c r="BH179" i="7"/>
  <c r="BG179" i="7"/>
  <c r="BF179" i="7"/>
  <c r="T179" i="7"/>
  <c r="R179" i="7"/>
  <c r="P179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48" i="7"/>
  <c r="BH148" i="7"/>
  <c r="BG148" i="7"/>
  <c r="BF148" i="7"/>
  <c r="T148" i="7"/>
  <c r="R148" i="7"/>
  <c r="P148" i="7"/>
  <c r="BI142" i="7"/>
  <c r="BH142" i="7"/>
  <c r="BG142" i="7"/>
  <c r="BF142" i="7"/>
  <c r="T142" i="7"/>
  <c r="R142" i="7"/>
  <c r="P142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J96" i="7"/>
  <c r="F96" i="7"/>
  <c r="F94" i="7"/>
  <c r="E92" i="7"/>
  <c r="J54" i="7"/>
  <c r="F54" i="7"/>
  <c r="F52" i="7"/>
  <c r="E50" i="7"/>
  <c r="J24" i="7"/>
  <c r="E24" i="7"/>
  <c r="J97" i="7" s="1"/>
  <c r="J23" i="7"/>
  <c r="J18" i="7"/>
  <c r="E18" i="7"/>
  <c r="F97" i="7" s="1"/>
  <c r="J17" i="7"/>
  <c r="J12" i="7"/>
  <c r="J94" i="7"/>
  <c r="E7" i="7"/>
  <c r="E90" i="7" s="1"/>
  <c r="J37" i="6"/>
  <c r="J36" i="6"/>
  <c r="AY59" i="1" s="1"/>
  <c r="J35" i="6"/>
  <c r="AX59" i="1"/>
  <c r="BI386" i="6"/>
  <c r="BH386" i="6"/>
  <c r="BG386" i="6"/>
  <c r="BF386" i="6"/>
  <c r="T386" i="6"/>
  <c r="T385" i="6" s="1"/>
  <c r="T384" i="6" s="1"/>
  <c r="R386" i="6"/>
  <c r="R385" i="6"/>
  <c r="R384" i="6" s="1"/>
  <c r="P386" i="6"/>
  <c r="P385" i="6"/>
  <c r="P384" i="6"/>
  <c r="BI382" i="6"/>
  <c r="BH382" i="6"/>
  <c r="BG382" i="6"/>
  <c r="BF382" i="6"/>
  <c r="T382" i="6"/>
  <c r="R382" i="6"/>
  <c r="P382" i="6"/>
  <c r="BI379" i="6"/>
  <c r="BH379" i="6"/>
  <c r="BG379" i="6"/>
  <c r="BF379" i="6"/>
  <c r="T379" i="6"/>
  <c r="R379" i="6"/>
  <c r="P379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69" i="6"/>
  <c r="BH369" i="6"/>
  <c r="BG369" i="6"/>
  <c r="BF369" i="6"/>
  <c r="T369" i="6"/>
  <c r="R369" i="6"/>
  <c r="P369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48" i="6"/>
  <c r="BH348" i="6"/>
  <c r="BG348" i="6"/>
  <c r="BF348" i="6"/>
  <c r="T348" i="6"/>
  <c r="R348" i="6"/>
  <c r="P348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1" i="6"/>
  <c r="BH341" i="6"/>
  <c r="BG341" i="6"/>
  <c r="BF341" i="6"/>
  <c r="T341" i="6"/>
  <c r="R341" i="6"/>
  <c r="P341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27" i="6"/>
  <c r="BH327" i="6"/>
  <c r="BG327" i="6"/>
  <c r="BF327" i="6"/>
  <c r="T327" i="6"/>
  <c r="R327" i="6"/>
  <c r="P327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5" i="6"/>
  <c r="BH185" i="6"/>
  <c r="BG185" i="6"/>
  <c r="BF185" i="6"/>
  <c r="T185" i="6"/>
  <c r="R185" i="6"/>
  <c r="P185" i="6"/>
  <c r="BI179" i="6"/>
  <c r="BH179" i="6"/>
  <c r="BG179" i="6"/>
  <c r="BF179" i="6"/>
  <c r="T179" i="6"/>
  <c r="R179" i="6"/>
  <c r="P179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48" i="6"/>
  <c r="BH148" i="6"/>
  <c r="BG148" i="6"/>
  <c r="BF148" i="6"/>
  <c r="T148" i="6"/>
  <c r="R148" i="6"/>
  <c r="P148" i="6"/>
  <c r="BI142" i="6"/>
  <c r="BH142" i="6"/>
  <c r="BG142" i="6"/>
  <c r="BF142" i="6"/>
  <c r="T142" i="6"/>
  <c r="R142" i="6"/>
  <c r="P142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J96" i="6"/>
  <c r="F96" i="6"/>
  <c r="F94" i="6"/>
  <c r="E92" i="6"/>
  <c r="J54" i="6"/>
  <c r="F54" i="6"/>
  <c r="F52" i="6"/>
  <c r="E50" i="6"/>
  <c r="J24" i="6"/>
  <c r="E24" i="6"/>
  <c r="J97" i="6"/>
  <c r="J23" i="6"/>
  <c r="J18" i="6"/>
  <c r="E18" i="6"/>
  <c r="F97" i="6"/>
  <c r="J17" i="6"/>
  <c r="J12" i="6"/>
  <c r="J52" i="6" s="1"/>
  <c r="E7" i="6"/>
  <c r="E90" i="6" s="1"/>
  <c r="J37" i="5"/>
  <c r="J36" i="5"/>
  <c r="AY58" i="1"/>
  <c r="J35" i="5"/>
  <c r="AX58" i="1"/>
  <c r="BI386" i="5"/>
  <c r="BH386" i="5"/>
  <c r="BG386" i="5"/>
  <c r="BF386" i="5"/>
  <c r="T386" i="5"/>
  <c r="T385" i="5"/>
  <c r="T384" i="5" s="1"/>
  <c r="R386" i="5"/>
  <c r="R385" i="5" s="1"/>
  <c r="R384" i="5" s="1"/>
  <c r="P386" i="5"/>
  <c r="P385" i="5"/>
  <c r="P384" i="5" s="1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4" i="5"/>
  <c r="BH374" i="5"/>
  <c r="BG374" i="5"/>
  <c r="BF374" i="5"/>
  <c r="T374" i="5"/>
  <c r="R374" i="5"/>
  <c r="P374" i="5"/>
  <c r="BI372" i="5"/>
  <c r="BH372" i="5"/>
  <c r="BG372" i="5"/>
  <c r="BF372" i="5"/>
  <c r="T372" i="5"/>
  <c r="R372" i="5"/>
  <c r="P372" i="5"/>
  <c r="BI369" i="5"/>
  <c r="BH369" i="5"/>
  <c r="BG369" i="5"/>
  <c r="BF369" i="5"/>
  <c r="T369" i="5"/>
  <c r="R369" i="5"/>
  <c r="P369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56" i="5"/>
  <c r="BH356" i="5"/>
  <c r="BG356" i="5"/>
  <c r="BF356" i="5"/>
  <c r="T356" i="5"/>
  <c r="R356" i="5"/>
  <c r="P356" i="5"/>
  <c r="BI354" i="5"/>
  <c r="BH354" i="5"/>
  <c r="BG354" i="5"/>
  <c r="BF354" i="5"/>
  <c r="T354" i="5"/>
  <c r="R354" i="5"/>
  <c r="P354" i="5"/>
  <c r="BI348" i="5"/>
  <c r="BH348" i="5"/>
  <c r="BG348" i="5"/>
  <c r="BF348" i="5"/>
  <c r="T348" i="5"/>
  <c r="R348" i="5"/>
  <c r="P348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5" i="5"/>
  <c r="BH185" i="5"/>
  <c r="BG185" i="5"/>
  <c r="BF185" i="5"/>
  <c r="T185" i="5"/>
  <c r="R185" i="5"/>
  <c r="P185" i="5"/>
  <c r="BI179" i="5"/>
  <c r="BH179" i="5"/>
  <c r="BG179" i="5"/>
  <c r="BF179" i="5"/>
  <c r="T179" i="5"/>
  <c r="R179" i="5"/>
  <c r="P179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J96" i="5"/>
  <c r="F96" i="5"/>
  <c r="F94" i="5"/>
  <c r="E92" i="5"/>
  <c r="J54" i="5"/>
  <c r="F54" i="5"/>
  <c r="F52" i="5"/>
  <c r="E50" i="5"/>
  <c r="J24" i="5"/>
  <c r="E24" i="5"/>
  <c r="J55" i="5" s="1"/>
  <c r="J23" i="5"/>
  <c r="J18" i="5"/>
  <c r="E18" i="5"/>
  <c r="F55" i="5" s="1"/>
  <c r="J17" i="5"/>
  <c r="J12" i="5"/>
  <c r="J94" i="5" s="1"/>
  <c r="E7" i="5"/>
  <c r="E90" i="5"/>
  <c r="J37" i="4"/>
  <c r="J36" i="4"/>
  <c r="AY57" i="1"/>
  <c r="J35" i="4"/>
  <c r="AX57" i="1" s="1"/>
  <c r="BI363" i="4"/>
  <c r="BH363" i="4"/>
  <c r="BG363" i="4"/>
  <c r="BF363" i="4"/>
  <c r="T363" i="4"/>
  <c r="T362" i="4"/>
  <c r="T361" i="4"/>
  <c r="R363" i="4"/>
  <c r="R362" i="4" s="1"/>
  <c r="R361" i="4" s="1"/>
  <c r="P363" i="4"/>
  <c r="P362" i="4" s="1"/>
  <c r="P361" i="4" s="1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J95" i="4"/>
  <c r="F95" i="4"/>
  <c r="F93" i="4"/>
  <c r="E91" i="4"/>
  <c r="J54" i="4"/>
  <c r="F54" i="4"/>
  <c r="F52" i="4"/>
  <c r="E50" i="4"/>
  <c r="J24" i="4"/>
  <c r="E24" i="4"/>
  <c r="J55" i="4" s="1"/>
  <c r="J23" i="4"/>
  <c r="J18" i="4"/>
  <c r="E18" i="4"/>
  <c r="F96" i="4" s="1"/>
  <c r="J17" i="4"/>
  <c r="J12" i="4"/>
  <c r="J93" i="4"/>
  <c r="E7" i="4"/>
  <c r="E89" i="4"/>
  <c r="J37" i="3"/>
  <c r="J36" i="3"/>
  <c r="AY56" i="1" s="1"/>
  <c r="J35" i="3"/>
  <c r="AX56" i="1"/>
  <c r="BI363" i="3"/>
  <c r="BH363" i="3"/>
  <c r="BG363" i="3"/>
  <c r="BF363" i="3"/>
  <c r="T363" i="3"/>
  <c r="T362" i="3" s="1"/>
  <c r="T361" i="3" s="1"/>
  <c r="R363" i="3"/>
  <c r="R362" i="3"/>
  <c r="R361" i="3" s="1"/>
  <c r="P363" i="3"/>
  <c r="P362" i="3"/>
  <c r="P361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J95" i="3"/>
  <c r="F95" i="3"/>
  <c r="F93" i="3"/>
  <c r="E91" i="3"/>
  <c r="J54" i="3"/>
  <c r="F54" i="3"/>
  <c r="F52" i="3"/>
  <c r="E50" i="3"/>
  <c r="J24" i="3"/>
  <c r="E24" i="3"/>
  <c r="J96" i="3" s="1"/>
  <c r="J23" i="3"/>
  <c r="J18" i="3"/>
  <c r="E18" i="3"/>
  <c r="F96" i="3" s="1"/>
  <c r="J17" i="3"/>
  <c r="J12" i="3"/>
  <c r="J93" i="3" s="1"/>
  <c r="E7" i="3"/>
  <c r="E48" i="3"/>
  <c r="J37" i="2"/>
  <c r="J36" i="2"/>
  <c r="AY55" i="1"/>
  <c r="J35" i="2"/>
  <c r="AX55" i="1" s="1"/>
  <c r="BI363" i="2"/>
  <c r="BH363" i="2"/>
  <c r="BG363" i="2"/>
  <c r="BF363" i="2"/>
  <c r="T363" i="2"/>
  <c r="T362" i="2"/>
  <c r="T361" i="2"/>
  <c r="R363" i="2"/>
  <c r="R362" i="2" s="1"/>
  <c r="R361" i="2" s="1"/>
  <c r="P363" i="2"/>
  <c r="P362" i="2" s="1"/>
  <c r="P361" i="2" s="1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J95" i="2"/>
  <c r="F95" i="2"/>
  <c r="F93" i="2"/>
  <c r="E91" i="2"/>
  <c r="J54" i="2"/>
  <c r="F54" i="2"/>
  <c r="F52" i="2"/>
  <c r="E50" i="2"/>
  <c r="J24" i="2"/>
  <c r="E24" i="2"/>
  <c r="J55" i="2" s="1"/>
  <c r="J23" i="2"/>
  <c r="J18" i="2"/>
  <c r="E18" i="2"/>
  <c r="F96" i="2" s="1"/>
  <c r="J17" i="2"/>
  <c r="J12" i="2"/>
  <c r="J52" i="2"/>
  <c r="E7" i="2"/>
  <c r="E89" i="2"/>
  <c r="L50" i="1"/>
  <c r="AM50" i="1"/>
  <c r="AM49" i="1"/>
  <c r="L49" i="1"/>
  <c r="AM47" i="1"/>
  <c r="L47" i="1"/>
  <c r="L45" i="1"/>
  <c r="L44" i="1"/>
  <c r="J149" i="2"/>
  <c r="BK334" i="2"/>
  <c r="J363" i="2"/>
  <c r="J306" i="3"/>
  <c r="BK175" i="3"/>
  <c r="BK342" i="3"/>
  <c r="BK124" i="3"/>
  <c r="BK247" i="3"/>
  <c r="J138" i="3"/>
  <c r="BK363" i="3"/>
  <c r="J359" i="4"/>
  <c r="BK340" i="4"/>
  <c r="J110" i="4"/>
  <c r="J266" i="4"/>
  <c r="J188" i="4"/>
  <c r="BK327" i="5"/>
  <c r="BK277" i="5"/>
  <c r="BK335" i="6"/>
  <c r="J316" i="6"/>
  <c r="BK154" i="6"/>
  <c r="BK363" i="6"/>
  <c r="BK247" i="7"/>
  <c r="BK238" i="7"/>
  <c r="J369" i="7"/>
  <c r="J136" i="8"/>
  <c r="J285" i="8"/>
  <c r="J226" i="8"/>
  <c r="BK307" i="8"/>
  <c r="BK281" i="9"/>
  <c r="J244" i="9"/>
  <c r="J277" i="9"/>
  <c r="J206" i="10"/>
  <c r="J238" i="10"/>
  <c r="J386" i="10"/>
  <c r="BK265" i="2"/>
  <c r="J270" i="2"/>
  <c r="J105" i="2"/>
  <c r="J234" i="2"/>
  <c r="BK217" i="3"/>
  <c r="BK349" i="3"/>
  <c r="BK318" i="4"/>
  <c r="BK252" i="4"/>
  <c r="J129" i="4"/>
  <c r="BK354" i="5"/>
  <c r="BK136" i="5"/>
  <c r="BK191" i="5"/>
  <c r="J114" i="5"/>
  <c r="BK281" i="6"/>
  <c r="BK228" i="6"/>
  <c r="J264" i="6"/>
  <c r="BK213" i="7"/>
  <c r="J291" i="7"/>
  <c r="J240" i="7"/>
  <c r="J106" i="7"/>
  <c r="J237" i="8"/>
  <c r="J288" i="8"/>
  <c r="BK327" i="8"/>
  <c r="BK374" i="9"/>
  <c r="J246" i="9"/>
  <c r="J193" i="9"/>
  <c r="BK226" i="10"/>
  <c r="BK154" i="10"/>
  <c r="J125" i="10"/>
  <c r="BK213" i="10"/>
  <c r="BK217" i="2"/>
  <c r="BK144" i="2"/>
  <c r="BK203" i="2"/>
  <c r="BK116" i="2"/>
  <c r="BK281" i="3"/>
  <c r="J215" i="3"/>
  <c r="BK250" i="4"/>
  <c r="J250" i="4"/>
  <c r="J138" i="4"/>
  <c r="J226" i="4"/>
  <c r="BK173" i="5"/>
  <c r="J247" i="5"/>
  <c r="BK365" i="6"/>
  <c r="BK259" i="6"/>
  <c r="BK220" i="6"/>
  <c r="J292" i="6"/>
  <c r="J148" i="6"/>
  <c r="J338" i="6"/>
  <c r="J281" i="7"/>
  <c r="J278" i="7"/>
  <c r="J238" i="7"/>
  <c r="J166" i="7"/>
  <c r="J376" i="8"/>
  <c r="BK213" i="8"/>
  <c r="J215" i="9"/>
  <c r="BK354" i="9"/>
  <c r="J314" i="9"/>
  <c r="BK366" i="10"/>
  <c r="J382" i="10"/>
  <c r="BK112" i="10"/>
  <c r="J232" i="10"/>
  <c r="J252" i="2"/>
  <c r="BK147" i="2"/>
  <c r="J135" i="2"/>
  <c r="J325" i="2"/>
  <c r="J247" i="3"/>
  <c r="J261" i="3"/>
  <c r="BK231" i="3"/>
  <c r="J266" i="3"/>
  <c r="J108" i="4"/>
  <c r="J234" i="4"/>
  <c r="BK255" i="4"/>
  <c r="BK114" i="5"/>
  <c r="J337" i="5"/>
  <c r="J356" i="5"/>
  <c r="BK226" i="5"/>
  <c r="BK354" i="6"/>
  <c r="J278" i="6"/>
  <c r="BK276" i="6"/>
  <c r="BK198" i="6"/>
  <c r="BK341" i="7"/>
  <c r="BK215" i="7"/>
  <c r="BK103" i="7"/>
  <c r="BK238" i="8"/>
  <c r="BK255" i="8"/>
  <c r="BK222" i="8"/>
  <c r="BK304" i="9"/>
  <c r="BK222" i="9"/>
  <c r="J103" i="9"/>
  <c r="J131" i="10"/>
  <c r="J333" i="10"/>
  <c r="J301" i="10"/>
  <c r="J209" i="2"/>
  <c r="BK209" i="2"/>
  <c r="BK317" i="2"/>
  <c r="J255" i="3"/>
  <c r="J294" i="3"/>
  <c r="BK343" i="3"/>
  <c r="J105" i="4"/>
  <c r="BK307" i="4"/>
  <c r="J277" i="4"/>
  <c r="J157" i="5"/>
  <c r="BK275" i="5"/>
  <c r="J271" i="5"/>
  <c r="BK244" i="6"/>
  <c r="BK292" i="6"/>
  <c r="BK202" i="6"/>
  <c r="BK338" i="7"/>
  <c r="BK237" i="7"/>
  <c r="BK281" i="7"/>
  <c r="J157" i="8"/>
  <c r="J320" i="8"/>
  <c r="J161" i="8"/>
  <c r="BK338" i="9"/>
  <c r="BK319" i="9"/>
  <c r="J217" i="9"/>
  <c r="J363" i="10"/>
  <c r="BK163" i="10"/>
  <c r="J193" i="10"/>
  <c r="J267" i="10"/>
  <c r="BK121" i="2"/>
  <c r="BK339" i="2"/>
  <c r="J318" i="2"/>
  <c r="J217" i="3"/>
  <c r="BK232" i="3"/>
  <c r="BK144" i="3"/>
  <c r="BK262" i="4"/>
  <c r="BK197" i="4"/>
  <c r="J194" i="4"/>
  <c r="J275" i="5"/>
  <c r="J288" i="5"/>
  <c r="BK335" i="5"/>
  <c r="BK142" i="6"/>
  <c r="J215" i="6"/>
  <c r="J246" i="6"/>
  <c r="BK240" i="6"/>
  <c r="J301" i="7"/>
  <c r="BK374" i="7"/>
  <c r="J376" i="7"/>
  <c r="J362" i="8"/>
  <c r="J133" i="8"/>
  <c r="BK133" i="8"/>
  <c r="J271" i="9"/>
  <c r="J224" i="9"/>
  <c r="BK242" i="9"/>
  <c r="BK203" i="9"/>
  <c r="BK235" i="10"/>
  <c r="J259" i="10"/>
  <c r="BK203" i="10"/>
  <c r="BK231" i="2"/>
  <c r="BK261" i="2"/>
  <c r="J303" i="2"/>
  <c r="J119" i="2"/>
  <c r="J219" i="3"/>
  <c r="J105" i="3"/>
  <c r="J234" i="3"/>
  <c r="BK215" i="4"/>
  <c r="J363" i="4"/>
  <c r="J181" i="4"/>
  <c r="J366" i="5"/>
  <c r="J348" i="5"/>
  <c r="BK314" i="5"/>
  <c r="J191" i="5"/>
  <c r="BK123" i="6"/>
  <c r="J250" i="7"/>
  <c r="BK220" i="7"/>
  <c r="J215" i="7"/>
  <c r="J112" i="7"/>
  <c r="BK240" i="8"/>
  <c r="J291" i="8"/>
  <c r="J310" i="8"/>
  <c r="BK196" i="9"/>
  <c r="BK240" i="9"/>
  <c r="J382" i="9"/>
  <c r="J103" i="10"/>
  <c r="BK354" i="10"/>
  <c r="BK123" i="10"/>
  <c r="BK169" i="10"/>
  <c r="BK124" i="2"/>
  <c r="BK199" i="2"/>
  <c r="BK237" i="3"/>
  <c r="BK223" i="3"/>
  <c r="J226" i="3"/>
  <c r="BK229" i="3"/>
  <c r="J156" i="4"/>
  <c r="J325" i="4"/>
  <c r="J274" i="4"/>
  <c r="BK193" i="5"/>
  <c r="BK310" i="5"/>
  <c r="BK148" i="5"/>
  <c r="J274" i="2"/>
  <c r="BK153" i="2"/>
  <c r="BK336" i="2"/>
  <c r="J201" i="3"/>
  <c r="BK328" i="3"/>
  <c r="BK250" i="3"/>
  <c r="J229" i="3"/>
  <c r="J313" i="3"/>
  <c r="BK205" i="3"/>
  <c r="BK324" i="3"/>
  <c r="J102" i="3"/>
  <c r="J310" i="4"/>
  <c r="BK339" i="4"/>
  <c r="J261" i="5"/>
  <c r="BK276" i="5"/>
  <c r="BK208" i="5"/>
  <c r="BK114" i="6"/>
  <c r="BK212" i="6"/>
  <c r="J292" i="7"/>
  <c r="BK106" i="7"/>
  <c r="J222" i="7"/>
  <c r="BK288" i="7"/>
  <c r="BK281" i="8"/>
  <c r="J193" i="8"/>
  <c r="J169" i="8"/>
  <c r="J333" i="9"/>
  <c r="J142" i="9"/>
  <c r="BK212" i="9"/>
  <c r="J154" i="10"/>
  <c r="BK157" i="10"/>
  <c r="J200" i="10"/>
  <c r="BK105" i="2"/>
  <c r="J236" i="2"/>
  <c r="J353" i="2"/>
  <c r="J236" i="3"/>
  <c r="BK359" i="3"/>
  <c r="J242" i="3"/>
  <c r="BK313" i="3"/>
  <c r="J223" i="4"/>
  <c r="BK240" i="4"/>
  <c r="BK267" i="4"/>
  <c r="BK202" i="5"/>
  <c r="BK242" i="5"/>
  <c r="BK200" i="5"/>
  <c r="J311" i="6"/>
  <c r="BK272" i="6"/>
  <c r="J106" i="6"/>
  <c r="J277" i="7"/>
  <c r="BK161" i="7"/>
  <c r="BK344" i="7"/>
  <c r="J210" i="8"/>
  <c r="BK161" i="8"/>
  <c r="BK250" i="8"/>
  <c r="BK193" i="8"/>
  <c r="J278" i="9"/>
  <c r="J159" i="9"/>
  <c r="J319" i="9"/>
  <c r="J314" i="10"/>
  <c r="J311" i="10"/>
  <c r="BK337" i="10"/>
  <c r="J106" i="10"/>
  <c r="J290" i="2"/>
  <c r="BK267" i="2"/>
  <c r="J232" i="2"/>
  <c r="BK274" i="3"/>
  <c r="BK270" i="3"/>
  <c r="BK339" i="3"/>
  <c r="J336" i="3"/>
  <c r="J186" i="4"/>
  <c r="BK153" i="4"/>
  <c r="J192" i="4"/>
  <c r="J259" i="5"/>
  <c r="BK213" i="5"/>
  <c r="J125" i="5"/>
  <c r="BK133" i="5"/>
  <c r="BK278" i="6"/>
  <c r="BK226" i="6"/>
  <c r="J120" i="6"/>
  <c r="J285" i="6"/>
  <c r="BK120" i="6"/>
  <c r="BK240" i="7"/>
  <c r="J314" i="7"/>
  <c r="BK163" i="7"/>
  <c r="BK316" i="8"/>
  <c r="J200" i="8"/>
  <c r="BK362" i="8"/>
  <c r="BK324" i="9"/>
  <c r="BK271" i="9"/>
  <c r="BK217" i="9"/>
  <c r="BK120" i="10"/>
  <c r="J295" i="10"/>
  <c r="BK356" i="10"/>
  <c r="BK161" i="10"/>
  <c r="BK306" i="2"/>
  <c r="J296" i="2"/>
  <c r="BK197" i="2"/>
  <c r="BK188" i="3"/>
  <c r="BK336" i="3"/>
  <c r="J237" i="3"/>
  <c r="BK313" i="4"/>
  <c r="BK325" i="4"/>
  <c r="BK274" i="4"/>
  <c r="BK287" i="4"/>
  <c r="BK281" i="5"/>
  <c r="J131" i="5"/>
  <c r="BK163" i="5"/>
  <c r="BK237" i="6"/>
  <c r="J193" i="6"/>
  <c r="BK131" i="6"/>
  <c r="BK333" i="7"/>
  <c r="BK295" i="7"/>
  <c r="J282" i="7"/>
  <c r="J252" i="7"/>
  <c r="J365" i="8"/>
  <c r="J196" i="8"/>
  <c r="J288" i="9"/>
  <c r="BK382" i="9"/>
  <c r="BK311" i="9"/>
  <c r="BK272" i="9"/>
  <c r="J316" i="10"/>
  <c r="J196" i="10"/>
  <c r="BK166" i="10"/>
  <c r="J166" i="10"/>
  <c r="J197" i="2"/>
  <c r="J301" i="2"/>
  <c r="J207" i="2"/>
  <c r="J192" i="3"/>
  <c r="BK321" i="3"/>
  <c r="BK318" i="3"/>
  <c r="BK247" i="4"/>
  <c r="J321" i="4"/>
  <c r="J207" i="4"/>
  <c r="J280" i="4"/>
  <c r="BK366" i="5"/>
  <c r="J281" i="5"/>
  <c r="J292" i="5"/>
  <c r="BK191" i="6"/>
  <c r="BK338" i="6"/>
  <c r="BK196" i="6"/>
  <c r="BK298" i="7"/>
  <c r="BK210" i="7"/>
  <c r="J213" i="7"/>
  <c r="J344" i="8"/>
  <c r="BK224" i="8"/>
  <c r="J222" i="8"/>
  <c r="BK366" i="9"/>
  <c r="J198" i="9"/>
  <c r="BK163" i="9"/>
  <c r="BK244" i="10"/>
  <c r="BK255" i="10"/>
  <c r="J275" i="10"/>
  <c r="BK173" i="10"/>
  <c r="J250" i="2"/>
  <c r="J281" i="2"/>
  <c r="BK242" i="2"/>
  <c r="BK205" i="2"/>
  <c r="BK294" i="3"/>
  <c r="BK159" i="3"/>
  <c r="J363" i="3"/>
  <c r="BK258" i="4"/>
  <c r="BK281" i="4"/>
  <c r="BK348" i="5"/>
  <c r="J103" i="5"/>
  <c r="J179" i="5"/>
  <c r="J206" i="5"/>
  <c r="J333" i="6"/>
  <c r="BK250" i="6"/>
  <c r="J125" i="6"/>
  <c r="BK179" i="6"/>
  <c r="BK244" i="7"/>
  <c r="J379" i="7"/>
  <c r="BK275" i="7"/>
  <c r="BK198" i="7"/>
  <c r="BK131" i="8"/>
  <c r="BK259" i="8"/>
  <c r="BK301" i="8"/>
  <c r="BK292" i="9"/>
  <c r="J202" i="9"/>
  <c r="J161" i="9"/>
  <c r="J202" i="10"/>
  <c r="J272" i="10"/>
  <c r="J210" i="10"/>
  <c r="J85" i="11"/>
  <c r="BK212" i="2"/>
  <c r="J257" i="2"/>
  <c r="J163" i="2"/>
  <c r="J207" i="3"/>
  <c r="BK156" i="3"/>
  <c r="J351" i="4"/>
  <c r="J237" i="4"/>
  <c r="J324" i="4"/>
  <c r="J159" i="5"/>
  <c r="J193" i="5"/>
  <c r="BK154" i="5"/>
  <c r="BK282" i="6"/>
  <c r="J365" i="7"/>
  <c r="BK157" i="7"/>
  <c r="BK233" i="7"/>
  <c r="J123" i="8"/>
  <c r="J206" i="8"/>
  <c r="BK356" i="9"/>
  <c r="J272" i="9"/>
  <c r="BK154" i="9"/>
  <c r="J372" i="10"/>
  <c r="BK282" i="10"/>
  <c r="BK379" i="10"/>
  <c r="BK284" i="2"/>
  <c r="J144" i="2"/>
  <c r="BK245" i="2"/>
  <c r="J175" i="3"/>
  <c r="J325" i="3"/>
  <c r="J277" i="3"/>
  <c r="J238" i="4"/>
  <c r="BK105" i="4"/>
  <c r="J197" i="4"/>
  <c r="BK138" i="4"/>
  <c r="BK224" i="5"/>
  <c r="J123" i="5"/>
  <c r="J230" i="5"/>
  <c r="J232" i="5"/>
  <c r="J259" i="6"/>
  <c r="J267" i="6"/>
  <c r="J222" i="6"/>
  <c r="BK327" i="6"/>
  <c r="BK157" i="6"/>
  <c r="BK106" i="6"/>
  <c r="BK348" i="6"/>
  <c r="BK267" i="7"/>
  <c r="J123" i="7"/>
  <c r="BK208" i="7"/>
  <c r="BK291" i="7"/>
  <c r="J333" i="7"/>
  <c r="BK386" i="8"/>
  <c r="BK235" i="8"/>
  <c r="BK230" i="8"/>
  <c r="BK133" i="9"/>
  <c r="J125" i="9"/>
  <c r="BK363" i="9"/>
  <c r="BK173" i="9"/>
  <c r="BK341" i="10"/>
  <c r="BK276" i="10"/>
  <c r="BK215" i="10"/>
  <c r="J255" i="2"/>
  <c r="J237" i="2"/>
  <c r="BK221" i="2"/>
  <c r="J190" i="2"/>
  <c r="J346" i="3"/>
  <c r="BK207" i="4"/>
  <c r="J151" i="4"/>
  <c r="BK219" i="4"/>
  <c r="J252" i="4"/>
  <c r="BK291" i="5"/>
  <c r="J311" i="5"/>
  <c r="BK301" i="5"/>
  <c r="BK157" i="5"/>
  <c r="J271" i="6"/>
  <c r="J307" i="6"/>
  <c r="J337" i="7"/>
  <c r="BK307" i="7"/>
  <c r="J272" i="7"/>
  <c r="J382" i="7"/>
  <c r="J281" i="8"/>
  <c r="BK159" i="8"/>
  <c r="J120" i="8"/>
  <c r="BK374" i="8"/>
  <c r="J157" i="9"/>
  <c r="BK344" i="9"/>
  <c r="J131" i="9"/>
  <c r="J281" i="10"/>
  <c r="J244" i="10"/>
  <c r="BK196" i="10"/>
  <c r="J133" i="10"/>
  <c r="J186" i="2"/>
  <c r="J194" i="2"/>
  <c r="BK343" i="2"/>
  <c r="J315" i="3"/>
  <c r="BK351" i="3"/>
  <c r="J343" i="3"/>
  <c r="J135" i="3"/>
  <c r="BK169" i="3"/>
  <c r="J339" i="4"/>
  <c r="J296" i="4"/>
  <c r="J287" i="4"/>
  <c r="BK230" i="5"/>
  <c r="BK235" i="5"/>
  <c r="BK255" i="5"/>
  <c r="BK320" i="6"/>
  <c r="J237" i="6"/>
  <c r="BK163" i="6"/>
  <c r="BK354" i="7"/>
  <c r="BK335" i="7"/>
  <c r="BK310" i="7"/>
  <c r="J267" i="7"/>
  <c r="BK275" i="8"/>
  <c r="BK244" i="8"/>
  <c r="J202" i="8"/>
  <c r="BK237" i="8"/>
  <c r="BK220" i="9"/>
  <c r="J281" i="9"/>
  <c r="J261" i="9"/>
  <c r="J277" i="10"/>
  <c r="BK344" i="10"/>
  <c r="J240" i="10"/>
  <c r="J291" i="10"/>
  <c r="BK310" i="2"/>
  <c r="J156" i="2"/>
  <c r="BK234" i="2"/>
  <c r="BK227" i="2"/>
  <c r="J156" i="3"/>
  <c r="J163" i="3"/>
  <c r="BK287" i="3"/>
  <c r="BK186" i="4"/>
  <c r="BK317" i="4"/>
  <c r="BK257" i="4"/>
  <c r="J319" i="5"/>
  <c r="BK295" i="5"/>
  <c r="BK212" i="5"/>
  <c r="J323" i="6"/>
  <c r="J250" i="6"/>
  <c r="J206" i="6"/>
  <c r="J220" i="6"/>
  <c r="J228" i="6"/>
  <c r="J362" i="7"/>
  <c r="BK362" i="7"/>
  <c r="J230" i="7"/>
  <c r="BK382" i="7"/>
  <c r="BK169" i="8"/>
  <c r="J173" i="8"/>
  <c r="BK285" i="8"/>
  <c r="BK166" i="9"/>
  <c r="J291" i="9"/>
  <c r="BK131" i="9"/>
  <c r="J292" i="9"/>
  <c r="J324" i="10"/>
  <c r="J242" i="10"/>
  <c r="BK142" i="10"/>
  <c r="J313" i="2"/>
  <c r="J110" i="2"/>
  <c r="J277" i="2"/>
  <c r="J199" i="3"/>
  <c r="BK190" i="3"/>
  <c r="BK192" i="3"/>
  <c r="BK227" i="4"/>
  <c r="BK199" i="4"/>
  <c r="J199" i="4"/>
  <c r="BK236" i="4"/>
  <c r="J345" i="5"/>
  <c r="BK259" i="5"/>
  <c r="BK261" i="5"/>
  <c r="BK238" i="6"/>
  <c r="J202" i="6"/>
  <c r="BK267" i="6"/>
  <c r="BK166" i="6"/>
  <c r="J261" i="7"/>
  <c r="J275" i="7"/>
  <c r="J285" i="7"/>
  <c r="J226" i="7"/>
  <c r="J324" i="8"/>
  <c r="BK354" i="8"/>
  <c r="J154" i="8"/>
  <c r="BK148" i="8"/>
  <c r="J344" i="9"/>
  <c r="J112" i="9"/>
  <c r="J282" i="9"/>
  <c r="BK333" i="10"/>
  <c r="BK240" i="10"/>
  <c r="BK202" i="10"/>
  <c r="BK230" i="10"/>
  <c r="J227" i="2"/>
  <c r="BK287" i="2"/>
  <c r="J343" i="2"/>
  <c r="J296" i="3"/>
  <c r="BK267" i="3"/>
  <c r="BK119" i="3"/>
  <c r="J271" i="3"/>
  <c r="BK212" i="4"/>
  <c r="BK229" i="4"/>
  <c r="BK116" i="4"/>
  <c r="BK243" i="5"/>
  <c r="J338" i="5"/>
  <c r="J161" i="5"/>
  <c r="BK106" i="5"/>
  <c r="J363" i="6"/>
  <c r="J354" i="6"/>
  <c r="J372" i="6"/>
  <c r="J276" i="7"/>
  <c r="J264" i="7"/>
  <c r="J179" i="7"/>
  <c r="BK298" i="8"/>
  <c r="BK382" i="8"/>
  <c r="BK291" i="8"/>
  <c r="J217" i="8"/>
  <c r="BK282" i="9"/>
  <c r="J123" i="9"/>
  <c r="J338" i="9"/>
  <c r="BK193" i="10"/>
  <c r="J320" i="10"/>
  <c r="J319" i="10"/>
  <c r="BK222" i="10"/>
  <c r="J192" i="2"/>
  <c r="J169" i="2"/>
  <c r="BK349" i="2"/>
  <c r="BK227" i="3"/>
  <c r="BK238" i="3"/>
  <c r="BK163" i="3"/>
  <c r="BK201" i="3"/>
  <c r="J124" i="4"/>
  <c r="BK209" i="4"/>
  <c r="J245" i="4"/>
  <c r="BK316" i="5"/>
  <c r="BK252" i="5"/>
  <c r="BK345" i="5"/>
  <c r="BK333" i="6"/>
  <c r="BK242" i="6"/>
  <c r="BK125" i="6"/>
  <c r="BK185" i="7"/>
  <c r="J354" i="7"/>
  <c r="BK224" i="7"/>
  <c r="J323" i="7"/>
  <c r="J319" i="8"/>
  <c r="BK341" i="8"/>
  <c r="J298" i="8"/>
  <c r="J230" i="9"/>
  <c r="J304" i="9"/>
  <c r="BK215" i="9"/>
  <c r="J185" i="9"/>
  <c r="BK275" i="10"/>
  <c r="BK212" i="10"/>
  <c r="BK259" i="10"/>
  <c r="BK266" i="2"/>
  <c r="J261" i="2"/>
  <c r="BK363" i="2"/>
  <c r="BK298" i="3"/>
  <c r="J116" i="3"/>
  <c r="J318" i="3"/>
  <c r="BK325" i="3"/>
  <c r="BK203" i="4"/>
  <c r="J147" i="4"/>
  <c r="J270" i="4"/>
  <c r="BK163" i="4"/>
  <c r="J277" i="5"/>
  <c r="BK179" i="5"/>
  <c r="BK369" i="6"/>
  <c r="J112" i="6"/>
  <c r="BK203" i="6"/>
  <c r="BK228" i="7"/>
  <c r="J142" i="7"/>
  <c r="BK345" i="7"/>
  <c r="J106" i="8"/>
  <c r="J247" i="8"/>
  <c r="J271" i="8"/>
  <c r="BK259" i="9"/>
  <c r="BK123" i="9"/>
  <c r="J208" i="9"/>
  <c r="BK226" i="9"/>
  <c r="J224" i="10"/>
  <c r="J185" i="10"/>
  <c r="BK185" i="10"/>
  <c r="J147" i="2"/>
  <c r="J310" i="2"/>
  <c r="BK340" i="2"/>
  <c r="J119" i="3"/>
  <c r="BK296" i="3"/>
  <c r="J334" i="3"/>
  <c r="BK336" i="4"/>
  <c r="J328" i="4"/>
  <c r="BK245" i="4"/>
  <c r="BK194" i="4"/>
  <c r="J365" i="5"/>
  <c r="BK198" i="5"/>
  <c r="J267" i="5"/>
  <c r="J255" i="6"/>
  <c r="BK198" i="8"/>
  <c r="BK344" i="8"/>
  <c r="J278" i="8"/>
  <c r="J259" i="9"/>
  <c r="BK288" i="9"/>
  <c r="J366" i="9"/>
  <c r="J379" i="10"/>
  <c r="BK252" i="10"/>
  <c r="BK319" i="10"/>
  <c r="BK88" i="11"/>
  <c r="J317" i="2"/>
  <c r="J324" i="2"/>
  <c r="BK194" i="2"/>
  <c r="J270" i="3"/>
  <c r="J147" i="3"/>
  <c r="J280" i="3"/>
  <c r="BK242" i="4"/>
  <c r="J153" i="4"/>
  <c r="J379" i="5"/>
  <c r="J228" i="5"/>
  <c r="J224" i="5"/>
  <c r="J202" i="5"/>
  <c r="BK224" i="6"/>
  <c r="BK295" i="6"/>
  <c r="BK310" i="6"/>
  <c r="BK292" i="7"/>
  <c r="BK304" i="7"/>
  <c r="J244" i="7"/>
  <c r="BK154" i="7"/>
  <c r="BK369" i="8"/>
  <c r="BK372" i="8"/>
  <c r="BK191" i="8"/>
  <c r="J185" i="8"/>
  <c r="BK250" i="9"/>
  <c r="BK243" i="9"/>
  <c r="BK362" i="10"/>
  <c r="BK278" i="10"/>
  <c r="BK327" i="10"/>
  <c r="J264" i="10"/>
  <c r="J215" i="2"/>
  <c r="BK135" i="2"/>
  <c r="J287" i="2"/>
  <c r="J267" i="2"/>
  <c r="J238" i="3"/>
  <c r="BK284" i="3"/>
  <c r="BK108" i="3"/>
  <c r="J126" i="4"/>
  <c r="BK156" i="4"/>
  <c r="J227" i="4"/>
  <c r="J301" i="5"/>
  <c r="BK161" i="5"/>
  <c r="BK142" i="5"/>
  <c r="J154" i="5"/>
  <c r="BK362" i="6"/>
  <c r="J310" i="6"/>
  <c r="BK298" i="6"/>
  <c r="BK247" i="6"/>
  <c r="J242" i="7"/>
  <c r="BK242" i="7"/>
  <c r="J295" i="7"/>
  <c r="J203" i="7"/>
  <c r="BK242" i="8"/>
  <c r="J148" i="8"/>
  <c r="BK163" i="8"/>
  <c r="J250" i="9"/>
  <c r="BK232" i="9"/>
  <c r="J232" i="9"/>
  <c r="J372" i="9"/>
  <c r="BK238" i="10"/>
  <c r="BK345" i="10"/>
  <c r="J136" i="10"/>
  <c r="J203" i="10"/>
  <c r="BK186" i="2"/>
  <c r="J102" i="2"/>
  <c r="BK324" i="2"/>
  <c r="BK181" i="3"/>
  <c r="BK219" i="3"/>
  <c r="J181" i="3"/>
  <c r="BK353" i="4"/>
  <c r="BK231" i="4"/>
  <c r="J183" i="4"/>
  <c r="BK238" i="5"/>
  <c r="BK233" i="5"/>
  <c r="J272" i="5"/>
  <c r="J198" i="6"/>
  <c r="J252" i="6"/>
  <c r="J196" i="6"/>
  <c r="BK311" i="6"/>
  <c r="J275" i="6"/>
  <c r="BK365" i="7"/>
  <c r="J235" i="7"/>
  <c r="J341" i="7"/>
  <c r="J275" i="8"/>
  <c r="BK335" i="8"/>
  <c r="BK136" i="8"/>
  <c r="J163" i="8"/>
  <c r="J222" i="9"/>
  <c r="J233" i="9"/>
  <c r="BK376" i="9"/>
  <c r="BK271" i="10"/>
  <c r="J114" i="10"/>
  <c r="J213" i="10"/>
  <c r="BK228" i="10"/>
  <c r="J203" i="2"/>
  <c r="BK219" i="2"/>
  <c r="BK129" i="2"/>
  <c r="BK310" i="3"/>
  <c r="BK153" i="3"/>
  <c r="BK262" i="3"/>
  <c r="J351" i="3"/>
  <c r="J219" i="4"/>
  <c r="J353" i="4"/>
  <c r="BK183" i="4"/>
  <c r="BK282" i="5"/>
  <c r="J268" i="5"/>
  <c r="J285" i="5"/>
  <c r="BK166" i="5"/>
  <c r="BK173" i="6"/>
  <c r="J136" i="6"/>
  <c r="J240" i="6"/>
  <c r="J224" i="6"/>
  <c r="BK203" i="7"/>
  <c r="BK369" i="7"/>
  <c r="BK372" i="7"/>
  <c r="BK220" i="8"/>
  <c r="J112" i="8"/>
  <c r="J338" i="8"/>
  <c r="J314" i="8"/>
  <c r="BK327" i="9"/>
  <c r="BK230" i="9"/>
  <c r="J335" i="9"/>
  <c r="J163" i="10"/>
  <c r="BK301" i="10"/>
  <c r="J376" i="10"/>
  <c r="BK293" i="2"/>
  <c r="BK271" i="2"/>
  <c r="J229" i="2"/>
  <c r="J359" i="3"/>
  <c r="J186" i="3"/>
  <c r="J227" i="3"/>
  <c r="BK183" i="3"/>
  <c r="BK126" i="4"/>
  <c r="BK343" i="4"/>
  <c r="J205" i="4"/>
  <c r="J119" i="4"/>
  <c r="BK319" i="5"/>
  <c r="BK356" i="5"/>
  <c r="J148" i="5"/>
  <c r="BK345" i="6"/>
  <c r="BK246" i="6"/>
  <c r="BK307" i="6"/>
  <c r="BK217" i="7"/>
  <c r="J319" i="7"/>
  <c r="J154" i="7"/>
  <c r="J301" i="8"/>
  <c r="BK366" i="8"/>
  <c r="BK173" i="8"/>
  <c r="J250" i="8"/>
  <c r="J212" i="9"/>
  <c r="BK228" i="9"/>
  <c r="BK148" i="9"/>
  <c r="J166" i="9"/>
  <c r="BK335" i="10"/>
  <c r="J237" i="10"/>
  <c r="BK148" i="10"/>
  <c r="BK298" i="2"/>
  <c r="BK159" i="2"/>
  <c r="J219" i="2"/>
  <c r="BK270" i="2"/>
  <c r="J324" i="3"/>
  <c r="BK315" i="3"/>
  <c r="BK346" i="3"/>
  <c r="J209" i="4"/>
  <c r="J343" i="4"/>
  <c r="BK294" i="4"/>
  <c r="BK169" i="5"/>
  <c r="BK344" i="5"/>
  <c r="J235" i="5"/>
  <c r="J169" i="5"/>
  <c r="BK200" i="6"/>
  <c r="BK288" i="6"/>
  <c r="J191" i="6"/>
  <c r="J247" i="7"/>
  <c r="J298" i="7"/>
  <c r="BK319" i="7"/>
  <c r="J237" i="7"/>
  <c r="BK252" i="8"/>
  <c r="J166" i="8"/>
  <c r="BK200" i="8"/>
  <c r="J369" i="9"/>
  <c r="BK252" i="9"/>
  <c r="BK159" i="9"/>
  <c r="J275" i="9"/>
  <c r="J327" i="10"/>
  <c r="BK220" i="10"/>
  <c r="BK250" i="10"/>
  <c r="BK314" i="10"/>
  <c r="BK126" i="2"/>
  <c r="BK151" i="2"/>
  <c r="BK351" i="2"/>
  <c r="BK258" i="3"/>
  <c r="BK306" i="3"/>
  <c r="BK240" i="3"/>
  <c r="BK340" i="3"/>
  <c r="BK328" i="4"/>
  <c r="J306" i="4"/>
  <c r="J303" i="4"/>
  <c r="BK240" i="5"/>
  <c r="J363" i="5"/>
  <c r="J372" i="5"/>
  <c r="J233" i="6"/>
  <c r="BK344" i="6"/>
  <c r="J356" i="7"/>
  <c r="BK337" i="7"/>
  <c r="BK268" i="7"/>
  <c r="BK215" i="8"/>
  <c r="J363" i="8"/>
  <c r="BK261" i="8"/>
  <c r="J200" i="9"/>
  <c r="BK314" i="9"/>
  <c r="BK202" i="9"/>
  <c r="J252" i="10"/>
  <c r="J335" i="10"/>
  <c r="J285" i="10"/>
  <c r="J221" i="2"/>
  <c r="J253" i="2"/>
  <c r="J349" i="2"/>
  <c r="BK303" i="3"/>
  <c r="BK307" i="3"/>
  <c r="J190" i="3"/>
  <c r="BK110" i="3"/>
  <c r="BK356" i="4"/>
  <c r="BK181" i="4"/>
  <c r="J240" i="4"/>
  <c r="J213" i="5"/>
  <c r="J335" i="5"/>
  <c r="J196" i="5"/>
  <c r="BK324" i="5"/>
  <c r="J344" i="5"/>
  <c r="J356" i="6"/>
  <c r="J341" i="6"/>
  <c r="J363" i="7"/>
  <c r="J212" i="7"/>
  <c r="BK277" i="7"/>
  <c r="J338" i="7"/>
  <c r="J220" i="7"/>
  <c r="J341" i="8"/>
  <c r="BK267" i="8"/>
  <c r="J240" i="8"/>
  <c r="J191" i="8"/>
  <c r="J246" i="8"/>
  <c r="J362" i="9"/>
  <c r="J341" i="9"/>
  <c r="J179" i="9"/>
  <c r="BK369" i="9"/>
  <c r="J292" i="10"/>
  <c r="J246" i="10"/>
  <c r="J123" i="10"/>
  <c r="BK328" i="2"/>
  <c r="BK149" i="2"/>
  <c r="J262" i="2"/>
  <c r="BK318" i="2"/>
  <c r="J328" i="3"/>
  <c r="BK252" i="3"/>
  <c r="J253" i="4"/>
  <c r="J290" i="4"/>
  <c r="J221" i="4"/>
  <c r="J238" i="5"/>
  <c r="J203" i="5"/>
  <c r="BK298" i="5"/>
  <c r="BK233" i="6"/>
  <c r="BK103" i="6"/>
  <c r="J103" i="6"/>
  <c r="J161" i="6"/>
  <c r="BK222" i="7"/>
  <c r="J157" i="7"/>
  <c r="BK243" i="7"/>
  <c r="BK210" i="8"/>
  <c r="BK217" i="8"/>
  <c r="J345" i="8"/>
  <c r="BK307" i="9"/>
  <c r="J210" i="9"/>
  <c r="J196" i="9"/>
  <c r="J148" i="9"/>
  <c r="J365" i="10"/>
  <c r="J247" i="10"/>
  <c r="BK131" i="10"/>
  <c r="J220" i="10"/>
  <c r="J217" i="2"/>
  <c r="BK315" i="2"/>
  <c r="J212" i="2"/>
  <c r="BK175" i="2"/>
  <c r="J169" i="3"/>
  <c r="BK277" i="3"/>
  <c r="BK265" i="3"/>
  <c r="BK346" i="4"/>
  <c r="J190" i="4"/>
  <c r="BK253" i="4"/>
  <c r="BK169" i="4"/>
  <c r="BK244" i="5"/>
  <c r="J264" i="5"/>
  <c r="J366" i="6"/>
  <c r="J362" i="6"/>
  <c r="J320" i="6"/>
  <c r="J120" i="7"/>
  <c r="BK191" i="7"/>
  <c r="BK148" i="7"/>
  <c r="J335" i="8"/>
  <c r="BK333" i="8"/>
  <c r="BK142" i="8"/>
  <c r="BK213" i="9"/>
  <c r="J154" i="9"/>
  <c r="J324" i="9"/>
  <c r="BK125" i="9"/>
  <c r="J169" i="10"/>
  <c r="BK206" i="10"/>
  <c r="BK232" i="10"/>
  <c r="BK257" i="2"/>
  <c r="J258" i="2"/>
  <c r="BK359" i="2"/>
  <c r="BK293" i="3"/>
  <c r="BK147" i="3"/>
  <c r="J303" i="3"/>
  <c r="J209" i="3"/>
  <c r="BK303" i="4"/>
  <c r="BK342" i="4"/>
  <c r="BK102" i="4"/>
  <c r="BK247" i="5"/>
  <c r="J212" i="5"/>
  <c r="BK365" i="5"/>
  <c r="J316" i="5"/>
  <c r="BK133" i="6"/>
  <c r="J238" i="6"/>
  <c r="J163" i="6"/>
  <c r="BK112" i="6"/>
  <c r="BK271" i="6"/>
  <c r="J169" i="6"/>
  <c r="BK193" i="7"/>
  <c r="BK311" i="7"/>
  <c r="BK169" i="7"/>
  <c r="J372" i="8"/>
  <c r="J264" i="8"/>
  <c r="BK166" i="8"/>
  <c r="BK125" i="8"/>
  <c r="BK316" i="9"/>
  <c r="J301" i="9"/>
  <c r="J323" i="9"/>
  <c r="BK169" i="9"/>
  <c r="J271" i="10"/>
  <c r="J157" i="10"/>
  <c r="BK372" i="10"/>
  <c r="J334" i="2"/>
  <c r="BK240" i="2"/>
  <c r="BK253" i="2"/>
  <c r="J287" i="3"/>
  <c r="J129" i="3"/>
  <c r="J353" i="3"/>
  <c r="BK121" i="3"/>
  <c r="J340" i="4"/>
  <c r="J116" i="4"/>
  <c r="BK124" i="4"/>
  <c r="J333" i="5"/>
  <c r="BK362" i="5"/>
  <c r="J354" i="5"/>
  <c r="J374" i="6"/>
  <c r="BK372" i="6"/>
  <c r="J348" i="6"/>
  <c r="BK136" i="6"/>
  <c r="BK316" i="6"/>
  <c r="J307" i="7"/>
  <c r="BK252" i="7"/>
  <c r="J202" i="7"/>
  <c r="J333" i="8"/>
  <c r="J233" i="8"/>
  <c r="J337" i="8"/>
  <c r="BK206" i="8"/>
  <c r="BK208" i="9"/>
  <c r="BK341" i="9"/>
  <c r="J264" i="9"/>
  <c r="BK136" i="9"/>
  <c r="J310" i="10"/>
  <c r="BK324" i="10"/>
  <c r="BK136" i="10"/>
  <c r="J88" i="11"/>
  <c r="BK169" i="2"/>
  <c r="J129" i="2"/>
  <c r="BK163" i="2"/>
  <c r="BK215" i="3"/>
  <c r="J290" i="3"/>
  <c r="J121" i="3"/>
  <c r="J212" i="3"/>
  <c r="J232" i="4"/>
  <c r="BK261" i="4"/>
  <c r="J201" i="4"/>
  <c r="J226" i="5"/>
  <c r="BK125" i="5"/>
  <c r="J112" i="5"/>
  <c r="J200" i="5"/>
  <c r="BK386" i="6"/>
  <c r="J247" i="6"/>
  <c r="BK148" i="6"/>
  <c r="BK179" i="7"/>
  <c r="J125" i="7"/>
  <c r="J255" i="8"/>
  <c r="BK157" i="8"/>
  <c r="BK323" i="8"/>
  <c r="BK112" i="9"/>
  <c r="BK276" i="9"/>
  <c r="BK264" i="9"/>
  <c r="BK333" i="9"/>
  <c r="J323" i="10"/>
  <c r="J374" i="10"/>
  <c r="J222" i="10"/>
  <c r="BK321" i="2"/>
  <c r="J159" i="2"/>
  <c r="BK281" i="2"/>
  <c r="J153" i="2"/>
  <c r="BK353" i="3"/>
  <c r="BK317" i="3"/>
  <c r="BK266" i="3"/>
  <c r="J334" i="4"/>
  <c r="J349" i="4"/>
  <c r="J149" i="4"/>
  <c r="J310" i="5"/>
  <c r="J240" i="5"/>
  <c r="J282" i="5"/>
  <c r="BK264" i="6"/>
  <c r="BK285" i="6"/>
  <c r="J226" i="6"/>
  <c r="J365" i="6"/>
  <c r="BK366" i="7"/>
  <c r="BK200" i="7"/>
  <c r="J161" i="7"/>
  <c r="J114" i="7"/>
  <c r="J374" i="8"/>
  <c r="J323" i="8"/>
  <c r="J369" i="8"/>
  <c r="BK337" i="8"/>
  <c r="BK179" i="9"/>
  <c r="J379" i="9"/>
  <c r="BK261" i="9"/>
  <c r="BK267" i="9"/>
  <c r="BK103" i="10"/>
  <c r="BK285" i="10"/>
  <c r="BK277" i="10"/>
  <c r="J284" i="2"/>
  <c r="BK294" i="2"/>
  <c r="BK207" i="2"/>
  <c r="BK221" i="3"/>
  <c r="J267" i="3"/>
  <c r="J197" i="3"/>
  <c r="J194" i="3"/>
  <c r="BK271" i="4"/>
  <c r="BK237" i="4"/>
  <c r="J265" i="4"/>
  <c r="J250" i="5"/>
  <c r="BK237" i="5"/>
  <c r="J252" i="5"/>
  <c r="J281" i="6"/>
  <c r="BK304" i="6"/>
  <c r="BK166" i="7"/>
  <c r="BK259" i="7"/>
  <c r="J374" i="7"/>
  <c r="BK345" i="8"/>
  <c r="J244" i="8"/>
  <c r="J224" i="8"/>
  <c r="BK376" i="8"/>
  <c r="J354" i="9"/>
  <c r="J298" i="9"/>
  <c r="BK298" i="9"/>
  <c r="J163" i="9"/>
  <c r="BK198" i="10"/>
  <c r="BK268" i="10"/>
  <c r="BK307" i="10"/>
  <c r="J205" i="2"/>
  <c r="J247" i="2"/>
  <c r="BK290" i="2"/>
  <c r="J342" i="3"/>
  <c r="J153" i="3"/>
  <c r="BK199" i="3"/>
  <c r="J257" i="4"/>
  <c r="J247" i="4"/>
  <c r="BK277" i="4"/>
  <c r="J298" i="4"/>
  <c r="BK264" i="5"/>
  <c r="J120" i="5"/>
  <c r="J217" i="5"/>
  <c r="J200" i="6"/>
  <c r="J379" i="6"/>
  <c r="BK208" i="6"/>
  <c r="BK285" i="7"/>
  <c r="J344" i="7"/>
  <c r="J133" i="7"/>
  <c r="J228" i="7"/>
  <c r="BK320" i="8"/>
  <c r="J386" i="8"/>
  <c r="BK243" i="8"/>
  <c r="BK356" i="8"/>
  <c r="BK247" i="9"/>
  <c r="BK348" i="9"/>
  <c r="J252" i="9"/>
  <c r="BK268" i="9"/>
  <c r="J148" i="10"/>
  <c r="J345" i="10"/>
  <c r="BK217" i="10"/>
  <c r="BK272" i="10"/>
  <c r="BK192" i="2"/>
  <c r="J266" i="2"/>
  <c r="BK255" i="2"/>
  <c r="J188" i="3"/>
  <c r="BK186" i="3"/>
  <c r="BK217" i="4"/>
  <c r="J267" i="4"/>
  <c r="BK349" i="4"/>
  <c r="J166" i="5"/>
  <c r="BK376" i="5"/>
  <c r="BK196" i="5"/>
  <c r="BK288" i="5"/>
  <c r="J276" i="6"/>
  <c r="BK232" i="6"/>
  <c r="BK213" i="6"/>
  <c r="J246" i="7"/>
  <c r="J268" i="7"/>
  <c r="J159" i="7"/>
  <c r="J382" i="8"/>
  <c r="BK292" i="8"/>
  <c r="J295" i="8"/>
  <c r="BK246" i="8"/>
  <c r="J203" i="9"/>
  <c r="BK210" i="9"/>
  <c r="J307" i="9"/>
  <c r="J362" i="10"/>
  <c r="BK304" i="10"/>
  <c r="BK264" i="10"/>
  <c r="BK303" i="2"/>
  <c r="BK250" i="2"/>
  <c r="J340" i="2"/>
  <c r="BK151" i="3"/>
  <c r="J159" i="3"/>
  <c r="J307" i="3"/>
  <c r="BK221" i="4"/>
  <c r="BK159" i="4"/>
  <c r="J346" i="4"/>
  <c r="J102" i="4"/>
  <c r="BK333" i="5"/>
  <c r="J278" i="5"/>
  <c r="J320" i="5"/>
  <c r="J235" i="6"/>
  <c r="BK206" i="6"/>
  <c r="BK323" i="6"/>
  <c r="BK271" i="7"/>
  <c r="J233" i="7"/>
  <c r="BK376" i="7"/>
  <c r="J310" i="7"/>
  <c r="BK288" i="8"/>
  <c r="BK203" i="8"/>
  <c r="J252" i="8"/>
  <c r="J316" i="9"/>
  <c r="J240" i="9"/>
  <c r="J228" i="9"/>
  <c r="BK206" i="9"/>
  <c r="J120" i="10"/>
  <c r="BK133" i="10"/>
  <c r="BK363" i="10"/>
  <c r="J339" i="2"/>
  <c r="BK190" i="2"/>
  <c r="BK346" i="2"/>
  <c r="BK253" i="3"/>
  <c r="J339" i="3"/>
  <c r="J265" i="3"/>
  <c r="BK116" i="3"/>
  <c r="BK321" i="4"/>
  <c r="BK306" i="4"/>
  <c r="J212" i="4"/>
  <c r="BK372" i="5"/>
  <c r="J374" i="5"/>
  <c r="BK285" i="5"/>
  <c r="J304" i="5"/>
  <c r="J314" i="6"/>
  <c r="J272" i="6"/>
  <c r="J203" i="6"/>
  <c r="J337" i="6"/>
  <c r="BK314" i="6"/>
  <c r="J243" i="7"/>
  <c r="BK246" i="7"/>
  <c r="BK131" i="7"/>
  <c r="J379" i="8"/>
  <c r="J307" i="8"/>
  <c r="BK278" i="8"/>
  <c r="J228" i="8"/>
  <c r="BK106" i="9"/>
  <c r="J376" i="9"/>
  <c r="J173" i="9"/>
  <c r="J242" i="9"/>
  <c r="BK208" i="10"/>
  <c r="J288" i="10"/>
  <c r="J366" i="10"/>
  <c r="BK188" i="2"/>
  <c r="J293" i="2"/>
  <c r="J356" i="2"/>
  <c r="BK245" i="3"/>
  <c r="BK105" i="3"/>
  <c r="J293" i="4"/>
  <c r="BK119" i="4"/>
  <c r="J169" i="4"/>
  <c r="J243" i="5"/>
  <c r="J208" i="5"/>
  <c r="J215" i="5"/>
  <c r="J291" i="5"/>
  <c r="J213" i="6"/>
  <c r="J301" i="6"/>
  <c r="J208" i="6"/>
  <c r="J345" i="6"/>
  <c r="BK206" i="7"/>
  <c r="BK212" i="7"/>
  <c r="BK142" i="7"/>
  <c r="J148" i="7"/>
  <c r="BK103" i="8"/>
  <c r="BK120" i="8"/>
  <c r="J316" i="8"/>
  <c r="BK244" i="9"/>
  <c r="BK238" i="9"/>
  <c r="BK345" i="9"/>
  <c r="BK200" i="9"/>
  <c r="J369" i="10"/>
  <c r="BK281" i="10"/>
  <c r="J298" i="10"/>
  <c r="J271" i="2"/>
  <c r="BK108" i="2"/>
  <c r="BK156" i="2"/>
  <c r="J183" i="2"/>
  <c r="J310" i="3"/>
  <c r="BK149" i="3"/>
  <c r="BK138" i="3"/>
  <c r="J301" i="4"/>
  <c r="J163" i="4"/>
  <c r="BK292" i="5"/>
  <c r="BK374" i="5"/>
  <c r="J244" i="5"/>
  <c r="BK319" i="6"/>
  <c r="J212" i="6"/>
  <c r="J324" i="6"/>
  <c r="BK282" i="7"/>
  <c r="J206" i="7"/>
  <c r="BK379" i="7"/>
  <c r="J114" i="8"/>
  <c r="BK314" i="8"/>
  <c r="BK185" i="8"/>
  <c r="J255" i="9"/>
  <c r="BK301" i="9"/>
  <c r="J235" i="9"/>
  <c r="BK386" i="9"/>
  <c r="J112" i="10"/>
  <c r="BK125" i="10"/>
  <c r="BK292" i="10"/>
  <c r="BK159" i="10"/>
  <c r="BK229" i="2"/>
  <c r="BK237" i="2"/>
  <c r="J342" i="2"/>
  <c r="J284" i="3"/>
  <c r="J232" i="3"/>
  <c r="BK257" i="3"/>
  <c r="BK310" i="4"/>
  <c r="J175" i="4"/>
  <c r="BK129" i="4"/>
  <c r="BK223" i="4"/>
  <c r="J255" i="5"/>
  <c r="J362" i="5"/>
  <c r="BK203" i="5"/>
  <c r="BK376" i="6"/>
  <c r="BK356" i="6"/>
  <c r="J114" i="6"/>
  <c r="BK217" i="6"/>
  <c r="BK278" i="7"/>
  <c r="J304" i="7"/>
  <c r="J232" i="7"/>
  <c r="J217" i="7"/>
  <c r="BK311" i="8"/>
  <c r="BK276" i="8"/>
  <c r="J220" i="8"/>
  <c r="BK179" i="8"/>
  <c r="J363" i="9"/>
  <c r="BK337" i="9"/>
  <c r="BK362" i="9"/>
  <c r="BK374" i="10"/>
  <c r="J179" i="10"/>
  <c r="BK106" i="10"/>
  <c r="BK307" i="2"/>
  <c r="J108" i="2"/>
  <c r="BK215" i="2"/>
  <c r="BK342" i="2"/>
  <c r="J144" i="3"/>
  <c r="BK207" i="3"/>
  <c r="BK271" i="3"/>
  <c r="BK290" i="4"/>
  <c r="J342" i="4"/>
  <c r="BK205" i="4"/>
  <c r="J271" i="4"/>
  <c r="BK272" i="5"/>
  <c r="BK217" i="5"/>
  <c r="J163" i="5"/>
  <c r="J237" i="5"/>
  <c r="BK324" i="6"/>
  <c r="J277" i="6"/>
  <c r="BK173" i="7"/>
  <c r="J366" i="7"/>
  <c r="BK226" i="7"/>
  <c r="BK295" i="8"/>
  <c r="J366" i="8"/>
  <c r="BK232" i="8"/>
  <c r="BK237" i="9"/>
  <c r="J285" i="9"/>
  <c r="J133" i="9"/>
  <c r="J295" i="9"/>
  <c r="BK242" i="10"/>
  <c r="BK261" i="10"/>
  <c r="J280" i="2"/>
  <c r="BK181" i="2"/>
  <c r="J359" i="2"/>
  <c r="AS54" i="1"/>
  <c r="BK284" i="4"/>
  <c r="BK267" i="5"/>
  <c r="J268" i="6"/>
  <c r="J327" i="6"/>
  <c r="J232" i="6"/>
  <c r="J142" i="6"/>
  <c r="BK320" i="7"/>
  <c r="BK230" i="7"/>
  <c r="BK255" i="7"/>
  <c r="BK324" i="7"/>
  <c r="BK282" i="8"/>
  <c r="BK212" i="8"/>
  <c r="J311" i="8"/>
  <c r="BK112" i="8"/>
  <c r="J212" i="8"/>
  <c r="J206" i="9"/>
  <c r="J327" i="9"/>
  <c r="J191" i="9"/>
  <c r="BK369" i="10"/>
  <c r="BK338" i="10"/>
  <c r="BK114" i="10"/>
  <c r="BK179" i="10"/>
  <c r="J240" i="2"/>
  <c r="J298" i="2"/>
  <c r="J346" i="2"/>
  <c r="J126" i="2"/>
  <c r="J250" i="3"/>
  <c r="BK301" i="4"/>
  <c r="BK110" i="4"/>
  <c r="BK315" i="4"/>
  <c r="BK296" i="4"/>
  <c r="J133" i="5"/>
  <c r="J369" i="5"/>
  <c r="BK386" i="5"/>
  <c r="J319" i="6"/>
  <c r="J344" i="6"/>
  <c r="J298" i="6"/>
  <c r="BK123" i="7"/>
  <c r="J372" i="7"/>
  <c r="J311" i="7"/>
  <c r="BK324" i="8"/>
  <c r="BK208" i="8"/>
  <c r="J277" i="8"/>
  <c r="J345" i="9"/>
  <c r="J365" i="9"/>
  <c r="BK291" i="9"/>
  <c r="J220" i="9"/>
  <c r="J212" i="10"/>
  <c r="J337" i="10"/>
  <c r="BK348" i="10"/>
  <c r="J328" i="2"/>
  <c r="BK277" i="2"/>
  <c r="BK236" i="2"/>
  <c r="J121" i="2"/>
  <c r="J274" i="3"/>
  <c r="J183" i="3"/>
  <c r="J205" i="3"/>
  <c r="J294" i="4"/>
  <c r="BK351" i="4"/>
  <c r="J317" i="4"/>
  <c r="J324" i="5"/>
  <c r="BK369" i="5"/>
  <c r="BK311" i="5"/>
  <c r="BK220" i="5"/>
  <c r="J185" i="6"/>
  <c r="J382" i="6"/>
  <c r="J166" i="6"/>
  <c r="J335" i="6"/>
  <c r="BK323" i="7"/>
  <c r="BK348" i="7"/>
  <c r="J185" i="7"/>
  <c r="J386" i="7"/>
  <c r="J159" i="8"/>
  <c r="J142" i="8"/>
  <c r="J327" i="8"/>
  <c r="BK365" i="9"/>
  <c r="J169" i="9"/>
  <c r="BK310" i="9"/>
  <c r="BK114" i="9"/>
  <c r="BK246" i="10"/>
  <c r="J278" i="10"/>
  <c r="J341" i="10"/>
  <c r="BK85" i="11"/>
  <c r="BK232" i="2"/>
  <c r="BK262" i="2"/>
  <c r="J181" i="2"/>
  <c r="BK209" i="3"/>
  <c r="BK129" i="3"/>
  <c r="J126" i="3"/>
  <c r="J261" i="4"/>
  <c r="J144" i="4"/>
  <c r="BK334" i="4"/>
  <c r="BK151" i="4"/>
  <c r="J185" i="5"/>
  <c r="J142" i="5"/>
  <c r="BK120" i="5"/>
  <c r="BK235" i="6"/>
  <c r="J243" i="6"/>
  <c r="BK185" i="6"/>
  <c r="BK169" i="6"/>
  <c r="J154" i="6"/>
  <c r="J163" i="7"/>
  <c r="BK159" i="7"/>
  <c r="J324" i="7"/>
  <c r="BK301" i="7"/>
  <c r="J238" i="8"/>
  <c r="BK268" i="8"/>
  <c r="J292" i="8"/>
  <c r="BK235" i="9"/>
  <c r="BK191" i="9"/>
  <c r="BK224" i="9"/>
  <c r="BK298" i="10"/>
  <c r="J235" i="10"/>
  <c r="J198" i="10"/>
  <c r="J173" i="10"/>
  <c r="J223" i="2"/>
  <c r="J238" i="2"/>
  <c r="J351" i="2"/>
  <c r="J349" i="3"/>
  <c r="BK226" i="3"/>
  <c r="J281" i="3"/>
  <c r="J356" i="3"/>
  <c r="BK126" i="3"/>
  <c r="BK270" i="4"/>
  <c r="J217" i="4"/>
  <c r="J315" i="4"/>
  <c r="J198" i="5"/>
  <c r="BK222" i="5"/>
  <c r="BK215" i="5"/>
  <c r="J222" i="5"/>
  <c r="J386" i="6"/>
  <c r="BK161" i="6"/>
  <c r="J304" i="6"/>
  <c r="BK215" i="6"/>
  <c r="J131" i="6"/>
  <c r="BK125" i="7"/>
  <c r="BK196" i="7"/>
  <c r="J335" i="7"/>
  <c r="J210" i="7"/>
  <c r="J272" i="8"/>
  <c r="J230" i="8"/>
  <c r="J232" i="8"/>
  <c r="J268" i="8"/>
  <c r="J120" i="9"/>
  <c r="BK161" i="9"/>
  <c r="J106" i="9"/>
  <c r="J217" i="10"/>
  <c r="J261" i="10"/>
  <c r="BK247" i="10"/>
  <c r="J226" i="10"/>
  <c r="J242" i="2"/>
  <c r="BK258" i="2"/>
  <c r="BK274" i="2"/>
  <c r="J340" i="3"/>
  <c r="J221" i="3"/>
  <c r="BK255" i="3"/>
  <c r="J242" i="4"/>
  <c r="J318" i="4"/>
  <c r="BK147" i="4"/>
  <c r="BK246" i="5"/>
  <c r="BK232" i="5"/>
  <c r="J220" i="5"/>
  <c r="BK382" i="5"/>
  <c r="J157" i="6"/>
  <c r="BK210" i="6"/>
  <c r="J345" i="7"/>
  <c r="J196" i="7"/>
  <c r="J271" i="7"/>
  <c r="J356" i="8"/>
  <c r="J215" i="8"/>
  <c r="J103" i="8"/>
  <c r="J261" i="8"/>
  <c r="BK379" i="9"/>
  <c r="BK323" i="9"/>
  <c r="J243" i="9"/>
  <c r="BK295" i="10"/>
  <c r="J228" i="10"/>
  <c r="J230" i="10"/>
  <c r="J344" i="10"/>
  <c r="J201" i="2"/>
  <c r="J265" i="2"/>
  <c r="BK356" i="2"/>
  <c r="J317" i="3"/>
  <c r="J108" i="3"/>
  <c r="BK334" i="3"/>
  <c r="BK363" i="4"/>
  <c r="J313" i="4"/>
  <c r="BK226" i="4"/>
  <c r="J159" i="4"/>
  <c r="BK185" i="5"/>
  <c r="BK159" i="5"/>
  <c r="BK323" i="5"/>
  <c r="BK123" i="5"/>
  <c r="BK252" i="6"/>
  <c r="J369" i="6"/>
  <c r="BK268" i="6"/>
  <c r="BK356" i="7"/>
  <c r="BK202" i="7"/>
  <c r="BK261" i="7"/>
  <c r="J169" i="7"/>
  <c r="BK154" i="8"/>
  <c r="J213" i="8"/>
  <c r="BK304" i="8"/>
  <c r="J243" i="8"/>
  <c r="BK372" i="9"/>
  <c r="J276" i="9"/>
  <c r="J320" i="9"/>
  <c r="J356" i="10"/>
  <c r="J142" i="10"/>
  <c r="BK310" i="10"/>
  <c r="BK191" i="10"/>
  <c r="BK325" i="2"/>
  <c r="BK138" i="2"/>
  <c r="J315" i="2"/>
  <c r="BK135" i="3"/>
  <c r="J245" i="3"/>
  <c r="J262" i="3"/>
  <c r="BK232" i="4"/>
  <c r="J307" i="4"/>
  <c r="J229" i="4"/>
  <c r="J323" i="5"/>
  <c r="J298" i="5"/>
  <c r="BK228" i="5"/>
  <c r="J217" i="6"/>
  <c r="J242" i="6"/>
  <c r="BK327" i="7"/>
  <c r="J320" i="7"/>
  <c r="BK316" i="7"/>
  <c r="J136" i="7"/>
  <c r="BK310" i="8"/>
  <c r="J131" i="8"/>
  <c r="BK123" i="8"/>
  <c r="BK277" i="8"/>
  <c r="BK295" i="9"/>
  <c r="J136" i="9"/>
  <c r="BK285" i="9"/>
  <c r="J268" i="10"/>
  <c r="J304" i="10"/>
  <c r="BK316" i="10"/>
  <c r="BK301" i="2"/>
  <c r="BK252" i="2"/>
  <c r="J226" i="2"/>
  <c r="J231" i="2"/>
  <c r="J240" i="3"/>
  <c r="J110" i="3"/>
  <c r="J257" i="3"/>
  <c r="BK190" i="4"/>
  <c r="J281" i="4"/>
  <c r="BK188" i="4"/>
  <c r="J135" i="4"/>
  <c r="BK320" i="5"/>
  <c r="J233" i="5"/>
  <c r="BK271" i="5"/>
  <c r="J106" i="5"/>
  <c r="BK341" i="6"/>
  <c r="BK275" i="6"/>
  <c r="J288" i="6"/>
  <c r="J224" i="7"/>
  <c r="J327" i="7"/>
  <c r="J173" i="7"/>
  <c r="BK386" i="7"/>
  <c r="BK133" i="7"/>
  <c r="J354" i="8"/>
  <c r="BK379" i="8"/>
  <c r="J282" i="8"/>
  <c r="J311" i="9"/>
  <c r="J237" i="9"/>
  <c r="BK277" i="9"/>
  <c r="J247" i="9"/>
  <c r="BK233" i="10"/>
  <c r="BK224" i="10"/>
  <c r="J348" i="10"/>
  <c r="J199" i="2"/>
  <c r="BK247" i="2"/>
  <c r="BK313" i="2"/>
  <c r="J258" i="3"/>
  <c r="BK197" i="3"/>
  <c r="BK280" i="4"/>
  <c r="BK192" i="4"/>
  <c r="BK201" i="4"/>
  <c r="J136" i="5"/>
  <c r="BK131" i="5"/>
  <c r="BK268" i="5"/>
  <c r="J133" i="6"/>
  <c r="J179" i="6"/>
  <c r="BK243" i="6"/>
  <c r="J210" i="6"/>
  <c r="J198" i="7"/>
  <c r="BK136" i="7"/>
  <c r="J208" i="7"/>
  <c r="BK233" i="8"/>
  <c r="BK365" i="8"/>
  <c r="BK264" i="8"/>
  <c r="J226" i="9"/>
  <c r="J337" i="9"/>
  <c r="J356" i="9"/>
  <c r="J255" i="10"/>
  <c r="BK267" i="10"/>
  <c r="BK323" i="10"/>
  <c r="J116" i="2"/>
  <c r="J124" i="2"/>
  <c r="BK296" i="2"/>
  <c r="BK203" i="3"/>
  <c r="BK290" i="3"/>
  <c r="J203" i="3"/>
  <c r="BK242" i="3"/>
  <c r="J258" i="4"/>
  <c r="BK108" i="4"/>
  <c r="J203" i="4"/>
  <c r="J276" i="5"/>
  <c r="J307" i="5"/>
  <c r="J382" i="5"/>
  <c r="BK307" i="5"/>
  <c r="BK255" i="6"/>
  <c r="J159" i="6"/>
  <c r="J261" i="6"/>
  <c r="BK159" i="6"/>
  <c r="J200" i="7"/>
  <c r="BK232" i="7"/>
  <c r="J193" i="7"/>
  <c r="BK363" i="8"/>
  <c r="BK114" i="8"/>
  <c r="BK319" i="8"/>
  <c r="J304" i="8"/>
  <c r="BK320" i="9"/>
  <c r="BK103" i="9"/>
  <c r="BK142" i="9"/>
  <c r="J338" i="10"/>
  <c r="BK210" i="10"/>
  <c r="BK365" i="10"/>
  <c r="J282" i="10"/>
  <c r="J336" i="2"/>
  <c r="J307" i="2"/>
  <c r="BK280" i="2"/>
  <c r="J223" i="3"/>
  <c r="BK236" i="3"/>
  <c r="BK280" i="3"/>
  <c r="J231" i="3"/>
  <c r="BK359" i="4"/>
  <c r="J255" i="4"/>
  <c r="BK266" i="4"/>
  <c r="BK341" i="5"/>
  <c r="BK363" i="5"/>
  <c r="BK338" i="5"/>
  <c r="BK210" i="5"/>
  <c r="BK277" i="6"/>
  <c r="BK222" i="6"/>
  <c r="BK379" i="6"/>
  <c r="J230" i="6"/>
  <c r="BK230" i="6"/>
  <c r="J316" i="7"/>
  <c r="J191" i="7"/>
  <c r="BK250" i="7"/>
  <c r="BK271" i="8"/>
  <c r="J276" i="8"/>
  <c r="BK247" i="8"/>
  <c r="BK278" i="9"/>
  <c r="BK335" i="9"/>
  <c r="J268" i="9"/>
  <c r="BK157" i="9"/>
  <c r="BK243" i="10"/>
  <c r="J215" i="10"/>
  <c r="BK288" i="10"/>
  <c r="BK291" i="10"/>
  <c r="J188" i="2"/>
  <c r="J245" i="2"/>
  <c r="BK119" i="2"/>
  <c r="BK226" i="2"/>
  <c r="BK301" i="3"/>
  <c r="BK194" i="3"/>
  <c r="J298" i="3"/>
  <c r="BK144" i="4"/>
  <c r="J236" i="4"/>
  <c r="BK298" i="4"/>
  <c r="BK135" i="4"/>
  <c r="BK278" i="5"/>
  <c r="BK112" i="5"/>
  <c r="BK379" i="5"/>
  <c r="J282" i="6"/>
  <c r="BK382" i="6"/>
  <c r="BK374" i="6"/>
  <c r="BK301" i="6"/>
  <c r="J259" i="7"/>
  <c r="J103" i="7"/>
  <c r="BK120" i="7"/>
  <c r="BK272" i="8"/>
  <c r="J179" i="8"/>
  <c r="BK202" i="8"/>
  <c r="BK106" i="8"/>
  <c r="J213" i="9"/>
  <c r="BK255" i="9"/>
  <c r="BK198" i="9"/>
  <c r="J250" i="10"/>
  <c r="J191" i="10"/>
  <c r="BK376" i="10"/>
  <c r="J321" i="2"/>
  <c r="BK110" i="2"/>
  <c r="BK353" i="2"/>
  <c r="J252" i="3"/>
  <c r="J124" i="3"/>
  <c r="BK234" i="3"/>
  <c r="J336" i="4"/>
  <c r="BK265" i="4"/>
  <c r="J356" i="4"/>
  <c r="BK234" i="4"/>
  <c r="BK304" i="5"/>
  <c r="J295" i="5"/>
  <c r="J210" i="5"/>
  <c r="J295" i="6"/>
  <c r="J244" i="6"/>
  <c r="BK112" i="7"/>
  <c r="J348" i="7"/>
  <c r="BK314" i="7"/>
  <c r="J259" i="8"/>
  <c r="J235" i="8"/>
  <c r="BK338" i="8"/>
  <c r="J310" i="9"/>
  <c r="J114" i="9"/>
  <c r="J267" i="9"/>
  <c r="BK246" i="9"/>
  <c r="J243" i="10"/>
  <c r="BK237" i="10"/>
  <c r="BK386" i="10"/>
  <c r="BK238" i="2"/>
  <c r="BK102" i="2"/>
  <c r="J138" i="2"/>
  <c r="J306" i="2"/>
  <c r="J149" i="3"/>
  <c r="J151" i="3"/>
  <c r="BK212" i="3"/>
  <c r="J321" i="3"/>
  <c r="J231" i="4"/>
  <c r="J262" i="4"/>
  <c r="BK324" i="4"/>
  <c r="J246" i="5"/>
  <c r="BK103" i="5"/>
  <c r="J386" i="5"/>
  <c r="BK250" i="5"/>
  <c r="J291" i="6"/>
  <c r="BK291" i="6"/>
  <c r="BK337" i="6"/>
  <c r="J131" i="7"/>
  <c r="J288" i="7"/>
  <c r="BK276" i="7"/>
  <c r="J267" i="8"/>
  <c r="J242" i="8"/>
  <c r="BK228" i="8"/>
  <c r="J203" i="8"/>
  <c r="BK275" i="9"/>
  <c r="J374" i="9"/>
  <c r="J386" i="9"/>
  <c r="J276" i="10"/>
  <c r="BK320" i="10"/>
  <c r="J159" i="10"/>
  <c r="BK382" i="10"/>
  <c r="J175" i="2"/>
  <c r="BK223" i="2"/>
  <c r="BK201" i="2"/>
  <c r="BK261" i="3"/>
  <c r="J301" i="3"/>
  <c r="BK102" i="3"/>
  <c r="J121" i="4"/>
  <c r="BK293" i="4"/>
  <c r="BK121" i="4"/>
  <c r="J215" i="4"/>
  <c r="J376" i="5"/>
  <c r="J314" i="5"/>
  <c r="BK337" i="5"/>
  <c r="J376" i="6"/>
  <c r="J123" i="6"/>
  <c r="J255" i="7"/>
  <c r="BK272" i="7"/>
  <c r="BK264" i="7"/>
  <c r="BK348" i="8"/>
  <c r="J208" i="8"/>
  <c r="J125" i="8"/>
  <c r="BK196" i="8"/>
  <c r="BK233" i="9"/>
  <c r="BK193" i="9"/>
  <c r="J354" i="10"/>
  <c r="J307" i="10"/>
  <c r="J161" i="10"/>
  <c r="J233" i="10"/>
  <c r="J151" i="2"/>
  <c r="J294" i="2"/>
  <c r="BK183" i="2"/>
  <c r="J293" i="3"/>
  <c r="J253" i="3"/>
  <c r="BK356" i="3"/>
  <c r="J284" i="4"/>
  <c r="BK149" i="4"/>
  <c r="BK238" i="4"/>
  <c r="BK175" i="4"/>
  <c r="J327" i="5"/>
  <c r="J242" i="5"/>
  <c r="J341" i="5"/>
  <c r="J173" i="5"/>
  <c r="BK206" i="5"/>
  <c r="J173" i="6"/>
  <c r="BK366" i="6"/>
  <c r="BK193" i="6"/>
  <c r="BK261" i="6"/>
  <c r="BK114" i="7"/>
  <c r="BK363" i="7"/>
  <c r="BK235" i="7"/>
  <c r="BK226" i="8"/>
  <c r="J348" i="8"/>
  <c r="J198" i="8"/>
  <c r="J348" i="9"/>
  <c r="BK185" i="9"/>
  <c r="J238" i="9"/>
  <c r="BK120" i="9"/>
  <c r="BK311" i="10"/>
  <c r="J208" i="10"/>
  <c r="BK200" i="10"/>
  <c r="P101" i="2" l="1"/>
  <c r="BK148" i="2"/>
  <c r="J148" i="2"/>
  <c r="J63" i="2"/>
  <c r="P185" i="2"/>
  <c r="T211" i="2"/>
  <c r="P283" i="2"/>
  <c r="T309" i="2"/>
  <c r="T320" i="2"/>
  <c r="T345" i="2"/>
  <c r="T101" i="3"/>
  <c r="T162" i="3"/>
  <c r="T196" i="3"/>
  <c r="P249" i="3"/>
  <c r="R273" i="3"/>
  <c r="T300" i="3"/>
  <c r="R327" i="3"/>
  <c r="BK355" i="3"/>
  <c r="J355" i="3" s="1"/>
  <c r="J77" i="3" s="1"/>
  <c r="R101" i="4"/>
  <c r="BK148" i="4"/>
  <c r="J148" i="4" s="1"/>
  <c r="J63" i="4" s="1"/>
  <c r="T185" i="4"/>
  <c r="P211" i="4"/>
  <c r="BK273" i="4"/>
  <c r="J273" i="4"/>
  <c r="J70" i="4" s="1"/>
  <c r="P300" i="4"/>
  <c r="BK327" i="4"/>
  <c r="J327" i="4" s="1"/>
  <c r="J75" i="4" s="1"/>
  <c r="BK355" i="4"/>
  <c r="J355" i="4" s="1"/>
  <c r="J77" i="4" s="1"/>
  <c r="R122" i="5"/>
  <c r="R158" i="5"/>
  <c r="R205" i="5"/>
  <c r="BK254" i="5"/>
  <c r="J254" i="5" s="1"/>
  <c r="J69" i="5" s="1"/>
  <c r="T284" i="5"/>
  <c r="T294" i="5"/>
  <c r="BK318" i="5"/>
  <c r="J318" i="5"/>
  <c r="J73" i="5" s="1"/>
  <c r="P340" i="5"/>
  <c r="BK368" i="5"/>
  <c r="J368" i="5"/>
  <c r="J77" i="5" s="1"/>
  <c r="T378" i="5"/>
  <c r="BK102" i="6"/>
  <c r="BK158" i="6"/>
  <c r="J158" i="6" s="1"/>
  <c r="J63" i="6" s="1"/>
  <c r="BK195" i="6"/>
  <c r="J195" i="6"/>
  <c r="J66" i="6" s="1"/>
  <c r="BK219" i="6"/>
  <c r="J219" i="6" s="1"/>
  <c r="J68" i="6" s="1"/>
  <c r="BK284" i="6"/>
  <c r="J284" i="6"/>
  <c r="J70" i="6" s="1"/>
  <c r="P300" i="6"/>
  <c r="R318" i="6"/>
  <c r="BK340" i="6"/>
  <c r="J340" i="6" s="1"/>
  <c r="J75" i="6" s="1"/>
  <c r="R368" i="6"/>
  <c r="BK122" i="7"/>
  <c r="J122" i="7" s="1"/>
  <c r="J62" i="7" s="1"/>
  <c r="R172" i="7"/>
  <c r="T195" i="7"/>
  <c r="T219" i="7"/>
  <c r="T284" i="7"/>
  <c r="T294" i="7"/>
  <c r="T326" i="7"/>
  <c r="T347" i="7"/>
  <c r="R378" i="7"/>
  <c r="T122" i="8"/>
  <c r="R172" i="8"/>
  <c r="P205" i="8"/>
  <c r="P254" i="8"/>
  <c r="P300" i="8"/>
  <c r="T318" i="8"/>
  <c r="P340" i="8"/>
  <c r="R347" i="8"/>
  <c r="T378" i="8"/>
  <c r="R102" i="9"/>
  <c r="P172" i="9"/>
  <c r="BK205" i="9"/>
  <c r="J205" i="9" s="1"/>
  <c r="J67" i="9" s="1"/>
  <c r="R254" i="9"/>
  <c r="R300" i="9"/>
  <c r="R318" i="9"/>
  <c r="R340" i="9"/>
  <c r="P368" i="9"/>
  <c r="P378" i="9"/>
  <c r="BK102" i="10"/>
  <c r="P158" i="10"/>
  <c r="BK219" i="10"/>
  <c r="J219" i="10" s="1"/>
  <c r="J68" i="10" s="1"/>
  <c r="R101" i="2"/>
  <c r="R148" i="2"/>
  <c r="R185" i="2"/>
  <c r="P211" i="2"/>
  <c r="BK273" i="2"/>
  <c r="J273" i="2"/>
  <c r="J70" i="2" s="1"/>
  <c r="T300" i="2"/>
  <c r="R327" i="2"/>
  <c r="R355" i="2"/>
  <c r="P118" i="3"/>
  <c r="BK148" i="3"/>
  <c r="J148" i="3"/>
  <c r="J63" i="3"/>
  <c r="BK185" i="3"/>
  <c r="J185" i="3" s="1"/>
  <c r="J66" i="3" s="1"/>
  <c r="BK211" i="3"/>
  <c r="J211" i="3" s="1"/>
  <c r="J68" i="3" s="1"/>
  <c r="P273" i="3"/>
  <c r="BK300" i="3"/>
  <c r="J300" i="3" s="1"/>
  <c r="J72" i="3" s="1"/>
  <c r="T327" i="3"/>
  <c r="T355" i="3"/>
  <c r="R118" i="4"/>
  <c r="T162" i="4"/>
  <c r="T196" i="4"/>
  <c r="T249" i="4"/>
  <c r="T273" i="4"/>
  <c r="R300" i="4"/>
  <c r="R327" i="4"/>
  <c r="BK102" i="5"/>
  <c r="J102" i="5" s="1"/>
  <c r="J61" i="5" s="1"/>
  <c r="BK172" i="5"/>
  <c r="J172" i="5"/>
  <c r="J65" i="5" s="1"/>
  <c r="P205" i="5"/>
  <c r="T254" i="5"/>
  <c r="BK294" i="5"/>
  <c r="J294" i="5" s="1"/>
  <c r="J71" i="5" s="1"/>
  <c r="R326" i="5"/>
  <c r="R347" i="5"/>
  <c r="R378" i="5"/>
  <c r="T102" i="6"/>
  <c r="P158" i="6"/>
  <c r="P195" i="6"/>
  <c r="R219" i="6"/>
  <c r="R284" i="6"/>
  <c r="R294" i="6"/>
  <c r="R326" i="6"/>
  <c r="BK368" i="6"/>
  <c r="J368" i="6" s="1"/>
  <c r="J77" i="6" s="1"/>
  <c r="R102" i="7"/>
  <c r="BK172" i="7"/>
  <c r="J172" i="7" s="1"/>
  <c r="J65" i="7" s="1"/>
  <c r="R205" i="7"/>
  <c r="T254" i="7"/>
  <c r="BK294" i="7"/>
  <c r="J294" i="7"/>
  <c r="J71" i="7"/>
  <c r="BK318" i="7"/>
  <c r="J318" i="7" s="1"/>
  <c r="J73" i="7" s="1"/>
  <c r="P340" i="7"/>
  <c r="R368" i="7"/>
  <c r="T102" i="8"/>
  <c r="T158" i="8"/>
  <c r="R195" i="8"/>
  <c r="P219" i="8"/>
  <c r="P284" i="8"/>
  <c r="T294" i="8"/>
  <c r="BK318" i="8"/>
  <c r="J318" i="8" s="1"/>
  <c r="J73" i="8" s="1"/>
  <c r="BK347" i="8"/>
  <c r="J347" i="8"/>
  <c r="J76" i="8" s="1"/>
  <c r="P378" i="8"/>
  <c r="R122" i="9"/>
  <c r="R158" i="9"/>
  <c r="R195" i="9"/>
  <c r="BK219" i="9"/>
  <c r="J219" i="9"/>
  <c r="J68" i="9"/>
  <c r="BK284" i="9"/>
  <c r="J284" i="9" s="1"/>
  <c r="J70" i="9" s="1"/>
  <c r="R294" i="9"/>
  <c r="R326" i="9"/>
  <c r="R347" i="9"/>
  <c r="P122" i="10"/>
  <c r="T158" i="10"/>
  <c r="R195" i="10"/>
  <c r="P219" i="10"/>
  <c r="P284" i="10"/>
  <c r="T101" i="2"/>
  <c r="R162" i="2"/>
  <c r="R196" i="2"/>
  <c r="BK249" i="2"/>
  <c r="J249" i="2"/>
  <c r="J69" i="2" s="1"/>
  <c r="R283" i="2"/>
  <c r="P309" i="2"/>
  <c r="BK320" i="2"/>
  <c r="J320" i="2" s="1"/>
  <c r="J74" i="2" s="1"/>
  <c r="P345" i="2"/>
  <c r="R101" i="3"/>
  <c r="P148" i="3"/>
  <c r="T185" i="3"/>
  <c r="T211" i="3"/>
  <c r="BK283" i="3"/>
  <c r="J283" i="3" s="1"/>
  <c r="J71" i="3" s="1"/>
  <c r="P309" i="3"/>
  <c r="P320" i="3"/>
  <c r="BK345" i="3"/>
  <c r="J345" i="3" s="1"/>
  <c r="J76" i="3" s="1"/>
  <c r="P101" i="4"/>
  <c r="R148" i="4"/>
  <c r="P185" i="4"/>
  <c r="R211" i="4"/>
  <c r="BK283" i="4"/>
  <c r="J283" i="4" s="1"/>
  <c r="J71" i="4" s="1"/>
  <c r="BK309" i="4"/>
  <c r="J309" i="4"/>
  <c r="J73" i="4" s="1"/>
  <c r="BK320" i="4"/>
  <c r="J320" i="4"/>
  <c r="J74" i="4"/>
  <c r="BK345" i="4"/>
  <c r="J345" i="4" s="1"/>
  <c r="J76" i="4" s="1"/>
  <c r="T355" i="4"/>
  <c r="P102" i="5"/>
  <c r="P158" i="5"/>
  <c r="T205" i="5"/>
  <c r="R254" i="5"/>
  <c r="P294" i="5"/>
  <c r="P326" i="5"/>
  <c r="P347" i="5"/>
  <c r="P378" i="5"/>
  <c r="R102" i="6"/>
  <c r="R172" i="6"/>
  <c r="R205" i="6"/>
  <c r="P254" i="6"/>
  <c r="P294" i="6"/>
  <c r="BK326" i="6"/>
  <c r="J326" i="6"/>
  <c r="J74" i="6"/>
  <c r="R347" i="6"/>
  <c r="T378" i="6"/>
  <c r="T122" i="7"/>
  <c r="T158" i="7"/>
  <c r="P195" i="7"/>
  <c r="R219" i="7"/>
  <c r="R284" i="7"/>
  <c r="R294" i="7"/>
  <c r="P318" i="7"/>
  <c r="T340" i="7"/>
  <c r="T368" i="7"/>
  <c r="P102" i="8"/>
  <c r="BK158" i="8"/>
  <c r="J158" i="8" s="1"/>
  <c r="J63" i="8" s="1"/>
  <c r="BK205" i="8"/>
  <c r="J205" i="8" s="1"/>
  <c r="J67" i="8" s="1"/>
  <c r="BK254" i="8"/>
  <c r="J254" i="8"/>
  <c r="J69" i="8" s="1"/>
  <c r="BK300" i="8"/>
  <c r="J300" i="8"/>
  <c r="J72" i="8"/>
  <c r="R318" i="8"/>
  <c r="P347" i="8"/>
  <c r="BK378" i="8"/>
  <c r="J378" i="8"/>
  <c r="J78" i="8" s="1"/>
  <c r="BK102" i="9"/>
  <c r="BK158" i="9"/>
  <c r="J158" i="9"/>
  <c r="J63" i="9" s="1"/>
  <c r="BK195" i="9"/>
  <c r="J195" i="9"/>
  <c r="J66" i="9"/>
  <c r="P219" i="9"/>
  <c r="R284" i="9"/>
  <c r="P294" i="9"/>
  <c r="BK326" i="9"/>
  <c r="J326" i="9" s="1"/>
  <c r="J74" i="9" s="1"/>
  <c r="P347" i="9"/>
  <c r="T122" i="10"/>
  <c r="P172" i="10"/>
  <c r="BK205" i="10"/>
  <c r="J205" i="10"/>
  <c r="J67" i="10"/>
  <c r="BK254" i="10"/>
  <c r="J254" i="10" s="1"/>
  <c r="J69" i="10" s="1"/>
  <c r="T284" i="10"/>
  <c r="R294" i="10"/>
  <c r="BK318" i="10"/>
  <c r="J318" i="10"/>
  <c r="J73" i="10"/>
  <c r="R318" i="10"/>
  <c r="BK347" i="10"/>
  <c r="J347" i="10"/>
  <c r="J76" i="10"/>
  <c r="T368" i="10"/>
  <c r="T118" i="2"/>
  <c r="T162" i="2"/>
  <c r="T196" i="2"/>
  <c r="R249" i="2"/>
  <c r="R273" i="2"/>
  <c r="R300" i="2"/>
  <c r="P327" i="2"/>
  <c r="BK355" i="2"/>
  <c r="J355" i="2" s="1"/>
  <c r="J77" i="2" s="1"/>
  <c r="T118" i="3"/>
  <c r="T148" i="3"/>
  <c r="R185" i="3"/>
  <c r="R211" i="3"/>
  <c r="T273" i="3"/>
  <c r="R300" i="3"/>
  <c r="P327" i="3"/>
  <c r="P355" i="3"/>
  <c r="BK101" i="4"/>
  <c r="T148" i="4"/>
  <c r="BK185" i="4"/>
  <c r="J185" i="4"/>
  <c r="J66" i="4"/>
  <c r="T211" i="4"/>
  <c r="P273" i="4"/>
  <c r="BK300" i="4"/>
  <c r="J300" i="4"/>
  <c r="J72" i="4" s="1"/>
  <c r="P327" i="4"/>
  <c r="P355" i="4"/>
  <c r="R102" i="5"/>
  <c r="R101" i="5" s="1"/>
  <c r="BK158" i="5"/>
  <c r="J158" i="5" s="1"/>
  <c r="J63" i="5" s="1"/>
  <c r="BK195" i="5"/>
  <c r="J195" i="5"/>
  <c r="J66" i="5" s="1"/>
  <c r="BK219" i="5"/>
  <c r="J219" i="5" s="1"/>
  <c r="J68" i="5" s="1"/>
  <c r="BK284" i="5"/>
  <c r="J284" i="5"/>
  <c r="J70" i="5" s="1"/>
  <c r="R300" i="5"/>
  <c r="R318" i="5"/>
  <c r="BK347" i="5"/>
  <c r="J347" i="5" s="1"/>
  <c r="J76" i="5" s="1"/>
  <c r="BK378" i="5"/>
  <c r="J378" i="5"/>
  <c r="J78" i="5" s="1"/>
  <c r="P122" i="6"/>
  <c r="BK172" i="6"/>
  <c r="J172" i="6"/>
  <c r="J65" i="6" s="1"/>
  <c r="P205" i="6"/>
  <c r="R254" i="6"/>
  <c r="BK294" i="6"/>
  <c r="J294" i="6" s="1"/>
  <c r="J71" i="6" s="1"/>
  <c r="BK318" i="6"/>
  <c r="J318" i="6"/>
  <c r="J73" i="6" s="1"/>
  <c r="R340" i="6"/>
  <c r="T368" i="6"/>
  <c r="T102" i="7"/>
  <c r="T101" i="7" s="1"/>
  <c r="T172" i="7"/>
  <c r="T205" i="7"/>
  <c r="R254" i="7"/>
  <c r="P300" i="7"/>
  <c r="P326" i="7"/>
  <c r="P347" i="7"/>
  <c r="P378" i="7"/>
  <c r="R102" i="8"/>
  <c r="R158" i="8"/>
  <c r="P195" i="8"/>
  <c r="R219" i="8"/>
  <c r="R284" i="8"/>
  <c r="BK294" i="8"/>
  <c r="J294" i="8" s="1"/>
  <c r="J71" i="8" s="1"/>
  <c r="BK326" i="8"/>
  <c r="J326" i="8"/>
  <c r="J74" i="8" s="1"/>
  <c r="R340" i="8"/>
  <c r="T368" i="8"/>
  <c r="T122" i="9"/>
  <c r="T172" i="9"/>
  <c r="T195" i="9"/>
  <c r="T219" i="9"/>
  <c r="T284" i="9"/>
  <c r="T294" i="9"/>
  <c r="BK318" i="9"/>
  <c r="J318" i="9" s="1"/>
  <c r="J73" i="9" s="1"/>
  <c r="BK340" i="9"/>
  <c r="J340" i="9"/>
  <c r="J75" i="9" s="1"/>
  <c r="BK368" i="9"/>
  <c r="J368" i="9" s="1"/>
  <c r="J77" i="9" s="1"/>
  <c r="R378" i="9"/>
  <c r="R102" i="10"/>
  <c r="BK158" i="10"/>
  <c r="J158" i="10"/>
  <c r="J63" i="10" s="1"/>
  <c r="BK195" i="10"/>
  <c r="J195" i="10" s="1"/>
  <c r="J66" i="10" s="1"/>
  <c r="R205" i="10"/>
  <c r="R254" i="10"/>
  <c r="BK300" i="10"/>
  <c r="J300" i="10"/>
  <c r="J72" i="10" s="1"/>
  <c r="BK326" i="10"/>
  <c r="J326" i="10" s="1"/>
  <c r="J74" i="10" s="1"/>
  <c r="BK340" i="10"/>
  <c r="J340" i="10"/>
  <c r="J75" i="10" s="1"/>
  <c r="BK368" i="10"/>
  <c r="J368" i="10" s="1"/>
  <c r="J77" i="10" s="1"/>
  <c r="T378" i="10"/>
  <c r="R118" i="2"/>
  <c r="T148" i="2"/>
  <c r="T185" i="2"/>
  <c r="R211" i="2"/>
  <c r="T273" i="2"/>
  <c r="P300" i="2"/>
  <c r="BK327" i="2"/>
  <c r="J327" i="2" s="1"/>
  <c r="J75" i="2" s="1"/>
  <c r="T355" i="2"/>
  <c r="BK118" i="3"/>
  <c r="J118" i="3" s="1"/>
  <c r="J62" i="3" s="1"/>
  <c r="R148" i="3"/>
  <c r="P185" i="3"/>
  <c r="P211" i="3"/>
  <c r="BK273" i="3"/>
  <c r="J273" i="3" s="1"/>
  <c r="J70" i="3" s="1"/>
  <c r="P300" i="3"/>
  <c r="BK327" i="3"/>
  <c r="J327" i="3" s="1"/>
  <c r="J75" i="3" s="1"/>
  <c r="R355" i="3"/>
  <c r="BK118" i="4"/>
  <c r="J118" i="4" s="1"/>
  <c r="J62" i="4" s="1"/>
  <c r="BK162" i="4"/>
  <c r="BK196" i="4"/>
  <c r="J196" i="4" s="1"/>
  <c r="J67" i="4" s="1"/>
  <c r="P249" i="4"/>
  <c r="T283" i="4"/>
  <c r="T309" i="4"/>
  <c r="R320" i="4"/>
  <c r="T345" i="4"/>
  <c r="T102" i="5"/>
  <c r="T158" i="5"/>
  <c r="BK205" i="5"/>
  <c r="J205" i="5" s="1"/>
  <c r="J67" i="5" s="1"/>
  <c r="T219" i="5"/>
  <c r="BK300" i="5"/>
  <c r="J300" i="5" s="1"/>
  <c r="J72" i="5" s="1"/>
  <c r="T326" i="5"/>
  <c r="T347" i="5"/>
  <c r="BK122" i="6"/>
  <c r="J122" i="6"/>
  <c r="J62" i="6" s="1"/>
  <c r="T172" i="6"/>
  <c r="T205" i="6"/>
  <c r="T254" i="6"/>
  <c r="R300" i="6"/>
  <c r="T326" i="6"/>
  <c r="P347" i="6"/>
  <c r="P378" i="6"/>
  <c r="BK102" i="7"/>
  <c r="BK101" i="7"/>
  <c r="J101" i="7" s="1"/>
  <c r="J60" i="7" s="1"/>
  <c r="BK158" i="7"/>
  <c r="J158" i="7"/>
  <c r="J63" i="7" s="1"/>
  <c r="BK195" i="7"/>
  <c r="J195" i="7" s="1"/>
  <c r="J66" i="7" s="1"/>
  <c r="BK219" i="7"/>
  <c r="J219" i="7"/>
  <c r="J68" i="7" s="1"/>
  <c r="BK284" i="7"/>
  <c r="J284" i="7" s="1"/>
  <c r="J70" i="7" s="1"/>
  <c r="T300" i="7"/>
  <c r="T318" i="7"/>
  <c r="R340" i="7"/>
  <c r="P368" i="7"/>
  <c r="BK122" i="8"/>
  <c r="J122" i="8"/>
  <c r="J62" i="8" s="1"/>
  <c r="P158" i="8"/>
  <c r="BK195" i="8"/>
  <c r="J195" i="8"/>
  <c r="J66" i="8" s="1"/>
  <c r="BK219" i="8"/>
  <c r="J219" i="8" s="1"/>
  <c r="J68" i="8" s="1"/>
  <c r="T284" i="8"/>
  <c r="P294" i="8"/>
  <c r="P326" i="8"/>
  <c r="T340" i="8"/>
  <c r="R368" i="8"/>
  <c r="P122" i="9"/>
  <c r="T158" i="9"/>
  <c r="T205" i="9"/>
  <c r="P254" i="9"/>
  <c r="BK300" i="9"/>
  <c r="J300" i="9" s="1"/>
  <c r="J72" i="9" s="1"/>
  <c r="T326" i="9"/>
  <c r="T347" i="9"/>
  <c r="T378" i="9"/>
  <c r="R122" i="10"/>
  <c r="R158" i="10"/>
  <c r="P195" i="10"/>
  <c r="R219" i="10"/>
  <c r="R284" i="10"/>
  <c r="T300" i="10"/>
  <c r="R326" i="10"/>
  <c r="P340" i="10"/>
  <c r="T347" i="10"/>
  <c r="P378" i="10"/>
  <c r="P118" i="2"/>
  <c r="P162" i="2"/>
  <c r="BK196" i="2"/>
  <c r="J196" i="2" s="1"/>
  <c r="J67" i="2" s="1"/>
  <c r="T249" i="2"/>
  <c r="P273" i="2"/>
  <c r="BK300" i="2"/>
  <c r="J300" i="2"/>
  <c r="J72" i="2" s="1"/>
  <c r="T327" i="2"/>
  <c r="P355" i="2"/>
  <c r="P101" i="3"/>
  <c r="P100" i="3" s="1"/>
  <c r="P162" i="3"/>
  <c r="R196" i="3"/>
  <c r="R249" i="3"/>
  <c r="T283" i="3"/>
  <c r="R309" i="3"/>
  <c r="R320" i="3"/>
  <c r="R345" i="3"/>
  <c r="T118" i="4"/>
  <c r="R162" i="4"/>
  <c r="R196" i="4"/>
  <c r="R249" i="4"/>
  <c r="R273" i="4"/>
  <c r="P309" i="4"/>
  <c r="T327" i="4"/>
  <c r="T122" i="5"/>
  <c r="T172" i="5"/>
  <c r="T195" i="5"/>
  <c r="P254" i="5"/>
  <c r="P300" i="5"/>
  <c r="P318" i="5"/>
  <c r="BK340" i="5"/>
  <c r="J340" i="5" s="1"/>
  <c r="J75" i="5" s="1"/>
  <c r="R368" i="5"/>
  <c r="T122" i="6"/>
  <c r="T158" i="6"/>
  <c r="BK205" i="6"/>
  <c r="J205" i="6" s="1"/>
  <c r="J67" i="6" s="1"/>
  <c r="BK254" i="6"/>
  <c r="J254" i="6"/>
  <c r="J69" i="6" s="1"/>
  <c r="BK300" i="6"/>
  <c r="J300" i="6" s="1"/>
  <c r="J72" i="6" s="1"/>
  <c r="P318" i="6"/>
  <c r="P340" i="6"/>
  <c r="T347" i="6"/>
  <c r="R378" i="6"/>
  <c r="P122" i="7"/>
  <c r="P158" i="7"/>
  <c r="BK205" i="7"/>
  <c r="J205" i="7"/>
  <c r="J67" i="7" s="1"/>
  <c r="P254" i="7"/>
  <c r="R300" i="7"/>
  <c r="R326" i="7"/>
  <c r="R347" i="7"/>
  <c r="T378" i="7"/>
  <c r="BK102" i="8"/>
  <c r="J102" i="8"/>
  <c r="J61" i="8" s="1"/>
  <c r="T172" i="8"/>
  <c r="T205" i="8"/>
  <c r="T254" i="8"/>
  <c r="R300" i="8"/>
  <c r="R326" i="8"/>
  <c r="P368" i="8"/>
  <c r="P102" i="9"/>
  <c r="BK172" i="9"/>
  <c r="J172" i="9"/>
  <c r="J65" i="9" s="1"/>
  <c r="P205" i="9"/>
  <c r="BK254" i="9"/>
  <c r="J254" i="9"/>
  <c r="J69" i="9" s="1"/>
  <c r="P300" i="9"/>
  <c r="P318" i="9"/>
  <c r="P340" i="9"/>
  <c r="T368" i="9"/>
  <c r="T102" i="10"/>
  <c r="T101" i="10" s="1"/>
  <c r="T172" i="10"/>
  <c r="T205" i="10"/>
  <c r="T254" i="10"/>
  <c r="P294" i="10"/>
  <c r="T294" i="10"/>
  <c r="P318" i="10"/>
  <c r="T318" i="10"/>
  <c r="T340" i="10"/>
  <c r="P368" i="10"/>
  <c r="R378" i="10"/>
  <c r="BK118" i="2"/>
  <c r="J118" i="2" s="1"/>
  <c r="J62" i="2" s="1"/>
  <c r="BK162" i="2"/>
  <c r="J162" i="2"/>
  <c r="J65" i="2" s="1"/>
  <c r="P196" i="2"/>
  <c r="P249" i="2"/>
  <c r="BK283" i="2"/>
  <c r="J283" i="2" s="1"/>
  <c r="J71" i="2" s="1"/>
  <c r="BK309" i="2"/>
  <c r="J309" i="2"/>
  <c r="J73" i="2" s="1"/>
  <c r="R320" i="2"/>
  <c r="R345" i="2"/>
  <c r="BK101" i="3"/>
  <c r="J101" i="3" s="1"/>
  <c r="J61" i="3" s="1"/>
  <c r="BK162" i="3"/>
  <c r="P196" i="3"/>
  <c r="T249" i="3"/>
  <c r="R283" i="3"/>
  <c r="BK309" i="3"/>
  <c r="J309" i="3"/>
  <c r="J73" i="3" s="1"/>
  <c r="BK320" i="3"/>
  <c r="J320" i="3"/>
  <c r="J74" i="3"/>
  <c r="P345" i="3"/>
  <c r="T101" i="4"/>
  <c r="T100" i="4" s="1"/>
  <c r="P148" i="4"/>
  <c r="R185" i="4"/>
  <c r="BK211" i="4"/>
  <c r="J211" i="4" s="1"/>
  <c r="J68" i="4" s="1"/>
  <c r="P283" i="4"/>
  <c r="R309" i="4"/>
  <c r="T320" i="4"/>
  <c r="R345" i="4"/>
  <c r="BK122" i="5"/>
  <c r="J122" i="5"/>
  <c r="J62" i="5" s="1"/>
  <c r="P172" i="5"/>
  <c r="P195" i="5"/>
  <c r="R219" i="5"/>
  <c r="P284" i="5"/>
  <c r="T300" i="5"/>
  <c r="T318" i="5"/>
  <c r="T340" i="5"/>
  <c r="P368" i="5"/>
  <c r="P102" i="6"/>
  <c r="P101" i="6" s="1"/>
  <c r="P172" i="6"/>
  <c r="R195" i="6"/>
  <c r="P219" i="6"/>
  <c r="P284" i="6"/>
  <c r="T300" i="6"/>
  <c r="T318" i="6"/>
  <c r="T340" i="6"/>
  <c r="P368" i="6"/>
  <c r="P102" i="7"/>
  <c r="P101" i="7" s="1"/>
  <c r="P172" i="7"/>
  <c r="R195" i="7"/>
  <c r="P219" i="7"/>
  <c r="P284" i="7"/>
  <c r="P294" i="7"/>
  <c r="BK326" i="7"/>
  <c r="J326" i="7"/>
  <c r="J74" i="7" s="1"/>
  <c r="BK347" i="7"/>
  <c r="J347" i="7" s="1"/>
  <c r="J76" i="7" s="1"/>
  <c r="BK378" i="7"/>
  <c r="J378" i="7"/>
  <c r="J78" i="7" s="1"/>
  <c r="P122" i="8"/>
  <c r="BK172" i="8"/>
  <c r="J172" i="8"/>
  <c r="J65" i="8" s="1"/>
  <c r="T195" i="8"/>
  <c r="T219" i="8"/>
  <c r="BK284" i="8"/>
  <c r="J284" i="8" s="1"/>
  <c r="J70" i="8" s="1"/>
  <c r="R294" i="8"/>
  <c r="P318" i="8"/>
  <c r="BK340" i="8"/>
  <c r="J340" i="8"/>
  <c r="J75" i="8" s="1"/>
  <c r="T347" i="8"/>
  <c r="R378" i="8"/>
  <c r="T102" i="9"/>
  <c r="T101" i="9" s="1"/>
  <c r="P158" i="9"/>
  <c r="P195" i="9"/>
  <c r="R219" i="9"/>
  <c r="P284" i="9"/>
  <c r="T300" i="9"/>
  <c r="T318" i="9"/>
  <c r="T340" i="9"/>
  <c r="R368" i="9"/>
  <c r="P102" i="10"/>
  <c r="P101" i="10" s="1"/>
  <c r="BK172" i="10"/>
  <c r="T195" i="10"/>
  <c r="T219" i="10"/>
  <c r="BK284" i="10"/>
  <c r="J284" i="10"/>
  <c r="J70" i="10" s="1"/>
  <c r="P300" i="10"/>
  <c r="P326" i="10"/>
  <c r="R340" i="10"/>
  <c r="R347" i="10"/>
  <c r="BK378" i="10"/>
  <c r="J378" i="10" s="1"/>
  <c r="J78" i="10" s="1"/>
  <c r="BK101" i="2"/>
  <c r="BK100" i="2"/>
  <c r="J100" i="2" s="1"/>
  <c r="J60" i="2" s="1"/>
  <c r="P148" i="2"/>
  <c r="BK185" i="2"/>
  <c r="J185" i="2" s="1"/>
  <c r="J66" i="2" s="1"/>
  <c r="BK211" i="2"/>
  <c r="J211" i="2"/>
  <c r="J68" i="2" s="1"/>
  <c r="T283" i="2"/>
  <c r="R309" i="2"/>
  <c r="P320" i="2"/>
  <c r="BK345" i="2"/>
  <c r="J345" i="2"/>
  <c r="J76" i="2" s="1"/>
  <c r="R118" i="3"/>
  <c r="R162" i="3"/>
  <c r="R161" i="3"/>
  <c r="BK196" i="3"/>
  <c r="J196" i="3"/>
  <c r="J67" i="3" s="1"/>
  <c r="BK249" i="3"/>
  <c r="J249" i="3" s="1"/>
  <c r="J69" i="3" s="1"/>
  <c r="P283" i="3"/>
  <c r="T309" i="3"/>
  <c r="T320" i="3"/>
  <c r="T345" i="3"/>
  <c r="P118" i="4"/>
  <c r="P162" i="4"/>
  <c r="P161" i="4" s="1"/>
  <c r="P196" i="4"/>
  <c r="BK249" i="4"/>
  <c r="J249" i="4"/>
  <c r="J69" i="4" s="1"/>
  <c r="R283" i="4"/>
  <c r="T300" i="4"/>
  <c r="P320" i="4"/>
  <c r="P345" i="4"/>
  <c r="R355" i="4"/>
  <c r="P122" i="5"/>
  <c r="R172" i="5"/>
  <c r="R171" i="5" s="1"/>
  <c r="R195" i="5"/>
  <c r="P219" i="5"/>
  <c r="R284" i="5"/>
  <c r="R294" i="5"/>
  <c r="BK326" i="5"/>
  <c r="J326" i="5" s="1"/>
  <c r="J74" i="5" s="1"/>
  <c r="R340" i="5"/>
  <c r="T368" i="5"/>
  <c r="R122" i="6"/>
  <c r="R158" i="6"/>
  <c r="T195" i="6"/>
  <c r="T219" i="6"/>
  <c r="T284" i="6"/>
  <c r="T294" i="6"/>
  <c r="P326" i="6"/>
  <c r="BK347" i="6"/>
  <c r="J347" i="6" s="1"/>
  <c r="J76" i="6" s="1"/>
  <c r="BK378" i="6"/>
  <c r="J378" i="6"/>
  <c r="J78" i="6" s="1"/>
  <c r="R122" i="7"/>
  <c r="R158" i="7"/>
  <c r="P205" i="7"/>
  <c r="BK254" i="7"/>
  <c r="J254" i="7"/>
  <c r="J69" i="7" s="1"/>
  <c r="BK300" i="7"/>
  <c r="J300" i="7" s="1"/>
  <c r="J72" i="7" s="1"/>
  <c r="R318" i="7"/>
  <c r="BK340" i="7"/>
  <c r="J340" i="7" s="1"/>
  <c r="J75" i="7" s="1"/>
  <c r="BK368" i="7"/>
  <c r="J368" i="7"/>
  <c r="J77" i="7" s="1"/>
  <c r="R122" i="8"/>
  <c r="P172" i="8"/>
  <c r="P171" i="8"/>
  <c r="R205" i="8"/>
  <c r="R254" i="8"/>
  <c r="T300" i="8"/>
  <c r="T326" i="8"/>
  <c r="BK368" i="8"/>
  <c r="J368" i="8"/>
  <c r="J77" i="8" s="1"/>
  <c r="BK122" i="9"/>
  <c r="J122" i="9" s="1"/>
  <c r="J62" i="9" s="1"/>
  <c r="R172" i="9"/>
  <c r="R171" i="9"/>
  <c r="R205" i="9"/>
  <c r="T254" i="9"/>
  <c r="BK294" i="9"/>
  <c r="J294" i="9"/>
  <c r="J71" i="9" s="1"/>
  <c r="P326" i="9"/>
  <c r="BK347" i="9"/>
  <c r="J347" i="9"/>
  <c r="J76" i="9" s="1"/>
  <c r="BK378" i="9"/>
  <c r="J378" i="9" s="1"/>
  <c r="J78" i="9" s="1"/>
  <c r="BK122" i="10"/>
  <c r="J122" i="10"/>
  <c r="J62" i="10" s="1"/>
  <c r="R172" i="10"/>
  <c r="P205" i="10"/>
  <c r="P254" i="10"/>
  <c r="BK294" i="10"/>
  <c r="J294" i="10"/>
  <c r="J71" i="10" s="1"/>
  <c r="R300" i="10"/>
  <c r="T326" i="10"/>
  <c r="P347" i="10"/>
  <c r="R368" i="10"/>
  <c r="BK385" i="7"/>
  <c r="J385" i="7" s="1"/>
  <c r="J80" i="7"/>
  <c r="BK385" i="9"/>
  <c r="BK384" i="9"/>
  <c r="J384" i="9" s="1"/>
  <c r="J79" i="9" s="1"/>
  <c r="BK362" i="2"/>
  <c r="J362" i="2"/>
  <c r="J79" i="2" s="1"/>
  <c r="BK385" i="5"/>
  <c r="J385" i="5" s="1"/>
  <c r="J80" i="5" s="1"/>
  <c r="BK362" i="3"/>
  <c r="BK361" i="3"/>
  <c r="J361" i="3" s="1"/>
  <c r="J78" i="3" s="1"/>
  <c r="BK362" i="4"/>
  <c r="BK361" i="4"/>
  <c r="J361" i="4" s="1"/>
  <c r="J78" i="4"/>
  <c r="BK385" i="6"/>
  <c r="BK384" i="6"/>
  <c r="J384" i="6" s="1"/>
  <c r="J79" i="6"/>
  <c r="BK385" i="8"/>
  <c r="J385" i="8"/>
  <c r="J80" i="8" s="1"/>
  <c r="BK385" i="10"/>
  <c r="J385" i="10" s="1"/>
  <c r="J80" i="10"/>
  <c r="BK84" i="11"/>
  <c r="J84" i="11" s="1"/>
  <c r="J61" i="11" s="1"/>
  <c r="BK87" i="11"/>
  <c r="J87" i="11" s="1"/>
  <c r="J62" i="11" s="1"/>
  <c r="E48" i="11"/>
  <c r="BE88" i="11"/>
  <c r="J172" i="10"/>
  <c r="J65" i="10" s="1"/>
  <c r="BK384" i="10"/>
  <c r="J384" i="10"/>
  <c r="J79" i="10" s="1"/>
  <c r="BE85" i="11"/>
  <c r="F79" i="11"/>
  <c r="J102" i="10"/>
  <c r="J61" i="10" s="1"/>
  <c r="J52" i="11"/>
  <c r="J55" i="11"/>
  <c r="BK171" i="9"/>
  <c r="J171" i="9" s="1"/>
  <c r="J64" i="9" s="1"/>
  <c r="J94" i="10"/>
  <c r="BE103" i="10"/>
  <c r="BE106" i="10"/>
  <c r="BE125" i="10"/>
  <c r="BE154" i="10"/>
  <c r="BE198" i="10"/>
  <c r="BE200" i="10"/>
  <c r="BE213" i="10"/>
  <c r="BE215" i="10"/>
  <c r="BE238" i="10"/>
  <c r="BE275" i="10"/>
  <c r="BE278" i="10"/>
  <c r="BE310" i="10"/>
  <c r="BE311" i="10"/>
  <c r="BE316" i="10"/>
  <c r="BE319" i="10"/>
  <c r="BE335" i="10"/>
  <c r="BE341" i="10"/>
  <c r="BE369" i="10"/>
  <c r="BE374" i="10"/>
  <c r="BE382" i="10"/>
  <c r="BE386" i="10"/>
  <c r="BE112" i="10"/>
  <c r="BE166" i="10"/>
  <c r="BE191" i="10"/>
  <c r="BE237" i="10"/>
  <c r="BE250" i="10"/>
  <c r="BE259" i="10"/>
  <c r="BE271" i="10"/>
  <c r="BE272" i="10"/>
  <c r="BE304" i="10"/>
  <c r="BE337" i="10"/>
  <c r="BE365" i="10"/>
  <c r="J102" i="9"/>
  <c r="J61" i="9" s="1"/>
  <c r="J385" i="9"/>
  <c r="J80" i="9"/>
  <c r="BE120" i="10"/>
  <c r="BE161" i="10"/>
  <c r="BE196" i="10"/>
  <c r="BE228" i="10"/>
  <c r="BE233" i="10"/>
  <c r="BE240" i="10"/>
  <c r="BE252" i="10"/>
  <c r="BE255" i="10"/>
  <c r="BE320" i="10"/>
  <c r="BE338" i="10"/>
  <c r="BE345" i="10"/>
  <c r="BE362" i="10"/>
  <c r="BE372" i="10"/>
  <c r="BE376" i="10"/>
  <c r="BE379" i="10"/>
  <c r="F97" i="10"/>
  <c r="BE148" i="10"/>
  <c r="BE210" i="10"/>
  <c r="BE226" i="10"/>
  <c r="BE235" i="10"/>
  <c r="BE295" i="10"/>
  <c r="BE314" i="10"/>
  <c r="BE354" i="10"/>
  <c r="BE356" i="10"/>
  <c r="BE366" i="10"/>
  <c r="E90" i="10"/>
  <c r="BE133" i="10"/>
  <c r="BE136" i="10"/>
  <c r="BE163" i="10"/>
  <c r="BE193" i="10"/>
  <c r="BE203" i="10"/>
  <c r="BE212" i="10"/>
  <c r="BE220" i="10"/>
  <c r="BE230" i="10"/>
  <c r="BE242" i="10"/>
  <c r="BE243" i="10"/>
  <c r="BE261" i="10"/>
  <c r="BE268" i="10"/>
  <c r="BE276" i="10"/>
  <c r="BE277" i="10"/>
  <c r="BE307" i="10"/>
  <c r="BE363" i="10"/>
  <c r="J97" i="10"/>
  <c r="BE114" i="10"/>
  <c r="BE159" i="10"/>
  <c r="BE202" i="10"/>
  <c r="BE217" i="10"/>
  <c r="BE224" i="10"/>
  <c r="BE247" i="10"/>
  <c r="BE281" i="10"/>
  <c r="BE291" i="10"/>
  <c r="BE298" i="10"/>
  <c r="BE301" i="10"/>
  <c r="BE333" i="10"/>
  <c r="BE348" i="10"/>
  <c r="BE131" i="10"/>
  <c r="BE169" i="10"/>
  <c r="BE173" i="10"/>
  <c r="BE179" i="10"/>
  <c r="BE222" i="10"/>
  <c r="BE232" i="10"/>
  <c r="BE244" i="10"/>
  <c r="BE246" i="10"/>
  <c r="BE267" i="10"/>
  <c r="BE282" i="10"/>
  <c r="BE285" i="10"/>
  <c r="BE288" i="10"/>
  <c r="BE323" i="10"/>
  <c r="BE324" i="10"/>
  <c r="BE327" i="10"/>
  <c r="BE123" i="10"/>
  <c r="BE142" i="10"/>
  <c r="BE157" i="10"/>
  <c r="BE185" i="10"/>
  <c r="BE206" i="10"/>
  <c r="BE208" i="10"/>
  <c r="BE264" i="10"/>
  <c r="BE292" i="10"/>
  <c r="BE344" i="10"/>
  <c r="BK101" i="8"/>
  <c r="J101" i="8" s="1"/>
  <c r="J60" i="8" s="1"/>
  <c r="F55" i="9"/>
  <c r="BE106" i="9"/>
  <c r="BE123" i="9"/>
  <c r="BE125" i="9"/>
  <c r="BE148" i="9"/>
  <c r="BE203" i="9"/>
  <c r="BE210" i="9"/>
  <c r="BE215" i="9"/>
  <c r="BE222" i="9"/>
  <c r="BE259" i="9"/>
  <c r="BE281" i="9"/>
  <c r="BE282" i="9"/>
  <c r="BE304" i="9"/>
  <c r="BE307" i="9"/>
  <c r="BE310" i="9"/>
  <c r="BE316" i="9"/>
  <c r="BE327" i="9"/>
  <c r="BE374" i="9"/>
  <c r="BE382" i="9"/>
  <c r="BE386" i="9"/>
  <c r="E48" i="9"/>
  <c r="BE112" i="9"/>
  <c r="BE136" i="9"/>
  <c r="BE252" i="9"/>
  <c r="BE264" i="9"/>
  <c r="BE271" i="9"/>
  <c r="BE292" i="9"/>
  <c r="BE295" i="9"/>
  <c r="BE298" i="9"/>
  <c r="BE314" i="9"/>
  <c r="BE319" i="9"/>
  <c r="BE333" i="9"/>
  <c r="BE354" i="9"/>
  <c r="BE365" i="9"/>
  <c r="BE154" i="9"/>
  <c r="BE200" i="9"/>
  <c r="BE220" i="9"/>
  <c r="BE230" i="9"/>
  <c r="BE233" i="9"/>
  <c r="BE235" i="9"/>
  <c r="BE240" i="9"/>
  <c r="BE247" i="9"/>
  <c r="BE268" i="9"/>
  <c r="BE272" i="9"/>
  <c r="BE288" i="9"/>
  <c r="BE320" i="9"/>
  <c r="BE348" i="9"/>
  <c r="BE161" i="9"/>
  <c r="BE163" i="9"/>
  <c r="BE169" i="9"/>
  <c r="BE198" i="9"/>
  <c r="BE212" i="9"/>
  <c r="BE224" i="9"/>
  <c r="BE226" i="9"/>
  <c r="BE250" i="9"/>
  <c r="BE324" i="9"/>
  <c r="BE363" i="9"/>
  <c r="BE366" i="9"/>
  <c r="BE114" i="9"/>
  <c r="BE185" i="9"/>
  <c r="BE206" i="9"/>
  <c r="BE208" i="9"/>
  <c r="BE242" i="9"/>
  <c r="BE244" i="9"/>
  <c r="BE278" i="9"/>
  <c r="BK384" i="8"/>
  <c r="J384" i="8" s="1"/>
  <c r="J79" i="8" s="1"/>
  <c r="J94" i="9"/>
  <c r="BE103" i="9"/>
  <c r="BE131" i="9"/>
  <c r="BE133" i="9"/>
  <c r="BE179" i="9"/>
  <c r="BE202" i="9"/>
  <c r="BE213" i="9"/>
  <c r="BE243" i="9"/>
  <c r="BE255" i="9"/>
  <c r="BE261" i="9"/>
  <c r="BE311" i="9"/>
  <c r="BE344" i="9"/>
  <c r="BE356" i="9"/>
  <c r="BE362" i="9"/>
  <c r="BE369" i="9"/>
  <c r="BK171" i="8"/>
  <c r="J171" i="8" s="1"/>
  <c r="J64" i="8" s="1"/>
  <c r="J55" i="9"/>
  <c r="BE120" i="9"/>
  <c r="BE157" i="9"/>
  <c r="BE159" i="9"/>
  <c r="BE166" i="9"/>
  <c r="BE173" i="9"/>
  <c r="BE237" i="9"/>
  <c r="BE238" i="9"/>
  <c r="BE246" i="9"/>
  <c r="BE267" i="9"/>
  <c r="BE275" i="9"/>
  <c r="BE277" i="9"/>
  <c r="BE291" i="9"/>
  <c r="BE323" i="9"/>
  <c r="BE337" i="9"/>
  <c r="BE341" i="9"/>
  <c r="BE345" i="9"/>
  <c r="BE372" i="9"/>
  <c r="BE376" i="9"/>
  <c r="BE379" i="9"/>
  <c r="BE142" i="9"/>
  <c r="BE191" i="9"/>
  <c r="BE193" i="9"/>
  <c r="BE196" i="9"/>
  <c r="BE217" i="9"/>
  <c r="BE228" i="9"/>
  <c r="BE232" i="9"/>
  <c r="BE276" i="9"/>
  <c r="BE285" i="9"/>
  <c r="BE301" i="9"/>
  <c r="BE335" i="9"/>
  <c r="BE338" i="9"/>
  <c r="E48" i="8"/>
  <c r="J55" i="8"/>
  <c r="BE106" i="8"/>
  <c r="BE173" i="8"/>
  <c r="BE208" i="8"/>
  <c r="BE232" i="8"/>
  <c r="BE276" i="8"/>
  <c r="BE285" i="8"/>
  <c r="BE295" i="8"/>
  <c r="BE345" i="8"/>
  <c r="BE348" i="8"/>
  <c r="BE354" i="8"/>
  <c r="BE369" i="8"/>
  <c r="BE372" i="8"/>
  <c r="BE382" i="8"/>
  <c r="BE386" i="8"/>
  <c r="BE120" i="8"/>
  <c r="BE123" i="8"/>
  <c r="BE136" i="8"/>
  <c r="BE185" i="8"/>
  <c r="BE210" i="8"/>
  <c r="BE217" i="8"/>
  <c r="BE224" i="8"/>
  <c r="BE226" i="8"/>
  <c r="BE228" i="8"/>
  <c r="BE240" i="8"/>
  <c r="BE278" i="8"/>
  <c r="BE356" i="8"/>
  <c r="BE103" i="8"/>
  <c r="BE215" i="8"/>
  <c r="BE235" i="8"/>
  <c r="BE237" i="8"/>
  <c r="BE238" i="8"/>
  <c r="BE243" i="8"/>
  <c r="BE271" i="8"/>
  <c r="BE272" i="8"/>
  <c r="BE275" i="8"/>
  <c r="BE281" i="8"/>
  <c r="BE311" i="8"/>
  <c r="BE314" i="8"/>
  <c r="BE320" i="8"/>
  <c r="BE323" i="8"/>
  <c r="BE365" i="8"/>
  <c r="J102" i="7"/>
  <c r="J61" i="7" s="1"/>
  <c r="BE157" i="8"/>
  <c r="BE159" i="8"/>
  <c r="BE163" i="8"/>
  <c r="BE206" i="8"/>
  <c r="BE252" i="8"/>
  <c r="BE264" i="8"/>
  <c r="BE282" i="8"/>
  <c r="BE292" i="8"/>
  <c r="BE298" i="8"/>
  <c r="BE301" i="8"/>
  <c r="BE363" i="8"/>
  <c r="BK171" i="7"/>
  <c r="J171" i="7" s="1"/>
  <c r="J64" i="7" s="1"/>
  <c r="F97" i="8"/>
  <c r="BE133" i="8"/>
  <c r="BE154" i="8"/>
  <c r="BE169" i="8"/>
  <c r="BE198" i="8"/>
  <c r="BE200" i="8"/>
  <c r="BE202" i="8"/>
  <c r="BE212" i="8"/>
  <c r="BE213" i="8"/>
  <c r="BE220" i="8"/>
  <c r="BE250" i="8"/>
  <c r="BE255" i="8"/>
  <c r="BE267" i="8"/>
  <c r="BE268" i="8"/>
  <c r="BE288" i="8"/>
  <c r="BE319" i="8"/>
  <c r="BE335" i="8"/>
  <c r="BE338" i="8"/>
  <c r="BE341" i="8"/>
  <c r="BE344" i="8"/>
  <c r="BE374" i="8"/>
  <c r="BE142" i="8"/>
  <c r="BE148" i="8"/>
  <c r="BE196" i="8"/>
  <c r="BE230" i="8"/>
  <c r="BE233" i="8"/>
  <c r="BE242" i="8"/>
  <c r="BE247" i="8"/>
  <c r="BE259" i="8"/>
  <c r="BE277" i="8"/>
  <c r="BE324" i="8"/>
  <c r="BE327" i="8"/>
  <c r="BE337" i="8"/>
  <c r="BE362" i="8"/>
  <c r="BE379" i="8"/>
  <c r="BE112" i="8"/>
  <c r="BE114" i="8"/>
  <c r="BE161" i="8"/>
  <c r="BE166" i="8"/>
  <c r="BE191" i="8"/>
  <c r="BE193" i="8"/>
  <c r="BE246" i="8"/>
  <c r="BE304" i="8"/>
  <c r="BE307" i="8"/>
  <c r="BE310" i="8"/>
  <c r="BE316" i="8"/>
  <c r="BE333" i="8"/>
  <c r="BE366" i="8"/>
  <c r="BK384" i="7"/>
  <c r="J384" i="7" s="1"/>
  <c r="J79" i="7" s="1"/>
  <c r="J52" i="8"/>
  <c r="BE125" i="8"/>
  <c r="BE131" i="8"/>
  <c r="BE179" i="8"/>
  <c r="BE203" i="8"/>
  <c r="BE222" i="8"/>
  <c r="BE244" i="8"/>
  <c r="BE261" i="8"/>
  <c r="BE291" i="8"/>
  <c r="BE376" i="8"/>
  <c r="J102" i="6"/>
  <c r="J61" i="6" s="1"/>
  <c r="BK171" i="6"/>
  <c r="J171" i="6"/>
  <c r="J64" i="6" s="1"/>
  <c r="BE123" i="7"/>
  <c r="BE191" i="7"/>
  <c r="BE230" i="7"/>
  <c r="BE232" i="7"/>
  <c r="BE304" i="7"/>
  <c r="BE319" i="7"/>
  <c r="BE337" i="7"/>
  <c r="BE356" i="7"/>
  <c r="BE362" i="7"/>
  <c r="BE376" i="7"/>
  <c r="BE379" i="7"/>
  <c r="BE382" i="7"/>
  <c r="BE386" i="7"/>
  <c r="E48" i="7"/>
  <c r="J55" i="7"/>
  <c r="BE157" i="7"/>
  <c r="BE159" i="7"/>
  <c r="BE163" i="7"/>
  <c r="BE200" i="7"/>
  <c r="BE242" i="7"/>
  <c r="BE246" i="7"/>
  <c r="BE255" i="7"/>
  <c r="BE271" i="7"/>
  <c r="BE285" i="7"/>
  <c r="BE298" i="7"/>
  <c r="BE307" i="7"/>
  <c r="BE345" i="7"/>
  <c r="BE372" i="7"/>
  <c r="J385" i="6"/>
  <c r="J80" i="6" s="1"/>
  <c r="J52" i="7"/>
  <c r="BE103" i="7"/>
  <c r="BE112" i="7"/>
  <c r="BE136" i="7"/>
  <c r="BE142" i="7"/>
  <c r="BE179" i="7"/>
  <c r="BE185" i="7"/>
  <c r="BE193" i="7"/>
  <c r="BE198" i="7"/>
  <c r="BE210" i="7"/>
  <c r="BE222" i="7"/>
  <c r="BE247" i="7"/>
  <c r="BE320" i="7"/>
  <c r="BE341" i="7"/>
  <c r="BE344" i="7"/>
  <c r="BE133" i="7"/>
  <c r="BE196" i="7"/>
  <c r="BE203" i="7"/>
  <c r="BE226" i="7"/>
  <c r="BE243" i="7"/>
  <c r="BE244" i="7"/>
  <c r="BE277" i="7"/>
  <c r="BE278" i="7"/>
  <c r="BE301" i="7"/>
  <c r="BE323" i="7"/>
  <c r="BE324" i="7"/>
  <c r="BE354" i="7"/>
  <c r="F55" i="7"/>
  <c r="BE131" i="7"/>
  <c r="BE154" i="7"/>
  <c r="BE169" i="7"/>
  <c r="BE202" i="7"/>
  <c r="BE215" i="7"/>
  <c r="BE233" i="7"/>
  <c r="BE272" i="7"/>
  <c r="BE275" i="7"/>
  <c r="BE281" i="7"/>
  <c r="BE292" i="7"/>
  <c r="BE314" i="7"/>
  <c r="BE327" i="7"/>
  <c r="BE365" i="7"/>
  <c r="BE106" i="7"/>
  <c r="BE114" i="7"/>
  <c r="BE120" i="7"/>
  <c r="BE125" i="7"/>
  <c r="BE206" i="7"/>
  <c r="BE220" i="7"/>
  <c r="BE238" i="7"/>
  <c r="BE240" i="7"/>
  <c r="BE250" i="7"/>
  <c r="BE259" i="7"/>
  <c r="BE264" i="7"/>
  <c r="BE267" i="7"/>
  <c r="BE268" i="7"/>
  <c r="BE295" i="7"/>
  <c r="BE316" i="7"/>
  <c r="BE363" i="7"/>
  <c r="BE366" i="7"/>
  <c r="BE148" i="7"/>
  <c r="BE161" i="7"/>
  <c r="BE166" i="7"/>
  <c r="BE213" i="7"/>
  <c r="BE217" i="7"/>
  <c r="BE224" i="7"/>
  <c r="BE237" i="7"/>
  <c r="BE252" i="7"/>
  <c r="BE261" i="7"/>
  <c r="BE291" i="7"/>
  <c r="BE333" i="7"/>
  <c r="BE335" i="7"/>
  <c r="BE338" i="7"/>
  <c r="BE348" i="7"/>
  <c r="BE374" i="7"/>
  <c r="BE173" i="7"/>
  <c r="BE208" i="7"/>
  <c r="BE212" i="7"/>
  <c r="BE228" i="7"/>
  <c r="BE235" i="7"/>
  <c r="BE276" i="7"/>
  <c r="BE282" i="7"/>
  <c r="BE288" i="7"/>
  <c r="BE310" i="7"/>
  <c r="BE311" i="7"/>
  <c r="BE369" i="7"/>
  <c r="F55" i="6"/>
  <c r="BE103" i="6"/>
  <c r="BE120" i="6"/>
  <c r="BE136" i="6"/>
  <c r="BE193" i="6"/>
  <c r="BE213" i="6"/>
  <c r="BE237" i="6"/>
  <c r="BE242" i="6"/>
  <c r="BE250" i="6"/>
  <c r="BE259" i="6"/>
  <c r="BE261" i="6"/>
  <c r="BE304" i="6"/>
  <c r="BE327" i="6"/>
  <c r="J94" i="6"/>
  <c r="BE157" i="6"/>
  <c r="BE196" i="6"/>
  <c r="BE198" i="6"/>
  <c r="BE210" i="6"/>
  <c r="BE215" i="6"/>
  <c r="BE233" i="6"/>
  <c r="BE246" i="6"/>
  <c r="BE247" i="6"/>
  <c r="BE252" i="6"/>
  <c r="BE255" i="6"/>
  <c r="BE271" i="6"/>
  <c r="BE277" i="6"/>
  <c r="BE278" i="6"/>
  <c r="BE282" i="6"/>
  <c r="BE292" i="6"/>
  <c r="BE310" i="6"/>
  <c r="BE324" i="6"/>
  <c r="BK384" i="5"/>
  <c r="J384" i="5"/>
  <c r="J79" i="5" s="1"/>
  <c r="BE114" i="6"/>
  <c r="BE173" i="6"/>
  <c r="BE200" i="6"/>
  <c r="BE224" i="6"/>
  <c r="BE235" i="6"/>
  <c r="BE267" i="6"/>
  <c r="BE301" i="6"/>
  <c r="BE319" i="6"/>
  <c r="BE344" i="6"/>
  <c r="BK101" i="5"/>
  <c r="J101" i="5"/>
  <c r="J60" i="5" s="1"/>
  <c r="J55" i="6"/>
  <c r="BE161" i="6"/>
  <c r="BE202" i="6"/>
  <c r="BE203" i="6"/>
  <c r="BE222" i="6"/>
  <c r="BE281" i="6"/>
  <c r="BE291" i="6"/>
  <c r="BE298" i="6"/>
  <c r="BE316" i="6"/>
  <c r="BE335" i="6"/>
  <c r="BE348" i="6"/>
  <c r="BE354" i="6"/>
  <c r="BE356" i="6"/>
  <c r="BE366" i="6"/>
  <c r="BE372" i="6"/>
  <c r="BE379" i="6"/>
  <c r="E48" i="6"/>
  <c r="BE125" i="6"/>
  <c r="BE154" i="6"/>
  <c r="BE163" i="6"/>
  <c r="BE185" i="6"/>
  <c r="BE226" i="6"/>
  <c r="BE232" i="6"/>
  <c r="BE238" i="6"/>
  <c r="BE240" i="6"/>
  <c r="BE264" i="6"/>
  <c r="BE295" i="6"/>
  <c r="BE320" i="6"/>
  <c r="BE345" i="6"/>
  <c r="BE362" i="6"/>
  <c r="BE376" i="6"/>
  <c r="BE106" i="6"/>
  <c r="BE131" i="6"/>
  <c r="BE133" i="6"/>
  <c r="BE169" i="6"/>
  <c r="BE217" i="6"/>
  <c r="BE244" i="6"/>
  <c r="BE285" i="6"/>
  <c r="BE288" i="6"/>
  <c r="BE307" i="6"/>
  <c r="BE323" i="6"/>
  <c r="BE365" i="6"/>
  <c r="BE374" i="6"/>
  <c r="BE112" i="6"/>
  <c r="BE142" i="6"/>
  <c r="BE148" i="6"/>
  <c r="BE191" i="6"/>
  <c r="BE206" i="6"/>
  <c r="BE208" i="6"/>
  <c r="BE272" i="6"/>
  <c r="BE311" i="6"/>
  <c r="BE314" i="6"/>
  <c r="BE337" i="6"/>
  <c r="BE338" i="6"/>
  <c r="BE369" i="6"/>
  <c r="BE382" i="6"/>
  <c r="BK171" i="5"/>
  <c r="J171" i="5" s="1"/>
  <c r="J64" i="5" s="1"/>
  <c r="BE123" i="6"/>
  <c r="BE159" i="6"/>
  <c r="BE166" i="6"/>
  <c r="BE179" i="6"/>
  <c r="BE212" i="6"/>
  <c r="BE220" i="6"/>
  <c r="BE228" i="6"/>
  <c r="BE230" i="6"/>
  <c r="BE243" i="6"/>
  <c r="BE268" i="6"/>
  <c r="BE275" i="6"/>
  <c r="BE276" i="6"/>
  <c r="BE333" i="6"/>
  <c r="BE341" i="6"/>
  <c r="BE363" i="6"/>
  <c r="BE386" i="6"/>
  <c r="J52" i="5"/>
  <c r="BE120" i="5"/>
  <c r="BE131" i="5"/>
  <c r="BE136" i="5"/>
  <c r="BE212" i="5"/>
  <c r="BE222" i="5"/>
  <c r="BE240" i="5"/>
  <c r="BE246" i="5"/>
  <c r="BE261" i="5"/>
  <c r="BE267" i="5"/>
  <c r="BE272" i="5"/>
  <c r="BE278" i="5"/>
  <c r="BE281" i="5"/>
  <c r="BE295" i="5"/>
  <c r="BE298" i="5"/>
  <c r="BE311" i="5"/>
  <c r="BE320" i="5"/>
  <c r="BE324" i="5"/>
  <c r="BE333" i="5"/>
  <c r="BE335" i="5"/>
  <c r="BE341" i="5"/>
  <c r="BE345" i="5"/>
  <c r="BE356" i="5"/>
  <c r="BE366" i="5"/>
  <c r="BE376" i="5"/>
  <c r="BE386" i="5"/>
  <c r="J362" i="4"/>
  <c r="J79" i="4"/>
  <c r="J97" i="5"/>
  <c r="BE161" i="5"/>
  <c r="BE191" i="5"/>
  <c r="BE198" i="5"/>
  <c r="BE224" i="5"/>
  <c r="BE242" i="5"/>
  <c r="BE243" i="5"/>
  <c r="BE244" i="5"/>
  <c r="BE276" i="5"/>
  <c r="BE372" i="5"/>
  <c r="BE374" i="5"/>
  <c r="BE379" i="5"/>
  <c r="J162" i="4"/>
  <c r="J65" i="4" s="1"/>
  <c r="BE159" i="5"/>
  <c r="BE200" i="5"/>
  <c r="BE213" i="5"/>
  <c r="BE226" i="5"/>
  <c r="BE230" i="5"/>
  <c r="BE238" i="5"/>
  <c r="BE291" i="5"/>
  <c r="E48" i="5"/>
  <c r="BE103" i="5"/>
  <c r="BE166" i="5"/>
  <c r="BE185" i="5"/>
  <c r="BE202" i="5"/>
  <c r="BE203" i="5"/>
  <c r="BE206" i="5"/>
  <c r="BE228" i="5"/>
  <c r="BE235" i="5"/>
  <c r="BE264" i="5"/>
  <c r="BE282" i="5"/>
  <c r="BE304" i="5"/>
  <c r="BE319" i="5"/>
  <c r="BE327" i="5"/>
  <c r="BE348" i="5"/>
  <c r="BE354" i="5"/>
  <c r="BE365" i="5"/>
  <c r="J101" i="4"/>
  <c r="J61" i="4"/>
  <c r="F97" i="5"/>
  <c r="BE106" i="5"/>
  <c r="BE112" i="5"/>
  <c r="BE133" i="5"/>
  <c r="BE163" i="5"/>
  <c r="BE169" i="5"/>
  <c r="BE217" i="5"/>
  <c r="BE220" i="5"/>
  <c r="BE247" i="5"/>
  <c r="BE250" i="5"/>
  <c r="BE271" i="5"/>
  <c r="BE275" i="5"/>
  <c r="BE369" i="5"/>
  <c r="BE114" i="5"/>
  <c r="BE148" i="5"/>
  <c r="BE157" i="5"/>
  <c r="BE173" i="5"/>
  <c r="BE179" i="5"/>
  <c r="BE210" i="5"/>
  <c r="BE255" i="5"/>
  <c r="BE285" i="5"/>
  <c r="BE292" i="5"/>
  <c r="BE301" i="5"/>
  <c r="BE307" i="5"/>
  <c r="BE310" i="5"/>
  <c r="BE314" i="5"/>
  <c r="BE316" i="5"/>
  <c r="BE323" i="5"/>
  <c r="BE337" i="5"/>
  <c r="BE362" i="5"/>
  <c r="BE193" i="5"/>
  <c r="BE196" i="5"/>
  <c r="BE208" i="5"/>
  <c r="BE215" i="5"/>
  <c r="BE232" i="5"/>
  <c r="BE259" i="5"/>
  <c r="BE268" i="5"/>
  <c r="BE277" i="5"/>
  <c r="BE338" i="5"/>
  <c r="BE344" i="5"/>
  <c r="BE363" i="5"/>
  <c r="BE382" i="5"/>
  <c r="BE123" i="5"/>
  <c r="BE125" i="5"/>
  <c r="BE142" i="5"/>
  <c r="BE154" i="5"/>
  <c r="BE233" i="5"/>
  <c r="BE237" i="5"/>
  <c r="BE252" i="5"/>
  <c r="BE288" i="5"/>
  <c r="E48" i="4"/>
  <c r="F55" i="4"/>
  <c r="BE121" i="4"/>
  <c r="BE147" i="4"/>
  <c r="BE149" i="4"/>
  <c r="BE199" i="4"/>
  <c r="BE207" i="4"/>
  <c r="BE227" i="4"/>
  <c r="BE270" i="4"/>
  <c r="J162" i="3"/>
  <c r="J65" i="3" s="1"/>
  <c r="BE105" i="4"/>
  <c r="BE124" i="4"/>
  <c r="BE126" i="4"/>
  <c r="BE135" i="4"/>
  <c r="BE163" i="4"/>
  <c r="BE221" i="4"/>
  <c r="BE223" i="4"/>
  <c r="BE229" i="4"/>
  <c r="BE231" i="4"/>
  <c r="BE237" i="4"/>
  <c r="BE238" i="4"/>
  <c r="BE262" i="4"/>
  <c r="BE265" i="4"/>
  <c r="BE281" i="4"/>
  <c r="BE293" i="4"/>
  <c r="BE306" i="4"/>
  <c r="BE346" i="4"/>
  <c r="BE353" i="4"/>
  <c r="BE159" i="4"/>
  <c r="BE201" i="4"/>
  <c r="BE215" i="4"/>
  <c r="BE232" i="4"/>
  <c r="BE234" i="4"/>
  <c r="BE236" i="4"/>
  <c r="BE240" i="4"/>
  <c r="BE242" i="4"/>
  <c r="BE252" i="4"/>
  <c r="BE280" i="4"/>
  <c r="BE294" i="4"/>
  <c r="BE303" i="4"/>
  <c r="BE321" i="4"/>
  <c r="BE328" i="4"/>
  <c r="BE343" i="4"/>
  <c r="BE349" i="4"/>
  <c r="BE351" i="4"/>
  <c r="BE102" i="4"/>
  <c r="BE186" i="4"/>
  <c r="BE203" i="4"/>
  <c r="BE245" i="4"/>
  <c r="BE247" i="4"/>
  <c r="BE253" i="4"/>
  <c r="BE258" i="4"/>
  <c r="BE261" i="4"/>
  <c r="BE290" i="4"/>
  <c r="BE325" i="4"/>
  <c r="BE363" i="4"/>
  <c r="BK100" i="3"/>
  <c r="J362" i="3"/>
  <c r="J79" i="3"/>
  <c r="J52" i="4"/>
  <c r="J96" i="4"/>
  <c r="BE116" i="4"/>
  <c r="BE119" i="4"/>
  <c r="BE138" i="4"/>
  <c r="BE169" i="4"/>
  <c r="BE181" i="4"/>
  <c r="BE301" i="4"/>
  <c r="BE310" i="4"/>
  <c r="BE313" i="4"/>
  <c r="BE315" i="4"/>
  <c r="BE188" i="4"/>
  <c r="BE212" i="4"/>
  <c r="BE226" i="4"/>
  <c r="BE255" i="4"/>
  <c r="BE257" i="4"/>
  <c r="BE267" i="4"/>
  <c r="BE274" i="4"/>
  <c r="BE277" i="4"/>
  <c r="BE284" i="4"/>
  <c r="BE296" i="4"/>
  <c r="BE318" i="4"/>
  <c r="BE324" i="4"/>
  <c r="BE336" i="4"/>
  <c r="BE129" i="4"/>
  <c r="BE144" i="4"/>
  <c r="BE190" i="4"/>
  <c r="BE192" i="4"/>
  <c r="BE194" i="4"/>
  <c r="BE197" i="4"/>
  <c r="BE209" i="4"/>
  <c r="BE250" i="4"/>
  <c r="BE266" i="4"/>
  <c r="BE287" i="4"/>
  <c r="BE356" i="4"/>
  <c r="BE108" i="4"/>
  <c r="BE110" i="4"/>
  <c r="BE151" i="4"/>
  <c r="BE153" i="4"/>
  <c r="BE156" i="4"/>
  <c r="BE175" i="4"/>
  <c r="BE183" i="4"/>
  <c r="BE205" i="4"/>
  <c r="BE217" i="4"/>
  <c r="BE219" i="4"/>
  <c r="BE271" i="4"/>
  <c r="BE298" i="4"/>
  <c r="BE307" i="4"/>
  <c r="BE317" i="4"/>
  <c r="BE334" i="4"/>
  <c r="BE339" i="4"/>
  <c r="BE340" i="4"/>
  <c r="BE342" i="4"/>
  <c r="BE359" i="4"/>
  <c r="BK361" i="2"/>
  <c r="J361" i="2"/>
  <c r="J78" i="2" s="1"/>
  <c r="BE121" i="3"/>
  <c r="BE183" i="3"/>
  <c r="BE205" i="3"/>
  <c r="BE221" i="3"/>
  <c r="BE223" i="3"/>
  <c r="BE250" i="3"/>
  <c r="BE252" i="3"/>
  <c r="BE253" i="3"/>
  <c r="BE258" i="3"/>
  <c r="BE296" i="3"/>
  <c r="BE307" i="3"/>
  <c r="BE359" i="3"/>
  <c r="BE363" i="3"/>
  <c r="J52" i="3"/>
  <c r="BE151" i="3"/>
  <c r="BE159" i="3"/>
  <c r="BE169" i="3"/>
  <c r="BE226" i="3"/>
  <c r="BE227" i="3"/>
  <c r="BE229" i="3"/>
  <c r="BE238" i="3"/>
  <c r="BE240" i="3"/>
  <c r="BE245" i="3"/>
  <c r="BE274" i="3"/>
  <c r="BE294" i="3"/>
  <c r="BE303" i="3"/>
  <c r="F55" i="3"/>
  <c r="BE147" i="3"/>
  <c r="BE149" i="3"/>
  <c r="BE209" i="3"/>
  <c r="BE217" i="3"/>
  <c r="BE219" i="3"/>
  <c r="BE255" i="3"/>
  <c r="BE270" i="3"/>
  <c r="BE290" i="3"/>
  <c r="BE318" i="3"/>
  <c r="BE342" i="3"/>
  <c r="J55" i="3"/>
  <c r="BE144" i="3"/>
  <c r="BE186" i="3"/>
  <c r="BE188" i="3"/>
  <c r="BE199" i="3"/>
  <c r="BE207" i="3"/>
  <c r="BE215" i="3"/>
  <c r="BE271" i="3"/>
  <c r="BE284" i="3"/>
  <c r="BE310" i="3"/>
  <c r="BE336" i="3"/>
  <c r="BE339" i="3"/>
  <c r="J101" i="2"/>
  <c r="J61" i="2"/>
  <c r="BE181" i="3"/>
  <c r="BE192" i="3"/>
  <c r="BE194" i="3"/>
  <c r="BE197" i="3"/>
  <c r="BE201" i="3"/>
  <c r="BE203" i="3"/>
  <c r="BE212" i="3"/>
  <c r="BE232" i="3"/>
  <c r="BE236" i="3"/>
  <c r="BE237" i="3"/>
  <c r="BE277" i="3"/>
  <c r="BE281" i="3"/>
  <c r="BE293" i="3"/>
  <c r="BE301" i="3"/>
  <c r="BE324" i="3"/>
  <c r="BE346" i="3"/>
  <c r="BE351" i="3"/>
  <c r="BE353" i="3"/>
  <c r="E89" i="3"/>
  <c r="BE116" i="3"/>
  <c r="BE119" i="3"/>
  <c r="BE163" i="3"/>
  <c r="BE190" i="3"/>
  <c r="BE242" i="3"/>
  <c r="BE257" i="3"/>
  <c r="BE261" i="3"/>
  <c r="BE262" i="3"/>
  <c r="BE265" i="3"/>
  <c r="BE287" i="3"/>
  <c r="BE298" i="3"/>
  <c r="BK161" i="2"/>
  <c r="J161" i="2"/>
  <c r="J64" i="2" s="1"/>
  <c r="BE108" i="3"/>
  <c r="BE124" i="3"/>
  <c r="BE135" i="3"/>
  <c r="BE138" i="3"/>
  <c r="BE153" i="3"/>
  <c r="BE156" i="3"/>
  <c r="BE231" i="3"/>
  <c r="BE234" i="3"/>
  <c r="BE267" i="3"/>
  <c r="BE306" i="3"/>
  <c r="BE313" i="3"/>
  <c r="BE315" i="3"/>
  <c r="BE317" i="3"/>
  <c r="BE325" i="3"/>
  <c r="BE328" i="3"/>
  <c r="BE334" i="3"/>
  <c r="BE349" i="3"/>
  <c r="BE356" i="3"/>
  <c r="BE102" i="3"/>
  <c r="BE105" i="3"/>
  <c r="BE110" i="3"/>
  <c r="BE126" i="3"/>
  <c r="BE129" i="3"/>
  <c r="BE175" i="3"/>
  <c r="BE247" i="3"/>
  <c r="BE266" i="3"/>
  <c r="BE280" i="3"/>
  <c r="BE321" i="3"/>
  <c r="BE340" i="3"/>
  <c r="BE343" i="3"/>
  <c r="F55" i="2"/>
  <c r="J93" i="2"/>
  <c r="BE110" i="2"/>
  <c r="BE144" i="2"/>
  <c r="BE147" i="2"/>
  <c r="BE149" i="2"/>
  <c r="BE188" i="2"/>
  <c r="BE190" i="2"/>
  <c r="BE201" i="2"/>
  <c r="BE221" i="2"/>
  <c r="BE223" i="2"/>
  <c r="BE236" i="2"/>
  <c r="BE237" i="2"/>
  <c r="BE313" i="2"/>
  <c r="J96" i="2"/>
  <c r="BE121" i="2"/>
  <c r="BE124" i="2"/>
  <c r="BE209" i="2"/>
  <c r="BE215" i="2"/>
  <c r="BE271" i="2"/>
  <c r="BE284" i="2"/>
  <c r="BE287" i="2"/>
  <c r="BE310" i="2"/>
  <c r="BE321" i="2"/>
  <c r="BE339" i="2"/>
  <c r="BE340" i="2"/>
  <c r="BE342" i="2"/>
  <c r="BE343" i="2"/>
  <c r="BE346" i="2"/>
  <c r="BE349" i="2"/>
  <c r="BE351" i="2"/>
  <c r="BE353" i="2"/>
  <c r="BE356" i="2"/>
  <c r="BE359" i="2"/>
  <c r="BE363" i="2"/>
  <c r="BE238" i="2"/>
  <c r="BE250" i="2"/>
  <c r="BE252" i="2"/>
  <c r="BE266" i="2"/>
  <c r="BE274" i="2"/>
  <c r="BE277" i="2"/>
  <c r="BE280" i="2"/>
  <c r="BE315" i="2"/>
  <c r="BE318" i="2"/>
  <c r="BE328" i="2"/>
  <c r="BE119" i="2"/>
  <c r="BE175" i="2"/>
  <c r="BE181" i="2"/>
  <c r="BE186" i="2"/>
  <c r="BE199" i="2"/>
  <c r="BE217" i="2"/>
  <c r="BE240" i="2"/>
  <c r="BE290" i="2"/>
  <c r="BE317" i="2"/>
  <c r="BE116" i="2"/>
  <c r="BE126" i="2"/>
  <c r="BE183" i="2"/>
  <c r="BE192" i="2"/>
  <c r="BE197" i="2"/>
  <c r="BE203" i="2"/>
  <c r="BE207" i="2"/>
  <c r="BE219" i="2"/>
  <c r="BE227" i="2"/>
  <c r="BE229" i="2"/>
  <c r="BE232" i="2"/>
  <c r="BE257" i="2"/>
  <c r="BE270" i="2"/>
  <c r="BE296" i="2"/>
  <c r="BE307" i="2"/>
  <c r="BE334" i="2"/>
  <c r="BE336" i="2"/>
  <c r="BE105" i="2"/>
  <c r="BE138" i="2"/>
  <c r="BE156" i="2"/>
  <c r="BE205" i="2"/>
  <c r="E48" i="2"/>
  <c r="BE102" i="2"/>
  <c r="BE163" i="2"/>
  <c r="BE226" i="2"/>
  <c r="BE231" i="2"/>
  <c r="BE234" i="2"/>
  <c r="BE242" i="2"/>
  <c r="BE258" i="2"/>
  <c r="BE261" i="2"/>
  <c r="BE265" i="2"/>
  <c r="BE281" i="2"/>
  <c r="BE293" i="2"/>
  <c r="BE294" i="2"/>
  <c r="BE298" i="2"/>
  <c r="BE301" i="2"/>
  <c r="BE324" i="2"/>
  <c r="BE325" i="2"/>
  <c r="BE108" i="2"/>
  <c r="BE129" i="2"/>
  <c r="BE135" i="2"/>
  <c r="BE151" i="2"/>
  <c r="BE153" i="2"/>
  <c r="BE159" i="2"/>
  <c r="BE169" i="2"/>
  <c r="BE194" i="2"/>
  <c r="BE212" i="2"/>
  <c r="BE245" i="2"/>
  <c r="BE247" i="2"/>
  <c r="BE253" i="2"/>
  <c r="BE255" i="2"/>
  <c r="BE262" i="2"/>
  <c r="BE267" i="2"/>
  <c r="BE303" i="2"/>
  <c r="BE306" i="2"/>
  <c r="F34" i="3"/>
  <c r="BA56" i="1"/>
  <c r="J34" i="3"/>
  <c r="AW56" i="1" s="1"/>
  <c r="J34" i="7"/>
  <c r="AW60" i="1" s="1"/>
  <c r="F37" i="8"/>
  <c r="BD61" i="1" s="1"/>
  <c r="J34" i="2"/>
  <c r="AW55" i="1" s="1"/>
  <c r="F36" i="4"/>
  <c r="BC57" i="1" s="1"/>
  <c r="F34" i="10"/>
  <c r="BA63" i="1" s="1"/>
  <c r="F35" i="11"/>
  <c r="BB64" i="1" s="1"/>
  <c r="F35" i="2"/>
  <c r="BB55" i="1" s="1"/>
  <c r="F37" i="7"/>
  <c r="BD60" i="1" s="1"/>
  <c r="F34" i="8"/>
  <c r="BA61" i="1" s="1"/>
  <c r="J34" i="8"/>
  <c r="AW61" i="1" s="1"/>
  <c r="J34" i="5"/>
  <c r="AW58" i="1" s="1"/>
  <c r="J34" i="10"/>
  <c r="AW63" i="1" s="1"/>
  <c r="F35" i="6"/>
  <c r="BB59" i="1" s="1"/>
  <c r="F37" i="6"/>
  <c r="BD59" i="1" s="1"/>
  <c r="F35" i="5"/>
  <c r="BB58" i="1" s="1"/>
  <c r="J34" i="4"/>
  <c r="AW57" i="1" s="1"/>
  <c r="F34" i="5"/>
  <c r="BA58" i="1" s="1"/>
  <c r="F37" i="9"/>
  <c r="BD62" i="1" s="1"/>
  <c r="F35" i="4"/>
  <c r="BB57" i="1" s="1"/>
  <c r="F36" i="10"/>
  <c r="BC63" i="1" s="1"/>
  <c r="F36" i="9"/>
  <c r="BC62" i="1" s="1"/>
  <c r="F35" i="10"/>
  <c r="BB63" i="1" s="1"/>
  <c r="F34" i="9"/>
  <c r="BA62" i="1" s="1"/>
  <c r="J34" i="9"/>
  <c r="AW62" i="1" s="1"/>
  <c r="F36" i="8"/>
  <c r="BC61" i="1" s="1"/>
  <c r="F37" i="10"/>
  <c r="BD63" i="1" s="1"/>
  <c r="F36" i="11"/>
  <c r="BC64" i="1" s="1"/>
  <c r="F34" i="7"/>
  <c r="BA60" i="1" s="1"/>
  <c r="F36" i="6"/>
  <c r="BC59" i="1" s="1"/>
  <c r="F36" i="5"/>
  <c r="BC58" i="1" s="1"/>
  <c r="F36" i="7"/>
  <c r="BC60" i="1" s="1"/>
  <c r="J34" i="6"/>
  <c r="AW59" i="1" s="1"/>
  <c r="F36" i="3"/>
  <c r="BC56" i="1" s="1"/>
  <c r="F34" i="11"/>
  <c r="BA64" i="1" s="1"/>
  <c r="F34" i="2"/>
  <c r="BA55" i="1" s="1"/>
  <c r="F37" i="11"/>
  <c r="BD64" i="1" s="1"/>
  <c r="F37" i="5"/>
  <c r="BD58" i="1" s="1"/>
  <c r="F35" i="7"/>
  <c r="BB60" i="1" s="1"/>
  <c r="F36" i="2"/>
  <c r="BC55" i="1" s="1"/>
  <c r="F37" i="4"/>
  <c r="BD57" i="1" s="1"/>
  <c r="F35" i="9"/>
  <c r="BB62" i="1" s="1"/>
  <c r="F37" i="3"/>
  <c r="BD56" i="1" s="1"/>
  <c r="F37" i="2"/>
  <c r="BD55" i="1" s="1"/>
  <c r="F35" i="3"/>
  <c r="BB56" i="1" s="1"/>
  <c r="F34" i="6"/>
  <c r="BA59" i="1" s="1"/>
  <c r="F34" i="4"/>
  <c r="BA57" i="1" s="1"/>
  <c r="F35" i="8"/>
  <c r="BB61" i="1" s="1"/>
  <c r="J34" i="11"/>
  <c r="AW64" i="1" s="1"/>
  <c r="R171" i="10" l="1"/>
  <c r="BK161" i="4"/>
  <c r="J161" i="4"/>
  <c r="J64" i="4"/>
  <c r="R161" i="2"/>
  <c r="R101" i="7"/>
  <c r="BK101" i="10"/>
  <c r="J101" i="10"/>
  <c r="J60" i="10" s="1"/>
  <c r="P171" i="7"/>
  <c r="P100" i="7" s="1"/>
  <c r="AU60" i="1" s="1"/>
  <c r="P161" i="3"/>
  <c r="P99" i="3"/>
  <c r="AU56" i="1" s="1"/>
  <c r="R101" i="10"/>
  <c r="R100" i="10" s="1"/>
  <c r="T101" i="8"/>
  <c r="P171" i="6"/>
  <c r="P100" i="6" s="1"/>
  <c r="AU59" i="1" s="1"/>
  <c r="P171" i="5"/>
  <c r="P101" i="9"/>
  <c r="T171" i="6"/>
  <c r="T171" i="9"/>
  <c r="T100" i="9"/>
  <c r="R101" i="8"/>
  <c r="R100" i="3"/>
  <c r="R99" i="3" s="1"/>
  <c r="T100" i="2"/>
  <c r="R101" i="9"/>
  <c r="R100" i="9"/>
  <c r="T171" i="8"/>
  <c r="R100" i="5"/>
  <c r="T161" i="2"/>
  <c r="P101" i="8"/>
  <c r="P100" i="8" s="1"/>
  <c r="AU61" i="1" s="1"/>
  <c r="R101" i="6"/>
  <c r="T161" i="4"/>
  <c r="T99" i="4" s="1"/>
  <c r="R171" i="8"/>
  <c r="BK101" i="6"/>
  <c r="J101" i="6"/>
  <c r="J60" i="6" s="1"/>
  <c r="T161" i="3"/>
  <c r="BK161" i="3"/>
  <c r="J161" i="3" s="1"/>
  <c r="J64" i="3" s="1"/>
  <c r="T171" i="5"/>
  <c r="R171" i="6"/>
  <c r="P101" i="5"/>
  <c r="P100" i="5" s="1"/>
  <c r="AU58" i="1" s="1"/>
  <c r="T101" i="6"/>
  <c r="T100" i="6" s="1"/>
  <c r="P171" i="9"/>
  <c r="R171" i="7"/>
  <c r="BK171" i="10"/>
  <c r="J171" i="10" s="1"/>
  <c r="J64" i="10" s="1"/>
  <c r="T101" i="5"/>
  <c r="BK100" i="4"/>
  <c r="BK99" i="4" s="1"/>
  <c r="J99" i="4" s="1"/>
  <c r="J59" i="4" s="1"/>
  <c r="T100" i="3"/>
  <c r="T99" i="3" s="1"/>
  <c r="T171" i="10"/>
  <c r="T100" i="10"/>
  <c r="R161" i="4"/>
  <c r="P161" i="2"/>
  <c r="T171" i="7"/>
  <c r="T100" i="7"/>
  <c r="P171" i="10"/>
  <c r="P100" i="10" s="1"/>
  <c r="AU63" i="1" s="1"/>
  <c r="BK101" i="9"/>
  <c r="J101" i="9"/>
  <c r="J60" i="9" s="1"/>
  <c r="P100" i="4"/>
  <c r="P99" i="4"/>
  <c r="AU57" i="1"/>
  <c r="R100" i="2"/>
  <c r="R100" i="4"/>
  <c r="R99" i="4"/>
  <c r="P100" i="2"/>
  <c r="BK83" i="11"/>
  <c r="J83" i="11"/>
  <c r="J60" i="11"/>
  <c r="BK100" i="10"/>
  <c r="J100" i="10" s="1"/>
  <c r="J30" i="10" s="1"/>
  <c r="AG63" i="1" s="1"/>
  <c r="BK100" i="8"/>
  <c r="J100" i="8"/>
  <c r="J59" i="8"/>
  <c r="BK100" i="7"/>
  <c r="J100" i="7" s="1"/>
  <c r="J59" i="7" s="1"/>
  <c r="BK100" i="6"/>
  <c r="J100" i="6" s="1"/>
  <c r="J59" i="6" s="1"/>
  <c r="BK100" i="5"/>
  <c r="J100" i="5"/>
  <c r="J59" i="5" s="1"/>
  <c r="J100" i="3"/>
  <c r="J60" i="3"/>
  <c r="BK99" i="2"/>
  <c r="J99" i="2" s="1"/>
  <c r="J59" i="2" s="1"/>
  <c r="J33" i="4"/>
  <c r="AV57" i="1" s="1"/>
  <c r="AT57" i="1" s="1"/>
  <c r="J33" i="10"/>
  <c r="AV63" i="1"/>
  <c r="AT63" i="1"/>
  <c r="F33" i="8"/>
  <c r="AZ61" i="1" s="1"/>
  <c r="F33" i="4"/>
  <c r="AZ57" i="1" s="1"/>
  <c r="J33" i="2"/>
  <c r="AV55" i="1"/>
  <c r="AT55" i="1"/>
  <c r="J33" i="6"/>
  <c r="AV59" i="1"/>
  <c r="AT59" i="1"/>
  <c r="J33" i="7"/>
  <c r="AV60" i="1" s="1"/>
  <c r="AT60" i="1" s="1"/>
  <c r="F33" i="5"/>
  <c r="AZ58" i="1"/>
  <c r="J33" i="11"/>
  <c r="AV64" i="1"/>
  <c r="AT64" i="1"/>
  <c r="F33" i="10"/>
  <c r="AZ63" i="1" s="1"/>
  <c r="J33" i="3"/>
  <c r="AV56" i="1"/>
  <c r="AT56" i="1"/>
  <c r="BA54" i="1"/>
  <c r="W30" i="1"/>
  <c r="BD54" i="1"/>
  <c r="W33" i="1"/>
  <c r="F33" i="3"/>
  <c r="AZ56" i="1"/>
  <c r="BB54" i="1"/>
  <c r="W31" i="1"/>
  <c r="J33" i="8"/>
  <c r="AV61" i="1" s="1"/>
  <c r="AT61" i="1" s="1"/>
  <c r="F33" i="9"/>
  <c r="AZ62" i="1" s="1"/>
  <c r="BC54" i="1"/>
  <c r="W32" i="1"/>
  <c r="F33" i="11"/>
  <c r="AZ64" i="1" s="1"/>
  <c r="J33" i="5"/>
  <c r="AV58" i="1" s="1"/>
  <c r="AT58" i="1" s="1"/>
  <c r="J33" i="9"/>
  <c r="AV62" i="1"/>
  <c r="AT62" i="1" s="1"/>
  <c r="F33" i="2"/>
  <c r="AZ55" i="1" s="1"/>
  <c r="F33" i="7"/>
  <c r="AZ60" i="1" s="1"/>
  <c r="F33" i="6"/>
  <c r="AZ59" i="1" s="1"/>
  <c r="T100" i="5" l="1"/>
  <c r="R100" i="6"/>
  <c r="T99" i="2"/>
  <c r="R100" i="8"/>
  <c r="P100" i="9"/>
  <c r="AU62" i="1"/>
  <c r="P99" i="2"/>
  <c r="AU55" i="1" s="1"/>
  <c r="R100" i="7"/>
  <c r="T100" i="8"/>
  <c r="R99" i="2"/>
  <c r="J100" i="4"/>
  <c r="J60" i="4" s="1"/>
  <c r="BK99" i="3"/>
  <c r="J99" i="3"/>
  <c r="BK100" i="9"/>
  <c r="J100" i="9" s="1"/>
  <c r="J59" i="9" s="1"/>
  <c r="BK82" i="11"/>
  <c r="J82" i="11" s="1"/>
  <c r="J59" i="11" s="1"/>
  <c r="AN63" i="1"/>
  <c r="J59" i="10"/>
  <c r="J39" i="10"/>
  <c r="J30" i="8"/>
  <c r="AG61" i="1"/>
  <c r="AN61" i="1"/>
  <c r="J30" i="3"/>
  <c r="AG56" i="1" s="1"/>
  <c r="J30" i="4"/>
  <c r="AG57" i="1"/>
  <c r="AW54" i="1"/>
  <c r="AK30" i="1" s="1"/>
  <c r="J30" i="6"/>
  <c r="AG59" i="1"/>
  <c r="AN59" i="1"/>
  <c r="J30" i="5"/>
  <c r="AG58" i="1"/>
  <c r="AN58" i="1"/>
  <c r="J30" i="7"/>
  <c r="AG60" i="1" s="1"/>
  <c r="AN60" i="1" s="1"/>
  <c r="J30" i="2"/>
  <c r="AG55" i="1"/>
  <c r="AZ54" i="1"/>
  <c r="AV54" i="1"/>
  <c r="AK29" i="1"/>
  <c r="AX54" i="1"/>
  <c r="AY54" i="1"/>
  <c r="J39" i="3" l="1"/>
  <c r="J39" i="4"/>
  <c r="J59" i="3"/>
  <c r="J39" i="8"/>
  <c r="J39" i="7"/>
  <c r="J39" i="6"/>
  <c r="J39" i="5"/>
  <c r="J39" i="2"/>
  <c r="AN55" i="1"/>
  <c r="AN56" i="1"/>
  <c r="AN57" i="1"/>
  <c r="J30" i="9"/>
  <c r="AG62" i="1" s="1"/>
  <c r="AN62" i="1" s="1"/>
  <c r="W29" i="1"/>
  <c r="AT54" i="1"/>
  <c r="AU54" i="1"/>
  <c r="J30" i="11"/>
  <c r="AG64" i="1"/>
  <c r="J39" i="9" l="1"/>
  <c r="J39" i="11"/>
  <c r="AN6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<sst xmlns="http://schemas.openxmlformats.org/spreadsheetml/2006/main" count="26394" uniqueCount="1236">
  <si>
    <t>Export Komplet</t>
  </si>
  <si>
    <t>VZ</t>
  </si>
  <si>
    <t>2.0</t>
  </si>
  <si>
    <t>ZAMOK</t>
  </si>
  <si>
    <t>False</t>
  </si>
  <si>
    <t>{69cca0aa-1133-4988-a61b-9692dc98b296}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</si>
  <si>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</si>
  <si>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</si>
  <si>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</si>
  <si>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</si>
  <si>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</si>
  <si>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</si>
  <si>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</si>
  <si>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</si>
  <si>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</si>
  <si>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</si>
  <si>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</si>
  <si>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hygienických prostor ISŠT, Benešov, Černoleská 1997</t>
  </si>
  <si>
    <t>KSO:</t>
  </si>
  <si>
    <t/>
  </si>
  <si>
    <t>CC-CZ:</t>
  </si>
  <si>
    <t>Místo:</t>
  </si>
  <si>
    <t>Benešov, Černoleská 1997</t>
  </si>
  <si>
    <t>Datum:</t>
  </si>
  <si>
    <t>28. 6. 2024</t>
  </si>
  <si>
    <t>Zadavatel:</t>
  </si>
  <si>
    <t>IČ:</t>
  </si>
  <si>
    <t>18620442</t>
  </si>
  <si>
    <t>Integrovaná střední škola technická</t>
  </si>
  <si>
    <t>DIČ:</t>
  </si>
  <si>
    <t>Uchazeč:</t>
  </si>
  <si>
    <t>Vyplň údaj</t>
  </si>
  <si>
    <t>Projektant:</t>
  </si>
  <si>
    <t>Ing. arch. Ondřej Lovíšek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</si>
  <si>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</si>
  <si>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</si>
  <si>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</si>
  <si>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</si>
  <si>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</si>
  <si>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</si>
  <si>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</si>
  <si>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</si>
  <si>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</si>
  <si>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</si>
  <si>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</si>
  <si>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</si>
  <si>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</si>
  <si>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</si>
  <si>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</si>
  <si>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</si>
  <si>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</si>
  <si>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</si>
  <si>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</si>
  <si>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</si>
  <si>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</si>
  <si>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</si>
  <si>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</si>
  <si>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</si>
  <si>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</si>
  <si>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</si>
  <si>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</si>
  <si>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</si>
  <si>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</si>
  <si>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</si>
  <si>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</si>
  <si>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</si>
  <si>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</si>
  <si>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</si>
  <si>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</si>
  <si>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</si>
  <si>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</si>
  <si>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</si>
  <si>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</si>
  <si>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</si>
  <si>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</si>
  <si>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</si>
  <si>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</si>
  <si>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</si>
  <si>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</si>
  <si>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2.NP - č. 201 - Koupelna typ A</t>
  </si>
  <si>
    <t>STA</t>
  </si>
  <si>
    <t>1</t>
  </si>
  <si>
    <t>{055af8a7-4b01-4ad5-8c67-0b79bfa1277d}</t>
  </si>
  <si>
    <t>2</t>
  </si>
  <si>
    <t>02</t>
  </si>
  <si>
    <t>4.NP - č. 401 - Koupelna typ A</t>
  </si>
  <si>
    <t>{ecef035b-e17b-44dd-ba1c-39a2412ee357}</t>
  </si>
  <si>
    <t>03</t>
  </si>
  <si>
    <t>5.NP - č. 501 - Koupelna typ A</t>
  </si>
  <si>
    <t>{28dcbec9-0c8b-4d74-8063-d62d6a408000}</t>
  </si>
  <si>
    <t>04</t>
  </si>
  <si>
    <t>5.NP - č. 525 - Koupelna typ B</t>
  </si>
  <si>
    <t>{b71c6c67-575a-4bcb-967c-5c25fb38d7be}</t>
  </si>
  <si>
    <t>05</t>
  </si>
  <si>
    <t>5.NP - č. 526 - Koupelna typ B</t>
  </si>
  <si>
    <t>{4463dc73-abd7-4bc5-9ea1-b83785af578c}</t>
  </si>
  <si>
    <t>06</t>
  </si>
  <si>
    <t>5.NP - č. 527 - Koupelna typ B</t>
  </si>
  <si>
    <t>{557d02d9-1d14-42d4-a822-421e358a26cc}</t>
  </si>
  <si>
    <t>07</t>
  </si>
  <si>
    <t>5.NP - č. 528 - Koupelna typ B</t>
  </si>
  <si>
    <t>{9733ca93-cf09-4f1c-aa31-856c398b3ef5}</t>
  </si>
  <si>
    <t>08</t>
  </si>
  <si>
    <t>5.NP - č. 529 - Koupelna typ B</t>
  </si>
  <si>
    <t>{7df3e942-9495-4e08-aa32-26dab716f715}</t>
  </si>
  <si>
    <t>09</t>
  </si>
  <si>
    <t>5.NP - č. 530 - Koupelna typ B</t>
  </si>
  <si>
    <t>{f0c91bcd-a4b0-4b33-8d9b-7a9bc71f8c60}</t>
  </si>
  <si>
    <t>VRN</t>
  </si>
  <si>
    <t>Vedlejší rozpočtové náklady</t>
  </si>
  <si>
    <t>{0d3bbf3c-c711-4b24-ad97-e62abe9be683}</t>
  </si>
  <si>
    <t>KRYCÍ LIST SOUPISU PRACÍ</t>
  </si>
  <si>
    <t>Objekt:</t>
  </si>
  <si>
    <t>01 - 2.NP - č. 201 - Koupelna typ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</si>
  <si>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</si>
  <si>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</si>
  <si>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</si>
  <si>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</si>
  <si>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</si>
  <si>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</si>
  <si>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</si>
  <si>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</si>
  <si>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</si>
  <si>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</si>
  <si>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</si>
  <si>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</si>
  <si>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</si>
  <si>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</si>
  <si>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</si>
  <si>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</si>
  <si>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</si>
  <si>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</si>
  <si>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</si>
  <si>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</si>
  <si>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</si>
  <si>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</si>
  <si>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</si>
  <si>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</si>
  <si>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</si>
  <si>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</si>
  <si>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</si>
  <si>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</si>
  <si>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</si>
  <si>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</si>
  <si>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</si>
  <si>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</si>
  <si>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</si>
  <si>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</si>
  <si>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</si>
  <si>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</si>
  <si>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</si>
  <si>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</si>
  <si>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</si>
  <si>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</si>
  <si>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</si>
  <si>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</si>
  <si>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</si>
  <si>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</si>
  <si>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jakékoli šířky rýhy ve stěnách</t>
  </si>
  <si>
    <t>m2</t>
  </si>
  <si>
    <t>CS ÚRS 2024 01</t>
  </si>
  <si>
    <t>4</t>
  </si>
  <si>
    <t>-843084427</t>
  </si>
  <si>
    <t>Online PSC</t>
  </si>
  <si>
    <t>https://podminky.urs.cz/item/CS_URS_2024_01/612135101</t>
  </si>
  <si>
    <t>VV</t>
  </si>
  <si>
    <t>"zapravení rýh ve zdivu rozvody vody odpadu"10*0,3</t>
  </si>
  <si>
    <t>611131121</t>
  </si>
  <si>
    <t>Podkladní a spojovací vrstva vnitřních omítaných ploch penetrace disperzní nanášená ručně stropů</t>
  </si>
  <si>
    <t>-1755647656</t>
  </si>
  <si>
    <t>https://podminky.urs.cz/item/CS_URS_2024_01/611131121</t>
  </si>
  <si>
    <t>1,2*0,8+1,345*0,9+0,7*1,07</t>
  </si>
  <si>
    <t>3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</si>
  <si>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</si>
  <si>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</si>
  <si>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1581511867</t>
  </si>
  <si>
    <t>https://podminky.urs.cz/item/CS_URS_2024_01/611321141</t>
  </si>
  <si>
    <t>612131121</t>
  </si>
  <si>
    <t>Podkladní a spojovací vrstva vnitřních omítaných ploch penetrace disperzní nanášená ručně stěn</t>
  </si>
  <si>
    <t>956825383</t>
  </si>
  <si>
    <t>https://podminky.urs.cz/item/CS_URS_2024_01/612131121</t>
  </si>
  <si>
    <t>"koupelna"(1,07+0,7+0,83)*(2,54-1,53)</t>
  </si>
  <si>
    <t>"sprchový kout"(1,345*2+0,9*2)*(2,54-2)</t>
  </si>
  <si>
    <t>"WC"(1,2*2+0,8*2)*(2,54-1,53)-(0,6*0,47)</t>
  </si>
  <si>
    <t>Součet</t>
  </si>
  <si>
    <t>5</t>
  </si>
  <si>
    <t>612321141</t>
  </si>
  <si>
    <t>Omítka vápenocementová vnitřních ploch nanášená ručně dvouvrstvá, tloušťky jádrové omítky do 10 mm a tloušťky štuku do 3 mm štuková svislých konstrukcí stěn</t>
  </si>
  <si>
    <t>-252757438</t>
  </si>
  <si>
    <t>https://podminky.urs.cz/item/CS_URS_2024_01/612321141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</si>
  <si>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</si>
  <si>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</si>
  <si>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</si>
  <si>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</si>
  <si>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-1717751381</t>
  </si>
  <si>
    <t>https://podminky.urs.cz/item/CS_URS_2024_01/949101111</t>
  </si>
  <si>
    <t>7</t>
  </si>
  <si>
    <t>965081223</t>
  </si>
  <si>
    <t>Bourání podlah z dlaždic bez podkladního lože nebo mazaniny, s jakoukoliv výplní spár keramických nebo xylolitových tl. přes 10 mm plochy přes 1 m2</t>
  </si>
  <si>
    <t>-470721014</t>
  </si>
  <si>
    <t>https://podminky.urs.cz/item/CS_URS_2024_01/965081223</t>
  </si>
  <si>
    <t>1,2*0,8+(1,345*0,9+0,9*0,3*2)+0,7*1,07</t>
  </si>
  <si>
    <t>8</t>
  </si>
  <si>
    <t>96904111R</t>
  </si>
  <si>
    <t>Vybourání vnitřního plastového potrubí do DN 200 včetně vysekání drážky</t>
  </si>
  <si>
    <t>m</t>
  </si>
  <si>
    <t>vlastní</t>
  </si>
  <si>
    <t>1926693671</t>
  </si>
  <si>
    <t>"odpadní potrubí a vodovod ve zdivu,podlaze"16</t>
  </si>
  <si>
    <t>971033331</t>
  </si>
  <si>
    <t>Vybourání otvorů ve zdivu základovém nebo nadzákladovém z cihel, tvárnic, příčkovek z cihel pálených na maltu vápennou nebo vápenocementovou plochy do 0,09 m2, tl. do 150 mm</t>
  </si>
  <si>
    <t>kus</t>
  </si>
  <si>
    <t>16</t>
  </si>
  <si>
    <t>609985104</t>
  </si>
  <si>
    <t>https://podminky.urs.cz/item/CS_URS_2024_01/971033331</t>
  </si>
  <si>
    <t>"otvory do šachet"2</t>
  </si>
  <si>
    <t>10</t>
  </si>
  <si>
    <t>978059541</t>
  </si>
  <si>
    <t>Odsekání obkladů stěn včetně otlučení podkladní omítky až na zdivo z obkládaček vnitřních, z jakýchkoliv materiálů, plochy přes 1 m2</t>
  </si>
  <si>
    <t>1882905400</t>
  </si>
  <si>
    <t>https://podminky.urs.cz/item/CS_URS_2024_01/978059541</t>
  </si>
  <si>
    <t>"koupelna"(1,07+0,7+0,83)*1,53</t>
  </si>
  <si>
    <t>"sprchový kout"(1,345*2+0,9*2-0,6)*2</t>
  </si>
  <si>
    <t>"WC"(1,2*2+0,8*2-0,6)*1,53</t>
  </si>
  <si>
    <t>11</t>
  </si>
  <si>
    <t>978011191</t>
  </si>
  <si>
    <t>Otlučení vápenných nebo vápenocementových omítek vnitřních ploch stropů, v rozsahu přes 50 do 100 %</t>
  </si>
  <si>
    <t>-2108024627</t>
  </si>
  <si>
    <t>https://podminky.urs.cz/item/CS_URS_2024_01/978011191</t>
  </si>
  <si>
    <t>978013191</t>
  </si>
  <si>
    <t>Otlučení vápenných nebo vápenocementových omítek vnitřních ploch stěn s vyškrabáním spar, s očištěním zdiva, v rozsahu přes 50 do 100 %</t>
  </si>
  <si>
    <t>-449622494</t>
  </si>
  <si>
    <t>https://podminky.urs.cz/item/CS_URS_2024_01/978013191</t>
  </si>
  <si>
    <t>13</t>
  </si>
  <si>
    <t>962031133</t>
  </si>
  <si>
    <t>Bourání příček nebo přizdívek z cihel pálených plných nebo dutých, tl. přes 100 do 150 mm</t>
  </si>
  <si>
    <t>-1510045304</t>
  </si>
  <si>
    <t>https://podminky.urs.cz/item/CS_URS_2024_01/962031133</t>
  </si>
  <si>
    <t>"sprchový kout, vybourání prahu"0,9*0,3</t>
  </si>
  <si>
    <t>14</t>
  </si>
  <si>
    <t>95290110R</t>
  </si>
  <si>
    <t>Čištění budov - závěrečný úklid, umytí obkladů, zařizovacích předmětů, dveří, zametení a vytření podlahy, a další potřebné práce</t>
  </si>
  <si>
    <t>kpl</t>
  </si>
  <si>
    <t>1996161074</t>
  </si>
  <si>
    <t>997</t>
  </si>
  <si>
    <t>Přesun sutě</t>
  </si>
  <si>
    <t>15</t>
  </si>
  <si>
    <t>997013112</t>
  </si>
  <si>
    <t>Vnitrostaveništní doprava suti a vybouraných hmot vodorovně do 50 m s naložením základní pro budovy a haly výšky přes 6 do 9 m</t>
  </si>
  <si>
    <t>t</t>
  </si>
  <si>
    <t>-1303538237</t>
  </si>
  <si>
    <t>https://podminky.urs.cz/item/CS_URS_2024_01/997013112</t>
  </si>
  <si>
    <t>997013501</t>
  </si>
  <si>
    <t>Odvoz suti a vybouraných hmot na skládku nebo meziskládku se složením, na vzdálenost do 1 km</t>
  </si>
  <si>
    <t>1136454061</t>
  </si>
  <si>
    <t>https://podminky.urs.cz/item/CS_URS_2024_01/997013501</t>
  </si>
  <si>
    <t>17</t>
  </si>
  <si>
    <t>997013509</t>
  </si>
  <si>
    <t>Odvoz suti a vybouraných hmot na skládku nebo meziskládku se složením, na vzdálenost Příplatek k ceně za každý další započatý 1 km přes 1 km</t>
  </si>
  <si>
    <t>1599956188</t>
  </si>
  <si>
    <t>https://podminky.urs.cz/item/CS_URS_2024_01/997013509</t>
  </si>
  <si>
    <t>2,206*19</t>
  </si>
  <si>
    <t>18</t>
  </si>
  <si>
    <t>997013607</t>
  </si>
  <si>
    <t>Poplatek za uložení stavebního odpadu na skládce (skládkovné) z tašek a keramických výrobků zatříděného do Katalogu odpadů pod kódem 17 01 03</t>
  </si>
  <si>
    <t>-390611722</t>
  </si>
  <si>
    <t>https://podminky.urs.cz/item/CS_URS_2024_01/997013607</t>
  </si>
  <si>
    <t>0,197+1,153</t>
  </si>
  <si>
    <t>19</t>
  </si>
  <si>
    <t>997013631</t>
  </si>
  <si>
    <t>Poplatek za uložení stavebního odpadu na skládce (skládkovné) směsného stavebního a demoličního zatříděného do Katalogu odpadů pod kódem 17 09 04</t>
  </si>
  <si>
    <t>-339265277</t>
  </si>
  <si>
    <t>https://podminky.urs.cz/item/CS_URS_2024_01/997013631</t>
  </si>
  <si>
    <t>PSV</t>
  </si>
  <si>
    <t>Práce a dodávky PSV</t>
  </si>
  <si>
    <t>711</t>
  </si>
  <si>
    <t>Izolace proti vodě, vlhkosti a plynům</t>
  </si>
  <si>
    <t>20</t>
  </si>
  <si>
    <t>711131811</t>
  </si>
  <si>
    <t>Odstranění izolace proti zemní vlhkosti na ploše vodorovné V</t>
  </si>
  <si>
    <t>972997937</t>
  </si>
  <si>
    <t>https://podminky.urs.cz/item/CS_URS_2024_01/711131811</t>
  </si>
  <si>
    <t>"kout s umyvadlem"0,7*1,07</t>
  </si>
  <si>
    <t>"sprcha"1,345*0,9</t>
  </si>
  <si>
    <t>"WC"1,2*0,8</t>
  </si>
  <si>
    <t>711191101</t>
  </si>
  <si>
    <t>Provedení izolace proti zemní vlhkosti hydroizolační stěrkou na ploše vodorovné V jednovrstvá na betonu</t>
  </si>
  <si>
    <t>313466603</t>
  </si>
  <si>
    <t>https://podminky.urs.cz/item/CS_URS_2024_01/711191101</t>
  </si>
  <si>
    <t>22</t>
  </si>
  <si>
    <t>711192101</t>
  </si>
  <si>
    <t>Provedení izolace proti zemní vlhkosti hydroizolační stěrkou na ploše svislé S jednovrstvá na betonu</t>
  </si>
  <si>
    <t>1161393602</t>
  </si>
  <si>
    <t>https://podminky.urs.cz/item/CS_URS_2024_01/711192101</t>
  </si>
  <si>
    <t>"kout s umyvadly"(1,07+0,7+0,83)*0,3</t>
  </si>
  <si>
    <t>"sprcha"(1,345*2+0,9*2-0,6)*0,3+(0,9+0,9+0,9)*1,7</t>
  </si>
  <si>
    <t>"WC"(1,2*2+0,8*2-0,6)*0,3</t>
  </si>
  <si>
    <t>23</t>
  </si>
  <si>
    <t>M</t>
  </si>
  <si>
    <t>24551040</t>
  </si>
  <si>
    <t>stěrka hydroizolační dvousložková cemento-polymerová pod dlažbu</t>
  </si>
  <si>
    <t>kg</t>
  </si>
  <si>
    <t>32</t>
  </si>
  <si>
    <t>640617469</t>
  </si>
  <si>
    <t>"0,4–0,6 kg/m2/vrstva"(2,92+7,557)*0,6</t>
  </si>
  <si>
    <t>24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</si>
  <si>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</si>
  <si>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</si>
  <si>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-1323933966</t>
  </si>
  <si>
    <t>https://podminky.urs.cz/item/CS_URS_2024_01/998711102</t>
  </si>
  <si>
    <t>721</t>
  </si>
  <si>
    <t>Zdravotechnika - vnitřní kanalizace</t>
  </si>
  <si>
    <t>25</t>
  </si>
  <si>
    <t>721174004</t>
  </si>
  <si>
    <t>Potrubí z trub polypropylenových svodné (ležaté) DN 75</t>
  </si>
  <si>
    <t>1943153505</t>
  </si>
  <si>
    <t>https://podminky.urs.cz/item/CS_URS_2024_01/721174004</t>
  </si>
  <si>
    <t>26</t>
  </si>
  <si>
    <t>721174005</t>
  </si>
  <si>
    <t>Potrubí z trub polypropylenových svodné (ležaté) DN 110</t>
  </si>
  <si>
    <t>-1635343419</t>
  </si>
  <si>
    <t>https://podminky.urs.cz/item/CS_URS_2024_01/721174005</t>
  </si>
  <si>
    <t>27</t>
  </si>
  <si>
    <t>721174043</t>
  </si>
  <si>
    <t>Potrubí z trub polypropylenových připojovací DN 50</t>
  </si>
  <si>
    <t>1644656507</t>
  </si>
  <si>
    <t>https://podminky.urs.cz/item/CS_URS_2024_01/721174043</t>
  </si>
  <si>
    <t>28</t>
  </si>
  <si>
    <t>72119410R</t>
  </si>
  <si>
    <t>Zřízení přípojky na stávající odpadní potrubí v šachtě včetně potřebného materiálu</t>
  </si>
  <si>
    <t>527825261</t>
  </si>
  <si>
    <t>"WC, sprcha, kout s umyvadlem"3</t>
  </si>
  <si>
    <t>29</t>
  </si>
  <si>
    <t>998721102</t>
  </si>
  <si>
    <t>Přesun hmot pro vnitřní kanalizaci stanovený z hmotnosti přesunovaného materiálu vodorovná dopravní vzdálenost do 50 m základní v objektech výšky přes 6 do 12 m</t>
  </si>
  <si>
    <t>-350432058</t>
  </si>
  <si>
    <t>https://podminky.urs.cz/item/CS_URS_2024_01/998721102</t>
  </si>
  <si>
    <t>722</t>
  </si>
  <si>
    <t>Zdravotechnika - vnitřní vodovod</t>
  </si>
  <si>
    <t>30</t>
  </si>
  <si>
    <t>722174003</t>
  </si>
  <si>
    <t>Potrubí z plastových trubek z polypropylenu PPR svařovaných polyfúzně PN 16 (SDR 7,4) D 25 x 3,5</t>
  </si>
  <si>
    <t>1442148979</t>
  </si>
  <si>
    <t>https://podminky.urs.cz/item/CS_URS_2024_01/722174003</t>
  </si>
  <si>
    <t>31</t>
  </si>
  <si>
    <t>722174023</t>
  </si>
  <si>
    <t>Potrubí z plastových trubek z polypropylenu PPR svařovaných polyfúzně PN 20 (SDR 6) D 25 x 4,2</t>
  </si>
  <si>
    <t>-125257520</t>
  </si>
  <si>
    <t>https://podminky.urs.cz/item/CS_URS_2024_01/722174023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</si>
  <si>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</si>
  <si>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</si>
  <si>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1274053911</t>
  </si>
  <si>
    <t>https://podminky.urs.cz/item/CS_URS_2024_01/722181212</t>
  </si>
  <si>
    <t>33</t>
  </si>
  <si>
    <t>72219040R</t>
  </si>
  <si>
    <t>Zřízení přípojek na stávající potrubí v šachtě včetně potřebného materiálu</t>
  </si>
  <si>
    <t>-556578548</t>
  </si>
  <si>
    <t>"sprcha 2x, kout s umyvadlem 2x"4</t>
  </si>
  <si>
    <t>34</t>
  </si>
  <si>
    <t>722220153</t>
  </si>
  <si>
    <t>Armatury s jedním závitem plastové (PPR) PN 20 (SDR 6) DN 25 x G 3/4"</t>
  </si>
  <si>
    <t>2133046061</t>
  </si>
  <si>
    <t>https://podminky.urs.cz/item/CS_URS_2024_01/722220153</t>
  </si>
  <si>
    <t>35</t>
  </si>
  <si>
    <t>722290234</t>
  </si>
  <si>
    <t>Zkoušky, proplach a desinfekce vodovodního potrubí proplach a desinfekce vodovodního potrubí do DN 80</t>
  </si>
  <si>
    <t>426144842</t>
  </si>
  <si>
    <t>https://podminky.urs.cz/item/CS_URS_2024_01/722290234</t>
  </si>
  <si>
    <t>36</t>
  </si>
  <si>
    <t>998722102</t>
  </si>
  <si>
    <t>Přesun hmot pro vnitřní vodovod stanovený z hmotnosti přesunovaného materiálu vodorovná dopravní vzdálenost do 50 m základní v objektech výšky přes 6 do 12 m</t>
  </si>
  <si>
    <t>1274829896</t>
  </si>
  <si>
    <t>https://podminky.urs.cz/item/CS_URS_2024_01/998722102</t>
  </si>
  <si>
    <t>725</t>
  </si>
  <si>
    <t>Zdravotechnika - zařizovací předměty</t>
  </si>
  <si>
    <t>37</t>
  </si>
  <si>
    <t>725810811</t>
  </si>
  <si>
    <t>Demontáž výtokových ventilů nástěnných</t>
  </si>
  <si>
    <t>635489036</t>
  </si>
  <si>
    <t>https://podminky.urs.cz/item/CS_URS_2024_01/725810811</t>
  </si>
  <si>
    <t>"rohové ventily WC, koupelna"3</t>
  </si>
  <si>
    <t>38</t>
  </si>
  <si>
    <t>725820801</t>
  </si>
  <si>
    <t>Demontáž baterií nástěnných do G 3/4</t>
  </si>
  <si>
    <t>soubor</t>
  </si>
  <si>
    <t>-1305331891</t>
  </si>
  <si>
    <t>https://podminky.urs.cz/item/CS_URS_2024_01/725820801</t>
  </si>
  <si>
    <t>39</t>
  </si>
  <si>
    <t>725840851</t>
  </si>
  <si>
    <t>Demontáž baterií sprchových nástěnných</t>
  </si>
  <si>
    <t>278475559</t>
  </si>
  <si>
    <t>https://podminky.urs.cz/item/CS_URS_2024_01/725840851</t>
  </si>
  <si>
    <t>40</t>
  </si>
  <si>
    <t>725110811</t>
  </si>
  <si>
    <t>Demontáž klozetů splachovacích s nádrží nebo tlakovým splachovačem</t>
  </si>
  <si>
    <t>-310025177</t>
  </si>
  <si>
    <t>https://podminky.urs.cz/item/CS_URS_2024_01/725110811</t>
  </si>
  <si>
    <t>41</t>
  </si>
  <si>
    <t>725210821</t>
  </si>
  <si>
    <t>Demontáž umyvadel bez výtokových armatur umyvadel</t>
  </si>
  <si>
    <t>1353448888</t>
  </si>
  <si>
    <t>https://podminky.urs.cz/item/CS_URS_2024_01/725210821</t>
  </si>
  <si>
    <t>42</t>
  </si>
  <si>
    <t>725813111</t>
  </si>
  <si>
    <t>Ventily rohové bez připojovací trubičky nebo flexi hadičky G 1/2"</t>
  </si>
  <si>
    <t>1770544018</t>
  </si>
  <si>
    <t>https://podminky.urs.cz/item/CS_URS_2024_01/725813111</t>
  </si>
  <si>
    <t>"1x WC, 2x umyvadlo"3</t>
  </si>
  <si>
    <t>43</t>
  </si>
  <si>
    <t>55190005</t>
  </si>
  <si>
    <t>flexi hadice ohebná k baterii D 8x12mm F 1/2"xM10 500mm</t>
  </si>
  <si>
    <t>-1624128078</t>
  </si>
  <si>
    <t>44</t>
  </si>
  <si>
    <t>725112011</t>
  </si>
  <si>
    <t>Zařízení záchodů klozety keramické standardní samostatně stojící s plochým splachováním odpad vodorovný</t>
  </si>
  <si>
    <t>1125785259</t>
  </si>
  <si>
    <t>https://podminky.urs.cz/item/CS_URS_2024_01/725112011</t>
  </si>
  <si>
    <t>45</t>
  </si>
  <si>
    <t>725291650</t>
  </si>
  <si>
    <t>Montáž doplňků zařízení koupelen a záchodů toaletní desky rovné</t>
  </si>
  <si>
    <t>-1097168263</t>
  </si>
  <si>
    <t>https://podminky.urs.cz/item/CS_URS_2024_01/725291650</t>
  </si>
  <si>
    <t>46</t>
  </si>
  <si>
    <t>64294623</t>
  </si>
  <si>
    <t>deska bílá z duroplastu s pomalým sklápěním</t>
  </si>
  <si>
    <t>-1287959387</t>
  </si>
  <si>
    <t>47</t>
  </si>
  <si>
    <t>725241901</t>
  </si>
  <si>
    <t>Sprchové vaničky montáž sprchových vaniček</t>
  </si>
  <si>
    <t>-1682415101</t>
  </si>
  <si>
    <t>https://podminky.urs.cz/item/CS_URS_2024_01/725241901</t>
  </si>
  <si>
    <t>48</t>
  </si>
  <si>
    <t>55423024R</t>
  </si>
  <si>
    <t>čtvrtkruhová sprchová vanička 900x900x205mm s integrovaným panelem, na nožičkách</t>
  </si>
  <si>
    <t>1126928206</t>
  </si>
  <si>
    <t>"výška vaničky bude upřesněna při realizaci"1</t>
  </si>
  <si>
    <t>49</t>
  </si>
  <si>
    <t>72586550R</t>
  </si>
  <si>
    <t>Zápachové uzávěrky zařizovacích předmětů odpadní soupravy se zápachovou uzávěrkou sprchové vaničky</t>
  </si>
  <si>
    <t>-96604702</t>
  </si>
  <si>
    <t>50</t>
  </si>
  <si>
    <t>72524410R</t>
  </si>
  <si>
    <t>D+M Sprchová tyč oblouková 90 x 90 x 25 mm černá + ZÁVĚS</t>
  </si>
  <si>
    <t>-808902108</t>
  </si>
  <si>
    <t>51</t>
  </si>
  <si>
    <t>725841322R</t>
  </si>
  <si>
    <t>Baterie sprchová nástěnná se sprchovým setem s roztečí 150 mm - chrom</t>
  </si>
  <si>
    <t>1305056558</t>
  </si>
  <si>
    <t>"např. Sprchová baterie Jika Deep se sprchovým setem 150 mm chrom"1</t>
  </si>
  <si>
    <t>52</t>
  </si>
  <si>
    <t>725211661R</t>
  </si>
  <si>
    <t>Umyvadla keramická bílá bez výtokových armatur do desky zápustná, šířky umyvadla 520 až 560 mm</t>
  </si>
  <si>
    <t>2082650706</t>
  </si>
  <si>
    <t>"např. Zápustné umyvadlo Jika Ibon 52x41 cm otvor pro baterii uprostřed"1</t>
  </si>
  <si>
    <t>53</t>
  </si>
  <si>
    <t>725865501</t>
  </si>
  <si>
    <t>Zápachové uzávěrky zařizovacích předmětů odpadní soupravy se zápachovou uzávěrkou DN 40/50</t>
  </si>
  <si>
    <t>-1317488217</t>
  </si>
  <si>
    <t>https://podminky.urs.cz/item/CS_URS_2024_01/725865501</t>
  </si>
  <si>
    <t>"sifon chrom k umyvadlu"1</t>
  </si>
  <si>
    <t>54</t>
  </si>
  <si>
    <t>725822611</t>
  </si>
  <si>
    <t>Baterie umyvadlová stojánková páková bez výpusti - chrom</t>
  </si>
  <si>
    <t>-1018452181</t>
  </si>
  <si>
    <t>https://podminky.urs.cz/item/CS_URS_2024_01/725822611</t>
  </si>
  <si>
    <t>55</t>
  </si>
  <si>
    <t>998725102</t>
  </si>
  <si>
    <t>Přesun hmot pro zařizovací předměty stanovený z hmotnosti přesunovaného materiálu vodorovná dopravní vzdálenost do 50 m základní v objektech výšky přes 6 do 12 m</t>
  </si>
  <si>
    <t>-192049150</t>
  </si>
  <si>
    <t>https://podminky.urs.cz/item/CS_URS_2024_01/998725102</t>
  </si>
  <si>
    <t>741</t>
  </si>
  <si>
    <t>Elektroinstalace - silnoproud</t>
  </si>
  <si>
    <t>56</t>
  </si>
  <si>
    <t>74131180R</t>
  </si>
  <si>
    <t>Demontáž spínačů nástěnných normálních vnitřních</t>
  </si>
  <si>
    <t>-502992348</t>
  </si>
  <si>
    <t>"3x vypínač světla, 1x spínač ventilátoru"4</t>
  </si>
  <si>
    <t>57</t>
  </si>
  <si>
    <t>74131582R</t>
  </si>
  <si>
    <t>Demontáž zásuvek domovních normální prostředí šroubových bez zachování funkčnosti</t>
  </si>
  <si>
    <t>2126927100</t>
  </si>
  <si>
    <t>58</t>
  </si>
  <si>
    <t>741371813</t>
  </si>
  <si>
    <t>Demontáž svítidel bez zachování funkčnosti (do suti) interiérových modulového systému bodových nastavitelných</t>
  </si>
  <si>
    <t>-1444441784</t>
  </si>
  <si>
    <t>https://podminky.urs.cz/item/CS_URS_2024_01/741371813</t>
  </si>
  <si>
    <t>59</t>
  </si>
  <si>
    <t>741372012</t>
  </si>
  <si>
    <t>Montáž svítidel s integrovaným zdrojem LED se zapojením vodičů interiérových přisazených nástěnných reflektorových bez pohybového čidla</t>
  </si>
  <si>
    <t>-376090581</t>
  </si>
  <si>
    <t>https://podminky.urs.cz/item/CS_URS_2024_01/741372012</t>
  </si>
  <si>
    <t>60</t>
  </si>
  <si>
    <t>34835008R</t>
  </si>
  <si>
    <t>LED svítidlo nástěnné, vhodné do koupelny, IP ochrana: krytí IP44</t>
  </si>
  <si>
    <t>-361022532</t>
  </si>
  <si>
    <t>61</t>
  </si>
  <si>
    <t>741313043</t>
  </si>
  <si>
    <t>Montáž zásuvek domovních se zapojením vodičů šroubové připojení polozapuštěných nebo zapuštěných 10/16 A, provedení 2x (2P + PE) dvojnásobná</t>
  </si>
  <si>
    <t>-1557932439</t>
  </si>
  <si>
    <t>https://podminky.urs.cz/item/CS_URS_2024_01/741313043</t>
  </si>
  <si>
    <t>"kout s umyvadlem, bílá zásuvka"1</t>
  </si>
  <si>
    <t>62</t>
  </si>
  <si>
    <t>34555201</t>
  </si>
  <si>
    <t>zásuvka zápustná dvojnásobná chráněná, šroubové svorky</t>
  </si>
  <si>
    <t>-851375789</t>
  </si>
  <si>
    <t>63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</si>
  <si>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</si>
  <si>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</si>
  <si>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-426032371</t>
  </si>
  <si>
    <t>https://podminky.urs.cz/item/CS_URS_2024_01/741310251</t>
  </si>
  <si>
    <t>"kout s umyvadlem 1x, sprcha 1x, WC 1x včetně montáže rámečku a krytu"3</t>
  </si>
  <si>
    <t>64</t>
  </si>
  <si>
    <t>34535025</t>
  </si>
  <si>
    <t>přístroj spínače zápustného jednopólového, s krytem, řazení 1, IP44, šroubové svorky, bílý</t>
  </si>
  <si>
    <t>-1805875777</t>
  </si>
  <si>
    <t>65</t>
  </si>
  <si>
    <t>34539059</t>
  </si>
  <si>
    <t>rámeček jednonásobný, bílý</t>
  </si>
  <si>
    <t>1442861675</t>
  </si>
  <si>
    <t>66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</si>
  <si>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</si>
  <si>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</si>
  <si>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-1524458317</t>
  </si>
  <si>
    <t>https://podminky.urs.cz/item/CS_URS_2024_01/741310201</t>
  </si>
  <si>
    <t>"tlačítko k ventilátoru WC 1x, sprcha 1x"2</t>
  </si>
  <si>
    <t>67</t>
  </si>
  <si>
    <t>34535000</t>
  </si>
  <si>
    <t>spínač kompletní, zápustný, jednopólový, řazení 1, šroubové svorky</t>
  </si>
  <si>
    <t>657535454</t>
  </si>
  <si>
    <t>68</t>
  </si>
  <si>
    <t>998741102</t>
  </si>
  <si>
    <t>Přesun hmot pro silnoproud stanovený z hmotnosti přesunovaného materiálu vodorovná dopravní vzdálenost do 50 m základní v objektech výšky přes 6 do 12 m</t>
  </si>
  <si>
    <t>-2086570654</t>
  </si>
  <si>
    <t>https://podminky.urs.cz/item/CS_URS_2024_01/998741102</t>
  </si>
  <si>
    <t>751</t>
  </si>
  <si>
    <t>Vzduchotechnika</t>
  </si>
  <si>
    <t>69</t>
  </si>
  <si>
    <t>751398825</t>
  </si>
  <si>
    <t>Demontáž ostatních zařízení větrací mřížky stěnové, průřezu přes 0,200 m2</t>
  </si>
  <si>
    <t>1099258933</t>
  </si>
  <si>
    <t>https://podminky.urs.cz/item/CS_URS_2024_01/751398825</t>
  </si>
  <si>
    <t>"WC. sprcha"2</t>
  </si>
  <si>
    <t>70</t>
  </si>
  <si>
    <t>751398021</t>
  </si>
  <si>
    <t>Montáž ostatních zařízení větrací mřížky stěnové, průřezu do 0,040 m2</t>
  </si>
  <si>
    <t>1203658946</t>
  </si>
  <si>
    <t>https://podminky.urs.cz/item/CS_URS_2024_01/751398021</t>
  </si>
  <si>
    <t>71</t>
  </si>
  <si>
    <t>42972331</t>
  </si>
  <si>
    <t>mřížka stěnová otevřená jednořadá kovová úhel lamel 15° 200x100mm</t>
  </si>
  <si>
    <t>54448245</t>
  </si>
  <si>
    <t>72</t>
  </si>
  <si>
    <t>998751101</t>
  </si>
  <si>
    <t>Přesun hmot pro vzduchotechniku stanovený z hmotnosti přesunovaného materiálu vodorovná dopravní vzdálenost do 100 m základní v objektech výšky do 12 m</t>
  </si>
  <si>
    <t>347693584</t>
  </si>
  <si>
    <t>https://podminky.urs.cz/item/CS_URS_2024_01/998751101</t>
  </si>
  <si>
    <t>766</t>
  </si>
  <si>
    <t>Konstrukce truhlářské</t>
  </si>
  <si>
    <t>73</t>
  </si>
  <si>
    <t>766491851</t>
  </si>
  <si>
    <t>Demontáž ostatních truhlářských konstrukcí prahů dveří jednokřídlových</t>
  </si>
  <si>
    <t>-1512082556</t>
  </si>
  <si>
    <t>https://podminky.urs.cz/item/CS_URS_2024_01/766491851</t>
  </si>
  <si>
    <t>"WC, sprcha"2</t>
  </si>
  <si>
    <t>74</t>
  </si>
  <si>
    <t>766691914</t>
  </si>
  <si>
    <t>Ostatní práce vyvěšení nebo zavěšení křídel dřevěných dveřních, plochy do 2 m2</t>
  </si>
  <si>
    <t>-1414821740</t>
  </si>
  <si>
    <t>https://podminky.urs.cz/item/CS_URS_2024_01/766691914</t>
  </si>
  <si>
    <t>"WC, sprcha - vyvěšení stávajících dveří"2</t>
  </si>
  <si>
    <t>75</t>
  </si>
  <si>
    <t>766660001</t>
  </si>
  <si>
    <t>Montáž dveřních křídel dřevěných nebo plastových otevíravých do ocelové zárubně povrchově upravených jednokřídlových, šířky do 800 mm</t>
  </si>
  <si>
    <t>1787229835</t>
  </si>
  <si>
    <t>https://podminky.urs.cz/item/CS_URS_2024_01/766660001</t>
  </si>
  <si>
    <t>"WC,sprcha"2</t>
  </si>
  <si>
    <t>76</t>
  </si>
  <si>
    <t>MSN.0027212.URS</t>
  </si>
  <si>
    <t>dveře interiérové jednokřídlé plné, voština, CPL standard, 60x197</t>
  </si>
  <si>
    <t>MAT 2024</t>
  </si>
  <si>
    <t>-1169257563</t>
  </si>
  <si>
    <t>77</t>
  </si>
  <si>
    <t>766693411</t>
  </si>
  <si>
    <t>Montáž ostatních truhlářských konstrukcí umyvadlových desek bez výřezu, délky jednoho dílu do 1000 mm</t>
  </si>
  <si>
    <t>1603135156</t>
  </si>
  <si>
    <t>https://podminky.urs.cz/item/CS_URS_2024_01/766693411</t>
  </si>
  <si>
    <t>78</t>
  </si>
  <si>
    <t>60722R</t>
  </si>
  <si>
    <t>deska LDTD pod umyvadlo včetně výřezu a konzol pro uchycení a podpěru</t>
  </si>
  <si>
    <t>1969321697</t>
  </si>
  <si>
    <t>0,7*0,6</t>
  </si>
  <si>
    <t>79</t>
  </si>
  <si>
    <t>998766102</t>
  </si>
  <si>
    <t>Přesun hmot pro konstrukce truhlářské stanovený z hmotnosti přesunovaného materiálu vodorovná dopravní vzdálenost do 50 m základní v objektech výšky přes 6 do 12 m</t>
  </si>
  <si>
    <t>-1445747866</t>
  </si>
  <si>
    <t>https://podminky.urs.cz/item/CS_URS_2024_01/998766102</t>
  </si>
  <si>
    <t>767</t>
  </si>
  <si>
    <t>Konstrukce zámečnické</t>
  </si>
  <si>
    <t>80</t>
  </si>
  <si>
    <t>7678108R</t>
  </si>
  <si>
    <t>Demontáž revizních dvířek</t>
  </si>
  <si>
    <t>-82063140</t>
  </si>
  <si>
    <t>"WC"1</t>
  </si>
  <si>
    <t>81</t>
  </si>
  <si>
    <t>767646411</t>
  </si>
  <si>
    <t>Montáž revizních dveří a dvířek hliníkových, ocelových nebo plastových s rámem jednokřídlových, plochy do 0,5 m2</t>
  </si>
  <si>
    <t>-597946092</t>
  </si>
  <si>
    <t>https://podminky.urs.cz/item/CS_URS_2024_01/767646411</t>
  </si>
  <si>
    <t>"koupelna"0,3*0,3</t>
  </si>
  <si>
    <t>82</t>
  </si>
  <si>
    <t>59030711</t>
  </si>
  <si>
    <t>dvířka revizní jednokřídlá s automatickým zámkem 300x300mm</t>
  </si>
  <si>
    <t>-322601380</t>
  </si>
  <si>
    <t>83</t>
  </si>
  <si>
    <t>998767102</t>
  </si>
  <si>
    <t>Přesun hmot pro zámečnické konstrukce stanovený z hmotnosti přesunovaného materiálu vodorovná dopravní vzdálenost do 50 m základní v objektech výšky přes 6 do 12 m</t>
  </si>
  <si>
    <t>152461803</t>
  </si>
  <si>
    <t>https://podminky.urs.cz/item/CS_URS_2024_01/998767102</t>
  </si>
  <si>
    <t>771</t>
  </si>
  <si>
    <t>Podlahy z dlaždic</t>
  </si>
  <si>
    <t>84</t>
  </si>
  <si>
    <t>771111011</t>
  </si>
  <si>
    <t>Příprava podkladu před provedením dlažby vysátí podlah</t>
  </si>
  <si>
    <t>1442073604</t>
  </si>
  <si>
    <t>https://podminky.urs.cz/item/CS_URS_2024_01/771111011</t>
  </si>
  <si>
    <t>85</t>
  </si>
  <si>
    <t>771121011</t>
  </si>
  <si>
    <t>Nátěr penetrační na podlahu</t>
  </si>
  <si>
    <t>-368905221</t>
  </si>
  <si>
    <t>https://podminky.urs.cz/item/CS_URS_2024_01/771121011</t>
  </si>
  <si>
    <t>86</t>
  </si>
  <si>
    <t>771574416</t>
  </si>
  <si>
    <t>Montáž podlah z dlaždic keramických lepených cementovým flexibilním lepidlem hladkých, tloušťky do 10 mm přes 9 do 12 ks/m2</t>
  </si>
  <si>
    <t>211733731</t>
  </si>
  <si>
    <t>https://podminky.urs.cz/item/CS_URS_2024_01/771574416</t>
  </si>
  <si>
    <t>87</t>
  </si>
  <si>
    <t>59761409</t>
  </si>
  <si>
    <t>dlažba keramická slinutá protiskluzná do interiéru i exteriéru-bude upřesněno investorem</t>
  </si>
  <si>
    <t>1296611848</t>
  </si>
  <si>
    <t>88</t>
  </si>
  <si>
    <t>998771102</t>
  </si>
  <si>
    <t>Přesun hmot pro podlahy z dlaždic stanovený z hmotnosti přesunovaného materiálu vodorovná dopravní vzdálenost do 50 m v objektech výšky přes 6 do 12 m</t>
  </si>
  <si>
    <t>1515064223</t>
  </si>
  <si>
    <t>https://podminky.urs.cz/item/CS_URS_2024_01/998771102</t>
  </si>
  <si>
    <t>775</t>
  </si>
  <si>
    <t>Podlahy skládané</t>
  </si>
  <si>
    <t>89</t>
  </si>
  <si>
    <t>775429121</t>
  </si>
  <si>
    <t>Montáž lišty přechodové (vyrovnávací) připevněné vruty</t>
  </si>
  <si>
    <t>-558534203</t>
  </si>
  <si>
    <t>https://podminky.urs.cz/item/CS_URS_2024_01/775429121</t>
  </si>
  <si>
    <t>"WC, sprcha"2*0,6</t>
  </si>
  <si>
    <t>90</t>
  </si>
  <si>
    <t>59054114</t>
  </si>
  <si>
    <t>profil přechodový Al s pohyblivým ramenem matně eloxovaný 17,5x40mm</t>
  </si>
  <si>
    <t>-1993891543</t>
  </si>
  <si>
    <t>91</t>
  </si>
  <si>
    <t>998775102</t>
  </si>
  <si>
    <t>Přesun hmot pro podlahy skládané stanovený z hmotnosti přesunovaného materiálu vodorovná dopravní vzdálenost do 50 m základní v objektech výšky přes 6 do 12 m</t>
  </si>
  <si>
    <t>1795206424</t>
  </si>
  <si>
    <t>https://podminky.urs.cz/item/CS_URS_2024_01/998775102</t>
  </si>
  <si>
    <t>781</t>
  </si>
  <si>
    <t>Dokončovací práce - obklady</t>
  </si>
  <si>
    <t>92</t>
  </si>
  <si>
    <t>612135001</t>
  </si>
  <si>
    <t>Vyrovnání podkladu vnitřních stěn maltou vápenocementovou tl do 10 mm</t>
  </si>
  <si>
    <t>1177425006</t>
  </si>
  <si>
    <t>https://podminky.urs.cz/item/CS_URS_2024_01/612135001</t>
  </si>
  <si>
    <t>93</t>
  </si>
  <si>
    <t>781121011</t>
  </si>
  <si>
    <t>Nátěr penetrační na stěnu</t>
  </si>
  <si>
    <t>1493339334</t>
  </si>
  <si>
    <t>https://podminky.urs.cz/item/CS_URS_2024_01/781121011</t>
  </si>
  <si>
    <t>94</t>
  </si>
  <si>
    <t>781161021</t>
  </si>
  <si>
    <t>Příprava podkladu před provedením obkladu montáž profilu ukončujícího profilu rohového, vanového</t>
  </si>
  <si>
    <t>412886515</t>
  </si>
  <si>
    <t>https://podminky.urs.cz/item/CS_URS_2024_01/781161021</t>
  </si>
  <si>
    <t>(1,2*2+0,8*2-0,6)+(1,345*2+0,9*2-0,6)+(1,07+0,7+0,83)</t>
  </si>
  <si>
    <t>95</t>
  </si>
  <si>
    <t>28342003R</t>
  </si>
  <si>
    <t>LIŠTY PLASTOVÉ, ZAOBLENÉ, BÍLÉ</t>
  </si>
  <si>
    <t>1018486386</t>
  </si>
  <si>
    <t>96</t>
  </si>
  <si>
    <t>781472216</t>
  </si>
  <si>
    <t>Montáž keramických obkladů stěn lepených cementovým flexibilním lepidlem hladkých přes 9 do 12 ks/m2</t>
  </si>
  <si>
    <t>-1738474913</t>
  </si>
  <si>
    <t>https://podminky.urs.cz/item/CS_URS_2024_01/781472216</t>
  </si>
  <si>
    <t>97</t>
  </si>
  <si>
    <t>59761026R</t>
  </si>
  <si>
    <t>obklad keramický, OBKLAD - REKTIFIKOVANÝ, 80 % bílý, 20% barevný - dle výběru investora</t>
  </si>
  <si>
    <t>588147584</t>
  </si>
  <si>
    <t>98</t>
  </si>
  <si>
    <t>998781102</t>
  </si>
  <si>
    <t>Přesun hmot pro obklady keramické stanovený z hmotnosti přesunovaného materiálu vodorovná dopravní vzdálenost do 50 m v objektech výšky přes 6 do 12 m</t>
  </si>
  <si>
    <t>-604740210</t>
  </si>
  <si>
    <t>https://podminky.urs.cz/item/CS_URS_2024_01/998781102</t>
  </si>
  <si>
    <t>783</t>
  </si>
  <si>
    <t>Dokončovací práce - nátěry</t>
  </si>
  <si>
    <t>99</t>
  </si>
  <si>
    <t>783306805</t>
  </si>
  <si>
    <t>Odstranění nátěrů ze zámečnických konstrukcí opálením s obroušením</t>
  </si>
  <si>
    <t>753749597</t>
  </si>
  <si>
    <t>https://podminky.urs.cz/item/CS_URS_2024_01/783306805</t>
  </si>
  <si>
    <t>"stávající zárubně WC, sprcha"(2+0,6+2)*(0,15*3)*2</t>
  </si>
  <si>
    <t>100</t>
  </si>
  <si>
    <t>783301313</t>
  </si>
  <si>
    <t>Příprava podkladu zámečnických konstrukcí před provedením nátěru odmaštění odmašťovačem ředidlovým</t>
  </si>
  <si>
    <t>-11275405</t>
  </si>
  <si>
    <t>https://podminky.urs.cz/item/CS_URS_2024_01/783301313</t>
  </si>
  <si>
    <t>101</t>
  </si>
  <si>
    <t>783314201</t>
  </si>
  <si>
    <t>Základní antikorozní nátěr zámečnických konstrukcí jednonásobný syntetický standardní</t>
  </si>
  <si>
    <t>289945159</t>
  </si>
  <si>
    <t>https://podminky.urs.cz/item/CS_URS_2024_01/783314201</t>
  </si>
  <si>
    <t>102</t>
  </si>
  <si>
    <t>783317101</t>
  </si>
  <si>
    <t>Krycí nátěr (email) zámečnických konstrukcí jednonásobný syntetický standardní</t>
  </si>
  <si>
    <t>-1501136886</t>
  </si>
  <si>
    <t>https://podminky.urs.cz/item/CS_URS_2024_01/783317101</t>
  </si>
  <si>
    <t>784</t>
  </si>
  <si>
    <t>Dokončovací práce - malby a tapety</t>
  </si>
  <si>
    <t>103</t>
  </si>
  <si>
    <t>784181101</t>
  </si>
  <si>
    <t>Penetrace podkladu jednonásobná základní akrylátová bezbarvá v místnostech výšky do 3,80 m</t>
  </si>
  <si>
    <t>321577199</t>
  </si>
  <si>
    <t>https://podminky.urs.cz/item/CS_URS_2024_01/784181101</t>
  </si>
  <si>
    <t>"viz položka vápenocementová omítka stropů, stěn"2,92+8,809</t>
  </si>
  <si>
    <t>104</t>
  </si>
  <si>
    <t>784211121</t>
  </si>
  <si>
    <t>Dvojnásobné bílé malby ze směsí za mokra středně oděruvzdorných v místnostech v do 3,80 m</t>
  </si>
  <si>
    <t>82245353</t>
  </si>
  <si>
    <t>https://podminky.urs.cz/item/CS_URS_2024_01/784211121</t>
  </si>
  <si>
    <t>VRN4</t>
  </si>
  <si>
    <t>Inženýrská činnost</t>
  </si>
  <si>
    <t>105</t>
  </si>
  <si>
    <t>043203003</t>
  </si>
  <si>
    <t>Rozbor vody zkrácený z umyvadla</t>
  </si>
  <si>
    <t>1024</t>
  </si>
  <si>
    <t>1109393886</t>
  </si>
  <si>
    <t>https://podminky.urs.cz/item/CS_URS_2024_01/043203003</t>
  </si>
  <si>
    <t>02 - 4.NP - č. 401 - Koupelna typ A</t>
  </si>
  <si>
    <t>997013114</t>
  </si>
  <si>
    <t>Vnitrostaveništní doprava suti a vybouraných hmot vodorovně do 50 m s naložením základní pro budovy a haly výšky přes 12 do 15 m</t>
  </si>
  <si>
    <t>-1694101691</t>
  </si>
  <si>
    <t>https://podminky.urs.cz/item/CS_URS_2024_01/997013114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</si>
  <si>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</si>
  <si>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</si>
  <si>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-993038040</t>
  </si>
  <si>
    <t>https://podminky.urs.cz/item/CS_URS_2024_01/998711103</t>
  </si>
  <si>
    <t>998721103</t>
  </si>
  <si>
    <t>Přesun hmot pro vnitřní kanalizaci stanovený z hmotnosti přesunovaného materiálu vodorovná dopravní vzdálenost do 50 m základní v objektech výšky přes 12 do 24 m</t>
  </si>
  <si>
    <t>208462424</t>
  </si>
  <si>
    <t>https://podminky.urs.cz/item/CS_URS_2024_01/998721103</t>
  </si>
  <si>
    <t>998722103</t>
  </si>
  <si>
    <t>Přesun hmot pro vnitřní vodovod stanovený z hmotnosti přesunovaného materiálu vodorovná dopravní vzdálenost do 50 m základní v objektech výšky přes 12 do 24 m</t>
  </si>
  <si>
    <t>1362527396</t>
  </si>
  <si>
    <t>https://podminky.urs.cz/item/CS_URS_2024_01/998722103</t>
  </si>
  <si>
    <t>998725103</t>
  </si>
  <si>
    <t>Přesun hmot pro zařizovací předměty stanovený z hmotnosti přesunovaného materiálu vodorovná dopravní vzdálenost do 50 m základní v objektech výšky přes 12 do 24 m</t>
  </si>
  <si>
    <t>-1768651878</t>
  </si>
  <si>
    <t>https://podminky.urs.cz/item/CS_URS_2024_01/998725103</t>
  </si>
  <si>
    <t>998741103</t>
  </si>
  <si>
    <t>Přesun hmot pro silnoproud stanovený z hmotnosti přesunovaného materiálu vodorovná dopravní vzdálenost do 50 m základní v objektech výšky přes 12 do 24 m</t>
  </si>
  <si>
    <t>-1695766813</t>
  </si>
  <si>
    <t>https://podminky.urs.cz/item/CS_URS_2024_01/998741103</t>
  </si>
  <si>
    <t>998751102</t>
  </si>
  <si>
    <t>Přesun hmot pro vzduchotechniku stanovený z hmotnosti přesunovaného materiálu vodorovná dopravní vzdálenost do 100 m základní v objektech výšky přes 12 do 24 m</t>
  </si>
  <si>
    <t>-444739125</t>
  </si>
  <si>
    <t>https://podminky.urs.cz/item/CS_URS_2024_01/998751102</t>
  </si>
  <si>
    <t>998766103</t>
  </si>
  <si>
    <t>Přesun hmot pro konstrukce truhlářské stanovený z hmotnosti přesunovaného materiálu vodorovná dopravní vzdálenost do 50 m základní v objektech výšky přes 12 do 24 m</t>
  </si>
  <si>
    <t>-369790774</t>
  </si>
  <si>
    <t>https://podminky.urs.cz/item/CS_URS_2024_01/998766103</t>
  </si>
  <si>
    <t>998767103</t>
  </si>
  <si>
    <t>Přesun hmot pro zámečnické konstrukce stanovený z hmotnosti přesunovaného materiálu vodorovná dopravní vzdálenost do 50 m základní v objektech výšky přes 12 do 24 m</t>
  </si>
  <si>
    <t>685461512</t>
  </si>
  <si>
    <t>https://podminky.urs.cz/item/CS_URS_2024_01/998767103</t>
  </si>
  <si>
    <t>998771103</t>
  </si>
  <si>
    <t>Přesun hmot pro podlahy z dlaždic stanovený z hmotnosti přesunovaného materiálu vodorovná dopravní vzdálenost do 50 m základní v objektech výšky přes 12 do 24 m</t>
  </si>
  <si>
    <t>388374643</t>
  </si>
  <si>
    <t>https://podminky.urs.cz/item/CS_URS_2024_01/998771103</t>
  </si>
  <si>
    <t>998775103</t>
  </si>
  <si>
    <t>Přesun hmot pro podlahy skládané stanovený z hmotnosti přesunovaného materiálu vodorovná dopravní vzdálenost do 50 m základní v objektech výšky přes 12 do 24 m</t>
  </si>
  <si>
    <t>1079447361</t>
  </si>
  <si>
    <t>https://podminky.urs.cz/item/CS_URS_2024_01/998775103</t>
  </si>
  <si>
    <t>998781103</t>
  </si>
  <si>
    <t>Přesun hmot pro obklady keramické stanovený z hmotnosti přesunovaného materiálu vodorovná dopravní vzdálenost do 50 m základní v objektech výšky přes 12 do 24 m</t>
  </si>
  <si>
    <t>1529348208</t>
  </si>
  <si>
    <t>https://podminky.urs.cz/item/CS_URS_2024_01/998781103</t>
  </si>
  <si>
    <t>03 - 5.NP - č. 501 - Koupelna typ A</t>
  </si>
  <si>
    <t>997013116</t>
  </si>
  <si>
    <t>Vnitrostaveništní doprava suti a vybouraných hmot vodorovně do 50 m s naložením základní pro budovy a haly výšky přes 18 do 21 m</t>
  </si>
  <si>
    <t>-1947167166</t>
  </si>
  <si>
    <t>https://podminky.urs.cz/item/CS_URS_2024_01/997013116</t>
  </si>
  <si>
    <t>-503040773</t>
  </si>
  <si>
    <t>-1798429742</t>
  </si>
  <si>
    <t>-2145931240</t>
  </si>
  <si>
    <t>2106054119</t>
  </si>
  <si>
    <t>2124541573</t>
  </si>
  <si>
    <t>1666264389</t>
  </si>
  <si>
    <t>1270163951</t>
  </si>
  <si>
    <t>-419935188</t>
  </si>
  <si>
    <t>-1126647010</t>
  </si>
  <si>
    <t>-550877586</t>
  </si>
  <si>
    <t>751441600</t>
  </si>
  <si>
    <t>04 - 5.NP - č. 525 - Koupelna typ B</t>
  </si>
  <si>
    <t xml:space="preserve">    763 - Konstrukce suché výstavby</t>
  </si>
  <si>
    <t>-1289229463</t>
  </si>
  <si>
    <t>-58793847</t>
  </si>
  <si>
    <t>"kout s umyvadly"1,42*0,82</t>
  </si>
  <si>
    <t>"sprcha"1,42*0,9</t>
  </si>
  <si>
    <t>"WC"0,82*1,14</t>
  </si>
  <si>
    <t>1864216325</t>
  </si>
  <si>
    <t>1054322622</t>
  </si>
  <si>
    <t>"kout s umyvadly"(1,42+0,82*2)*(2,54-1,53)</t>
  </si>
  <si>
    <t>"sprcha"(1,42*2+0,9*2)*(2,54-2)</t>
  </si>
  <si>
    <t>"WC"(0,82*2+1,14*2)*(2,54-1,53)-(0,6*0,54)</t>
  </si>
  <si>
    <t>-896685535</t>
  </si>
  <si>
    <t>-264864067</t>
  </si>
  <si>
    <t>-1389090483</t>
  </si>
  <si>
    <t>"sprcha"1,42*0,9+0,9*0,3*2</t>
  </si>
  <si>
    <t>1592636687</t>
  </si>
  <si>
    <t>"odpadní potrubí a vodovod ve zdivu,podlaze"18</t>
  </si>
  <si>
    <t>-1269997224</t>
  </si>
  <si>
    <t>"otvory do šachy"2</t>
  </si>
  <si>
    <t>-1238564972</t>
  </si>
  <si>
    <t>"kout s umyvadly"(1,42+0,82*2)*1,53</t>
  </si>
  <si>
    <t>"sprcha"(1,42*2+0,9*2-0,6)*2</t>
  </si>
  <si>
    <t>"WC"(0,82*2+1,14*2-0,6)*1,53</t>
  </si>
  <si>
    <t>970832870</t>
  </si>
  <si>
    <t>1989102358</t>
  </si>
  <si>
    <t>-432159224</t>
  </si>
  <si>
    <t>"sprcha, zděný prah"0,9*0,3</t>
  </si>
  <si>
    <t>-289929788</t>
  </si>
  <si>
    <t>1294792423</t>
  </si>
  <si>
    <t>-2025577218</t>
  </si>
  <si>
    <t>-1380485949</t>
  </si>
  <si>
    <t>2,41*19</t>
  </si>
  <si>
    <t>-30135082</t>
  </si>
  <si>
    <t>0,223+1,213</t>
  </si>
  <si>
    <t>-1849174508</t>
  </si>
  <si>
    <t>270404056</t>
  </si>
  <si>
    <t>-2117720943</t>
  </si>
  <si>
    <t>1139936963</t>
  </si>
  <si>
    <t>"kout s umyvadly"(1,42+0,82*2)*0,3</t>
  </si>
  <si>
    <t>"sprcha"(1,42*2+0,9*2-0,6)*0,3+(0,9+0,9+0,9)*1,7</t>
  </si>
  <si>
    <t>"WC"(0,82*2+1,14*2-0,6)*0,3</t>
  </si>
  <si>
    <t>1408024054</t>
  </si>
  <si>
    <t>"0,4–0,6 kg/m2/vrstva"(3,377+7,716)*0,6</t>
  </si>
  <si>
    <t>-1005633383</t>
  </si>
  <si>
    <t>-1565255594</t>
  </si>
  <si>
    <t>-369844456</t>
  </si>
  <si>
    <t>10737146</t>
  </si>
  <si>
    <t>868113307</t>
  </si>
  <si>
    <t>1182543154</t>
  </si>
  <si>
    <t>1162783971</t>
  </si>
  <si>
    <t>125689196</t>
  </si>
  <si>
    <t>1037954024</t>
  </si>
  <si>
    <t>435937680</t>
  </si>
  <si>
    <t>-523537750</t>
  </si>
  <si>
    <t>721872300</t>
  </si>
  <si>
    <t>2055027740</t>
  </si>
  <si>
    <t>1753571764</t>
  </si>
  <si>
    <t>2005645435</t>
  </si>
  <si>
    <t>-561053602</t>
  </si>
  <si>
    <t>-914164696</t>
  </si>
  <si>
    <t>472655249</t>
  </si>
  <si>
    <t>1846644488</t>
  </si>
  <si>
    <t>874528139</t>
  </si>
  <si>
    <t>-305216758</t>
  </si>
  <si>
    <t>993927515</t>
  </si>
  <si>
    <t>1993374614</t>
  </si>
  <si>
    <t>2029854859</t>
  </si>
  <si>
    <t>vanička sprchová akrylátová samonosná bílá 900x750x185mm</t>
  </si>
  <si>
    <t>-189771087</t>
  </si>
  <si>
    <t>"např. Aneta PU vanička akrylátová samonosná 90 x 75 x 18,5cm, bílá, přesná výška vaničky bude upřesněna při realizaci"1</t>
  </si>
  <si>
    <t>1565311296</t>
  </si>
  <si>
    <t>-420602094</t>
  </si>
  <si>
    <t>-767835850</t>
  </si>
  <si>
    <t>31809193</t>
  </si>
  <si>
    <t>-895291148</t>
  </si>
  <si>
    <t>"sifon chrom k umyvadlu"2</t>
  </si>
  <si>
    <t>1367580556</t>
  </si>
  <si>
    <t>-1014209521</t>
  </si>
  <si>
    <t>-1574855798</t>
  </si>
  <si>
    <t>"spínač ventilátor - WC 1x, sprcha 1x"2</t>
  </si>
  <si>
    <t>"spínače světla - WC 1x, sprcha 1x, kout s umyvadly 1x"3</t>
  </si>
  <si>
    <t>-1075994714</t>
  </si>
  <si>
    <t>"kout s umyvadly"1</t>
  </si>
  <si>
    <t>-771045298</t>
  </si>
  <si>
    <t>"WC 1x, sprcha 1x, kout s umyvadly 2x"4</t>
  </si>
  <si>
    <t>-1837774067</t>
  </si>
  <si>
    <t>277047188</t>
  </si>
  <si>
    <t>1582548898</t>
  </si>
  <si>
    <t>"kout s umyvadly, bílá zásuvka"1</t>
  </si>
  <si>
    <t>-1242238877</t>
  </si>
  <si>
    <t>659521631</t>
  </si>
  <si>
    <t>"kout s umyvadly 1x, sprcha 1x, WC 1x včetně montáže rámečku a krytu"3</t>
  </si>
  <si>
    <t>1309406907</t>
  </si>
  <si>
    <t>34535013</t>
  </si>
  <si>
    <t>přístroj přepínače sériového zápustného, s krytem, řazení 5, IP44, šroubové svorky</t>
  </si>
  <si>
    <t>1198668523</t>
  </si>
  <si>
    <t>1931847663</t>
  </si>
  <si>
    <t>-1121039654</t>
  </si>
  <si>
    <t>309604022</t>
  </si>
  <si>
    <t>2139144372</t>
  </si>
  <si>
    <t>844158359</t>
  </si>
  <si>
    <t>1218260699</t>
  </si>
  <si>
    <t>-225682869</t>
  </si>
  <si>
    <t>-1993375909</t>
  </si>
  <si>
    <t>763</t>
  </si>
  <si>
    <t>Konstrukce suché výstavby</t>
  </si>
  <si>
    <t>763164541</t>
  </si>
  <si>
    <t>Obklad konstrukcí sádrokartonovými deskami včetně ochranných úhelníků ve tvaru L rozvinuté šíře přes 0,4 do 0,8 m, opláštěný deskou impregnovanou H2, tl. 12,5 mm</t>
  </si>
  <si>
    <t>1122615993</t>
  </si>
  <si>
    <t>https://podminky.urs.cz/item/CS_URS_2024_01/763164541</t>
  </si>
  <si>
    <t>"opláštění VZT potrubí WC"0,82*2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</si>
  <si>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</si>
  <si>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</si>
  <si>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-1658312201</t>
  </si>
  <si>
    <t>https://podminky.urs.cz/item/CS_URS_2024_01/998763303</t>
  </si>
  <si>
    <t>-1550289720</t>
  </si>
  <si>
    <t>1726677900</t>
  </si>
  <si>
    <t>-1298377421</t>
  </si>
  <si>
    <t>-320003817</t>
  </si>
  <si>
    <t>-822113154</t>
  </si>
  <si>
    <t>"kout s umyvadly"2</t>
  </si>
  <si>
    <t>703575333</t>
  </si>
  <si>
    <t>1,42*0,6</t>
  </si>
  <si>
    <t>-1046620086</t>
  </si>
  <si>
    <t>2028957556</t>
  </si>
  <si>
    <t>-783951110</t>
  </si>
  <si>
    <t>"WC"0,3*0,3</t>
  </si>
  <si>
    <t>-1379540020</t>
  </si>
  <si>
    <t>-288354085</t>
  </si>
  <si>
    <t>1654080822</t>
  </si>
  <si>
    <t>760209300</t>
  </si>
  <si>
    <t>1094763972</t>
  </si>
  <si>
    <t>379911173</t>
  </si>
  <si>
    <t>-1476109521</t>
  </si>
  <si>
    <t>-778509182</t>
  </si>
  <si>
    <t>-1016624240</t>
  </si>
  <si>
    <t>2061551220</t>
  </si>
  <si>
    <t>-1975925402</t>
  </si>
  <si>
    <t>-60586925</t>
  </si>
  <si>
    <t>196276235</t>
  </si>
  <si>
    <t>"kout s umyvadly"(1,42+0,82*2)</t>
  </si>
  <si>
    <t>"sprcha"(1,42*2+0,9*2-0,6)</t>
  </si>
  <si>
    <t>"WC"(0,82*2+1,14*2-0,6)</t>
  </si>
  <si>
    <t>-731195453</t>
  </si>
  <si>
    <t>1183124899</t>
  </si>
  <si>
    <t>1592493313</t>
  </si>
  <si>
    <t>-1302042815</t>
  </si>
  <si>
    <t>-629401242</t>
  </si>
  <si>
    <t>-187625780</t>
  </si>
  <si>
    <t>506202775</t>
  </si>
  <si>
    <t>-1766083860</t>
  </si>
  <si>
    <t>106</t>
  </si>
  <si>
    <t>1678352444</t>
  </si>
  <si>
    <t>"viz položka vápenocementová omítka stropů, stěn"3,377+9,232</t>
  </si>
  <si>
    <t>107</t>
  </si>
  <si>
    <t>-711959261</t>
  </si>
  <si>
    <t>108</t>
  </si>
  <si>
    <t>-844301074</t>
  </si>
  <si>
    <t>05 - 5.NP - č. 526 - Koupelna typ B</t>
  </si>
  <si>
    <t>-1099446071</t>
  </si>
  <si>
    <t>-1966034197</t>
  </si>
  <si>
    <t>-797675809</t>
  </si>
  <si>
    <t>-1631542921</t>
  </si>
  <si>
    <t>1809691473</t>
  </si>
  <si>
    <t>-532383896</t>
  </si>
  <si>
    <t>823142180</t>
  </si>
  <si>
    <t>-1309352965</t>
  </si>
  <si>
    <t>1376080833</t>
  </si>
  <si>
    <t>2055377826</t>
  </si>
  <si>
    <t>-237852388</t>
  </si>
  <si>
    <t>-41125833</t>
  </si>
  <si>
    <t>-1047084482</t>
  </si>
  <si>
    <t>06 - 5.NP - č. 527 - Koupelna typ B</t>
  </si>
  <si>
    <t>1866335913</t>
  </si>
  <si>
    <t>-718495939</t>
  </si>
  <si>
    <t>-237229456</t>
  </si>
  <si>
    <t>-155384855</t>
  </si>
  <si>
    <t>109506623</t>
  </si>
  <si>
    <t>-1362481486</t>
  </si>
  <si>
    <t>-787003553</t>
  </si>
  <si>
    <t>-577078036</t>
  </si>
  <si>
    <t>-2139052384</t>
  </si>
  <si>
    <t>-1155743118</t>
  </si>
  <si>
    <t>1154248217</t>
  </si>
  <si>
    <t>-915815948</t>
  </si>
  <si>
    <t>-143815893</t>
  </si>
  <si>
    <t>07 - 5.NP - č. 528 - Koupelna typ B</t>
  </si>
  <si>
    <t>-1152618894</t>
  </si>
  <si>
    <t>719388843</t>
  </si>
  <si>
    <t>1517467735</t>
  </si>
  <si>
    <t>558116714</t>
  </si>
  <si>
    <t>-767246734</t>
  </si>
  <si>
    <t>1554409864</t>
  </si>
  <si>
    <t>-1315374094</t>
  </si>
  <si>
    <t>-715205231</t>
  </si>
  <si>
    <t>-214122455</t>
  </si>
  <si>
    <t>2147407840</t>
  </si>
  <si>
    <t>-2000258676</t>
  </si>
  <si>
    <t>-2076027674</t>
  </si>
  <si>
    <t>-503634369</t>
  </si>
  <si>
    <t>08 - 5.NP - č. 529 - Koupelna typ B</t>
  </si>
  <si>
    <t>-1677042798</t>
  </si>
  <si>
    <t>-1394157568</t>
  </si>
  <si>
    <t>635186451</t>
  </si>
  <si>
    <t>-1493872104</t>
  </si>
  <si>
    <t>1083706680</t>
  </si>
  <si>
    <t>-1802836647</t>
  </si>
  <si>
    <t>-1990006538</t>
  </si>
  <si>
    <t>564086026</t>
  </si>
  <si>
    <t>-1490527527</t>
  </si>
  <si>
    <t>1974875912</t>
  </si>
  <si>
    <t>-1277247044</t>
  </si>
  <si>
    <t>-1944328408</t>
  </si>
  <si>
    <t>-91732935</t>
  </si>
  <si>
    <t>09 - 5.NP - č. 530 - Koupelna typ B</t>
  </si>
  <si>
    <t>1832683686</t>
  </si>
  <si>
    <t>928015664</t>
  </si>
  <si>
    <t>1362457834</t>
  </si>
  <si>
    <t>73872537</t>
  </si>
  <si>
    <t>-1178815574</t>
  </si>
  <si>
    <t>-1547396781</t>
  </si>
  <si>
    <t>-941082759</t>
  </si>
  <si>
    <t>-794487481</t>
  </si>
  <si>
    <t>1988815644</t>
  </si>
  <si>
    <t>-1984887834</t>
  </si>
  <si>
    <t>1180974272</t>
  </si>
  <si>
    <t>-1926565539</t>
  </si>
  <si>
    <t>1413563590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</si>
  <si>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</si>
  <si>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</si>
  <si>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</si>
  <si>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</si>
  <si>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013254000</t>
  </si>
  <si>
    <t>Dokumentace skutečného provedení stavby</t>
  </si>
  <si>
    <t>1627237480</t>
  </si>
  <si>
    <t>https://podminky.urs.cz/item/CS_URS_2024_01/013254000</t>
  </si>
  <si>
    <t>VRN3</t>
  </si>
  <si>
    <t>Zařízení staveniště</t>
  </si>
  <si>
    <t>032903000</t>
  </si>
  <si>
    <t>-491734467</t>
  </si>
  <si>
    <t>https://podminky.urs.cz/item/CS_URS_2024_01/032903000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</si>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</sst>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2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998771102" TargetMode="External"/><Relationship Id="rId68" Type="http://schemas.openxmlformats.org/officeDocument/2006/relationships/hyperlink" Target="https://podminky.urs.cz/item/CS_URS_2024_01/78116102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6491851" TargetMode="External"/><Relationship Id="rId58" Type="http://schemas.openxmlformats.org/officeDocument/2006/relationships/hyperlink" Target="https://podminky.urs.cz/item/CS_URS_2024_01/767646411" TargetMode="External"/><Relationship Id="rId66" Type="http://schemas.openxmlformats.org/officeDocument/2006/relationships/hyperlink" Target="https://podminky.urs.cz/item/CS_URS_2024_01/612135001" TargetMode="External"/><Relationship Id="rId74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771121011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2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3411" TargetMode="External"/><Relationship Id="rId64" Type="http://schemas.openxmlformats.org/officeDocument/2006/relationships/hyperlink" Target="https://podminky.urs.cz/item/CS_URS_2024_01/775429121" TargetMode="External"/><Relationship Id="rId69" Type="http://schemas.openxmlformats.org/officeDocument/2006/relationships/hyperlink" Target="https://podminky.urs.cz/item/CS_URS_2024_01/781472216" TargetMode="External"/><Relationship Id="rId77" Type="http://schemas.openxmlformats.org/officeDocument/2006/relationships/hyperlink" Target="https://podminky.urs.cz/item/CS_URS_2024_01/043203003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783301313" TargetMode="Externa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2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7102" TargetMode="External"/><Relationship Id="rId67" Type="http://schemas.openxmlformats.org/officeDocument/2006/relationships/hyperlink" Target="https://podminky.urs.cz/item/CS_URS_2024_01/781121011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766691914" TargetMode="External"/><Relationship Id="rId62" Type="http://schemas.openxmlformats.org/officeDocument/2006/relationships/hyperlink" Target="https://podminky.urs.cz/item/CS_URS_2024_01/771574416" TargetMode="External"/><Relationship Id="rId70" Type="http://schemas.openxmlformats.org/officeDocument/2006/relationships/hyperlink" Target="https://podminky.urs.cz/item/CS_URS_2024_01/998781102" TargetMode="External"/><Relationship Id="rId75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2" TargetMode="External"/><Relationship Id="rId57" Type="http://schemas.openxmlformats.org/officeDocument/2006/relationships/hyperlink" Target="https://podminky.urs.cz/item/CS_URS_2024_01/998766102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2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1" TargetMode="External"/><Relationship Id="rId60" Type="http://schemas.openxmlformats.org/officeDocument/2006/relationships/hyperlink" Target="https://podminky.urs.cz/item/CS_URS_2024_01/771111011" TargetMode="External"/><Relationship Id="rId65" Type="http://schemas.openxmlformats.org/officeDocument/2006/relationships/hyperlink" Target="https://podminky.urs.cz/item/CS_URS_2024_01/998775102" TargetMode="External"/><Relationship Id="rId73" Type="http://schemas.openxmlformats.org/officeDocument/2006/relationships/hyperlink" Target="https://podminky.urs.cz/item/CS_URS_2024_01/783314201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2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660001" TargetMode="External"/><Relationship Id="rId76" Type="http://schemas.openxmlformats.org/officeDocument/2006/relationships/hyperlink" Target="https://podminky.urs.cz/item/CS_URS_2024_01/78421112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3306805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998771103" TargetMode="External"/><Relationship Id="rId68" Type="http://schemas.openxmlformats.org/officeDocument/2006/relationships/hyperlink" Target="https://podminky.urs.cz/item/CS_URS_2024_01/78116102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6491851" TargetMode="External"/><Relationship Id="rId58" Type="http://schemas.openxmlformats.org/officeDocument/2006/relationships/hyperlink" Target="https://podminky.urs.cz/item/CS_URS_2024_01/767646411" TargetMode="External"/><Relationship Id="rId66" Type="http://schemas.openxmlformats.org/officeDocument/2006/relationships/hyperlink" Target="https://podminky.urs.cz/item/CS_URS_2024_01/612135001" TargetMode="External"/><Relationship Id="rId74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771121011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3411" TargetMode="External"/><Relationship Id="rId64" Type="http://schemas.openxmlformats.org/officeDocument/2006/relationships/hyperlink" Target="https://podminky.urs.cz/item/CS_URS_2024_01/775429121" TargetMode="External"/><Relationship Id="rId69" Type="http://schemas.openxmlformats.org/officeDocument/2006/relationships/hyperlink" Target="https://podminky.urs.cz/item/CS_URS_2024_01/781472216" TargetMode="External"/><Relationship Id="rId77" Type="http://schemas.openxmlformats.org/officeDocument/2006/relationships/hyperlink" Target="https://podminky.urs.cz/item/CS_URS_2024_01/043203003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783301313" TargetMode="Externa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7103" TargetMode="External"/><Relationship Id="rId67" Type="http://schemas.openxmlformats.org/officeDocument/2006/relationships/hyperlink" Target="https://podminky.urs.cz/item/CS_URS_2024_01/781121011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766691914" TargetMode="External"/><Relationship Id="rId62" Type="http://schemas.openxmlformats.org/officeDocument/2006/relationships/hyperlink" Target="https://podminky.urs.cz/item/CS_URS_2024_01/771574416" TargetMode="External"/><Relationship Id="rId70" Type="http://schemas.openxmlformats.org/officeDocument/2006/relationships/hyperlink" Target="https://podminky.urs.cz/item/CS_URS_2024_01/998781103" TargetMode="External"/><Relationship Id="rId75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998766103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71111011" TargetMode="External"/><Relationship Id="rId65" Type="http://schemas.openxmlformats.org/officeDocument/2006/relationships/hyperlink" Target="https://podminky.urs.cz/item/CS_URS_2024_01/998775103" TargetMode="External"/><Relationship Id="rId73" Type="http://schemas.openxmlformats.org/officeDocument/2006/relationships/hyperlink" Target="https://podminky.urs.cz/item/CS_URS_2024_01/783314201" TargetMode="External"/><Relationship Id="rId78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4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660001" TargetMode="External"/><Relationship Id="rId76" Type="http://schemas.openxmlformats.org/officeDocument/2006/relationships/hyperlink" Target="https://podminky.urs.cz/item/CS_URS_2024_01/78421112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3306805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998771103" TargetMode="External"/><Relationship Id="rId68" Type="http://schemas.openxmlformats.org/officeDocument/2006/relationships/hyperlink" Target="https://podminky.urs.cz/item/CS_URS_2024_01/78116102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6491851" TargetMode="External"/><Relationship Id="rId58" Type="http://schemas.openxmlformats.org/officeDocument/2006/relationships/hyperlink" Target="https://podminky.urs.cz/item/CS_URS_2024_01/767646411" TargetMode="External"/><Relationship Id="rId66" Type="http://schemas.openxmlformats.org/officeDocument/2006/relationships/hyperlink" Target="https://podminky.urs.cz/item/CS_URS_2024_01/612135001" TargetMode="External"/><Relationship Id="rId74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771121011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3411" TargetMode="External"/><Relationship Id="rId64" Type="http://schemas.openxmlformats.org/officeDocument/2006/relationships/hyperlink" Target="https://podminky.urs.cz/item/CS_URS_2024_01/775429121" TargetMode="External"/><Relationship Id="rId69" Type="http://schemas.openxmlformats.org/officeDocument/2006/relationships/hyperlink" Target="https://podminky.urs.cz/item/CS_URS_2024_01/781472216" TargetMode="External"/><Relationship Id="rId77" Type="http://schemas.openxmlformats.org/officeDocument/2006/relationships/hyperlink" Target="https://podminky.urs.cz/item/CS_URS_2024_01/043203003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783301313" TargetMode="Externa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7103" TargetMode="External"/><Relationship Id="rId67" Type="http://schemas.openxmlformats.org/officeDocument/2006/relationships/hyperlink" Target="https://podminky.urs.cz/item/CS_URS_2024_01/781121011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766691914" TargetMode="External"/><Relationship Id="rId62" Type="http://schemas.openxmlformats.org/officeDocument/2006/relationships/hyperlink" Target="https://podminky.urs.cz/item/CS_URS_2024_01/771574416" TargetMode="External"/><Relationship Id="rId70" Type="http://schemas.openxmlformats.org/officeDocument/2006/relationships/hyperlink" Target="https://podminky.urs.cz/item/CS_URS_2024_01/998781103" TargetMode="External"/><Relationship Id="rId75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998766103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71111011" TargetMode="External"/><Relationship Id="rId65" Type="http://schemas.openxmlformats.org/officeDocument/2006/relationships/hyperlink" Target="https://podminky.urs.cz/item/CS_URS_2024_01/998775103" TargetMode="External"/><Relationship Id="rId73" Type="http://schemas.openxmlformats.org/officeDocument/2006/relationships/hyperlink" Target="https://podminky.urs.cz/item/CS_URS_2024_01/783314201" TargetMode="External"/><Relationship Id="rId78" Type="http://schemas.openxmlformats.org/officeDocument/2006/relationships/drawing" Target="../drawings/drawing4.xm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660001" TargetMode="External"/><Relationship Id="rId76" Type="http://schemas.openxmlformats.org/officeDocument/2006/relationships/hyperlink" Target="https://podminky.urs.cz/item/CS_URS_2024_01/78421112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3306805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771121011" TargetMode="External"/><Relationship Id="rId68" Type="http://schemas.openxmlformats.org/officeDocument/2006/relationships/hyperlink" Target="https://podminky.urs.cz/item/CS_URS_2024_01/61213500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3164541" TargetMode="External"/><Relationship Id="rId58" Type="http://schemas.openxmlformats.org/officeDocument/2006/relationships/hyperlink" Target="https://podminky.urs.cz/item/CS_URS_2024_01/766693411" TargetMode="External"/><Relationship Id="rId66" Type="http://schemas.openxmlformats.org/officeDocument/2006/relationships/hyperlink" Target="https://podminky.urs.cz/item/CS_URS_2024_01/775429121" TargetMode="External"/><Relationship Id="rId74" Type="http://schemas.openxmlformats.org/officeDocument/2006/relationships/hyperlink" Target="https://podminky.urs.cz/item/CS_URS_2024_01/783301313" TargetMode="External"/><Relationship Id="rId79" Type="http://schemas.openxmlformats.org/officeDocument/2006/relationships/hyperlink" Target="https://podminky.urs.cz/item/CS_URS_2024_01/043203003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998767103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1914" TargetMode="External"/><Relationship Id="rId64" Type="http://schemas.openxmlformats.org/officeDocument/2006/relationships/hyperlink" Target="https://podminky.urs.cz/item/CS_URS_2024_01/771574416" TargetMode="External"/><Relationship Id="rId69" Type="http://schemas.openxmlformats.org/officeDocument/2006/relationships/hyperlink" Target="https://podminky.urs.cz/item/CS_URS_2024_01/781121011" TargetMode="External"/><Relationship Id="rId77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998781103" TargetMode="External"/><Relationship Id="rId80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6103" TargetMode="External"/><Relationship Id="rId67" Type="http://schemas.openxmlformats.org/officeDocument/2006/relationships/hyperlink" Target="https://podminky.urs.cz/item/CS_URS_2024_01/998775103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998763303" TargetMode="External"/><Relationship Id="rId62" Type="http://schemas.openxmlformats.org/officeDocument/2006/relationships/hyperlink" Target="https://podminky.urs.cz/item/CS_URS_2024_01/771111011" TargetMode="External"/><Relationship Id="rId70" Type="http://schemas.openxmlformats.org/officeDocument/2006/relationships/hyperlink" Target="https://podminky.urs.cz/item/CS_URS_2024_01/781161021" TargetMode="External"/><Relationship Id="rId75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766660001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67646411" TargetMode="External"/><Relationship Id="rId65" Type="http://schemas.openxmlformats.org/officeDocument/2006/relationships/hyperlink" Target="https://podminky.urs.cz/item/CS_URS_2024_01/998771103" TargetMode="External"/><Relationship Id="rId73" Type="http://schemas.openxmlformats.org/officeDocument/2006/relationships/hyperlink" Target="https://podminky.urs.cz/item/CS_URS_2024_01/783306805" TargetMode="External"/><Relationship Id="rId78" Type="http://schemas.openxmlformats.org/officeDocument/2006/relationships/hyperlink" Target="https://podminky.urs.cz/item/CS_URS_2024_01/78421112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49185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1472216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771121011" TargetMode="External"/><Relationship Id="rId68" Type="http://schemas.openxmlformats.org/officeDocument/2006/relationships/hyperlink" Target="https://podminky.urs.cz/item/CS_URS_2024_01/61213500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3164541" TargetMode="External"/><Relationship Id="rId58" Type="http://schemas.openxmlformats.org/officeDocument/2006/relationships/hyperlink" Target="https://podminky.urs.cz/item/CS_URS_2024_01/766693411" TargetMode="External"/><Relationship Id="rId66" Type="http://schemas.openxmlformats.org/officeDocument/2006/relationships/hyperlink" Target="https://podminky.urs.cz/item/CS_URS_2024_01/775429121" TargetMode="External"/><Relationship Id="rId74" Type="http://schemas.openxmlformats.org/officeDocument/2006/relationships/hyperlink" Target="https://podminky.urs.cz/item/CS_URS_2024_01/783301313" TargetMode="External"/><Relationship Id="rId79" Type="http://schemas.openxmlformats.org/officeDocument/2006/relationships/hyperlink" Target="https://podminky.urs.cz/item/CS_URS_2024_01/043203003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998767103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1914" TargetMode="External"/><Relationship Id="rId64" Type="http://schemas.openxmlformats.org/officeDocument/2006/relationships/hyperlink" Target="https://podminky.urs.cz/item/CS_URS_2024_01/771574416" TargetMode="External"/><Relationship Id="rId69" Type="http://schemas.openxmlformats.org/officeDocument/2006/relationships/hyperlink" Target="https://podminky.urs.cz/item/CS_URS_2024_01/781121011" TargetMode="External"/><Relationship Id="rId77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998781103" TargetMode="External"/><Relationship Id="rId80" Type="http://schemas.openxmlformats.org/officeDocument/2006/relationships/drawing" Target="../drawings/drawing6.xm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6103" TargetMode="External"/><Relationship Id="rId67" Type="http://schemas.openxmlformats.org/officeDocument/2006/relationships/hyperlink" Target="https://podminky.urs.cz/item/CS_URS_2024_01/998775103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998763303" TargetMode="External"/><Relationship Id="rId62" Type="http://schemas.openxmlformats.org/officeDocument/2006/relationships/hyperlink" Target="https://podminky.urs.cz/item/CS_URS_2024_01/771111011" TargetMode="External"/><Relationship Id="rId70" Type="http://schemas.openxmlformats.org/officeDocument/2006/relationships/hyperlink" Target="https://podminky.urs.cz/item/CS_URS_2024_01/781161021" TargetMode="External"/><Relationship Id="rId75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766660001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67646411" TargetMode="External"/><Relationship Id="rId65" Type="http://schemas.openxmlformats.org/officeDocument/2006/relationships/hyperlink" Target="https://podminky.urs.cz/item/CS_URS_2024_01/998771103" TargetMode="External"/><Relationship Id="rId73" Type="http://schemas.openxmlformats.org/officeDocument/2006/relationships/hyperlink" Target="https://podminky.urs.cz/item/CS_URS_2024_01/783306805" TargetMode="External"/><Relationship Id="rId78" Type="http://schemas.openxmlformats.org/officeDocument/2006/relationships/hyperlink" Target="https://podminky.urs.cz/item/CS_URS_2024_01/78421112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49185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1472216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771121011" TargetMode="External"/><Relationship Id="rId68" Type="http://schemas.openxmlformats.org/officeDocument/2006/relationships/hyperlink" Target="https://podminky.urs.cz/item/CS_URS_2024_01/61213500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3164541" TargetMode="External"/><Relationship Id="rId58" Type="http://schemas.openxmlformats.org/officeDocument/2006/relationships/hyperlink" Target="https://podminky.urs.cz/item/CS_URS_2024_01/766693411" TargetMode="External"/><Relationship Id="rId66" Type="http://schemas.openxmlformats.org/officeDocument/2006/relationships/hyperlink" Target="https://podminky.urs.cz/item/CS_URS_2024_01/775429121" TargetMode="External"/><Relationship Id="rId74" Type="http://schemas.openxmlformats.org/officeDocument/2006/relationships/hyperlink" Target="https://podminky.urs.cz/item/CS_URS_2024_01/783301313" TargetMode="External"/><Relationship Id="rId79" Type="http://schemas.openxmlformats.org/officeDocument/2006/relationships/hyperlink" Target="https://podminky.urs.cz/item/CS_URS_2024_01/043203003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998767103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1914" TargetMode="External"/><Relationship Id="rId64" Type="http://schemas.openxmlformats.org/officeDocument/2006/relationships/hyperlink" Target="https://podminky.urs.cz/item/CS_URS_2024_01/771574416" TargetMode="External"/><Relationship Id="rId69" Type="http://schemas.openxmlformats.org/officeDocument/2006/relationships/hyperlink" Target="https://podminky.urs.cz/item/CS_URS_2024_01/781121011" TargetMode="External"/><Relationship Id="rId77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998781103" TargetMode="External"/><Relationship Id="rId80" Type="http://schemas.openxmlformats.org/officeDocument/2006/relationships/drawing" Target="../drawings/drawing7.xm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6103" TargetMode="External"/><Relationship Id="rId67" Type="http://schemas.openxmlformats.org/officeDocument/2006/relationships/hyperlink" Target="https://podminky.urs.cz/item/CS_URS_2024_01/998775103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998763303" TargetMode="External"/><Relationship Id="rId62" Type="http://schemas.openxmlformats.org/officeDocument/2006/relationships/hyperlink" Target="https://podminky.urs.cz/item/CS_URS_2024_01/771111011" TargetMode="External"/><Relationship Id="rId70" Type="http://schemas.openxmlformats.org/officeDocument/2006/relationships/hyperlink" Target="https://podminky.urs.cz/item/CS_URS_2024_01/781161021" TargetMode="External"/><Relationship Id="rId75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766660001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67646411" TargetMode="External"/><Relationship Id="rId65" Type="http://schemas.openxmlformats.org/officeDocument/2006/relationships/hyperlink" Target="https://podminky.urs.cz/item/CS_URS_2024_01/998771103" TargetMode="External"/><Relationship Id="rId73" Type="http://schemas.openxmlformats.org/officeDocument/2006/relationships/hyperlink" Target="https://podminky.urs.cz/item/CS_URS_2024_01/783306805" TargetMode="External"/><Relationship Id="rId78" Type="http://schemas.openxmlformats.org/officeDocument/2006/relationships/hyperlink" Target="https://podminky.urs.cz/item/CS_URS_2024_01/78421112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49185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1472216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771121011" TargetMode="External"/><Relationship Id="rId68" Type="http://schemas.openxmlformats.org/officeDocument/2006/relationships/hyperlink" Target="https://podminky.urs.cz/item/CS_URS_2024_01/61213500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3164541" TargetMode="External"/><Relationship Id="rId58" Type="http://schemas.openxmlformats.org/officeDocument/2006/relationships/hyperlink" Target="https://podminky.urs.cz/item/CS_URS_2024_01/766693411" TargetMode="External"/><Relationship Id="rId66" Type="http://schemas.openxmlformats.org/officeDocument/2006/relationships/hyperlink" Target="https://podminky.urs.cz/item/CS_URS_2024_01/775429121" TargetMode="External"/><Relationship Id="rId74" Type="http://schemas.openxmlformats.org/officeDocument/2006/relationships/hyperlink" Target="https://podminky.urs.cz/item/CS_URS_2024_01/783301313" TargetMode="External"/><Relationship Id="rId79" Type="http://schemas.openxmlformats.org/officeDocument/2006/relationships/hyperlink" Target="https://podminky.urs.cz/item/CS_URS_2024_01/043203003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998767103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1914" TargetMode="External"/><Relationship Id="rId64" Type="http://schemas.openxmlformats.org/officeDocument/2006/relationships/hyperlink" Target="https://podminky.urs.cz/item/CS_URS_2024_01/771574416" TargetMode="External"/><Relationship Id="rId69" Type="http://schemas.openxmlformats.org/officeDocument/2006/relationships/hyperlink" Target="https://podminky.urs.cz/item/CS_URS_2024_01/781121011" TargetMode="External"/><Relationship Id="rId77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998781103" TargetMode="External"/><Relationship Id="rId80" Type="http://schemas.openxmlformats.org/officeDocument/2006/relationships/drawing" Target="../drawings/drawing8.xm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6103" TargetMode="External"/><Relationship Id="rId67" Type="http://schemas.openxmlformats.org/officeDocument/2006/relationships/hyperlink" Target="https://podminky.urs.cz/item/CS_URS_2024_01/998775103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998763303" TargetMode="External"/><Relationship Id="rId62" Type="http://schemas.openxmlformats.org/officeDocument/2006/relationships/hyperlink" Target="https://podminky.urs.cz/item/CS_URS_2024_01/771111011" TargetMode="External"/><Relationship Id="rId70" Type="http://schemas.openxmlformats.org/officeDocument/2006/relationships/hyperlink" Target="https://podminky.urs.cz/item/CS_URS_2024_01/781161021" TargetMode="External"/><Relationship Id="rId75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766660001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67646411" TargetMode="External"/><Relationship Id="rId65" Type="http://schemas.openxmlformats.org/officeDocument/2006/relationships/hyperlink" Target="https://podminky.urs.cz/item/CS_URS_2024_01/998771103" TargetMode="External"/><Relationship Id="rId73" Type="http://schemas.openxmlformats.org/officeDocument/2006/relationships/hyperlink" Target="https://podminky.urs.cz/item/CS_URS_2024_01/783306805" TargetMode="External"/><Relationship Id="rId78" Type="http://schemas.openxmlformats.org/officeDocument/2006/relationships/hyperlink" Target="https://podminky.urs.cz/item/CS_URS_2024_01/78421112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49185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1472216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771121011" TargetMode="External"/><Relationship Id="rId68" Type="http://schemas.openxmlformats.org/officeDocument/2006/relationships/hyperlink" Target="https://podminky.urs.cz/item/CS_URS_2024_01/61213500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3164541" TargetMode="External"/><Relationship Id="rId58" Type="http://schemas.openxmlformats.org/officeDocument/2006/relationships/hyperlink" Target="https://podminky.urs.cz/item/CS_URS_2024_01/766693411" TargetMode="External"/><Relationship Id="rId66" Type="http://schemas.openxmlformats.org/officeDocument/2006/relationships/hyperlink" Target="https://podminky.urs.cz/item/CS_URS_2024_01/775429121" TargetMode="External"/><Relationship Id="rId74" Type="http://schemas.openxmlformats.org/officeDocument/2006/relationships/hyperlink" Target="https://podminky.urs.cz/item/CS_URS_2024_01/783301313" TargetMode="External"/><Relationship Id="rId79" Type="http://schemas.openxmlformats.org/officeDocument/2006/relationships/hyperlink" Target="https://podminky.urs.cz/item/CS_URS_2024_01/043203003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998767103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1914" TargetMode="External"/><Relationship Id="rId64" Type="http://schemas.openxmlformats.org/officeDocument/2006/relationships/hyperlink" Target="https://podminky.urs.cz/item/CS_URS_2024_01/771574416" TargetMode="External"/><Relationship Id="rId69" Type="http://schemas.openxmlformats.org/officeDocument/2006/relationships/hyperlink" Target="https://podminky.urs.cz/item/CS_URS_2024_01/781121011" TargetMode="External"/><Relationship Id="rId77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998781103" TargetMode="External"/><Relationship Id="rId80" Type="http://schemas.openxmlformats.org/officeDocument/2006/relationships/drawing" Target="../drawings/drawing9.xm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6103" TargetMode="External"/><Relationship Id="rId67" Type="http://schemas.openxmlformats.org/officeDocument/2006/relationships/hyperlink" Target="https://podminky.urs.cz/item/CS_URS_2024_01/998775103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998763303" TargetMode="External"/><Relationship Id="rId62" Type="http://schemas.openxmlformats.org/officeDocument/2006/relationships/hyperlink" Target="https://podminky.urs.cz/item/CS_URS_2024_01/771111011" TargetMode="External"/><Relationship Id="rId70" Type="http://schemas.openxmlformats.org/officeDocument/2006/relationships/hyperlink" Target="https://podminky.urs.cz/item/CS_URS_2024_01/781161021" TargetMode="External"/><Relationship Id="rId75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766660001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67646411" TargetMode="External"/><Relationship Id="rId65" Type="http://schemas.openxmlformats.org/officeDocument/2006/relationships/hyperlink" Target="https://podminky.urs.cz/item/CS_URS_2024_01/998771103" TargetMode="External"/><Relationship Id="rId73" Type="http://schemas.openxmlformats.org/officeDocument/2006/relationships/hyperlink" Target="https://podminky.urs.cz/item/CS_URS_2024_01/783306805" TargetMode="External"/><Relationship Id="rId78" Type="http://schemas.openxmlformats.org/officeDocument/2006/relationships/hyperlink" Target="https://podminky.urs.cz/item/CS_URS_2024_01/78421112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49185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1472216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74003" TargetMode="External"/><Relationship Id="rId21" Type="http://schemas.openxmlformats.org/officeDocument/2006/relationships/hyperlink" Target="https://podminky.urs.cz/item/CS_URS_2024_01/998711103" TargetMode="External"/><Relationship Id="rId42" Type="http://schemas.openxmlformats.org/officeDocument/2006/relationships/hyperlink" Target="https://podminky.urs.cz/item/CS_URS_2024_01/725822611" TargetMode="External"/><Relationship Id="rId47" Type="http://schemas.openxmlformats.org/officeDocument/2006/relationships/hyperlink" Target="https://podminky.urs.cz/item/CS_URS_2024_01/741310251" TargetMode="External"/><Relationship Id="rId63" Type="http://schemas.openxmlformats.org/officeDocument/2006/relationships/hyperlink" Target="https://podminky.urs.cz/item/CS_URS_2024_01/771121011" TargetMode="External"/><Relationship Id="rId68" Type="http://schemas.openxmlformats.org/officeDocument/2006/relationships/hyperlink" Target="https://podminky.urs.cz/item/CS_URS_2024_01/612135001" TargetMode="External"/><Relationship Id="rId16" Type="http://schemas.openxmlformats.org/officeDocument/2006/relationships/hyperlink" Target="https://podminky.urs.cz/item/CS_URS_2024_01/997013607" TargetMode="External"/><Relationship Id="rId11" Type="http://schemas.openxmlformats.org/officeDocument/2006/relationships/hyperlink" Target="https://podminky.urs.cz/item/CS_URS_2024_01/978013191" TargetMode="External"/><Relationship Id="rId24" Type="http://schemas.openxmlformats.org/officeDocument/2006/relationships/hyperlink" Target="https://podminky.urs.cz/item/CS_URS_2024_01/721174043" TargetMode="External"/><Relationship Id="rId32" Type="http://schemas.openxmlformats.org/officeDocument/2006/relationships/hyperlink" Target="https://podminky.urs.cz/item/CS_URS_2024_01/725810811" TargetMode="External"/><Relationship Id="rId37" Type="http://schemas.openxmlformats.org/officeDocument/2006/relationships/hyperlink" Target="https://podminky.urs.cz/item/CS_URS_2024_01/725813111" TargetMode="External"/><Relationship Id="rId40" Type="http://schemas.openxmlformats.org/officeDocument/2006/relationships/hyperlink" Target="https://podminky.urs.cz/item/CS_URS_2024_01/725241901" TargetMode="External"/><Relationship Id="rId45" Type="http://schemas.openxmlformats.org/officeDocument/2006/relationships/hyperlink" Target="https://podminky.urs.cz/item/CS_URS_2024_01/741372012" TargetMode="External"/><Relationship Id="rId53" Type="http://schemas.openxmlformats.org/officeDocument/2006/relationships/hyperlink" Target="https://podminky.urs.cz/item/CS_URS_2024_01/763164541" TargetMode="External"/><Relationship Id="rId58" Type="http://schemas.openxmlformats.org/officeDocument/2006/relationships/hyperlink" Target="https://podminky.urs.cz/item/CS_URS_2024_01/766693411" TargetMode="External"/><Relationship Id="rId66" Type="http://schemas.openxmlformats.org/officeDocument/2006/relationships/hyperlink" Target="https://podminky.urs.cz/item/CS_URS_2024_01/775429121" TargetMode="External"/><Relationship Id="rId74" Type="http://schemas.openxmlformats.org/officeDocument/2006/relationships/hyperlink" Target="https://podminky.urs.cz/item/CS_URS_2024_01/783301313" TargetMode="External"/><Relationship Id="rId79" Type="http://schemas.openxmlformats.org/officeDocument/2006/relationships/hyperlink" Target="https://podminky.urs.cz/item/CS_URS_2024_01/043203003" TargetMode="External"/><Relationship Id="rId5" Type="http://schemas.openxmlformats.org/officeDocument/2006/relationships/hyperlink" Target="https://podminky.urs.cz/item/CS_URS_2024_01/612321141" TargetMode="External"/><Relationship Id="rId61" Type="http://schemas.openxmlformats.org/officeDocument/2006/relationships/hyperlink" Target="https://podminky.urs.cz/item/CS_URS_2024_01/998767103" TargetMode="External"/><Relationship Id="rId19" Type="http://schemas.openxmlformats.org/officeDocument/2006/relationships/hyperlink" Target="https://podminky.urs.cz/item/CS_URS_2024_01/711191101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21174004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34" TargetMode="External"/><Relationship Id="rId35" Type="http://schemas.openxmlformats.org/officeDocument/2006/relationships/hyperlink" Target="https://podminky.urs.cz/item/CS_URS_2024_01/725110811" TargetMode="External"/><Relationship Id="rId43" Type="http://schemas.openxmlformats.org/officeDocument/2006/relationships/hyperlink" Target="https://podminky.urs.cz/item/CS_URS_2024_01/998725103" TargetMode="External"/><Relationship Id="rId48" Type="http://schemas.openxmlformats.org/officeDocument/2006/relationships/hyperlink" Target="https://podminky.urs.cz/item/CS_URS_2024_01/741310201" TargetMode="External"/><Relationship Id="rId56" Type="http://schemas.openxmlformats.org/officeDocument/2006/relationships/hyperlink" Target="https://podminky.urs.cz/item/CS_URS_2024_01/766691914" TargetMode="External"/><Relationship Id="rId64" Type="http://schemas.openxmlformats.org/officeDocument/2006/relationships/hyperlink" Target="https://podminky.urs.cz/item/CS_URS_2024_01/771574416" TargetMode="External"/><Relationship Id="rId69" Type="http://schemas.openxmlformats.org/officeDocument/2006/relationships/hyperlink" Target="https://podminky.urs.cz/item/CS_URS_2024_01/781121011" TargetMode="External"/><Relationship Id="rId77" Type="http://schemas.openxmlformats.org/officeDocument/2006/relationships/hyperlink" Target="https://podminky.urs.cz/item/CS_URS_2024_01/784181101" TargetMode="External"/><Relationship Id="rId8" Type="http://schemas.openxmlformats.org/officeDocument/2006/relationships/hyperlink" Target="https://podminky.urs.cz/item/CS_URS_2024_01/971033331" TargetMode="External"/><Relationship Id="rId51" Type="http://schemas.openxmlformats.org/officeDocument/2006/relationships/hyperlink" Target="https://podminky.urs.cz/item/CS_URS_2024_01/751398021" TargetMode="External"/><Relationship Id="rId72" Type="http://schemas.openxmlformats.org/officeDocument/2006/relationships/hyperlink" Target="https://podminky.urs.cz/item/CS_URS_2024_01/998781103" TargetMode="External"/><Relationship Id="rId80" Type="http://schemas.openxmlformats.org/officeDocument/2006/relationships/drawing" Target="../drawings/drawing10.xml"/><Relationship Id="rId3" Type="http://schemas.openxmlformats.org/officeDocument/2006/relationships/hyperlink" Target="https://podminky.urs.cz/item/CS_URS_2024_01/61132114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998721103" TargetMode="External"/><Relationship Id="rId33" Type="http://schemas.openxmlformats.org/officeDocument/2006/relationships/hyperlink" Target="https://podminky.urs.cz/item/CS_URS_2024_01/725820801" TargetMode="External"/><Relationship Id="rId38" Type="http://schemas.openxmlformats.org/officeDocument/2006/relationships/hyperlink" Target="https://podminky.urs.cz/item/CS_URS_2024_01/725112011" TargetMode="External"/><Relationship Id="rId46" Type="http://schemas.openxmlformats.org/officeDocument/2006/relationships/hyperlink" Target="https://podminky.urs.cz/item/CS_URS_2024_01/741313043" TargetMode="External"/><Relationship Id="rId59" Type="http://schemas.openxmlformats.org/officeDocument/2006/relationships/hyperlink" Target="https://podminky.urs.cz/item/CS_URS_2024_01/998766103" TargetMode="External"/><Relationship Id="rId67" Type="http://schemas.openxmlformats.org/officeDocument/2006/relationships/hyperlink" Target="https://podminky.urs.cz/item/CS_URS_2024_01/998775103" TargetMode="External"/><Relationship Id="rId20" Type="http://schemas.openxmlformats.org/officeDocument/2006/relationships/hyperlink" Target="https://podminky.urs.cz/item/CS_URS_2024_01/711192101" TargetMode="External"/><Relationship Id="rId41" Type="http://schemas.openxmlformats.org/officeDocument/2006/relationships/hyperlink" Target="https://podminky.urs.cz/item/CS_URS_2024_01/725865501" TargetMode="External"/><Relationship Id="rId54" Type="http://schemas.openxmlformats.org/officeDocument/2006/relationships/hyperlink" Target="https://podminky.urs.cz/item/CS_URS_2024_01/998763303" TargetMode="External"/><Relationship Id="rId62" Type="http://schemas.openxmlformats.org/officeDocument/2006/relationships/hyperlink" Target="https://podminky.urs.cz/item/CS_URS_2024_01/771111011" TargetMode="External"/><Relationship Id="rId70" Type="http://schemas.openxmlformats.org/officeDocument/2006/relationships/hyperlink" Target="https://podminky.urs.cz/item/CS_URS_2024_01/781161021" TargetMode="External"/><Relationship Id="rId75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21174005" TargetMode="External"/><Relationship Id="rId28" Type="http://schemas.openxmlformats.org/officeDocument/2006/relationships/hyperlink" Target="https://podminky.urs.cz/item/CS_URS_2024_01/722181212" TargetMode="External"/><Relationship Id="rId36" Type="http://schemas.openxmlformats.org/officeDocument/2006/relationships/hyperlink" Target="https://podminky.urs.cz/item/CS_URS_2024_01/725210821" TargetMode="External"/><Relationship Id="rId49" Type="http://schemas.openxmlformats.org/officeDocument/2006/relationships/hyperlink" Target="https://podminky.urs.cz/item/CS_URS_2024_01/998741103" TargetMode="External"/><Relationship Id="rId57" Type="http://schemas.openxmlformats.org/officeDocument/2006/relationships/hyperlink" Target="https://podminky.urs.cz/item/CS_URS_2024_01/766660001" TargetMode="External"/><Relationship Id="rId10" Type="http://schemas.openxmlformats.org/officeDocument/2006/relationships/hyperlink" Target="https://podminky.urs.cz/item/CS_URS_2024_01/978011191" TargetMode="External"/><Relationship Id="rId31" Type="http://schemas.openxmlformats.org/officeDocument/2006/relationships/hyperlink" Target="https://podminky.urs.cz/item/CS_URS_2024_01/998722103" TargetMode="External"/><Relationship Id="rId44" Type="http://schemas.openxmlformats.org/officeDocument/2006/relationships/hyperlink" Target="https://podminky.urs.cz/item/CS_URS_2024_01/741371813" TargetMode="External"/><Relationship Id="rId52" Type="http://schemas.openxmlformats.org/officeDocument/2006/relationships/hyperlink" Target="https://podminky.urs.cz/item/CS_URS_2024_01/998751102" TargetMode="External"/><Relationship Id="rId60" Type="http://schemas.openxmlformats.org/officeDocument/2006/relationships/hyperlink" Target="https://podminky.urs.cz/item/CS_URS_2024_01/767646411" TargetMode="External"/><Relationship Id="rId65" Type="http://schemas.openxmlformats.org/officeDocument/2006/relationships/hyperlink" Target="https://podminky.urs.cz/item/CS_URS_2024_01/998771103" TargetMode="External"/><Relationship Id="rId73" Type="http://schemas.openxmlformats.org/officeDocument/2006/relationships/hyperlink" Target="https://podminky.urs.cz/item/CS_URS_2024_01/783306805" TargetMode="External"/><Relationship Id="rId78" Type="http://schemas.openxmlformats.org/officeDocument/2006/relationships/hyperlink" Target="https://podminky.urs.cz/item/CS_URS_2024_01/78421112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116" TargetMode="External"/><Relationship Id="rId18" Type="http://schemas.openxmlformats.org/officeDocument/2006/relationships/hyperlink" Target="https://podminky.urs.cz/item/CS_URS_2024_01/711131811" TargetMode="External"/><Relationship Id="rId39" Type="http://schemas.openxmlformats.org/officeDocument/2006/relationships/hyperlink" Target="https://podminky.urs.cz/item/CS_URS_2024_01/725291650" TargetMode="External"/><Relationship Id="rId34" Type="http://schemas.openxmlformats.org/officeDocument/2006/relationships/hyperlink" Target="https://podminky.urs.cz/item/CS_URS_2024_01/725840851" TargetMode="External"/><Relationship Id="rId50" Type="http://schemas.openxmlformats.org/officeDocument/2006/relationships/hyperlink" Target="https://podminky.urs.cz/item/CS_URS_2024_01/751398825" TargetMode="External"/><Relationship Id="rId55" Type="http://schemas.openxmlformats.org/officeDocument/2006/relationships/hyperlink" Target="https://podminky.urs.cz/item/CS_URS_2024_01/76649185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965081223" TargetMode="External"/><Relationship Id="rId71" Type="http://schemas.openxmlformats.org/officeDocument/2006/relationships/hyperlink" Target="https://podminky.urs.cz/item/CS_URS_2024_01/781472216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72222015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4_01/032903000" TargetMode="External"/><Relationship Id="rId1" Type="http://schemas.openxmlformats.org/officeDocument/2006/relationships/hyperlink" Target="https://podminky.urs.cz/item/CS_URS_2024_01/0132540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2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4"/>
      <c r="BS13" s="18" t="s">
        <v>6</v>
      </c>
    </row>
    <row r="14" spans="1:74" ht="12.75">
      <c r="B14" s="22"/>
      <c r="C14" s="23"/>
      <c r="D14" s="23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4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31" t="s">
        <v>38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40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41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42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7">
        <v>0.12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7">
        <v>0.12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41" t="s">
        <v>51</v>
      </c>
      <c r="Y35" s="339"/>
      <c r="Z35" s="339"/>
      <c r="AA35" s="339"/>
      <c r="AB35" s="339"/>
      <c r="AC35" s="46"/>
      <c r="AD35" s="46"/>
      <c r="AE35" s="46"/>
      <c r="AF35" s="46"/>
      <c r="AG35" s="46"/>
      <c r="AH35" s="46"/>
      <c r="AI35" s="46"/>
      <c r="AJ35" s="46"/>
      <c r="AK35" s="338">
        <f>SUM(AK26:AK33)</f>
        <v>0</v>
      </c>
      <c r="AL35" s="339"/>
      <c r="AM35" s="339"/>
      <c r="AN35" s="339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066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Rekonstrukce hygienických prostor ISŠT, Benešov, Černoleská 1997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Benešov, Černoleská 1997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6" t="str">
        <f>IF(AN8= "","",AN8)</f>
        <v>28. 6. 2024</v>
      </c>
      <c r="AN47" s="34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Integrovaná střední škola technická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7" t="str">
        <f>IF(E17="","",E17)</f>
        <v>Ing. arch. Ondřej Lovíšek</v>
      </c>
      <c r="AN49" s="348"/>
      <c r="AO49" s="348"/>
      <c r="AP49" s="348"/>
      <c r="AQ49" s="37"/>
      <c r="AR49" s="40"/>
      <c r="AS49" s="349" t="s">
        <v>53</v>
      </c>
      <c r="AT49" s="35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7" t="str">
        <f>IF(E20="","",E20)</f>
        <v xml:space="preserve"> </v>
      </c>
      <c r="AN50" s="348"/>
      <c r="AO50" s="348"/>
      <c r="AP50" s="348"/>
      <c r="AQ50" s="37"/>
      <c r="AR50" s="40"/>
      <c r="AS50" s="351"/>
      <c r="AT50" s="35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6" t="s">
        <v>54</v>
      </c>
      <c r="D52" s="317"/>
      <c r="E52" s="317"/>
      <c r="F52" s="317"/>
      <c r="G52" s="317"/>
      <c r="H52" s="67"/>
      <c r="I52" s="319" t="s">
        <v>55</v>
      </c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45" t="s">
        <v>56</v>
      </c>
      <c r="AH52" s="317"/>
      <c r="AI52" s="317"/>
      <c r="AJ52" s="317"/>
      <c r="AK52" s="317"/>
      <c r="AL52" s="317"/>
      <c r="AM52" s="317"/>
      <c r="AN52" s="319" t="s">
        <v>57</v>
      </c>
      <c r="AO52" s="317"/>
      <c r="AP52" s="317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2">
        <f>ROUND(SUM(AG55:AG64),2)</f>
        <v>0</v>
      </c>
      <c r="AH54" s="322"/>
      <c r="AI54" s="322"/>
      <c r="AJ54" s="322"/>
      <c r="AK54" s="322"/>
      <c r="AL54" s="322"/>
      <c r="AM54" s="322"/>
      <c r="AN54" s="355">
        <f t="shared" ref="AN54:AN64" si="0">SUM(AG54,AT54)</f>
        <v>0</v>
      </c>
      <c r="AO54" s="355"/>
      <c r="AP54" s="355"/>
      <c r="AQ54" s="79" t="s">
        <v>19</v>
      </c>
      <c r="AR54" s="80"/>
      <c r="AS54" s="81">
        <f>ROUND(SUM(AS55:AS64),2)</f>
        <v>0</v>
      </c>
      <c r="AT54" s="82">
        <f t="shared" ref="AT54:AT64" si="1">ROUND(SUM(AV54:AW54),2)</f>
        <v>0</v>
      </c>
      <c r="AU54" s="83">
        <f>ROUND(SUM(AU55:AU64),5)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ROUND(SUM(AZ55:AZ64),2)</f>
        <v>0</v>
      </c>
      <c r="BA54" s="82">
        <f>ROUND(SUM(BA55:BA64),2)</f>
        <v>0</v>
      </c>
      <c r="BB54" s="82">
        <f>ROUND(SUM(BB55:BB64),2)</f>
        <v>0</v>
      </c>
      <c r="BC54" s="82">
        <f>ROUND(SUM(BC55:BC64),2)</f>
        <v>0</v>
      </c>
      <c r="BD54" s="84">
        <f>ROUND(SUM(BD55:BD64),2)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18" t="s">
        <v>78</v>
      </c>
      <c r="E55" s="318"/>
      <c r="F55" s="318"/>
      <c r="G55" s="318"/>
      <c r="H55" s="318"/>
      <c r="I55" s="90"/>
      <c r="J55" s="318" t="s">
        <v>79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43">
        <f>'01 - 2.NP - č. 201 - Koup...'!J30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1" t="s">
        <v>80</v>
      </c>
      <c r="AR55" s="92"/>
      <c r="AS55" s="93">
        <v>0</v>
      </c>
      <c r="AT55" s="94">
        <f t="shared" si="1"/>
        <v>0</v>
      </c>
      <c r="AU55" s="95">
        <f>'01 - 2.NP - č. 201 - Koup...'!P99</f>
        <v>0</v>
      </c>
      <c r="AV55" s="94">
        <f>'01 - 2.NP - č. 201 - Koup...'!J33</f>
        <v>0</v>
      </c>
      <c r="AW55" s="94">
        <f>'01 - 2.NP - č. 201 - Koup...'!J34</f>
        <v>0</v>
      </c>
      <c r="AX55" s="94">
        <f>'01 - 2.NP - č. 201 - Koup...'!J35</f>
        <v>0</v>
      </c>
      <c r="AY55" s="94">
        <f>'01 - 2.NP - č. 201 - Koup...'!J36</f>
        <v>0</v>
      </c>
      <c r="AZ55" s="94">
        <f>'01 - 2.NP - č. 201 - Koup...'!F33</f>
        <v>0</v>
      </c>
      <c r="BA55" s="94">
        <f>'01 - 2.NP - č. 201 - Koup...'!F34</f>
        <v>0</v>
      </c>
      <c r="BB55" s="94">
        <f>'01 - 2.NP - č. 201 - Koup...'!F35</f>
        <v>0</v>
      </c>
      <c r="BC55" s="94">
        <f>'01 - 2.NP - č. 201 - Koup...'!F36</f>
        <v>0</v>
      </c>
      <c r="BD55" s="96">
        <f>'01 - 2.NP - č. 201 - Koup...'!F37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77</v>
      </c>
      <c r="B56" s="88"/>
      <c r="C56" s="89"/>
      <c r="D56" s="318" t="s">
        <v>84</v>
      </c>
      <c r="E56" s="318"/>
      <c r="F56" s="318"/>
      <c r="G56" s="318"/>
      <c r="H56" s="318"/>
      <c r="I56" s="90"/>
      <c r="J56" s="318" t="s">
        <v>85</v>
      </c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43">
        <f>'02 - 4.NP - č. 401 - Koup...'!J30</f>
        <v>0</v>
      </c>
      <c r="AH56" s="344"/>
      <c r="AI56" s="344"/>
      <c r="AJ56" s="344"/>
      <c r="AK56" s="344"/>
      <c r="AL56" s="344"/>
      <c r="AM56" s="344"/>
      <c r="AN56" s="343">
        <f t="shared" si="0"/>
        <v>0</v>
      </c>
      <c r="AO56" s="344"/>
      <c r="AP56" s="344"/>
      <c r="AQ56" s="91" t="s">
        <v>80</v>
      </c>
      <c r="AR56" s="92"/>
      <c r="AS56" s="93">
        <v>0</v>
      </c>
      <c r="AT56" s="94">
        <f t="shared" si="1"/>
        <v>0</v>
      </c>
      <c r="AU56" s="95">
        <f>'02 - 4.NP - č. 401 - Koup...'!P99</f>
        <v>0</v>
      </c>
      <c r="AV56" s="94">
        <f>'02 - 4.NP - č. 401 - Koup...'!J33</f>
        <v>0</v>
      </c>
      <c r="AW56" s="94">
        <f>'02 - 4.NP - č. 401 - Koup...'!J34</f>
        <v>0</v>
      </c>
      <c r="AX56" s="94">
        <f>'02 - 4.NP - č. 401 - Koup...'!J35</f>
        <v>0</v>
      </c>
      <c r="AY56" s="94">
        <f>'02 - 4.NP - č. 401 - Koup...'!J36</f>
        <v>0</v>
      </c>
      <c r="AZ56" s="94">
        <f>'02 - 4.NP - č. 401 - Koup...'!F33</f>
        <v>0</v>
      </c>
      <c r="BA56" s="94">
        <f>'02 - 4.NP - č. 401 - Koup...'!F34</f>
        <v>0</v>
      </c>
      <c r="BB56" s="94">
        <f>'02 - 4.NP - č. 401 - Koup...'!F35</f>
        <v>0</v>
      </c>
      <c r="BC56" s="94">
        <f>'02 - 4.NP - č. 401 - Koup...'!F36</f>
        <v>0</v>
      </c>
      <c r="BD56" s="96">
        <f>'02 - 4.NP - č. 401 - Koup...'!F37</f>
        <v>0</v>
      </c>
      <c r="BT56" s="97" t="s">
        <v>81</v>
      </c>
      <c r="BV56" s="97" t="s">
        <v>75</v>
      </c>
      <c r="BW56" s="97" t="s">
        <v>86</v>
      </c>
      <c r="BX56" s="97" t="s">
        <v>5</v>
      </c>
      <c r="CL56" s="97" t="s">
        <v>19</v>
      </c>
      <c r="CM56" s="97" t="s">
        <v>83</v>
      </c>
    </row>
    <row r="57" spans="1:91" s="7" customFormat="1" ht="16.5" customHeight="1">
      <c r="A57" s="87" t="s">
        <v>77</v>
      </c>
      <c r="B57" s="88"/>
      <c r="C57" s="89"/>
      <c r="D57" s="318" t="s">
        <v>87</v>
      </c>
      <c r="E57" s="318"/>
      <c r="F57" s="318"/>
      <c r="G57" s="318"/>
      <c r="H57" s="318"/>
      <c r="I57" s="90"/>
      <c r="J57" s="318" t="s">
        <v>88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43">
        <f>'03 - 5.NP - č. 501 - Koup...'!J30</f>
        <v>0</v>
      </c>
      <c r="AH57" s="344"/>
      <c r="AI57" s="344"/>
      <c r="AJ57" s="344"/>
      <c r="AK57" s="344"/>
      <c r="AL57" s="344"/>
      <c r="AM57" s="344"/>
      <c r="AN57" s="343">
        <f t="shared" si="0"/>
        <v>0</v>
      </c>
      <c r="AO57" s="344"/>
      <c r="AP57" s="344"/>
      <c r="AQ57" s="91" t="s">
        <v>80</v>
      </c>
      <c r="AR57" s="92"/>
      <c r="AS57" s="93">
        <v>0</v>
      </c>
      <c r="AT57" s="94">
        <f t="shared" si="1"/>
        <v>0</v>
      </c>
      <c r="AU57" s="95">
        <f>'03 - 5.NP - č. 501 - Koup...'!P99</f>
        <v>0</v>
      </c>
      <c r="AV57" s="94">
        <f>'03 - 5.NP - č. 501 - Koup...'!J33</f>
        <v>0</v>
      </c>
      <c r="AW57" s="94">
        <f>'03 - 5.NP - č. 501 - Koup...'!J34</f>
        <v>0</v>
      </c>
      <c r="AX57" s="94">
        <f>'03 - 5.NP - č. 501 - Koup...'!J35</f>
        <v>0</v>
      </c>
      <c r="AY57" s="94">
        <f>'03 - 5.NP - č. 501 - Koup...'!J36</f>
        <v>0</v>
      </c>
      <c r="AZ57" s="94">
        <f>'03 - 5.NP - č. 501 - Koup...'!F33</f>
        <v>0</v>
      </c>
      <c r="BA57" s="94">
        <f>'03 - 5.NP - č. 501 - Koup...'!F34</f>
        <v>0</v>
      </c>
      <c r="BB57" s="94">
        <f>'03 - 5.NP - č. 501 - Koup...'!F35</f>
        <v>0</v>
      </c>
      <c r="BC57" s="94">
        <f>'03 - 5.NP - č. 501 - Koup...'!F36</f>
        <v>0</v>
      </c>
      <c r="BD57" s="96">
        <f>'03 - 5.NP - č. 501 - Koup...'!F37</f>
        <v>0</v>
      </c>
      <c r="BT57" s="97" t="s">
        <v>81</v>
      </c>
      <c r="BV57" s="97" t="s">
        <v>75</v>
      </c>
      <c r="BW57" s="97" t="s">
        <v>89</v>
      </c>
      <c r="BX57" s="97" t="s">
        <v>5</v>
      </c>
      <c r="CL57" s="97" t="s">
        <v>19</v>
      </c>
      <c r="CM57" s="97" t="s">
        <v>83</v>
      </c>
    </row>
    <row r="58" spans="1:91" s="7" customFormat="1" ht="16.5" customHeight="1">
      <c r="A58" s="87" t="s">
        <v>77</v>
      </c>
      <c r="B58" s="88"/>
      <c r="C58" s="89"/>
      <c r="D58" s="318" t="s">
        <v>90</v>
      </c>
      <c r="E58" s="318"/>
      <c r="F58" s="318"/>
      <c r="G58" s="318"/>
      <c r="H58" s="318"/>
      <c r="I58" s="90"/>
      <c r="J58" s="318" t="s">
        <v>91</v>
      </c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43">
        <f>'04 - 5.NP - č. 525 - Koup...'!J30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1" t="s">
        <v>80</v>
      </c>
      <c r="AR58" s="92"/>
      <c r="AS58" s="93">
        <v>0</v>
      </c>
      <c r="AT58" s="94">
        <f t="shared" si="1"/>
        <v>0</v>
      </c>
      <c r="AU58" s="95">
        <f>'04 - 5.NP - č. 525 - Koup...'!P100</f>
        <v>0</v>
      </c>
      <c r="AV58" s="94">
        <f>'04 - 5.NP - č. 525 - Koup...'!J33</f>
        <v>0</v>
      </c>
      <c r="AW58" s="94">
        <f>'04 - 5.NP - č. 525 - Koup...'!J34</f>
        <v>0</v>
      </c>
      <c r="AX58" s="94">
        <f>'04 - 5.NP - č. 525 - Koup...'!J35</f>
        <v>0</v>
      </c>
      <c r="AY58" s="94">
        <f>'04 - 5.NP - č. 525 - Koup...'!J36</f>
        <v>0</v>
      </c>
      <c r="AZ58" s="94">
        <f>'04 - 5.NP - č. 525 - Koup...'!F33</f>
        <v>0</v>
      </c>
      <c r="BA58" s="94">
        <f>'04 - 5.NP - č. 525 - Koup...'!F34</f>
        <v>0</v>
      </c>
      <c r="BB58" s="94">
        <f>'04 - 5.NP - č. 525 - Koup...'!F35</f>
        <v>0</v>
      </c>
      <c r="BC58" s="94">
        <f>'04 - 5.NP - č. 525 - Koup...'!F36</f>
        <v>0</v>
      </c>
      <c r="BD58" s="96">
        <f>'04 - 5.NP - č. 525 - Koup...'!F37</f>
        <v>0</v>
      </c>
      <c r="BT58" s="97" t="s">
        <v>81</v>
      </c>
      <c r="BV58" s="97" t="s">
        <v>75</v>
      </c>
      <c r="BW58" s="97" t="s">
        <v>92</v>
      </c>
      <c r="BX58" s="97" t="s">
        <v>5</v>
      </c>
      <c r="CL58" s="97" t="s">
        <v>19</v>
      </c>
      <c r="CM58" s="97" t="s">
        <v>83</v>
      </c>
    </row>
    <row r="59" spans="1:91" s="7" customFormat="1" ht="16.5" customHeight="1">
      <c r="A59" s="87" t="s">
        <v>77</v>
      </c>
      <c r="B59" s="88"/>
      <c r="C59" s="89"/>
      <c r="D59" s="318" t="s">
        <v>93</v>
      </c>
      <c r="E59" s="318"/>
      <c r="F59" s="318"/>
      <c r="G59" s="318"/>
      <c r="H59" s="318"/>
      <c r="I59" s="90"/>
      <c r="J59" s="318" t="s">
        <v>94</v>
      </c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43">
        <f>'05 - 5.NP - č. 526 - Koup...'!J30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1" t="s">
        <v>80</v>
      </c>
      <c r="AR59" s="92"/>
      <c r="AS59" s="93">
        <v>0</v>
      </c>
      <c r="AT59" s="94">
        <f t="shared" si="1"/>
        <v>0</v>
      </c>
      <c r="AU59" s="95">
        <f>'05 - 5.NP - č. 526 - Koup...'!P100</f>
        <v>0</v>
      </c>
      <c r="AV59" s="94">
        <f>'05 - 5.NP - č. 526 - Koup...'!J33</f>
        <v>0</v>
      </c>
      <c r="AW59" s="94">
        <f>'05 - 5.NP - č. 526 - Koup...'!J34</f>
        <v>0</v>
      </c>
      <c r="AX59" s="94">
        <f>'05 - 5.NP - č. 526 - Koup...'!J35</f>
        <v>0</v>
      </c>
      <c r="AY59" s="94">
        <f>'05 - 5.NP - č. 526 - Koup...'!J36</f>
        <v>0</v>
      </c>
      <c r="AZ59" s="94">
        <f>'05 - 5.NP - č. 526 - Koup...'!F33</f>
        <v>0</v>
      </c>
      <c r="BA59" s="94">
        <f>'05 - 5.NP - č. 526 - Koup...'!F34</f>
        <v>0</v>
      </c>
      <c r="BB59" s="94">
        <f>'05 - 5.NP - č. 526 - Koup...'!F35</f>
        <v>0</v>
      </c>
      <c r="BC59" s="94">
        <f>'05 - 5.NP - č. 526 - Koup...'!F36</f>
        <v>0</v>
      </c>
      <c r="BD59" s="96">
        <f>'05 - 5.NP - č. 526 - Koup...'!F37</f>
        <v>0</v>
      </c>
      <c r="BT59" s="97" t="s">
        <v>81</v>
      </c>
      <c r="BV59" s="97" t="s">
        <v>75</v>
      </c>
      <c r="BW59" s="97" t="s">
        <v>95</v>
      </c>
      <c r="BX59" s="97" t="s">
        <v>5</v>
      </c>
      <c r="CL59" s="97" t="s">
        <v>19</v>
      </c>
      <c r="CM59" s="97" t="s">
        <v>83</v>
      </c>
    </row>
    <row r="60" spans="1:91" s="7" customFormat="1" ht="16.5" customHeight="1">
      <c r="A60" s="87" t="s">
        <v>77</v>
      </c>
      <c r="B60" s="88"/>
      <c r="C60" s="89"/>
      <c r="D60" s="318" t="s">
        <v>96</v>
      </c>
      <c r="E60" s="318"/>
      <c r="F60" s="318"/>
      <c r="G60" s="318"/>
      <c r="H60" s="318"/>
      <c r="I60" s="90"/>
      <c r="J60" s="318" t="s">
        <v>97</v>
      </c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43">
        <f>'06 - 5.NP - č. 527 - Koup...'!J30</f>
        <v>0</v>
      </c>
      <c r="AH60" s="344"/>
      <c r="AI60" s="344"/>
      <c r="AJ60" s="344"/>
      <c r="AK60" s="344"/>
      <c r="AL60" s="344"/>
      <c r="AM60" s="344"/>
      <c r="AN60" s="343">
        <f t="shared" si="0"/>
        <v>0</v>
      </c>
      <c r="AO60" s="344"/>
      <c r="AP60" s="344"/>
      <c r="AQ60" s="91" t="s">
        <v>80</v>
      </c>
      <c r="AR60" s="92"/>
      <c r="AS60" s="93">
        <v>0</v>
      </c>
      <c r="AT60" s="94">
        <f t="shared" si="1"/>
        <v>0</v>
      </c>
      <c r="AU60" s="95">
        <f>'06 - 5.NP - č. 527 - Koup...'!P100</f>
        <v>0</v>
      </c>
      <c r="AV60" s="94">
        <f>'06 - 5.NP - č. 527 - Koup...'!J33</f>
        <v>0</v>
      </c>
      <c r="AW60" s="94">
        <f>'06 - 5.NP - č. 527 - Koup...'!J34</f>
        <v>0</v>
      </c>
      <c r="AX60" s="94">
        <f>'06 - 5.NP - č. 527 - Koup...'!J35</f>
        <v>0</v>
      </c>
      <c r="AY60" s="94">
        <f>'06 - 5.NP - č. 527 - Koup...'!J36</f>
        <v>0</v>
      </c>
      <c r="AZ60" s="94">
        <f>'06 - 5.NP - č. 527 - Koup...'!F33</f>
        <v>0</v>
      </c>
      <c r="BA60" s="94">
        <f>'06 - 5.NP - č. 527 - Koup...'!F34</f>
        <v>0</v>
      </c>
      <c r="BB60" s="94">
        <f>'06 - 5.NP - č. 527 - Koup...'!F35</f>
        <v>0</v>
      </c>
      <c r="BC60" s="94">
        <f>'06 - 5.NP - č. 527 - Koup...'!F36</f>
        <v>0</v>
      </c>
      <c r="BD60" s="96">
        <f>'06 - 5.NP - č. 527 - Koup...'!F37</f>
        <v>0</v>
      </c>
      <c r="BT60" s="97" t="s">
        <v>81</v>
      </c>
      <c r="BV60" s="97" t="s">
        <v>75</v>
      </c>
      <c r="BW60" s="97" t="s">
        <v>98</v>
      </c>
      <c r="BX60" s="97" t="s">
        <v>5</v>
      </c>
      <c r="CL60" s="97" t="s">
        <v>19</v>
      </c>
      <c r="CM60" s="97" t="s">
        <v>83</v>
      </c>
    </row>
    <row r="61" spans="1:91" s="7" customFormat="1" ht="16.5" customHeight="1">
      <c r="A61" s="87" t="s">
        <v>77</v>
      </c>
      <c r="B61" s="88"/>
      <c r="C61" s="89"/>
      <c r="D61" s="318" t="s">
        <v>99</v>
      </c>
      <c r="E61" s="318"/>
      <c r="F61" s="318"/>
      <c r="G61" s="318"/>
      <c r="H61" s="318"/>
      <c r="I61" s="90"/>
      <c r="J61" s="318" t="s">
        <v>100</v>
      </c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43">
        <f>'07 - 5.NP - č. 528 - Koup...'!J30</f>
        <v>0</v>
      </c>
      <c r="AH61" s="344"/>
      <c r="AI61" s="344"/>
      <c r="AJ61" s="344"/>
      <c r="AK61" s="344"/>
      <c r="AL61" s="344"/>
      <c r="AM61" s="344"/>
      <c r="AN61" s="343">
        <f t="shared" si="0"/>
        <v>0</v>
      </c>
      <c r="AO61" s="344"/>
      <c r="AP61" s="344"/>
      <c r="AQ61" s="91" t="s">
        <v>80</v>
      </c>
      <c r="AR61" s="92"/>
      <c r="AS61" s="93">
        <v>0</v>
      </c>
      <c r="AT61" s="94">
        <f t="shared" si="1"/>
        <v>0</v>
      </c>
      <c r="AU61" s="95">
        <f>'07 - 5.NP - č. 528 - Koup...'!P100</f>
        <v>0</v>
      </c>
      <c r="AV61" s="94">
        <f>'07 - 5.NP - č. 528 - Koup...'!J33</f>
        <v>0</v>
      </c>
      <c r="AW61" s="94">
        <f>'07 - 5.NP - č. 528 - Koup...'!J34</f>
        <v>0</v>
      </c>
      <c r="AX61" s="94">
        <f>'07 - 5.NP - č. 528 - Koup...'!J35</f>
        <v>0</v>
      </c>
      <c r="AY61" s="94">
        <f>'07 - 5.NP - č. 528 - Koup...'!J36</f>
        <v>0</v>
      </c>
      <c r="AZ61" s="94">
        <f>'07 - 5.NP - č. 528 - Koup...'!F33</f>
        <v>0</v>
      </c>
      <c r="BA61" s="94">
        <f>'07 - 5.NP - č. 528 - Koup...'!F34</f>
        <v>0</v>
      </c>
      <c r="BB61" s="94">
        <f>'07 - 5.NP - č. 528 - Koup...'!F35</f>
        <v>0</v>
      </c>
      <c r="BC61" s="94">
        <f>'07 - 5.NP - č. 528 - Koup...'!F36</f>
        <v>0</v>
      </c>
      <c r="BD61" s="96">
        <f>'07 - 5.NP - č. 528 - Koup...'!F37</f>
        <v>0</v>
      </c>
      <c r="BT61" s="97" t="s">
        <v>81</v>
      </c>
      <c r="BV61" s="97" t="s">
        <v>75</v>
      </c>
      <c r="BW61" s="97" t="s">
        <v>101</v>
      </c>
      <c r="BX61" s="97" t="s">
        <v>5</v>
      </c>
      <c r="CL61" s="97" t="s">
        <v>19</v>
      </c>
      <c r="CM61" s="97" t="s">
        <v>83</v>
      </c>
    </row>
    <row r="62" spans="1:91" s="7" customFormat="1" ht="16.5" customHeight="1">
      <c r="A62" s="87" t="s">
        <v>77</v>
      </c>
      <c r="B62" s="88"/>
      <c r="C62" s="89"/>
      <c r="D62" s="318" t="s">
        <v>102</v>
      </c>
      <c r="E62" s="318"/>
      <c r="F62" s="318"/>
      <c r="G62" s="318"/>
      <c r="H62" s="318"/>
      <c r="I62" s="90"/>
      <c r="J62" s="318" t="s">
        <v>103</v>
      </c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43">
        <f>'08 - 5.NP - č. 529 - Koup...'!J30</f>
        <v>0</v>
      </c>
      <c r="AH62" s="344"/>
      <c r="AI62" s="344"/>
      <c r="AJ62" s="344"/>
      <c r="AK62" s="344"/>
      <c r="AL62" s="344"/>
      <c r="AM62" s="344"/>
      <c r="AN62" s="343">
        <f t="shared" si="0"/>
        <v>0</v>
      </c>
      <c r="AO62" s="344"/>
      <c r="AP62" s="344"/>
      <c r="AQ62" s="91" t="s">
        <v>80</v>
      </c>
      <c r="AR62" s="92"/>
      <c r="AS62" s="93">
        <v>0</v>
      </c>
      <c r="AT62" s="94">
        <f t="shared" si="1"/>
        <v>0</v>
      </c>
      <c r="AU62" s="95">
        <f>'08 - 5.NP - č. 529 - Koup...'!P100</f>
        <v>0</v>
      </c>
      <c r="AV62" s="94">
        <f>'08 - 5.NP - č. 529 - Koup...'!J33</f>
        <v>0</v>
      </c>
      <c r="AW62" s="94">
        <f>'08 - 5.NP - č. 529 - Koup...'!J34</f>
        <v>0</v>
      </c>
      <c r="AX62" s="94">
        <f>'08 - 5.NP - č. 529 - Koup...'!J35</f>
        <v>0</v>
      </c>
      <c r="AY62" s="94">
        <f>'08 - 5.NP - č. 529 - Koup...'!J36</f>
        <v>0</v>
      </c>
      <c r="AZ62" s="94">
        <f>'08 - 5.NP - č. 529 - Koup...'!F33</f>
        <v>0</v>
      </c>
      <c r="BA62" s="94">
        <f>'08 - 5.NP - č. 529 - Koup...'!F34</f>
        <v>0</v>
      </c>
      <c r="BB62" s="94">
        <f>'08 - 5.NP - č. 529 - Koup...'!F35</f>
        <v>0</v>
      </c>
      <c r="BC62" s="94">
        <f>'08 - 5.NP - č. 529 - Koup...'!F36</f>
        <v>0</v>
      </c>
      <c r="BD62" s="96">
        <f>'08 - 5.NP - č. 529 - Koup...'!F37</f>
        <v>0</v>
      </c>
      <c r="BT62" s="97" t="s">
        <v>81</v>
      </c>
      <c r="BV62" s="97" t="s">
        <v>75</v>
      </c>
      <c r="BW62" s="97" t="s">
        <v>104</v>
      </c>
      <c r="BX62" s="97" t="s">
        <v>5</v>
      </c>
      <c r="CL62" s="97" t="s">
        <v>19</v>
      </c>
      <c r="CM62" s="97" t="s">
        <v>83</v>
      </c>
    </row>
    <row r="63" spans="1:91" s="7" customFormat="1" ht="16.5" customHeight="1">
      <c r="A63" s="87" t="s">
        <v>77</v>
      </c>
      <c r="B63" s="88"/>
      <c r="C63" s="89"/>
      <c r="D63" s="318" t="s">
        <v>105</v>
      </c>
      <c r="E63" s="318"/>
      <c r="F63" s="318"/>
      <c r="G63" s="318"/>
      <c r="H63" s="318"/>
      <c r="I63" s="90"/>
      <c r="J63" s="318" t="s">
        <v>106</v>
      </c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43">
        <f>'09 - 5.NP - č. 530 - Koup...'!J30</f>
        <v>0</v>
      </c>
      <c r="AH63" s="344"/>
      <c r="AI63" s="344"/>
      <c r="AJ63" s="344"/>
      <c r="AK63" s="344"/>
      <c r="AL63" s="344"/>
      <c r="AM63" s="344"/>
      <c r="AN63" s="343">
        <f t="shared" si="0"/>
        <v>0</v>
      </c>
      <c r="AO63" s="344"/>
      <c r="AP63" s="344"/>
      <c r="AQ63" s="91" t="s">
        <v>80</v>
      </c>
      <c r="AR63" s="92"/>
      <c r="AS63" s="93">
        <v>0</v>
      </c>
      <c r="AT63" s="94">
        <f t="shared" si="1"/>
        <v>0</v>
      </c>
      <c r="AU63" s="95">
        <f>'09 - 5.NP - č. 530 - Koup...'!P100</f>
        <v>0</v>
      </c>
      <c r="AV63" s="94">
        <f>'09 - 5.NP - č. 530 - Koup...'!J33</f>
        <v>0</v>
      </c>
      <c r="AW63" s="94">
        <f>'09 - 5.NP - č. 530 - Koup...'!J34</f>
        <v>0</v>
      </c>
      <c r="AX63" s="94">
        <f>'09 - 5.NP - č. 530 - Koup...'!J35</f>
        <v>0</v>
      </c>
      <c r="AY63" s="94">
        <f>'09 - 5.NP - č. 530 - Koup...'!J36</f>
        <v>0</v>
      </c>
      <c r="AZ63" s="94">
        <f>'09 - 5.NP - č. 530 - Koup...'!F33</f>
        <v>0</v>
      </c>
      <c r="BA63" s="94">
        <f>'09 - 5.NP - č. 530 - Koup...'!F34</f>
        <v>0</v>
      </c>
      <c r="BB63" s="94">
        <f>'09 - 5.NP - č. 530 - Koup...'!F35</f>
        <v>0</v>
      </c>
      <c r="BC63" s="94">
        <f>'09 - 5.NP - č. 530 - Koup...'!F36</f>
        <v>0</v>
      </c>
      <c r="BD63" s="96">
        <f>'09 - 5.NP - č. 530 - Koup...'!F37</f>
        <v>0</v>
      </c>
      <c r="BT63" s="97" t="s">
        <v>81</v>
      </c>
      <c r="BV63" s="97" t="s">
        <v>75</v>
      </c>
      <c r="BW63" s="97" t="s">
        <v>107</v>
      </c>
      <c r="BX63" s="97" t="s">
        <v>5</v>
      </c>
      <c r="CL63" s="97" t="s">
        <v>19</v>
      </c>
      <c r="CM63" s="97" t="s">
        <v>83</v>
      </c>
    </row>
    <row r="64" spans="1:91" s="7" customFormat="1" ht="16.5" customHeight="1">
      <c r="A64" s="87" t="s">
        <v>77</v>
      </c>
      <c r="B64" s="88"/>
      <c r="C64" s="89"/>
      <c r="D64" s="318" t="s">
        <v>108</v>
      </c>
      <c r="E64" s="318"/>
      <c r="F64" s="318"/>
      <c r="G64" s="318"/>
      <c r="H64" s="318"/>
      <c r="I64" s="90"/>
      <c r="J64" s="318" t="s">
        <v>109</v>
      </c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43">
        <f>'VRN - Vedlejší rozpočtové...'!J30</f>
        <v>0</v>
      </c>
      <c r="AH64" s="344"/>
      <c r="AI64" s="344"/>
      <c r="AJ64" s="344"/>
      <c r="AK64" s="344"/>
      <c r="AL64" s="344"/>
      <c r="AM64" s="344"/>
      <c r="AN64" s="343">
        <f t="shared" si="0"/>
        <v>0</v>
      </c>
      <c r="AO64" s="344"/>
      <c r="AP64" s="344"/>
      <c r="AQ64" s="91" t="s">
        <v>80</v>
      </c>
      <c r="AR64" s="92"/>
      <c r="AS64" s="98">
        <v>0</v>
      </c>
      <c r="AT64" s="99">
        <f t="shared" si="1"/>
        <v>0</v>
      </c>
      <c r="AU64" s="100">
        <f>'VRN - Vedlejší rozpočtové...'!P82</f>
        <v>0</v>
      </c>
      <c r="AV64" s="99">
        <f>'VRN - Vedlejší rozpočtové...'!J33</f>
        <v>0</v>
      </c>
      <c r="AW64" s="99">
        <f>'VRN - Vedlejší rozpočtové...'!J34</f>
        <v>0</v>
      </c>
      <c r="AX64" s="99">
        <f>'VRN - Vedlejší rozpočtové...'!J35</f>
        <v>0</v>
      </c>
      <c r="AY64" s="99">
        <f>'VRN - Vedlejší rozpočtové...'!J36</f>
        <v>0</v>
      </c>
      <c r="AZ64" s="99">
        <f>'VRN - Vedlejší rozpočtové...'!F33</f>
        <v>0</v>
      </c>
      <c r="BA64" s="99">
        <f>'VRN - Vedlejší rozpočtové...'!F34</f>
        <v>0</v>
      </c>
      <c r="BB64" s="99">
        <f>'VRN - Vedlejší rozpočtové...'!F35</f>
        <v>0</v>
      </c>
      <c r="BC64" s="99">
        <f>'VRN - Vedlejší rozpočtové...'!F36</f>
        <v>0</v>
      </c>
      <c r="BD64" s="101">
        <f>'VRN - Vedlejší rozpočtové...'!F37</f>
        <v>0</v>
      </c>
      <c r="BT64" s="97" t="s">
        <v>81</v>
      </c>
      <c r="BV64" s="97" t="s">
        <v>75</v>
      </c>
      <c r="BW64" s="97" t="s">
        <v>110</v>
      </c>
      <c r="BX64" s="97" t="s">
        <v>5</v>
      </c>
      <c r="CL64" s="97" t="s">
        <v>19</v>
      </c>
      <c r="CM64" s="97" t="s">
        <v>83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KyU5HbZrlnEN0Kel4bgIeYVKulgUZiPUX9aphINpe9s+ZUnQQhScE8l5mOzlefmtG1FLCwY2Py1TXnRgiEKQiw==" saltValue="5AJ/Ir8jXuJ5BcSvezJY7Q1+DBdRESryUti/vymoRba0tQmr+2JjJMXKlAE2OUr0ASMIboIpzkEtIgGqV0pdhw==" spinCount="100000" sheet="1" objects="1" scenarios="1" formatColumns="0" formatRows="0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01 - 2.NP - č. 201 - Koup...'!C2" display="/" xr:uid="{00000000-0004-0000-0000-000000000000}"/>
    <hyperlink ref="A56" location="'02 - 4.NP - č. 401 - Koup...'!C2" display="/" xr:uid="{00000000-0004-0000-0000-000001000000}"/>
    <hyperlink ref="A57" location="'03 - 5.NP - č. 501 - Koup...'!C2" display="/" xr:uid="{00000000-0004-0000-0000-000002000000}"/>
    <hyperlink ref="A58" location="'04 - 5.NP - č. 525 - Koup...'!C2" display="/" xr:uid="{00000000-0004-0000-0000-000003000000}"/>
    <hyperlink ref="A59" location="'05 - 5.NP - č. 526 - Koup...'!C2" display="/" xr:uid="{00000000-0004-0000-0000-000004000000}"/>
    <hyperlink ref="A60" location="'06 - 5.NP - č. 527 - Koup...'!C2" display="/" xr:uid="{00000000-0004-0000-0000-000005000000}"/>
    <hyperlink ref="A61" location="'07 - 5.NP - č. 528 - Koup...'!C2" display="/" xr:uid="{00000000-0004-0000-0000-000006000000}"/>
    <hyperlink ref="A62" location="'08 - 5.NP - č. 529 - Koup...'!C2" display="/" xr:uid="{00000000-0004-0000-0000-000007000000}"/>
    <hyperlink ref="A63" location="'09 - 5.NP - č. 530 - Koup...'!C2" display="/" xr:uid="{00000000-0004-0000-0000-000008000000}"/>
    <hyperlink ref="A64" location="'VRN - Vedlejší rozpočtové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113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ROUND(J99,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ROUND((SUM(BE99:BE364)),  2)</f>
        <v>0</v>
      </c>
      <c r="G33" s="35"/>
      <c r="H33" s="35"/>
      <c r="I33" s="119">
        <v>0.21</v>
      </c>
      <c r="J33" s="118">
        <f>ROUND(((SUM(BE99:BE364))*I33),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ROUND((SUM(BF99:BF364)),  2)</f>
        <v>0</v>
      </c>
      <c r="G34" s="35"/>
      <c r="H34" s="35"/>
      <c r="I34" s="119">
        <v>0.12</v>
      </c>
      <c r="J34" s="118">
        <f>ROUND(((SUM(BF99:BF364))*I34),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ROUND((SUM(BG99:BG364)),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ROUND((SUM(BH99:BH364)),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ROUND((SUM(BI99:BI364)),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01 - 2.NP - č. 201 - Koupelna typ A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J99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J118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J148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J161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J162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J185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J196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J211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J249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J273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129</v>
      </c>
      <c r="E71" s="144"/>
      <c r="F71" s="144"/>
      <c r="G71" s="144"/>
      <c r="H71" s="144"/>
      <c r="I71" s="144"/>
      <c r="J71" s="145">
        <f>J283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130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131</v>
      </c>
      <c r="E73" s="144"/>
      <c r="F73" s="144"/>
      <c r="G73" s="144"/>
      <c r="H73" s="144"/>
      <c r="I73" s="144"/>
      <c r="J73" s="145">
        <f>J309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132</v>
      </c>
      <c r="E74" s="144"/>
      <c r="F74" s="144"/>
      <c r="G74" s="144"/>
      <c r="H74" s="144"/>
      <c r="I74" s="144"/>
      <c r="J74" s="145">
        <f>J320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133</v>
      </c>
      <c r="E75" s="144"/>
      <c r="F75" s="144"/>
      <c r="G75" s="144"/>
      <c r="H75" s="144"/>
      <c r="I75" s="144"/>
      <c r="J75" s="145">
        <f>J327</f>
        <v>0</v>
      </c>
      <c r="K75" s="142"/>
      <c r="L75" s="146"/>
    </row>
    <row r="76" spans="1:31" s="10" customFormat="1" ht="19.899999999999999" customHeight="1">
      <c r="B76" s="141"/>
      <c r="C76" s="142"/>
      <c r="D76" s="143" t="s">
        <v>134</v>
      </c>
      <c r="E76" s="144"/>
      <c r="F76" s="144"/>
      <c r="G76" s="144"/>
      <c r="H76" s="144"/>
      <c r="I76" s="144"/>
      <c r="J76" s="145">
        <f>J345</f>
        <v>0</v>
      </c>
      <c r="K76" s="142"/>
      <c r="L76" s="146"/>
    </row>
    <row r="77" spans="1:31" s="10" customFormat="1" ht="19.899999999999999" customHeight="1">
      <c r="B77" s="141"/>
      <c r="C77" s="142"/>
      <c r="D77" s="143" t="s">
        <v>135</v>
      </c>
      <c r="E77" s="144"/>
      <c r="F77" s="144"/>
      <c r="G77" s="144"/>
      <c r="H77" s="144"/>
      <c r="I77" s="144"/>
      <c r="J77" s="145">
        <f>J355</f>
        <v>0</v>
      </c>
      <c r="K77" s="142"/>
      <c r="L77" s="146"/>
    </row>
    <row r="78" spans="1:31" s="9" customFormat="1" ht="24.95" customHeight="1">
      <c r="B78" s="135"/>
      <c r="C78" s="136"/>
      <c r="D78" s="137" t="s">
        <v>136</v>
      </c>
      <c r="E78" s="138"/>
      <c r="F78" s="138"/>
      <c r="G78" s="138"/>
      <c r="H78" s="138"/>
      <c r="I78" s="138"/>
      <c r="J78" s="139">
        <f>J361</f>
        <v>0</v>
      </c>
      <c r="K78" s="136"/>
      <c r="L78" s="140"/>
    </row>
    <row r="79" spans="1:31" s="10" customFormat="1" ht="19.899999999999999" customHeight="1">
      <c r="B79" s="141"/>
      <c r="C79" s="142"/>
      <c r="D79" s="143" t="s">
        <v>137</v>
      </c>
      <c r="E79" s="144"/>
      <c r="F79" s="144"/>
      <c r="G79" s="144"/>
      <c r="H79" s="144"/>
      <c r="I79" s="144"/>
      <c r="J79" s="145">
        <f>J362</f>
        <v>0</v>
      </c>
      <c r="K79" s="142"/>
      <c r="L79" s="146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5" customHeight="1">
      <c r="A85" s="35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5" customHeight="1">
      <c r="A86" s="35"/>
      <c r="B86" s="36"/>
      <c r="C86" s="24" t="s">
        <v>138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63" t="str">
        <f>E7</f>
        <v>Rekonstrukce hygienických prostor ISŠT, Benešov, Černoleská 1997</v>
      </c>
      <c r="F89" s="364"/>
      <c r="G89" s="364"/>
      <c r="H89" s="364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112</v>
      </c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20" t="str">
        <f>E9</f>
        <v>01 - 2.NP - č. 201 - Koupelna typ A</v>
      </c>
      <c r="F91" s="365"/>
      <c r="G91" s="365"/>
      <c r="H91" s="365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F12</f>
        <v>Benešov, Černoleská 1997</v>
      </c>
      <c r="G93" s="37"/>
      <c r="H93" s="37"/>
      <c r="I93" s="30" t="s">
        <v>23</v>
      </c>
      <c r="J93" s="60" t="str">
        <f>IF(J12="","",J12)</f>
        <v>28. 6. 2024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E15</f>
        <v>Integrovaná střední škola technická</v>
      </c>
      <c r="G95" s="37"/>
      <c r="H95" s="37"/>
      <c r="I95" s="30" t="s">
        <v>32</v>
      </c>
      <c r="J95" s="33" t="str">
        <f>E21</f>
        <v>Ing. arch. Ondřej Lovíšek</v>
      </c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IF(E18="","",E18)</f>
        <v>Vyplň údaj</v>
      </c>
      <c r="G96" s="37"/>
      <c r="H96" s="37"/>
      <c r="I96" s="30" t="s">
        <v>35</v>
      </c>
      <c r="J96" s="33" t="str">
        <f>E24</f>
        <v xml:space="preserve"> 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47"/>
      <c r="B98" s="148"/>
      <c r="C98" s="149" t="s">
        <v>139</v>
      </c>
      <c r="D98" s="150" t="s">
        <v>58</v>
      </c>
      <c r="E98" s="150" t="s">
        <v>54</v>
      </c>
      <c r="F98" s="150" t="s">
        <v>55</v>
      </c>
      <c r="G98" s="150" t="s">
        <v>140</v>
      </c>
      <c r="H98" s="150" t="s">
        <v>141</v>
      </c>
      <c r="I98" s="150" t="s">
        <v>142</v>
      </c>
      <c r="J98" s="150" t="s">
        <v>116</v>
      </c>
      <c r="K98" s="151" t="s">
        <v>143</v>
      </c>
      <c r="L98" s="152"/>
      <c r="M98" s="69" t="s">
        <v>19</v>
      </c>
      <c r="N98" s="70" t="s">
        <v>43</v>
      </c>
      <c r="O98" s="70" t="s">
        <v>144</v>
      </c>
      <c r="P98" s="70" t="s">
        <v>145</v>
      </c>
      <c r="Q98" s="70" t="s">
        <v>146</v>
      </c>
      <c r="R98" s="70" t="s">
        <v>147</v>
      </c>
      <c r="S98" s="70" t="s">
        <v>148</v>
      </c>
      <c r="T98" s="71" t="s">
        <v>149</v>
      </c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65" s="2" customFormat="1" ht="22.9" customHeight="1">
      <c r="A99" s="35"/>
      <c r="B99" s="36"/>
      <c r="C99" s="76" t="s">
        <v>150</v>
      </c>
      <c r="D99" s="37"/>
      <c r="E99" s="37"/>
      <c r="F99" s="37"/>
      <c r="G99" s="37"/>
      <c r="H99" s="37"/>
      <c r="I99" s="37"/>
      <c r="J99" s="153">
        <f>BK99</f>
        <v>0</v>
      </c>
      <c r="K99" s="37"/>
      <c r="L99" s="40"/>
      <c r="M99" s="72"/>
      <c r="N99" s="154"/>
      <c r="O99" s="73"/>
      <c r="P99" s="155">
        <f>P100+P161+P361</f>
        <v>0</v>
      </c>
      <c r="Q99" s="73"/>
      <c r="R99" s="155">
        <f>R100+R161+R361</f>
        <v>1.3270893799999999</v>
      </c>
      <c r="S99" s="73"/>
      <c r="T99" s="156">
        <f>T100+T161+T361</f>
        <v>2.244354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72</v>
      </c>
      <c r="AU99" s="18" t="s">
        <v>117</v>
      </c>
      <c r="BK99" s="157">
        <f>BK100+BK161+BK361</f>
        <v>0</v>
      </c>
    </row>
    <row r="100" spans="1:65" s="12" customFormat="1" ht="25.9" customHeight="1">
      <c r="B100" s="158"/>
      <c r="C100" s="159"/>
      <c r="D100" s="160" t="s">
        <v>72</v>
      </c>
      <c r="E100" s="161" t="s">
        <v>151</v>
      </c>
      <c r="F100" s="161" t="s">
        <v>152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P101+P118+P148</f>
        <v>0</v>
      </c>
      <c r="Q100" s="166"/>
      <c r="R100" s="167">
        <f>R101+R118+R148</f>
        <v>0.38708836000000002</v>
      </c>
      <c r="S100" s="166"/>
      <c r="T100" s="168">
        <f>T101+T118+T148</f>
        <v>2.1261839999999999</v>
      </c>
      <c r="AR100" s="169" t="s">
        <v>81</v>
      </c>
      <c r="AT100" s="170" t="s">
        <v>72</v>
      </c>
      <c r="AU100" s="170" t="s">
        <v>73</v>
      </c>
      <c r="AY100" s="169" t="s">
        <v>153</v>
      </c>
      <c r="BK100" s="171">
        <f>BK101+BK118+BK148</f>
        <v>0</v>
      </c>
    </row>
    <row r="101" spans="1:65" s="12" customFormat="1" ht="22.9" customHeight="1">
      <c r="B101" s="158"/>
      <c r="C101" s="159"/>
      <c r="D101" s="160" t="s">
        <v>72</v>
      </c>
      <c r="E101" s="172" t="s">
        <v>154</v>
      </c>
      <c r="F101" s="172" t="s">
        <v>155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SUM(P102:P117)</f>
        <v>0</v>
      </c>
      <c r="Q101" s="166"/>
      <c r="R101" s="167">
        <f>SUM(R102:R117)</f>
        <v>0.38662856000000001</v>
      </c>
      <c r="S101" s="166"/>
      <c r="T101" s="168">
        <f>SUM(T102:T117)</f>
        <v>0</v>
      </c>
      <c r="AR101" s="169" t="s">
        <v>81</v>
      </c>
      <c r="AT101" s="170" t="s">
        <v>72</v>
      </c>
      <c r="AU101" s="170" t="s">
        <v>81</v>
      </c>
      <c r="AY101" s="169" t="s">
        <v>153</v>
      </c>
      <c r="BK101" s="171">
        <f>SUM(BK102:BK117)</f>
        <v>0</v>
      </c>
    </row>
    <row r="102" spans="1:65" s="2" customFormat="1" ht="21.75" customHeight="1">
      <c r="A102" s="35"/>
      <c r="B102" s="36"/>
      <c r="C102" s="174" t="s">
        <v>81</v>
      </c>
      <c r="D102" s="174" t="s">
        <v>156</v>
      </c>
      <c r="E102" s="175" t="s">
        <v>157</v>
      </c>
      <c r="F102" s="176" t="s">
        <v>158</v>
      </c>
      <c r="G102" s="177" t="s">
        <v>159</v>
      </c>
      <c r="H102" s="178">
        <v>3</v>
      </c>
      <c r="I102" s="179"/>
      <c r="J102" s="180">
        <f>ROUND(I102*H102,2)</f>
        <v>0</v>
      </c>
      <c r="K102" s="176" t="s">
        <v>160</v>
      </c>
      <c r="L102" s="40"/>
      <c r="M102" s="181" t="s">
        <v>19</v>
      </c>
      <c r="N102" s="182" t="s">
        <v>44</v>
      </c>
      <c r="O102" s="65"/>
      <c r="P102" s="183">
        <f>O102*H102</f>
        <v>0</v>
      </c>
      <c r="Q102" s="183">
        <v>5.6000000000000001E-2</v>
      </c>
      <c r="R102" s="183">
        <f>Q102*H102</f>
        <v>0.16800000000000001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161</v>
      </c>
      <c r="AT102" s="185" t="s">
        <v>156</v>
      </c>
      <c r="AU102" s="185" t="s">
        <v>83</v>
      </c>
      <c r="AY102" s="18" t="s">
        <v>153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81</v>
      </c>
      <c r="BK102" s="186">
        <f>ROUND(I102*H102,2)</f>
        <v>0</v>
      </c>
      <c r="BL102" s="18" t="s">
        <v>161</v>
      </c>
      <c r="BM102" s="185" t="s">
        <v>162</v>
      </c>
    </row>
    <row r="103" spans="1:65" s="2" customFormat="1" ht="11.25">
      <c r="A103" s="35"/>
      <c r="B103" s="36"/>
      <c r="C103" s="37"/>
      <c r="D103" s="187" t="s">
        <v>163</v>
      </c>
      <c r="E103" s="37"/>
      <c r="F103" s="188" t="s">
        <v>164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83</v>
      </c>
    </row>
    <row r="104" spans="1:65" s="13" customFormat="1" ht="11.25">
      <c r="B104" s="192"/>
      <c r="C104" s="193"/>
      <c r="D104" s="194" t="s">
        <v>165</v>
      </c>
      <c r="E104" s="195" t="s">
        <v>19</v>
      </c>
      <c r="F104" s="196" t="s">
        <v>166</v>
      </c>
      <c r="G104" s="193"/>
      <c r="H104" s="197">
        <v>3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165</v>
      </c>
      <c r="AU104" s="203" t="s">
        <v>83</v>
      </c>
      <c r="AV104" s="13" t="s">
        <v>83</v>
      </c>
      <c r="AW104" s="13" t="s">
        <v>34</v>
      </c>
      <c r="AX104" s="13" t="s">
        <v>81</v>
      </c>
      <c r="AY104" s="203" t="s">
        <v>153</v>
      </c>
    </row>
    <row r="105" spans="1:65" s="2" customFormat="1" ht="24.2" customHeight="1">
      <c r="A105" s="35"/>
      <c r="B105" s="36"/>
      <c r="C105" s="174" t="s">
        <v>83</v>
      </c>
      <c r="D105" s="174" t="s">
        <v>156</v>
      </c>
      <c r="E105" s="175" t="s">
        <v>167</v>
      </c>
      <c r="F105" s="176" t="s">
        <v>168</v>
      </c>
      <c r="G105" s="177" t="s">
        <v>159</v>
      </c>
      <c r="H105" s="178">
        <v>2.92</v>
      </c>
      <c r="I105" s="179"/>
      <c r="J105" s="180">
        <f>ROUND(I105*H105,2)</f>
        <v>0</v>
      </c>
      <c r="K105" s="176" t="s">
        <v>160</v>
      </c>
      <c r="L105" s="40"/>
      <c r="M105" s="181" t="s">
        <v>19</v>
      </c>
      <c r="N105" s="182" t="s">
        <v>44</v>
      </c>
      <c r="O105" s="65"/>
      <c r="P105" s="183">
        <f>O105*H105</f>
        <v>0</v>
      </c>
      <c r="Q105" s="183">
        <v>2.5999999999999998E-4</v>
      </c>
      <c r="R105" s="183">
        <f>Q105*H105</f>
        <v>7.5919999999999991E-4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161</v>
      </c>
      <c r="AT105" s="185" t="s">
        <v>156</v>
      </c>
      <c r="AU105" s="185" t="s">
        <v>83</v>
      </c>
      <c r="AY105" s="18" t="s">
        <v>153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81</v>
      </c>
      <c r="BK105" s="186">
        <f>ROUND(I105*H105,2)</f>
        <v>0</v>
      </c>
      <c r="BL105" s="18" t="s">
        <v>161</v>
      </c>
      <c r="BM105" s="185" t="s">
        <v>169</v>
      </c>
    </row>
    <row r="106" spans="1:65" s="2" customFormat="1" ht="11.25">
      <c r="A106" s="35"/>
      <c r="B106" s="36"/>
      <c r="C106" s="37"/>
      <c r="D106" s="187" t="s">
        <v>163</v>
      </c>
      <c r="E106" s="37"/>
      <c r="F106" s="188" t="s">
        <v>170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83</v>
      </c>
    </row>
    <row r="107" spans="1:65" s="13" customFormat="1" ht="11.25">
      <c r="B107" s="192"/>
      <c r="C107" s="193"/>
      <c r="D107" s="194" t="s">
        <v>165</v>
      </c>
      <c r="E107" s="195" t="s">
        <v>19</v>
      </c>
      <c r="F107" s="196" t="s">
        <v>171</v>
      </c>
      <c r="G107" s="193"/>
      <c r="H107" s="197">
        <v>2.92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165</v>
      </c>
      <c r="AU107" s="203" t="s">
        <v>83</v>
      </c>
      <c r="AV107" s="13" t="s">
        <v>83</v>
      </c>
      <c r="AW107" s="13" t="s">
        <v>34</v>
      </c>
      <c r="AX107" s="13" t="s">
        <v>81</v>
      </c>
      <c r="AY107" s="203" t="s">
        <v>153</v>
      </c>
    </row>
    <row r="108" spans="1:65" s="2" customFormat="1" ht="49.15" customHeight="1">
      <c r="A108" s="35"/>
      <c r="B108" s="36"/>
      <c r="C108" s="174" t="s">
        <v>172</v>
      </c>
      <c r="D108" s="174" t="s">
        <v>156</v>
      </c>
      <c r="E108" s="175" t="s">
        <v>173</v>
      </c>
      <c r="F108" s="176" t="s">
        <v>174</v>
      </c>
      <c r="G108" s="177" t="s">
        <v>159</v>
      </c>
      <c r="H108" s="178">
        <v>2.92</v>
      </c>
      <c r="I108" s="179"/>
      <c r="J108" s="180">
        <f>ROUND(I108*H108,2)</f>
        <v>0</v>
      </c>
      <c r="K108" s="176" t="s">
        <v>160</v>
      </c>
      <c r="L108" s="40"/>
      <c r="M108" s="181" t="s">
        <v>19</v>
      </c>
      <c r="N108" s="182" t="s">
        <v>44</v>
      </c>
      <c r="O108" s="65"/>
      <c r="P108" s="183">
        <f>O108*H108</f>
        <v>0</v>
      </c>
      <c r="Q108" s="183">
        <v>1.8380000000000001E-2</v>
      </c>
      <c r="R108" s="183">
        <f>Q108*H108</f>
        <v>5.3669599999999998E-2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161</v>
      </c>
      <c r="AT108" s="185" t="s">
        <v>156</v>
      </c>
      <c r="AU108" s="185" t="s">
        <v>83</v>
      </c>
      <c r="AY108" s="18" t="s">
        <v>153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81</v>
      </c>
      <c r="BK108" s="186">
        <f>ROUND(I108*H108,2)</f>
        <v>0</v>
      </c>
      <c r="BL108" s="18" t="s">
        <v>161</v>
      </c>
      <c r="BM108" s="185" t="s">
        <v>175</v>
      </c>
    </row>
    <row r="109" spans="1:65" s="2" customFormat="1" ht="11.25">
      <c r="A109" s="35"/>
      <c r="B109" s="36"/>
      <c r="C109" s="37"/>
      <c r="D109" s="187" t="s">
        <v>163</v>
      </c>
      <c r="E109" s="37"/>
      <c r="F109" s="188" t="s">
        <v>176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83</v>
      </c>
    </row>
    <row r="110" spans="1:65" s="2" customFormat="1" ht="24.2" customHeight="1">
      <c r="A110" s="35"/>
      <c r="B110" s="36"/>
      <c r="C110" s="174" t="s">
        <v>161</v>
      </c>
      <c r="D110" s="174" t="s">
        <v>156</v>
      </c>
      <c r="E110" s="175" t="s">
        <v>177</v>
      </c>
      <c r="F110" s="176" t="s">
        <v>178</v>
      </c>
      <c r="G110" s="177" t="s">
        <v>159</v>
      </c>
      <c r="H110" s="178">
        <v>8.8089999999999993</v>
      </c>
      <c r="I110" s="179"/>
      <c r="J110" s="180">
        <f>ROUND(I110*H110,2)</f>
        <v>0</v>
      </c>
      <c r="K110" s="176" t="s">
        <v>160</v>
      </c>
      <c r="L110" s="40"/>
      <c r="M110" s="181" t="s">
        <v>19</v>
      </c>
      <c r="N110" s="182" t="s">
        <v>44</v>
      </c>
      <c r="O110" s="65"/>
      <c r="P110" s="183">
        <f>O110*H110</f>
        <v>0</v>
      </c>
      <c r="Q110" s="183">
        <v>2.5999999999999998E-4</v>
      </c>
      <c r="R110" s="183">
        <f>Q110*H110</f>
        <v>2.2903399999999997E-3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161</v>
      </c>
      <c r="AT110" s="185" t="s">
        <v>156</v>
      </c>
      <c r="AU110" s="185" t="s">
        <v>83</v>
      </c>
      <c r="AY110" s="18" t="s">
        <v>153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81</v>
      </c>
      <c r="BK110" s="186">
        <f>ROUND(I110*H110,2)</f>
        <v>0</v>
      </c>
      <c r="BL110" s="18" t="s">
        <v>161</v>
      </c>
      <c r="BM110" s="185" t="s">
        <v>179</v>
      </c>
    </row>
    <row r="111" spans="1:65" s="2" customFormat="1" ht="11.25">
      <c r="A111" s="35"/>
      <c r="B111" s="36"/>
      <c r="C111" s="37"/>
      <c r="D111" s="187" t="s">
        <v>163</v>
      </c>
      <c r="E111" s="37"/>
      <c r="F111" s="188" t="s">
        <v>180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83</v>
      </c>
    </row>
    <row r="112" spans="1:65" s="13" customFormat="1" ht="11.25">
      <c r="B112" s="192"/>
      <c r="C112" s="193"/>
      <c r="D112" s="194" t="s">
        <v>165</v>
      </c>
      <c r="E112" s="195" t="s">
        <v>19</v>
      </c>
      <c r="F112" s="196" t="s">
        <v>181</v>
      </c>
      <c r="G112" s="193"/>
      <c r="H112" s="197">
        <v>2.6259999999999999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165</v>
      </c>
      <c r="AU112" s="203" t="s">
        <v>83</v>
      </c>
      <c r="AV112" s="13" t="s">
        <v>83</v>
      </c>
      <c r="AW112" s="13" t="s">
        <v>34</v>
      </c>
      <c r="AX112" s="13" t="s">
        <v>73</v>
      </c>
      <c r="AY112" s="203" t="s">
        <v>153</v>
      </c>
    </row>
    <row r="113" spans="1:65" s="13" customFormat="1" ht="11.25">
      <c r="B113" s="192"/>
      <c r="C113" s="193"/>
      <c r="D113" s="194" t="s">
        <v>165</v>
      </c>
      <c r="E113" s="195" t="s">
        <v>19</v>
      </c>
      <c r="F113" s="196" t="s">
        <v>182</v>
      </c>
      <c r="G113" s="193"/>
      <c r="H113" s="197">
        <v>2.4249999999999998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165</v>
      </c>
      <c r="AU113" s="203" t="s">
        <v>83</v>
      </c>
      <c r="AV113" s="13" t="s">
        <v>83</v>
      </c>
      <c r="AW113" s="13" t="s">
        <v>34</v>
      </c>
      <c r="AX113" s="13" t="s">
        <v>73</v>
      </c>
      <c r="AY113" s="203" t="s">
        <v>153</v>
      </c>
    </row>
    <row r="114" spans="1:65" s="13" customFormat="1" ht="11.25">
      <c r="B114" s="192"/>
      <c r="C114" s="193"/>
      <c r="D114" s="194" t="s">
        <v>165</v>
      </c>
      <c r="E114" s="195" t="s">
        <v>19</v>
      </c>
      <c r="F114" s="196" t="s">
        <v>183</v>
      </c>
      <c r="G114" s="193"/>
      <c r="H114" s="197">
        <v>3.758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165</v>
      </c>
      <c r="AU114" s="203" t="s">
        <v>83</v>
      </c>
      <c r="AV114" s="13" t="s">
        <v>83</v>
      </c>
      <c r="AW114" s="13" t="s">
        <v>34</v>
      </c>
      <c r="AX114" s="13" t="s">
        <v>73</v>
      </c>
      <c r="AY114" s="203" t="s">
        <v>153</v>
      </c>
    </row>
    <row r="115" spans="1:65" s="14" customFormat="1" ht="11.25">
      <c r="B115" s="204"/>
      <c r="C115" s="205"/>
      <c r="D115" s="194" t="s">
        <v>165</v>
      </c>
      <c r="E115" s="206" t="s">
        <v>19</v>
      </c>
      <c r="F115" s="207" t="s">
        <v>184</v>
      </c>
      <c r="G115" s="205"/>
      <c r="H115" s="208">
        <v>8.8089999999999993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165</v>
      </c>
      <c r="AU115" s="214" t="s">
        <v>83</v>
      </c>
      <c r="AV115" s="14" t="s">
        <v>161</v>
      </c>
      <c r="AW115" s="14" t="s">
        <v>34</v>
      </c>
      <c r="AX115" s="14" t="s">
        <v>81</v>
      </c>
      <c r="AY115" s="214" t="s">
        <v>153</v>
      </c>
    </row>
    <row r="116" spans="1:65" s="2" customFormat="1" ht="44.25" customHeight="1">
      <c r="A116" s="35"/>
      <c r="B116" s="36"/>
      <c r="C116" s="174" t="s">
        <v>185</v>
      </c>
      <c r="D116" s="174" t="s">
        <v>156</v>
      </c>
      <c r="E116" s="175" t="s">
        <v>186</v>
      </c>
      <c r="F116" s="176" t="s">
        <v>187</v>
      </c>
      <c r="G116" s="177" t="s">
        <v>159</v>
      </c>
      <c r="H116" s="178">
        <v>8.8089999999999993</v>
      </c>
      <c r="I116" s="179"/>
      <c r="J116" s="180">
        <f>ROUND(I116*H116,2)</f>
        <v>0</v>
      </c>
      <c r="K116" s="176" t="s">
        <v>160</v>
      </c>
      <c r="L116" s="40"/>
      <c r="M116" s="181" t="s">
        <v>19</v>
      </c>
      <c r="N116" s="182" t="s">
        <v>44</v>
      </c>
      <c r="O116" s="65"/>
      <c r="P116" s="183">
        <f>O116*H116</f>
        <v>0</v>
      </c>
      <c r="Q116" s="183">
        <v>1.8380000000000001E-2</v>
      </c>
      <c r="R116" s="183">
        <f>Q116*H116</f>
        <v>0.16190942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161</v>
      </c>
      <c r="AT116" s="185" t="s">
        <v>156</v>
      </c>
      <c r="AU116" s="185" t="s">
        <v>83</v>
      </c>
      <c r="AY116" s="18" t="s">
        <v>153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81</v>
      </c>
      <c r="BK116" s="186">
        <f>ROUND(I116*H116,2)</f>
        <v>0</v>
      </c>
      <c r="BL116" s="18" t="s">
        <v>161</v>
      </c>
      <c r="BM116" s="185" t="s">
        <v>188</v>
      </c>
    </row>
    <row r="117" spans="1:65" s="2" customFormat="1" ht="11.25">
      <c r="A117" s="35"/>
      <c r="B117" s="36"/>
      <c r="C117" s="37"/>
      <c r="D117" s="187" t="s">
        <v>163</v>
      </c>
      <c r="E117" s="37"/>
      <c r="F117" s="188" t="s">
        <v>189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163</v>
      </c>
      <c r="AU117" s="18" t="s">
        <v>83</v>
      </c>
    </row>
    <row r="118" spans="1:65" s="12" customFormat="1" ht="22.9" customHeight="1">
      <c r="B118" s="158"/>
      <c r="C118" s="159"/>
      <c r="D118" s="160" t="s">
        <v>72</v>
      </c>
      <c r="E118" s="172" t="s">
        <v>190</v>
      </c>
      <c r="F118" s="172" t="s">
        <v>191</v>
      </c>
      <c r="G118" s="159"/>
      <c r="H118" s="159"/>
      <c r="I118" s="162"/>
      <c r="J118" s="173">
        <f>BK118</f>
        <v>0</v>
      </c>
      <c r="K118" s="159"/>
      <c r="L118" s="164"/>
      <c r="M118" s="165"/>
      <c r="N118" s="166"/>
      <c r="O118" s="166"/>
      <c r="P118" s="167">
        <f>SUM(P119:P147)</f>
        <v>0</v>
      </c>
      <c r="Q118" s="166"/>
      <c r="R118" s="167">
        <f>SUM(R119:R147)</f>
        <v>4.5980000000000001E-4</v>
      </c>
      <c r="S118" s="166"/>
      <c r="T118" s="168">
        <f>SUM(T119:T147)</f>
        <v>2.1261839999999999</v>
      </c>
      <c r="AR118" s="169" t="s">
        <v>81</v>
      </c>
      <c r="AT118" s="170" t="s">
        <v>72</v>
      </c>
      <c r="AU118" s="170" t="s">
        <v>81</v>
      </c>
      <c r="AY118" s="169" t="s">
        <v>153</v>
      </c>
      <c r="BK118" s="171">
        <f>SUM(BK119:BK147)</f>
        <v>0</v>
      </c>
    </row>
    <row r="119" spans="1:65" s="2" customFormat="1" ht="37.9" customHeight="1">
      <c r="A119" s="35"/>
      <c r="B119" s="36"/>
      <c r="C119" s="174" t="s">
        <v>154</v>
      </c>
      <c r="D119" s="174" t="s">
        <v>156</v>
      </c>
      <c r="E119" s="175" t="s">
        <v>192</v>
      </c>
      <c r="F119" s="176" t="s">
        <v>193</v>
      </c>
      <c r="G119" s="177" t="s">
        <v>159</v>
      </c>
      <c r="H119" s="178">
        <v>3.46</v>
      </c>
      <c r="I119" s="179"/>
      <c r="J119" s="180">
        <f>ROUND(I119*H119,2)</f>
        <v>0</v>
      </c>
      <c r="K119" s="176" t="s">
        <v>160</v>
      </c>
      <c r="L119" s="40"/>
      <c r="M119" s="181" t="s">
        <v>19</v>
      </c>
      <c r="N119" s="182" t="s">
        <v>44</v>
      </c>
      <c r="O119" s="65"/>
      <c r="P119" s="183">
        <f>O119*H119</f>
        <v>0</v>
      </c>
      <c r="Q119" s="183">
        <v>1.2999999999999999E-4</v>
      </c>
      <c r="R119" s="183">
        <f>Q119*H119</f>
        <v>4.4979999999999998E-4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161</v>
      </c>
      <c r="AT119" s="185" t="s">
        <v>156</v>
      </c>
      <c r="AU119" s="185" t="s">
        <v>83</v>
      </c>
      <c r="AY119" s="18" t="s">
        <v>153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81</v>
      </c>
      <c r="BK119" s="186">
        <f>ROUND(I119*H119,2)</f>
        <v>0</v>
      </c>
      <c r="BL119" s="18" t="s">
        <v>161</v>
      </c>
      <c r="BM119" s="185" t="s">
        <v>194</v>
      </c>
    </row>
    <row r="120" spans="1:65" s="2" customFormat="1" ht="11.25">
      <c r="A120" s="35"/>
      <c r="B120" s="36"/>
      <c r="C120" s="37"/>
      <c r="D120" s="187" t="s">
        <v>163</v>
      </c>
      <c r="E120" s="37"/>
      <c r="F120" s="188" t="s">
        <v>195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163</v>
      </c>
      <c r="AU120" s="18" t="s">
        <v>83</v>
      </c>
    </row>
    <row r="121" spans="1:65" s="2" customFormat="1" ht="44.25" customHeight="1">
      <c r="A121" s="35"/>
      <c r="B121" s="36"/>
      <c r="C121" s="174" t="s">
        <v>196</v>
      </c>
      <c r="D121" s="174" t="s">
        <v>156</v>
      </c>
      <c r="E121" s="175" t="s">
        <v>197</v>
      </c>
      <c r="F121" s="176" t="s">
        <v>198</v>
      </c>
      <c r="G121" s="177" t="s">
        <v>159</v>
      </c>
      <c r="H121" s="178">
        <v>3.46</v>
      </c>
      <c r="I121" s="179"/>
      <c r="J121" s="180">
        <f>ROUND(I121*H121,2)</f>
        <v>0</v>
      </c>
      <c r="K121" s="176" t="s">
        <v>160</v>
      </c>
      <c r="L121" s="40"/>
      <c r="M121" s="181" t="s">
        <v>19</v>
      </c>
      <c r="N121" s="182" t="s">
        <v>44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5.7000000000000002E-2</v>
      </c>
      <c r="T121" s="184">
        <f>S121*H121</f>
        <v>0.19722000000000001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161</v>
      </c>
      <c r="AT121" s="185" t="s">
        <v>156</v>
      </c>
      <c r="AU121" s="185" t="s">
        <v>83</v>
      </c>
      <c r="AY121" s="18" t="s">
        <v>153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81</v>
      </c>
      <c r="BK121" s="186">
        <f>ROUND(I121*H121,2)</f>
        <v>0</v>
      </c>
      <c r="BL121" s="18" t="s">
        <v>161</v>
      </c>
      <c r="BM121" s="185" t="s">
        <v>199</v>
      </c>
    </row>
    <row r="122" spans="1:65" s="2" customFormat="1" ht="11.25">
      <c r="A122" s="35"/>
      <c r="B122" s="36"/>
      <c r="C122" s="37"/>
      <c r="D122" s="187" t="s">
        <v>163</v>
      </c>
      <c r="E122" s="37"/>
      <c r="F122" s="188" t="s">
        <v>200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83</v>
      </c>
    </row>
    <row r="123" spans="1:65" s="13" customFormat="1" ht="11.25">
      <c r="B123" s="192"/>
      <c r="C123" s="193"/>
      <c r="D123" s="194" t="s">
        <v>165</v>
      </c>
      <c r="E123" s="195" t="s">
        <v>19</v>
      </c>
      <c r="F123" s="196" t="s">
        <v>201</v>
      </c>
      <c r="G123" s="193"/>
      <c r="H123" s="197">
        <v>3.46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165</v>
      </c>
      <c r="AU123" s="203" t="s">
        <v>83</v>
      </c>
      <c r="AV123" s="13" t="s">
        <v>83</v>
      </c>
      <c r="AW123" s="13" t="s">
        <v>34</v>
      </c>
      <c r="AX123" s="13" t="s">
        <v>81</v>
      </c>
      <c r="AY123" s="203" t="s">
        <v>153</v>
      </c>
    </row>
    <row r="124" spans="1:65" s="2" customFormat="1" ht="24.2" customHeight="1">
      <c r="A124" s="35"/>
      <c r="B124" s="36"/>
      <c r="C124" s="174" t="s">
        <v>202</v>
      </c>
      <c r="D124" s="174" t="s">
        <v>156</v>
      </c>
      <c r="E124" s="175" t="s">
        <v>203</v>
      </c>
      <c r="F124" s="176" t="s">
        <v>204</v>
      </c>
      <c r="G124" s="177" t="s">
        <v>205</v>
      </c>
      <c r="H124" s="178">
        <v>16</v>
      </c>
      <c r="I124" s="179"/>
      <c r="J124" s="180">
        <f>ROUND(I124*H124,2)</f>
        <v>0</v>
      </c>
      <c r="K124" s="176" t="s">
        <v>206</v>
      </c>
      <c r="L124" s="40"/>
      <c r="M124" s="181" t="s">
        <v>19</v>
      </c>
      <c r="N124" s="182" t="s">
        <v>44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6.4999999999999997E-3</v>
      </c>
      <c r="T124" s="184">
        <f>S124*H124</f>
        <v>0.104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161</v>
      </c>
      <c r="AT124" s="185" t="s">
        <v>156</v>
      </c>
      <c r="AU124" s="185" t="s">
        <v>83</v>
      </c>
      <c r="AY124" s="18" t="s">
        <v>153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81</v>
      </c>
      <c r="BK124" s="186">
        <f>ROUND(I124*H124,2)</f>
        <v>0</v>
      </c>
      <c r="BL124" s="18" t="s">
        <v>161</v>
      </c>
      <c r="BM124" s="185" t="s">
        <v>207</v>
      </c>
    </row>
    <row r="125" spans="1:65" s="13" customFormat="1" ht="11.25">
      <c r="B125" s="192"/>
      <c r="C125" s="193"/>
      <c r="D125" s="194" t="s">
        <v>165</v>
      </c>
      <c r="E125" s="195" t="s">
        <v>19</v>
      </c>
      <c r="F125" s="196" t="s">
        <v>208</v>
      </c>
      <c r="G125" s="193"/>
      <c r="H125" s="197">
        <v>16</v>
      </c>
      <c r="I125" s="198"/>
      <c r="J125" s="193"/>
      <c r="K125" s="193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165</v>
      </c>
      <c r="AU125" s="203" t="s">
        <v>83</v>
      </c>
      <c r="AV125" s="13" t="s">
        <v>83</v>
      </c>
      <c r="AW125" s="13" t="s">
        <v>34</v>
      </c>
      <c r="AX125" s="13" t="s">
        <v>81</v>
      </c>
      <c r="AY125" s="203" t="s">
        <v>153</v>
      </c>
    </row>
    <row r="126" spans="1:65" s="2" customFormat="1" ht="55.5" customHeight="1">
      <c r="A126" s="35"/>
      <c r="B126" s="36"/>
      <c r="C126" s="174" t="s">
        <v>190</v>
      </c>
      <c r="D126" s="174" t="s">
        <v>156</v>
      </c>
      <c r="E126" s="175" t="s">
        <v>209</v>
      </c>
      <c r="F126" s="176" t="s">
        <v>210</v>
      </c>
      <c r="G126" s="177" t="s">
        <v>211</v>
      </c>
      <c r="H126" s="178">
        <v>2</v>
      </c>
      <c r="I126" s="179"/>
      <c r="J126" s="180">
        <f>ROUND(I126*H126,2)</f>
        <v>0</v>
      </c>
      <c r="K126" s="176" t="s">
        <v>160</v>
      </c>
      <c r="L126" s="40"/>
      <c r="M126" s="181" t="s">
        <v>19</v>
      </c>
      <c r="N126" s="182" t="s">
        <v>44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2.5000000000000001E-2</v>
      </c>
      <c r="T126" s="184">
        <f>S126*H126</f>
        <v>0.05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212</v>
      </c>
      <c r="AT126" s="185" t="s">
        <v>156</v>
      </c>
      <c r="AU126" s="185" t="s">
        <v>83</v>
      </c>
      <c r="AY126" s="18" t="s">
        <v>153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81</v>
      </c>
      <c r="BK126" s="186">
        <f>ROUND(I126*H126,2)</f>
        <v>0</v>
      </c>
      <c r="BL126" s="18" t="s">
        <v>212</v>
      </c>
      <c r="BM126" s="185" t="s">
        <v>213</v>
      </c>
    </row>
    <row r="127" spans="1:65" s="2" customFormat="1" ht="11.25">
      <c r="A127" s="35"/>
      <c r="B127" s="36"/>
      <c r="C127" s="37"/>
      <c r="D127" s="187" t="s">
        <v>163</v>
      </c>
      <c r="E127" s="37"/>
      <c r="F127" s="188" t="s">
        <v>214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163</v>
      </c>
      <c r="AU127" s="18" t="s">
        <v>83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215</v>
      </c>
      <c r="G128" s="193"/>
      <c r="H128" s="197">
        <v>2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81</v>
      </c>
      <c r="AY128" s="203" t="s">
        <v>153</v>
      </c>
    </row>
    <row r="129" spans="1:65" s="2" customFormat="1" ht="37.9" customHeight="1">
      <c r="A129" s="35"/>
      <c r="B129" s="36"/>
      <c r="C129" s="174" t="s">
        <v>216</v>
      </c>
      <c r="D129" s="174" t="s">
        <v>156</v>
      </c>
      <c r="E129" s="175" t="s">
        <v>217</v>
      </c>
      <c r="F129" s="176" t="s">
        <v>218</v>
      </c>
      <c r="G129" s="177" t="s">
        <v>159</v>
      </c>
      <c r="H129" s="178">
        <v>16.96</v>
      </c>
      <c r="I129" s="179"/>
      <c r="J129" s="180">
        <f>ROUND(I129*H129,2)</f>
        <v>0</v>
      </c>
      <c r="K129" s="176" t="s">
        <v>160</v>
      </c>
      <c r="L129" s="40"/>
      <c r="M129" s="181" t="s">
        <v>19</v>
      </c>
      <c r="N129" s="182" t="s">
        <v>44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6.8000000000000005E-2</v>
      </c>
      <c r="T129" s="184">
        <f>S129*H129</f>
        <v>1.1532800000000001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161</v>
      </c>
      <c r="AT129" s="185" t="s">
        <v>156</v>
      </c>
      <c r="AU129" s="185" t="s">
        <v>83</v>
      </c>
      <c r="AY129" s="18" t="s">
        <v>153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81</v>
      </c>
      <c r="BK129" s="186">
        <f>ROUND(I129*H129,2)</f>
        <v>0</v>
      </c>
      <c r="BL129" s="18" t="s">
        <v>161</v>
      </c>
      <c r="BM129" s="185" t="s">
        <v>219</v>
      </c>
    </row>
    <row r="130" spans="1:65" s="2" customFormat="1" ht="11.25">
      <c r="A130" s="35"/>
      <c r="B130" s="36"/>
      <c r="C130" s="37"/>
      <c r="D130" s="187" t="s">
        <v>163</v>
      </c>
      <c r="E130" s="37"/>
      <c r="F130" s="188" t="s">
        <v>220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83</v>
      </c>
    </row>
    <row r="131" spans="1:65" s="13" customFormat="1" ht="11.25">
      <c r="B131" s="192"/>
      <c r="C131" s="193"/>
      <c r="D131" s="194" t="s">
        <v>165</v>
      </c>
      <c r="E131" s="195" t="s">
        <v>19</v>
      </c>
      <c r="F131" s="196" t="s">
        <v>221</v>
      </c>
      <c r="G131" s="193"/>
      <c r="H131" s="197">
        <v>3.9780000000000002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165</v>
      </c>
      <c r="AU131" s="203" t="s">
        <v>83</v>
      </c>
      <c r="AV131" s="13" t="s">
        <v>83</v>
      </c>
      <c r="AW131" s="13" t="s">
        <v>34</v>
      </c>
      <c r="AX131" s="13" t="s">
        <v>73</v>
      </c>
      <c r="AY131" s="203" t="s">
        <v>153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222</v>
      </c>
      <c r="G132" s="193"/>
      <c r="H132" s="197">
        <v>7.78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73</v>
      </c>
      <c r="AY132" s="203" t="s">
        <v>153</v>
      </c>
    </row>
    <row r="133" spans="1:65" s="13" customFormat="1" ht="11.25">
      <c r="B133" s="192"/>
      <c r="C133" s="193"/>
      <c r="D133" s="194" t="s">
        <v>165</v>
      </c>
      <c r="E133" s="195" t="s">
        <v>19</v>
      </c>
      <c r="F133" s="196" t="s">
        <v>223</v>
      </c>
      <c r="G133" s="193"/>
      <c r="H133" s="197">
        <v>5.202</v>
      </c>
      <c r="I133" s="198"/>
      <c r="J133" s="193"/>
      <c r="K133" s="193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165</v>
      </c>
      <c r="AU133" s="203" t="s">
        <v>83</v>
      </c>
      <c r="AV133" s="13" t="s">
        <v>83</v>
      </c>
      <c r="AW133" s="13" t="s">
        <v>34</v>
      </c>
      <c r="AX133" s="13" t="s">
        <v>73</v>
      </c>
      <c r="AY133" s="203" t="s">
        <v>153</v>
      </c>
    </row>
    <row r="134" spans="1:65" s="14" customFormat="1" ht="11.25">
      <c r="B134" s="204"/>
      <c r="C134" s="205"/>
      <c r="D134" s="194" t="s">
        <v>165</v>
      </c>
      <c r="E134" s="206" t="s">
        <v>19</v>
      </c>
      <c r="F134" s="207" t="s">
        <v>184</v>
      </c>
      <c r="G134" s="205"/>
      <c r="H134" s="208">
        <v>16.96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165</v>
      </c>
      <c r="AU134" s="214" t="s">
        <v>83</v>
      </c>
      <c r="AV134" s="14" t="s">
        <v>161</v>
      </c>
      <c r="AW134" s="14" t="s">
        <v>34</v>
      </c>
      <c r="AX134" s="14" t="s">
        <v>81</v>
      </c>
      <c r="AY134" s="214" t="s">
        <v>153</v>
      </c>
    </row>
    <row r="135" spans="1:65" s="2" customFormat="1" ht="33" customHeight="1">
      <c r="A135" s="35"/>
      <c r="B135" s="36"/>
      <c r="C135" s="174" t="s">
        <v>224</v>
      </c>
      <c r="D135" s="174" t="s">
        <v>156</v>
      </c>
      <c r="E135" s="175" t="s">
        <v>225</v>
      </c>
      <c r="F135" s="176" t="s">
        <v>226</v>
      </c>
      <c r="G135" s="177" t="s">
        <v>159</v>
      </c>
      <c r="H135" s="178">
        <v>2.92</v>
      </c>
      <c r="I135" s="179"/>
      <c r="J135" s="180">
        <f>ROUND(I135*H135,2)</f>
        <v>0</v>
      </c>
      <c r="K135" s="176" t="s">
        <v>160</v>
      </c>
      <c r="L135" s="40"/>
      <c r="M135" s="181" t="s">
        <v>19</v>
      </c>
      <c r="N135" s="182" t="s">
        <v>44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0.05</v>
      </c>
      <c r="T135" s="184">
        <f>S135*H135</f>
        <v>0.14599999999999999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161</v>
      </c>
      <c r="AT135" s="185" t="s">
        <v>156</v>
      </c>
      <c r="AU135" s="185" t="s">
        <v>83</v>
      </c>
      <c r="AY135" s="18" t="s">
        <v>153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81</v>
      </c>
      <c r="BK135" s="186">
        <f>ROUND(I135*H135,2)</f>
        <v>0</v>
      </c>
      <c r="BL135" s="18" t="s">
        <v>161</v>
      </c>
      <c r="BM135" s="185" t="s">
        <v>227</v>
      </c>
    </row>
    <row r="136" spans="1:65" s="2" customFormat="1" ht="11.25">
      <c r="A136" s="35"/>
      <c r="B136" s="36"/>
      <c r="C136" s="37"/>
      <c r="D136" s="187" t="s">
        <v>163</v>
      </c>
      <c r="E136" s="37"/>
      <c r="F136" s="188" t="s">
        <v>228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83</v>
      </c>
    </row>
    <row r="137" spans="1:65" s="13" customFormat="1" ht="11.25">
      <c r="B137" s="192"/>
      <c r="C137" s="193"/>
      <c r="D137" s="194" t="s">
        <v>165</v>
      </c>
      <c r="E137" s="195" t="s">
        <v>19</v>
      </c>
      <c r="F137" s="196" t="s">
        <v>171</v>
      </c>
      <c r="G137" s="193"/>
      <c r="H137" s="197">
        <v>2.92</v>
      </c>
      <c r="I137" s="198"/>
      <c r="J137" s="193"/>
      <c r="K137" s="193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165</v>
      </c>
      <c r="AU137" s="203" t="s">
        <v>83</v>
      </c>
      <c r="AV137" s="13" t="s">
        <v>83</v>
      </c>
      <c r="AW137" s="13" t="s">
        <v>34</v>
      </c>
      <c r="AX137" s="13" t="s">
        <v>81</v>
      </c>
      <c r="AY137" s="203" t="s">
        <v>153</v>
      </c>
    </row>
    <row r="138" spans="1:65" s="2" customFormat="1" ht="44.25" customHeight="1">
      <c r="A138" s="35"/>
      <c r="B138" s="36"/>
      <c r="C138" s="174" t="s">
        <v>8</v>
      </c>
      <c r="D138" s="174" t="s">
        <v>156</v>
      </c>
      <c r="E138" s="175" t="s">
        <v>229</v>
      </c>
      <c r="F138" s="176" t="s">
        <v>230</v>
      </c>
      <c r="G138" s="177" t="s">
        <v>159</v>
      </c>
      <c r="H138" s="178">
        <v>8.8089999999999993</v>
      </c>
      <c r="I138" s="179"/>
      <c r="J138" s="180">
        <f>ROUND(I138*H138,2)</f>
        <v>0</v>
      </c>
      <c r="K138" s="176" t="s">
        <v>160</v>
      </c>
      <c r="L138" s="40"/>
      <c r="M138" s="181" t="s">
        <v>19</v>
      </c>
      <c r="N138" s="182" t="s">
        <v>44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4.5999999999999999E-2</v>
      </c>
      <c r="T138" s="184">
        <f>S138*H138</f>
        <v>0.40521399999999996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161</v>
      </c>
      <c r="AT138" s="185" t="s">
        <v>156</v>
      </c>
      <c r="AU138" s="185" t="s">
        <v>83</v>
      </c>
      <c r="AY138" s="18" t="s">
        <v>153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81</v>
      </c>
      <c r="BK138" s="186">
        <f>ROUND(I138*H138,2)</f>
        <v>0</v>
      </c>
      <c r="BL138" s="18" t="s">
        <v>161</v>
      </c>
      <c r="BM138" s="185" t="s">
        <v>231</v>
      </c>
    </row>
    <row r="139" spans="1:65" s="2" customFormat="1" ht="11.25">
      <c r="A139" s="35"/>
      <c r="B139" s="36"/>
      <c r="C139" s="37"/>
      <c r="D139" s="187" t="s">
        <v>163</v>
      </c>
      <c r="E139" s="37"/>
      <c r="F139" s="188" t="s">
        <v>232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163</v>
      </c>
      <c r="AU139" s="18" t="s">
        <v>83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181</v>
      </c>
      <c r="G140" s="193"/>
      <c r="H140" s="197">
        <v>2.6259999999999999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3" customFormat="1" ht="11.25">
      <c r="B141" s="192"/>
      <c r="C141" s="193"/>
      <c r="D141" s="194" t="s">
        <v>165</v>
      </c>
      <c r="E141" s="195" t="s">
        <v>19</v>
      </c>
      <c r="F141" s="196" t="s">
        <v>182</v>
      </c>
      <c r="G141" s="193"/>
      <c r="H141" s="197">
        <v>2.4249999999999998</v>
      </c>
      <c r="I141" s="198"/>
      <c r="J141" s="193"/>
      <c r="K141" s="193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165</v>
      </c>
      <c r="AU141" s="203" t="s">
        <v>83</v>
      </c>
      <c r="AV141" s="13" t="s">
        <v>83</v>
      </c>
      <c r="AW141" s="13" t="s">
        <v>34</v>
      </c>
      <c r="AX141" s="13" t="s">
        <v>73</v>
      </c>
      <c r="AY141" s="203" t="s">
        <v>153</v>
      </c>
    </row>
    <row r="142" spans="1:65" s="13" customFormat="1" ht="11.25">
      <c r="B142" s="192"/>
      <c r="C142" s="193"/>
      <c r="D142" s="194" t="s">
        <v>165</v>
      </c>
      <c r="E142" s="195" t="s">
        <v>19</v>
      </c>
      <c r="F142" s="196" t="s">
        <v>183</v>
      </c>
      <c r="G142" s="193"/>
      <c r="H142" s="197">
        <v>3.758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165</v>
      </c>
      <c r="AU142" s="203" t="s">
        <v>83</v>
      </c>
      <c r="AV142" s="13" t="s">
        <v>83</v>
      </c>
      <c r="AW142" s="13" t="s">
        <v>34</v>
      </c>
      <c r="AX142" s="13" t="s">
        <v>73</v>
      </c>
      <c r="AY142" s="203" t="s">
        <v>153</v>
      </c>
    </row>
    <row r="143" spans="1:65" s="14" customFormat="1" ht="11.25">
      <c r="B143" s="204"/>
      <c r="C143" s="205"/>
      <c r="D143" s="194" t="s">
        <v>165</v>
      </c>
      <c r="E143" s="206" t="s">
        <v>19</v>
      </c>
      <c r="F143" s="207" t="s">
        <v>184</v>
      </c>
      <c r="G143" s="205"/>
      <c r="H143" s="208">
        <v>8.8089999999999993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165</v>
      </c>
      <c r="AU143" s="214" t="s">
        <v>83</v>
      </c>
      <c r="AV143" s="14" t="s">
        <v>161</v>
      </c>
      <c r="AW143" s="14" t="s">
        <v>34</v>
      </c>
      <c r="AX143" s="14" t="s">
        <v>81</v>
      </c>
      <c r="AY143" s="214" t="s">
        <v>153</v>
      </c>
    </row>
    <row r="144" spans="1:65" s="2" customFormat="1" ht="24.2" customHeight="1">
      <c r="A144" s="35"/>
      <c r="B144" s="36"/>
      <c r="C144" s="174" t="s">
        <v>233</v>
      </c>
      <c r="D144" s="174" t="s">
        <v>156</v>
      </c>
      <c r="E144" s="175" t="s">
        <v>234</v>
      </c>
      <c r="F144" s="176" t="s">
        <v>235</v>
      </c>
      <c r="G144" s="177" t="s">
        <v>159</v>
      </c>
      <c r="H144" s="178">
        <v>0.27</v>
      </c>
      <c r="I144" s="179"/>
      <c r="J144" s="180">
        <f>ROUND(I144*H144,2)</f>
        <v>0</v>
      </c>
      <c r="K144" s="176" t="s">
        <v>160</v>
      </c>
      <c r="L144" s="40"/>
      <c r="M144" s="181" t="s">
        <v>19</v>
      </c>
      <c r="N144" s="182" t="s">
        <v>44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0.26100000000000001</v>
      </c>
      <c r="T144" s="184">
        <f>S144*H144</f>
        <v>7.0470000000000005E-2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161</v>
      </c>
      <c r="AT144" s="185" t="s">
        <v>156</v>
      </c>
      <c r="AU144" s="185" t="s">
        <v>83</v>
      </c>
      <c r="AY144" s="18" t="s">
        <v>153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81</v>
      </c>
      <c r="BK144" s="186">
        <f>ROUND(I144*H144,2)</f>
        <v>0</v>
      </c>
      <c r="BL144" s="18" t="s">
        <v>161</v>
      </c>
      <c r="BM144" s="185" t="s">
        <v>236</v>
      </c>
    </row>
    <row r="145" spans="1:65" s="2" customFormat="1" ht="11.25">
      <c r="A145" s="35"/>
      <c r="B145" s="36"/>
      <c r="C145" s="37"/>
      <c r="D145" s="187" t="s">
        <v>163</v>
      </c>
      <c r="E145" s="37"/>
      <c r="F145" s="188" t="s">
        <v>237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163</v>
      </c>
      <c r="AU145" s="18" t="s">
        <v>83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238</v>
      </c>
      <c r="G146" s="193"/>
      <c r="H146" s="197">
        <v>0.27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81</v>
      </c>
      <c r="AY146" s="203" t="s">
        <v>153</v>
      </c>
    </row>
    <row r="147" spans="1:65" s="2" customFormat="1" ht="37.9" customHeight="1">
      <c r="A147" s="35"/>
      <c r="B147" s="36"/>
      <c r="C147" s="174" t="s">
        <v>239</v>
      </c>
      <c r="D147" s="174" t="s">
        <v>156</v>
      </c>
      <c r="E147" s="175" t="s">
        <v>240</v>
      </c>
      <c r="F147" s="176" t="s">
        <v>241</v>
      </c>
      <c r="G147" s="177" t="s">
        <v>242</v>
      </c>
      <c r="H147" s="178">
        <v>1</v>
      </c>
      <c r="I147" s="179"/>
      <c r="J147" s="180">
        <f>ROUND(I147*H147,2)</f>
        <v>0</v>
      </c>
      <c r="K147" s="176" t="s">
        <v>206</v>
      </c>
      <c r="L147" s="40"/>
      <c r="M147" s="181" t="s">
        <v>19</v>
      </c>
      <c r="N147" s="182" t="s">
        <v>44</v>
      </c>
      <c r="O147" s="65"/>
      <c r="P147" s="183">
        <f>O147*H147</f>
        <v>0</v>
      </c>
      <c r="Q147" s="183">
        <v>1.0000000000000001E-5</v>
      </c>
      <c r="R147" s="183">
        <f>Q147*H147</f>
        <v>1.0000000000000001E-5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161</v>
      </c>
      <c r="AT147" s="185" t="s">
        <v>156</v>
      </c>
      <c r="AU147" s="185" t="s">
        <v>83</v>
      </c>
      <c r="AY147" s="18" t="s">
        <v>153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81</v>
      </c>
      <c r="BK147" s="186">
        <f>ROUND(I147*H147,2)</f>
        <v>0</v>
      </c>
      <c r="BL147" s="18" t="s">
        <v>161</v>
      </c>
      <c r="BM147" s="185" t="s">
        <v>243</v>
      </c>
    </row>
    <row r="148" spans="1:65" s="12" customFormat="1" ht="22.9" customHeight="1">
      <c r="B148" s="158"/>
      <c r="C148" s="159"/>
      <c r="D148" s="160" t="s">
        <v>72</v>
      </c>
      <c r="E148" s="172" t="s">
        <v>244</v>
      </c>
      <c r="F148" s="172" t="s">
        <v>245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SUM(P149:P160)</f>
        <v>0</v>
      </c>
      <c r="Q148" s="166"/>
      <c r="R148" s="167">
        <f>SUM(R149:R160)</f>
        <v>0</v>
      </c>
      <c r="S148" s="166"/>
      <c r="T148" s="168">
        <f>SUM(T149:T160)</f>
        <v>0</v>
      </c>
      <c r="AR148" s="169" t="s">
        <v>81</v>
      </c>
      <c r="AT148" s="170" t="s">
        <v>72</v>
      </c>
      <c r="AU148" s="170" t="s">
        <v>81</v>
      </c>
      <c r="AY148" s="169" t="s">
        <v>153</v>
      </c>
      <c r="BK148" s="171">
        <f>SUM(BK149:BK160)</f>
        <v>0</v>
      </c>
    </row>
    <row r="149" spans="1:65" s="2" customFormat="1" ht="37.9" customHeight="1">
      <c r="A149" s="35"/>
      <c r="B149" s="36"/>
      <c r="C149" s="174" t="s">
        <v>246</v>
      </c>
      <c r="D149" s="174" t="s">
        <v>156</v>
      </c>
      <c r="E149" s="175" t="s">
        <v>247</v>
      </c>
      <c r="F149" s="176" t="s">
        <v>248</v>
      </c>
      <c r="G149" s="177" t="s">
        <v>249</v>
      </c>
      <c r="H149" s="178">
        <v>2.2440000000000002</v>
      </c>
      <c r="I149" s="179"/>
      <c r="J149" s="180">
        <f>ROUND(I149*H149,2)</f>
        <v>0</v>
      </c>
      <c r="K149" s="176" t="s">
        <v>160</v>
      </c>
      <c r="L149" s="40"/>
      <c r="M149" s="181" t="s">
        <v>19</v>
      </c>
      <c r="N149" s="182" t="s">
        <v>44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161</v>
      </c>
      <c r="AT149" s="185" t="s">
        <v>156</v>
      </c>
      <c r="AU149" s="185" t="s">
        <v>83</v>
      </c>
      <c r="AY149" s="18" t="s">
        <v>153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81</v>
      </c>
      <c r="BK149" s="186">
        <f>ROUND(I149*H149,2)</f>
        <v>0</v>
      </c>
      <c r="BL149" s="18" t="s">
        <v>161</v>
      </c>
      <c r="BM149" s="185" t="s">
        <v>250</v>
      </c>
    </row>
    <row r="150" spans="1:65" s="2" customFormat="1" ht="11.25">
      <c r="A150" s="35"/>
      <c r="B150" s="36"/>
      <c r="C150" s="37"/>
      <c r="D150" s="187" t="s">
        <v>163</v>
      </c>
      <c r="E150" s="37"/>
      <c r="F150" s="188" t="s">
        <v>251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163</v>
      </c>
      <c r="AU150" s="18" t="s">
        <v>83</v>
      </c>
    </row>
    <row r="151" spans="1:65" s="2" customFormat="1" ht="33" customHeight="1">
      <c r="A151" s="35"/>
      <c r="B151" s="36"/>
      <c r="C151" s="174" t="s">
        <v>212</v>
      </c>
      <c r="D151" s="174" t="s">
        <v>156</v>
      </c>
      <c r="E151" s="175" t="s">
        <v>252</v>
      </c>
      <c r="F151" s="176" t="s">
        <v>253</v>
      </c>
      <c r="G151" s="177" t="s">
        <v>249</v>
      </c>
      <c r="H151" s="178">
        <v>2.2440000000000002</v>
      </c>
      <c r="I151" s="179"/>
      <c r="J151" s="180">
        <f>ROUND(I151*H151,2)</f>
        <v>0</v>
      </c>
      <c r="K151" s="176" t="s">
        <v>160</v>
      </c>
      <c r="L151" s="40"/>
      <c r="M151" s="181" t="s">
        <v>19</v>
      </c>
      <c r="N151" s="182" t="s">
        <v>44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161</v>
      </c>
      <c r="AT151" s="185" t="s">
        <v>156</v>
      </c>
      <c r="AU151" s="185" t="s">
        <v>83</v>
      </c>
      <c r="AY151" s="18" t="s">
        <v>153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81</v>
      </c>
      <c r="BK151" s="186">
        <f>ROUND(I151*H151,2)</f>
        <v>0</v>
      </c>
      <c r="BL151" s="18" t="s">
        <v>161</v>
      </c>
      <c r="BM151" s="185" t="s">
        <v>254</v>
      </c>
    </row>
    <row r="152" spans="1:65" s="2" customFormat="1" ht="11.25">
      <c r="A152" s="35"/>
      <c r="B152" s="36"/>
      <c r="C152" s="37"/>
      <c r="D152" s="187" t="s">
        <v>163</v>
      </c>
      <c r="E152" s="37"/>
      <c r="F152" s="188" t="s">
        <v>255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163</v>
      </c>
      <c r="AU152" s="18" t="s">
        <v>83</v>
      </c>
    </row>
    <row r="153" spans="1:65" s="2" customFormat="1" ht="44.25" customHeight="1">
      <c r="A153" s="35"/>
      <c r="B153" s="36"/>
      <c r="C153" s="174" t="s">
        <v>256</v>
      </c>
      <c r="D153" s="174" t="s">
        <v>156</v>
      </c>
      <c r="E153" s="175" t="s">
        <v>257</v>
      </c>
      <c r="F153" s="176" t="s">
        <v>258</v>
      </c>
      <c r="G153" s="177" t="s">
        <v>249</v>
      </c>
      <c r="H153" s="178">
        <v>41.914000000000001</v>
      </c>
      <c r="I153" s="179"/>
      <c r="J153" s="180">
        <f>ROUND(I153*H153,2)</f>
        <v>0</v>
      </c>
      <c r="K153" s="176" t="s">
        <v>160</v>
      </c>
      <c r="L153" s="40"/>
      <c r="M153" s="181" t="s">
        <v>19</v>
      </c>
      <c r="N153" s="182" t="s">
        <v>44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161</v>
      </c>
      <c r="AT153" s="185" t="s">
        <v>156</v>
      </c>
      <c r="AU153" s="185" t="s">
        <v>83</v>
      </c>
      <c r="AY153" s="18" t="s">
        <v>153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81</v>
      </c>
      <c r="BK153" s="186">
        <f>ROUND(I153*H153,2)</f>
        <v>0</v>
      </c>
      <c r="BL153" s="18" t="s">
        <v>161</v>
      </c>
      <c r="BM153" s="185" t="s">
        <v>259</v>
      </c>
    </row>
    <row r="154" spans="1:65" s="2" customFormat="1" ht="11.25">
      <c r="A154" s="35"/>
      <c r="B154" s="36"/>
      <c r="C154" s="37"/>
      <c r="D154" s="187" t="s">
        <v>163</v>
      </c>
      <c r="E154" s="37"/>
      <c r="F154" s="188" t="s">
        <v>260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163</v>
      </c>
      <c r="AU154" s="18" t="s">
        <v>83</v>
      </c>
    </row>
    <row r="155" spans="1:65" s="13" customFormat="1" ht="11.25">
      <c r="B155" s="192"/>
      <c r="C155" s="193"/>
      <c r="D155" s="194" t="s">
        <v>165</v>
      </c>
      <c r="E155" s="195" t="s">
        <v>19</v>
      </c>
      <c r="F155" s="196" t="s">
        <v>261</v>
      </c>
      <c r="G155" s="193"/>
      <c r="H155" s="197">
        <v>41.914000000000001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165</v>
      </c>
      <c r="AU155" s="203" t="s">
        <v>83</v>
      </c>
      <c r="AV155" s="13" t="s">
        <v>83</v>
      </c>
      <c r="AW155" s="13" t="s">
        <v>34</v>
      </c>
      <c r="AX155" s="13" t="s">
        <v>81</v>
      </c>
      <c r="AY155" s="203" t="s">
        <v>153</v>
      </c>
    </row>
    <row r="156" spans="1:65" s="2" customFormat="1" ht="44.25" customHeight="1">
      <c r="A156" s="35"/>
      <c r="B156" s="36"/>
      <c r="C156" s="174" t="s">
        <v>262</v>
      </c>
      <c r="D156" s="174" t="s">
        <v>156</v>
      </c>
      <c r="E156" s="175" t="s">
        <v>263</v>
      </c>
      <c r="F156" s="176" t="s">
        <v>264</v>
      </c>
      <c r="G156" s="177" t="s">
        <v>249</v>
      </c>
      <c r="H156" s="178">
        <v>1.35</v>
      </c>
      <c r="I156" s="179"/>
      <c r="J156" s="180">
        <f>ROUND(I156*H156,2)</f>
        <v>0</v>
      </c>
      <c r="K156" s="176" t="s">
        <v>160</v>
      </c>
      <c r="L156" s="40"/>
      <c r="M156" s="181" t="s">
        <v>19</v>
      </c>
      <c r="N156" s="182" t="s">
        <v>44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161</v>
      </c>
      <c r="AT156" s="185" t="s">
        <v>156</v>
      </c>
      <c r="AU156" s="185" t="s">
        <v>83</v>
      </c>
      <c r="AY156" s="18" t="s">
        <v>153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81</v>
      </c>
      <c r="BK156" s="186">
        <f>ROUND(I156*H156,2)</f>
        <v>0</v>
      </c>
      <c r="BL156" s="18" t="s">
        <v>161</v>
      </c>
      <c r="BM156" s="185" t="s">
        <v>265</v>
      </c>
    </row>
    <row r="157" spans="1:65" s="2" customFormat="1" ht="11.25">
      <c r="A157" s="35"/>
      <c r="B157" s="36"/>
      <c r="C157" s="37"/>
      <c r="D157" s="187" t="s">
        <v>163</v>
      </c>
      <c r="E157" s="37"/>
      <c r="F157" s="188" t="s">
        <v>266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163</v>
      </c>
      <c r="AU157" s="18" t="s">
        <v>83</v>
      </c>
    </row>
    <row r="158" spans="1:65" s="13" customFormat="1" ht="11.25">
      <c r="B158" s="192"/>
      <c r="C158" s="193"/>
      <c r="D158" s="194" t="s">
        <v>165</v>
      </c>
      <c r="E158" s="195" t="s">
        <v>19</v>
      </c>
      <c r="F158" s="196" t="s">
        <v>267</v>
      </c>
      <c r="G158" s="193"/>
      <c r="H158" s="197">
        <v>1.35</v>
      </c>
      <c r="I158" s="198"/>
      <c r="J158" s="193"/>
      <c r="K158" s="193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165</v>
      </c>
      <c r="AU158" s="203" t="s">
        <v>83</v>
      </c>
      <c r="AV158" s="13" t="s">
        <v>83</v>
      </c>
      <c r="AW158" s="13" t="s">
        <v>34</v>
      </c>
      <c r="AX158" s="13" t="s">
        <v>81</v>
      </c>
      <c r="AY158" s="203" t="s">
        <v>153</v>
      </c>
    </row>
    <row r="159" spans="1:65" s="2" customFormat="1" ht="44.25" customHeight="1">
      <c r="A159" s="35"/>
      <c r="B159" s="36"/>
      <c r="C159" s="174" t="s">
        <v>268</v>
      </c>
      <c r="D159" s="174" t="s">
        <v>156</v>
      </c>
      <c r="E159" s="175" t="s">
        <v>269</v>
      </c>
      <c r="F159" s="176" t="s">
        <v>270</v>
      </c>
      <c r="G159" s="177" t="s">
        <v>249</v>
      </c>
      <c r="H159" s="178">
        <v>0.85599999999999998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271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272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12" customFormat="1" ht="25.9" customHeight="1">
      <c r="B161" s="158"/>
      <c r="C161" s="159"/>
      <c r="D161" s="160" t="s">
        <v>72</v>
      </c>
      <c r="E161" s="161" t="s">
        <v>273</v>
      </c>
      <c r="F161" s="161" t="s">
        <v>274</v>
      </c>
      <c r="G161" s="159"/>
      <c r="H161" s="159"/>
      <c r="I161" s="162"/>
      <c r="J161" s="163">
        <f>BK161</f>
        <v>0</v>
      </c>
      <c r="K161" s="159"/>
      <c r="L161" s="164"/>
      <c r="M161" s="165"/>
      <c r="N161" s="166"/>
      <c r="O161" s="166"/>
      <c r="P161" s="167">
        <f>P162+P185+P196+P211+P249+P273+P283+P300+P309+P320+P327+P345+P355</f>
        <v>0</v>
      </c>
      <c r="Q161" s="166"/>
      <c r="R161" s="167">
        <f>R162+R185+R196+R211+R249+R273+R283+R300+R309+R320+R327+R345+R355</f>
        <v>0.94000101999999996</v>
      </c>
      <c r="S161" s="166"/>
      <c r="T161" s="168">
        <f>T162+T185+T196+T211+T249+T273+T283+T300+T309+T320+T327+T345+T355</f>
        <v>0.11817</v>
      </c>
      <c r="AR161" s="169" t="s">
        <v>83</v>
      </c>
      <c r="AT161" s="170" t="s">
        <v>72</v>
      </c>
      <c r="AU161" s="170" t="s">
        <v>73</v>
      </c>
      <c r="AY161" s="169" t="s">
        <v>153</v>
      </c>
      <c r="BK161" s="171">
        <f>BK162+BK185+BK196+BK211+BK249+BK273+BK283+BK300+BK309+BK320+BK327+BK345+BK355</f>
        <v>0</v>
      </c>
    </row>
    <row r="162" spans="1:65" s="12" customFormat="1" ht="22.9" customHeight="1">
      <c r="B162" s="158"/>
      <c r="C162" s="159"/>
      <c r="D162" s="160" t="s">
        <v>72</v>
      </c>
      <c r="E162" s="172" t="s">
        <v>275</v>
      </c>
      <c r="F162" s="172" t="s">
        <v>276</v>
      </c>
      <c r="G162" s="159"/>
      <c r="H162" s="159"/>
      <c r="I162" s="162"/>
      <c r="J162" s="173">
        <f>BK162</f>
        <v>0</v>
      </c>
      <c r="K162" s="159"/>
      <c r="L162" s="164"/>
      <c r="M162" s="165"/>
      <c r="N162" s="166"/>
      <c r="O162" s="166"/>
      <c r="P162" s="167">
        <f>SUM(P163:P184)</f>
        <v>0</v>
      </c>
      <c r="Q162" s="166"/>
      <c r="R162" s="167">
        <f>SUM(R163:R184)</f>
        <v>6.2859999999999999E-3</v>
      </c>
      <c r="S162" s="166"/>
      <c r="T162" s="168">
        <f>SUM(T163:T184)</f>
        <v>1.1679999999999999E-2</v>
      </c>
      <c r="AR162" s="169" t="s">
        <v>83</v>
      </c>
      <c r="AT162" s="170" t="s">
        <v>72</v>
      </c>
      <c r="AU162" s="170" t="s">
        <v>81</v>
      </c>
      <c r="AY162" s="169" t="s">
        <v>153</v>
      </c>
      <c r="BK162" s="171">
        <f>SUM(BK163:BK184)</f>
        <v>0</v>
      </c>
    </row>
    <row r="163" spans="1:65" s="2" customFormat="1" ht="24.2" customHeight="1">
      <c r="A163" s="35"/>
      <c r="B163" s="36"/>
      <c r="C163" s="174" t="s">
        <v>277</v>
      </c>
      <c r="D163" s="174" t="s">
        <v>156</v>
      </c>
      <c r="E163" s="175" t="s">
        <v>278</v>
      </c>
      <c r="F163" s="176" t="s">
        <v>279</v>
      </c>
      <c r="G163" s="177" t="s">
        <v>159</v>
      </c>
      <c r="H163" s="178">
        <v>2.92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4.0000000000000001E-3</v>
      </c>
      <c r="T163" s="184">
        <f>S163*H163</f>
        <v>1.1679999999999999E-2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212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212</v>
      </c>
      <c r="BM163" s="185" t="s">
        <v>280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281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282</v>
      </c>
      <c r="G165" s="193"/>
      <c r="H165" s="197">
        <v>0.749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73</v>
      </c>
      <c r="AY165" s="203" t="s">
        <v>153</v>
      </c>
    </row>
    <row r="166" spans="1:65" s="13" customFormat="1" ht="11.25">
      <c r="B166" s="192"/>
      <c r="C166" s="193"/>
      <c r="D166" s="194" t="s">
        <v>165</v>
      </c>
      <c r="E166" s="195" t="s">
        <v>19</v>
      </c>
      <c r="F166" s="196" t="s">
        <v>283</v>
      </c>
      <c r="G166" s="193"/>
      <c r="H166" s="197">
        <v>1.2110000000000001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165</v>
      </c>
      <c r="AU166" s="203" t="s">
        <v>83</v>
      </c>
      <c r="AV166" s="13" t="s">
        <v>83</v>
      </c>
      <c r="AW166" s="13" t="s">
        <v>34</v>
      </c>
      <c r="AX166" s="13" t="s">
        <v>73</v>
      </c>
      <c r="AY166" s="203" t="s">
        <v>153</v>
      </c>
    </row>
    <row r="167" spans="1:65" s="13" customFormat="1" ht="11.25">
      <c r="B167" s="192"/>
      <c r="C167" s="193"/>
      <c r="D167" s="194" t="s">
        <v>165</v>
      </c>
      <c r="E167" s="195" t="s">
        <v>19</v>
      </c>
      <c r="F167" s="196" t="s">
        <v>284</v>
      </c>
      <c r="G167" s="193"/>
      <c r="H167" s="197">
        <v>0.96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165</v>
      </c>
      <c r="AU167" s="203" t="s">
        <v>83</v>
      </c>
      <c r="AV167" s="13" t="s">
        <v>83</v>
      </c>
      <c r="AW167" s="13" t="s">
        <v>34</v>
      </c>
      <c r="AX167" s="13" t="s">
        <v>73</v>
      </c>
      <c r="AY167" s="203" t="s">
        <v>153</v>
      </c>
    </row>
    <row r="168" spans="1:65" s="14" customFormat="1" ht="11.25">
      <c r="B168" s="204"/>
      <c r="C168" s="205"/>
      <c r="D168" s="194" t="s">
        <v>165</v>
      </c>
      <c r="E168" s="206" t="s">
        <v>19</v>
      </c>
      <c r="F168" s="207" t="s">
        <v>184</v>
      </c>
      <c r="G168" s="205"/>
      <c r="H168" s="208">
        <v>2.92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165</v>
      </c>
      <c r="AU168" s="214" t="s">
        <v>83</v>
      </c>
      <c r="AV168" s="14" t="s">
        <v>161</v>
      </c>
      <c r="AW168" s="14" t="s">
        <v>34</v>
      </c>
      <c r="AX168" s="14" t="s">
        <v>81</v>
      </c>
      <c r="AY168" s="214" t="s">
        <v>153</v>
      </c>
    </row>
    <row r="169" spans="1:65" s="2" customFormat="1" ht="33" customHeight="1">
      <c r="A169" s="35"/>
      <c r="B169" s="36"/>
      <c r="C169" s="174" t="s">
        <v>7</v>
      </c>
      <c r="D169" s="174" t="s">
        <v>156</v>
      </c>
      <c r="E169" s="175" t="s">
        <v>285</v>
      </c>
      <c r="F169" s="176" t="s">
        <v>286</v>
      </c>
      <c r="G169" s="177" t="s">
        <v>159</v>
      </c>
      <c r="H169" s="178">
        <v>2.92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212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212</v>
      </c>
      <c r="BM169" s="185" t="s">
        <v>287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288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3" customFormat="1" ht="11.25">
      <c r="B171" s="192"/>
      <c r="C171" s="193"/>
      <c r="D171" s="194" t="s">
        <v>165</v>
      </c>
      <c r="E171" s="195" t="s">
        <v>19</v>
      </c>
      <c r="F171" s="196" t="s">
        <v>282</v>
      </c>
      <c r="G171" s="193"/>
      <c r="H171" s="197">
        <v>0.749</v>
      </c>
      <c r="I171" s="198"/>
      <c r="J171" s="193"/>
      <c r="K171" s="193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165</v>
      </c>
      <c r="AU171" s="203" t="s">
        <v>83</v>
      </c>
      <c r="AV171" s="13" t="s">
        <v>83</v>
      </c>
      <c r="AW171" s="13" t="s">
        <v>34</v>
      </c>
      <c r="AX171" s="13" t="s">
        <v>73</v>
      </c>
      <c r="AY171" s="203" t="s">
        <v>153</v>
      </c>
    </row>
    <row r="172" spans="1:65" s="13" customFormat="1" ht="11.25">
      <c r="B172" s="192"/>
      <c r="C172" s="193"/>
      <c r="D172" s="194" t="s">
        <v>165</v>
      </c>
      <c r="E172" s="195" t="s">
        <v>19</v>
      </c>
      <c r="F172" s="196" t="s">
        <v>283</v>
      </c>
      <c r="G172" s="193"/>
      <c r="H172" s="197">
        <v>1.2110000000000001</v>
      </c>
      <c r="I172" s="198"/>
      <c r="J172" s="193"/>
      <c r="K172" s="193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165</v>
      </c>
      <c r="AU172" s="203" t="s">
        <v>83</v>
      </c>
      <c r="AV172" s="13" t="s">
        <v>83</v>
      </c>
      <c r="AW172" s="13" t="s">
        <v>34</v>
      </c>
      <c r="AX172" s="13" t="s">
        <v>73</v>
      </c>
      <c r="AY172" s="203" t="s">
        <v>153</v>
      </c>
    </row>
    <row r="173" spans="1:65" s="13" customFormat="1" ht="11.25">
      <c r="B173" s="192"/>
      <c r="C173" s="193"/>
      <c r="D173" s="194" t="s">
        <v>165</v>
      </c>
      <c r="E173" s="195" t="s">
        <v>19</v>
      </c>
      <c r="F173" s="196" t="s">
        <v>284</v>
      </c>
      <c r="G173" s="193"/>
      <c r="H173" s="197">
        <v>0.96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165</v>
      </c>
      <c r="AU173" s="203" t="s">
        <v>83</v>
      </c>
      <c r="AV173" s="13" t="s">
        <v>83</v>
      </c>
      <c r="AW173" s="13" t="s">
        <v>34</v>
      </c>
      <c r="AX173" s="13" t="s">
        <v>73</v>
      </c>
      <c r="AY173" s="203" t="s">
        <v>153</v>
      </c>
    </row>
    <row r="174" spans="1:65" s="14" customFormat="1" ht="11.25">
      <c r="B174" s="204"/>
      <c r="C174" s="205"/>
      <c r="D174" s="194" t="s">
        <v>165</v>
      </c>
      <c r="E174" s="206" t="s">
        <v>19</v>
      </c>
      <c r="F174" s="207" t="s">
        <v>184</v>
      </c>
      <c r="G174" s="205"/>
      <c r="H174" s="208">
        <v>2.92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165</v>
      </c>
      <c r="AU174" s="214" t="s">
        <v>83</v>
      </c>
      <c r="AV174" s="14" t="s">
        <v>161</v>
      </c>
      <c r="AW174" s="14" t="s">
        <v>34</v>
      </c>
      <c r="AX174" s="14" t="s">
        <v>81</v>
      </c>
      <c r="AY174" s="214" t="s">
        <v>153</v>
      </c>
    </row>
    <row r="175" spans="1:65" s="2" customFormat="1" ht="33" customHeight="1">
      <c r="A175" s="35"/>
      <c r="B175" s="36"/>
      <c r="C175" s="174" t="s">
        <v>289</v>
      </c>
      <c r="D175" s="174" t="s">
        <v>156</v>
      </c>
      <c r="E175" s="175" t="s">
        <v>290</v>
      </c>
      <c r="F175" s="176" t="s">
        <v>291</v>
      </c>
      <c r="G175" s="177" t="s">
        <v>159</v>
      </c>
      <c r="H175" s="178">
        <v>7.5570000000000004</v>
      </c>
      <c r="I175" s="179"/>
      <c r="J175" s="180">
        <f>ROUND(I175*H175,2)</f>
        <v>0</v>
      </c>
      <c r="K175" s="176" t="s">
        <v>160</v>
      </c>
      <c r="L175" s="40"/>
      <c r="M175" s="181" t="s">
        <v>19</v>
      </c>
      <c r="N175" s="182" t="s">
        <v>44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212</v>
      </c>
      <c r="AT175" s="185" t="s">
        <v>156</v>
      </c>
      <c r="AU175" s="185" t="s">
        <v>83</v>
      </c>
      <c r="AY175" s="18" t="s">
        <v>153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81</v>
      </c>
      <c r="BK175" s="186">
        <f>ROUND(I175*H175,2)</f>
        <v>0</v>
      </c>
      <c r="BL175" s="18" t="s">
        <v>212</v>
      </c>
      <c r="BM175" s="185" t="s">
        <v>292</v>
      </c>
    </row>
    <row r="176" spans="1:65" s="2" customFormat="1" ht="11.25">
      <c r="A176" s="35"/>
      <c r="B176" s="36"/>
      <c r="C176" s="37"/>
      <c r="D176" s="187" t="s">
        <v>163</v>
      </c>
      <c r="E176" s="37"/>
      <c r="F176" s="188" t="s">
        <v>293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294</v>
      </c>
      <c r="G177" s="193"/>
      <c r="H177" s="197">
        <v>0.78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3" customFormat="1" ht="11.25">
      <c r="B178" s="192"/>
      <c r="C178" s="193"/>
      <c r="D178" s="194" t="s">
        <v>165</v>
      </c>
      <c r="E178" s="195" t="s">
        <v>19</v>
      </c>
      <c r="F178" s="196" t="s">
        <v>295</v>
      </c>
      <c r="G178" s="193"/>
      <c r="H178" s="197">
        <v>5.7569999999999997</v>
      </c>
      <c r="I178" s="198"/>
      <c r="J178" s="193"/>
      <c r="K178" s="193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165</v>
      </c>
      <c r="AU178" s="203" t="s">
        <v>83</v>
      </c>
      <c r="AV178" s="13" t="s">
        <v>83</v>
      </c>
      <c r="AW178" s="13" t="s">
        <v>34</v>
      </c>
      <c r="AX178" s="13" t="s">
        <v>73</v>
      </c>
      <c r="AY178" s="203" t="s">
        <v>153</v>
      </c>
    </row>
    <row r="179" spans="1:65" s="13" customFormat="1" ht="11.25">
      <c r="B179" s="192"/>
      <c r="C179" s="193"/>
      <c r="D179" s="194" t="s">
        <v>165</v>
      </c>
      <c r="E179" s="195" t="s">
        <v>19</v>
      </c>
      <c r="F179" s="196" t="s">
        <v>296</v>
      </c>
      <c r="G179" s="193"/>
      <c r="H179" s="197">
        <v>1.02</v>
      </c>
      <c r="I179" s="198"/>
      <c r="J179" s="193"/>
      <c r="K179" s="193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165</v>
      </c>
      <c r="AU179" s="203" t="s">
        <v>83</v>
      </c>
      <c r="AV179" s="13" t="s">
        <v>83</v>
      </c>
      <c r="AW179" s="13" t="s">
        <v>34</v>
      </c>
      <c r="AX179" s="13" t="s">
        <v>73</v>
      </c>
      <c r="AY179" s="203" t="s">
        <v>153</v>
      </c>
    </row>
    <row r="180" spans="1:65" s="14" customFormat="1" ht="11.25">
      <c r="B180" s="204"/>
      <c r="C180" s="205"/>
      <c r="D180" s="194" t="s">
        <v>165</v>
      </c>
      <c r="E180" s="206" t="s">
        <v>19</v>
      </c>
      <c r="F180" s="207" t="s">
        <v>184</v>
      </c>
      <c r="G180" s="205"/>
      <c r="H180" s="208">
        <v>7.5570000000000004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165</v>
      </c>
      <c r="AU180" s="214" t="s">
        <v>83</v>
      </c>
      <c r="AV180" s="14" t="s">
        <v>161</v>
      </c>
      <c r="AW180" s="14" t="s">
        <v>34</v>
      </c>
      <c r="AX180" s="14" t="s">
        <v>81</v>
      </c>
      <c r="AY180" s="214" t="s">
        <v>153</v>
      </c>
    </row>
    <row r="181" spans="1:65" s="2" customFormat="1" ht="24.2" customHeight="1">
      <c r="A181" s="35"/>
      <c r="B181" s="36"/>
      <c r="C181" s="215" t="s">
        <v>297</v>
      </c>
      <c r="D181" s="215" t="s">
        <v>298</v>
      </c>
      <c r="E181" s="216" t="s">
        <v>299</v>
      </c>
      <c r="F181" s="217" t="s">
        <v>300</v>
      </c>
      <c r="G181" s="218" t="s">
        <v>301</v>
      </c>
      <c r="H181" s="219">
        <v>6.2859999999999996</v>
      </c>
      <c r="I181" s="220"/>
      <c r="J181" s="221">
        <f>ROUND(I181*H181,2)</f>
        <v>0</v>
      </c>
      <c r="K181" s="217" t="s">
        <v>160</v>
      </c>
      <c r="L181" s="222"/>
      <c r="M181" s="223" t="s">
        <v>19</v>
      </c>
      <c r="N181" s="224" t="s">
        <v>44</v>
      </c>
      <c r="O181" s="65"/>
      <c r="P181" s="183">
        <f>O181*H181</f>
        <v>0</v>
      </c>
      <c r="Q181" s="183">
        <v>1E-3</v>
      </c>
      <c r="R181" s="183">
        <f>Q181*H181</f>
        <v>6.2859999999999999E-3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302</v>
      </c>
      <c r="AT181" s="185" t="s">
        <v>298</v>
      </c>
      <c r="AU181" s="185" t="s">
        <v>83</v>
      </c>
      <c r="AY181" s="18" t="s">
        <v>153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81</v>
      </c>
      <c r="BK181" s="186">
        <f>ROUND(I181*H181,2)</f>
        <v>0</v>
      </c>
      <c r="BL181" s="18" t="s">
        <v>212</v>
      </c>
      <c r="BM181" s="185" t="s">
        <v>303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304</v>
      </c>
      <c r="G182" s="193"/>
      <c r="H182" s="197">
        <v>6.2859999999999996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81</v>
      </c>
      <c r="AY182" s="203" t="s">
        <v>153</v>
      </c>
    </row>
    <row r="183" spans="1:65" s="2" customFormat="1" ht="49.15" customHeight="1">
      <c r="A183" s="35"/>
      <c r="B183" s="36"/>
      <c r="C183" s="174" t="s">
        <v>305</v>
      </c>
      <c r="D183" s="174" t="s">
        <v>156</v>
      </c>
      <c r="E183" s="175" t="s">
        <v>306</v>
      </c>
      <c r="F183" s="176" t="s">
        <v>307</v>
      </c>
      <c r="G183" s="177" t="s">
        <v>249</v>
      </c>
      <c r="H183" s="178">
        <v>6.0000000000000001E-3</v>
      </c>
      <c r="I183" s="179"/>
      <c r="J183" s="180">
        <f>ROUND(I183*H183,2)</f>
        <v>0</v>
      </c>
      <c r="K183" s="176" t="s">
        <v>160</v>
      </c>
      <c r="L183" s="40"/>
      <c r="M183" s="181" t="s">
        <v>19</v>
      </c>
      <c r="N183" s="182" t="s">
        <v>44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212</v>
      </c>
      <c r="AT183" s="185" t="s">
        <v>156</v>
      </c>
      <c r="AU183" s="185" t="s">
        <v>83</v>
      </c>
      <c r="AY183" s="18" t="s">
        <v>153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81</v>
      </c>
      <c r="BK183" s="186">
        <f>ROUND(I183*H183,2)</f>
        <v>0</v>
      </c>
      <c r="BL183" s="18" t="s">
        <v>212</v>
      </c>
      <c r="BM183" s="185" t="s">
        <v>308</v>
      </c>
    </row>
    <row r="184" spans="1:65" s="2" customFormat="1" ht="11.25">
      <c r="A184" s="35"/>
      <c r="B184" s="36"/>
      <c r="C184" s="37"/>
      <c r="D184" s="187" t="s">
        <v>163</v>
      </c>
      <c r="E184" s="37"/>
      <c r="F184" s="188" t="s">
        <v>309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163</v>
      </c>
      <c r="AU184" s="18" t="s">
        <v>83</v>
      </c>
    </row>
    <row r="185" spans="1:65" s="12" customFormat="1" ht="22.9" customHeight="1">
      <c r="B185" s="158"/>
      <c r="C185" s="159"/>
      <c r="D185" s="160" t="s">
        <v>72</v>
      </c>
      <c r="E185" s="172" t="s">
        <v>310</v>
      </c>
      <c r="F185" s="172" t="s">
        <v>311</v>
      </c>
      <c r="G185" s="159"/>
      <c r="H185" s="159"/>
      <c r="I185" s="162"/>
      <c r="J185" s="173">
        <f>BK185</f>
        <v>0</v>
      </c>
      <c r="K185" s="159"/>
      <c r="L185" s="164"/>
      <c r="M185" s="165"/>
      <c r="N185" s="166"/>
      <c r="O185" s="166"/>
      <c r="P185" s="167">
        <f>SUM(P186:P195)</f>
        <v>0</v>
      </c>
      <c r="Q185" s="166"/>
      <c r="R185" s="167">
        <f>SUM(R186:R195)</f>
        <v>1.4740000000000001E-2</v>
      </c>
      <c r="S185" s="166"/>
      <c r="T185" s="168">
        <f>SUM(T186:T195)</f>
        <v>0</v>
      </c>
      <c r="AR185" s="169" t="s">
        <v>83</v>
      </c>
      <c r="AT185" s="170" t="s">
        <v>72</v>
      </c>
      <c r="AU185" s="170" t="s">
        <v>81</v>
      </c>
      <c r="AY185" s="169" t="s">
        <v>153</v>
      </c>
      <c r="BK185" s="171">
        <f>SUM(BK186:BK195)</f>
        <v>0</v>
      </c>
    </row>
    <row r="186" spans="1:65" s="2" customFormat="1" ht="21.75" customHeight="1">
      <c r="A186" s="35"/>
      <c r="B186" s="36"/>
      <c r="C186" s="174" t="s">
        <v>312</v>
      </c>
      <c r="D186" s="174" t="s">
        <v>156</v>
      </c>
      <c r="E186" s="175" t="s">
        <v>313</v>
      </c>
      <c r="F186" s="176" t="s">
        <v>314</v>
      </c>
      <c r="G186" s="177" t="s">
        <v>205</v>
      </c>
      <c r="H186" s="178">
        <v>2</v>
      </c>
      <c r="I186" s="179"/>
      <c r="J186" s="180">
        <f>ROUND(I186*H186,2)</f>
        <v>0</v>
      </c>
      <c r="K186" s="176" t="s">
        <v>160</v>
      </c>
      <c r="L186" s="40"/>
      <c r="M186" s="181" t="s">
        <v>19</v>
      </c>
      <c r="N186" s="182" t="s">
        <v>44</v>
      </c>
      <c r="O186" s="65"/>
      <c r="P186" s="183">
        <f>O186*H186</f>
        <v>0</v>
      </c>
      <c r="Q186" s="183">
        <v>7.1000000000000002E-4</v>
      </c>
      <c r="R186" s="183">
        <f>Q186*H186</f>
        <v>1.42E-3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212</v>
      </c>
      <c r="AT186" s="185" t="s">
        <v>156</v>
      </c>
      <c r="AU186" s="185" t="s">
        <v>83</v>
      </c>
      <c r="AY186" s="18" t="s">
        <v>153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81</v>
      </c>
      <c r="BK186" s="186">
        <f>ROUND(I186*H186,2)</f>
        <v>0</v>
      </c>
      <c r="BL186" s="18" t="s">
        <v>212</v>
      </c>
      <c r="BM186" s="185" t="s">
        <v>315</v>
      </c>
    </row>
    <row r="187" spans="1:65" s="2" customFormat="1" ht="11.25">
      <c r="A187" s="35"/>
      <c r="B187" s="36"/>
      <c r="C187" s="37"/>
      <c r="D187" s="187" t="s">
        <v>163</v>
      </c>
      <c r="E187" s="37"/>
      <c r="F187" s="188" t="s">
        <v>316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163</v>
      </c>
      <c r="AU187" s="18" t="s">
        <v>83</v>
      </c>
    </row>
    <row r="188" spans="1:65" s="2" customFormat="1" ht="24.2" customHeight="1">
      <c r="A188" s="35"/>
      <c r="B188" s="36"/>
      <c r="C188" s="174" t="s">
        <v>317</v>
      </c>
      <c r="D188" s="174" t="s">
        <v>156</v>
      </c>
      <c r="E188" s="175" t="s">
        <v>318</v>
      </c>
      <c r="F188" s="176" t="s">
        <v>319</v>
      </c>
      <c r="G188" s="177" t="s">
        <v>205</v>
      </c>
      <c r="H188" s="178">
        <v>6</v>
      </c>
      <c r="I188" s="179"/>
      <c r="J188" s="180">
        <f>ROUND(I188*H188,2)</f>
        <v>0</v>
      </c>
      <c r="K188" s="176" t="s">
        <v>160</v>
      </c>
      <c r="L188" s="40"/>
      <c r="M188" s="181" t="s">
        <v>19</v>
      </c>
      <c r="N188" s="182" t="s">
        <v>44</v>
      </c>
      <c r="O188" s="65"/>
      <c r="P188" s="183">
        <f>O188*H188</f>
        <v>0</v>
      </c>
      <c r="Q188" s="183">
        <v>2.0600000000000002E-3</v>
      </c>
      <c r="R188" s="183">
        <f>Q188*H188</f>
        <v>1.2360000000000001E-2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212</v>
      </c>
      <c r="AT188" s="185" t="s">
        <v>156</v>
      </c>
      <c r="AU188" s="185" t="s">
        <v>83</v>
      </c>
      <c r="AY188" s="18" t="s">
        <v>153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81</v>
      </c>
      <c r="BK188" s="186">
        <f>ROUND(I188*H188,2)</f>
        <v>0</v>
      </c>
      <c r="BL188" s="18" t="s">
        <v>212</v>
      </c>
      <c r="BM188" s="185" t="s">
        <v>320</v>
      </c>
    </row>
    <row r="189" spans="1:65" s="2" customFormat="1" ht="11.25">
      <c r="A189" s="35"/>
      <c r="B189" s="36"/>
      <c r="C189" s="37"/>
      <c r="D189" s="187" t="s">
        <v>163</v>
      </c>
      <c r="E189" s="37"/>
      <c r="F189" s="188" t="s">
        <v>321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163</v>
      </c>
      <c r="AU189" s="18" t="s">
        <v>83</v>
      </c>
    </row>
    <row r="190" spans="1:65" s="2" customFormat="1" ht="21.75" customHeight="1">
      <c r="A190" s="35"/>
      <c r="B190" s="36"/>
      <c r="C190" s="174" t="s">
        <v>322</v>
      </c>
      <c r="D190" s="174" t="s">
        <v>156</v>
      </c>
      <c r="E190" s="175" t="s">
        <v>323</v>
      </c>
      <c r="F190" s="176" t="s">
        <v>324</v>
      </c>
      <c r="G190" s="177" t="s">
        <v>205</v>
      </c>
      <c r="H190" s="178">
        <v>2</v>
      </c>
      <c r="I190" s="179"/>
      <c r="J190" s="180">
        <f>ROUND(I190*H190,2)</f>
        <v>0</v>
      </c>
      <c r="K190" s="176" t="s">
        <v>160</v>
      </c>
      <c r="L190" s="40"/>
      <c r="M190" s="181" t="s">
        <v>19</v>
      </c>
      <c r="N190" s="182" t="s">
        <v>44</v>
      </c>
      <c r="O190" s="65"/>
      <c r="P190" s="183">
        <f>O190*H190</f>
        <v>0</v>
      </c>
      <c r="Q190" s="183">
        <v>4.8000000000000001E-4</v>
      </c>
      <c r="R190" s="183">
        <f>Q190*H190</f>
        <v>9.6000000000000002E-4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212</v>
      </c>
      <c r="AT190" s="185" t="s">
        <v>156</v>
      </c>
      <c r="AU190" s="185" t="s">
        <v>83</v>
      </c>
      <c r="AY190" s="18" t="s">
        <v>153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81</v>
      </c>
      <c r="BK190" s="186">
        <f>ROUND(I190*H190,2)</f>
        <v>0</v>
      </c>
      <c r="BL190" s="18" t="s">
        <v>212</v>
      </c>
      <c r="BM190" s="185" t="s">
        <v>325</v>
      </c>
    </row>
    <row r="191" spans="1:65" s="2" customFormat="1" ht="11.25">
      <c r="A191" s="35"/>
      <c r="B191" s="36"/>
      <c r="C191" s="37"/>
      <c r="D191" s="187" t="s">
        <v>163</v>
      </c>
      <c r="E191" s="37"/>
      <c r="F191" s="188" t="s">
        <v>326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163</v>
      </c>
      <c r="AU191" s="18" t="s">
        <v>83</v>
      </c>
    </row>
    <row r="192" spans="1:65" s="2" customFormat="1" ht="24.2" customHeight="1">
      <c r="A192" s="35"/>
      <c r="B192" s="36"/>
      <c r="C192" s="174" t="s">
        <v>327</v>
      </c>
      <c r="D192" s="174" t="s">
        <v>156</v>
      </c>
      <c r="E192" s="175" t="s">
        <v>328</v>
      </c>
      <c r="F192" s="176" t="s">
        <v>329</v>
      </c>
      <c r="G192" s="177" t="s">
        <v>242</v>
      </c>
      <c r="H192" s="178">
        <v>3</v>
      </c>
      <c r="I192" s="179"/>
      <c r="J192" s="180">
        <f>ROUND(I192*H192,2)</f>
        <v>0</v>
      </c>
      <c r="K192" s="176" t="s">
        <v>206</v>
      </c>
      <c r="L192" s="40"/>
      <c r="M192" s="181" t="s">
        <v>19</v>
      </c>
      <c r="N192" s="182" t="s">
        <v>44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212</v>
      </c>
      <c r="AT192" s="185" t="s">
        <v>156</v>
      </c>
      <c r="AU192" s="185" t="s">
        <v>83</v>
      </c>
      <c r="AY192" s="18" t="s">
        <v>153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81</v>
      </c>
      <c r="BK192" s="186">
        <f>ROUND(I192*H192,2)</f>
        <v>0</v>
      </c>
      <c r="BL192" s="18" t="s">
        <v>212</v>
      </c>
      <c r="BM192" s="185" t="s">
        <v>330</v>
      </c>
    </row>
    <row r="193" spans="1:65" s="13" customFormat="1" ht="11.25">
      <c r="B193" s="192"/>
      <c r="C193" s="193"/>
      <c r="D193" s="194" t="s">
        <v>165</v>
      </c>
      <c r="E193" s="195" t="s">
        <v>19</v>
      </c>
      <c r="F193" s="196" t="s">
        <v>331</v>
      </c>
      <c r="G193" s="193"/>
      <c r="H193" s="197">
        <v>3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165</v>
      </c>
      <c r="AU193" s="203" t="s">
        <v>83</v>
      </c>
      <c r="AV193" s="13" t="s">
        <v>83</v>
      </c>
      <c r="AW193" s="13" t="s">
        <v>34</v>
      </c>
      <c r="AX193" s="13" t="s">
        <v>81</v>
      </c>
      <c r="AY193" s="203" t="s">
        <v>153</v>
      </c>
    </row>
    <row r="194" spans="1:65" s="2" customFormat="1" ht="49.15" customHeight="1">
      <c r="A194" s="35"/>
      <c r="B194" s="36"/>
      <c r="C194" s="174" t="s">
        <v>332</v>
      </c>
      <c r="D194" s="174" t="s">
        <v>156</v>
      </c>
      <c r="E194" s="175" t="s">
        <v>333</v>
      </c>
      <c r="F194" s="176" t="s">
        <v>334</v>
      </c>
      <c r="G194" s="177" t="s">
        <v>249</v>
      </c>
      <c r="H194" s="178">
        <v>1.4999999999999999E-2</v>
      </c>
      <c r="I194" s="179"/>
      <c r="J194" s="180">
        <f>ROUND(I194*H194,2)</f>
        <v>0</v>
      </c>
      <c r="K194" s="176" t="s">
        <v>160</v>
      </c>
      <c r="L194" s="40"/>
      <c r="M194" s="181" t="s">
        <v>19</v>
      </c>
      <c r="N194" s="182" t="s">
        <v>44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212</v>
      </c>
      <c r="AT194" s="185" t="s">
        <v>156</v>
      </c>
      <c r="AU194" s="185" t="s">
        <v>83</v>
      </c>
      <c r="AY194" s="18" t="s">
        <v>153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81</v>
      </c>
      <c r="BK194" s="186">
        <f>ROUND(I194*H194,2)</f>
        <v>0</v>
      </c>
      <c r="BL194" s="18" t="s">
        <v>212</v>
      </c>
      <c r="BM194" s="185" t="s">
        <v>335</v>
      </c>
    </row>
    <row r="195" spans="1:65" s="2" customFormat="1" ht="11.25">
      <c r="A195" s="35"/>
      <c r="B195" s="36"/>
      <c r="C195" s="37"/>
      <c r="D195" s="187" t="s">
        <v>163</v>
      </c>
      <c r="E195" s="37"/>
      <c r="F195" s="188" t="s">
        <v>336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163</v>
      </c>
      <c r="AU195" s="18" t="s">
        <v>83</v>
      </c>
    </row>
    <row r="196" spans="1:65" s="12" customFormat="1" ht="22.9" customHeight="1">
      <c r="B196" s="158"/>
      <c r="C196" s="159"/>
      <c r="D196" s="160" t="s">
        <v>72</v>
      </c>
      <c r="E196" s="172" t="s">
        <v>337</v>
      </c>
      <c r="F196" s="172" t="s">
        <v>338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SUM(P197:P210)</f>
        <v>0</v>
      </c>
      <c r="Q196" s="166"/>
      <c r="R196" s="167">
        <f>SUM(R197:R210)</f>
        <v>1.0880000000000003E-2</v>
      </c>
      <c r="S196" s="166"/>
      <c r="T196" s="168">
        <f>SUM(T197:T210)</f>
        <v>0</v>
      </c>
      <c r="AR196" s="169" t="s">
        <v>83</v>
      </c>
      <c r="AT196" s="170" t="s">
        <v>72</v>
      </c>
      <c r="AU196" s="170" t="s">
        <v>81</v>
      </c>
      <c r="AY196" s="169" t="s">
        <v>153</v>
      </c>
      <c r="BK196" s="171">
        <f>SUM(BK197:BK210)</f>
        <v>0</v>
      </c>
    </row>
    <row r="197" spans="1:65" s="2" customFormat="1" ht="33" customHeight="1">
      <c r="A197" s="35"/>
      <c r="B197" s="36"/>
      <c r="C197" s="174" t="s">
        <v>339</v>
      </c>
      <c r="D197" s="174" t="s">
        <v>156</v>
      </c>
      <c r="E197" s="175" t="s">
        <v>340</v>
      </c>
      <c r="F197" s="176" t="s">
        <v>341</v>
      </c>
      <c r="G197" s="177" t="s">
        <v>205</v>
      </c>
      <c r="H197" s="178">
        <v>4</v>
      </c>
      <c r="I197" s="179"/>
      <c r="J197" s="180">
        <f>ROUND(I197*H197,2)</f>
        <v>0</v>
      </c>
      <c r="K197" s="176" t="s">
        <v>160</v>
      </c>
      <c r="L197" s="40"/>
      <c r="M197" s="181" t="s">
        <v>19</v>
      </c>
      <c r="N197" s="182" t="s">
        <v>44</v>
      </c>
      <c r="O197" s="65"/>
      <c r="P197" s="183">
        <f>O197*H197</f>
        <v>0</v>
      </c>
      <c r="Q197" s="183">
        <v>1.16E-3</v>
      </c>
      <c r="R197" s="183">
        <f>Q197*H197</f>
        <v>4.64E-3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212</v>
      </c>
      <c r="AT197" s="185" t="s">
        <v>156</v>
      </c>
      <c r="AU197" s="185" t="s">
        <v>83</v>
      </c>
      <c r="AY197" s="18" t="s">
        <v>153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81</v>
      </c>
      <c r="BK197" s="186">
        <f>ROUND(I197*H197,2)</f>
        <v>0</v>
      </c>
      <c r="BL197" s="18" t="s">
        <v>212</v>
      </c>
      <c r="BM197" s="185" t="s">
        <v>342</v>
      </c>
    </row>
    <row r="198" spans="1:65" s="2" customFormat="1" ht="11.25">
      <c r="A198" s="35"/>
      <c r="B198" s="36"/>
      <c r="C198" s="37"/>
      <c r="D198" s="187" t="s">
        <v>163</v>
      </c>
      <c r="E198" s="37"/>
      <c r="F198" s="188" t="s">
        <v>343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163</v>
      </c>
      <c r="AU198" s="18" t="s">
        <v>83</v>
      </c>
    </row>
    <row r="199" spans="1:65" s="2" customFormat="1" ht="33" customHeight="1">
      <c r="A199" s="35"/>
      <c r="B199" s="36"/>
      <c r="C199" s="174" t="s">
        <v>344</v>
      </c>
      <c r="D199" s="174" t="s">
        <v>156</v>
      </c>
      <c r="E199" s="175" t="s">
        <v>345</v>
      </c>
      <c r="F199" s="176" t="s">
        <v>346</v>
      </c>
      <c r="G199" s="177" t="s">
        <v>205</v>
      </c>
      <c r="H199" s="178">
        <v>4</v>
      </c>
      <c r="I199" s="179"/>
      <c r="J199" s="180">
        <f>ROUND(I199*H199,2)</f>
        <v>0</v>
      </c>
      <c r="K199" s="176" t="s">
        <v>160</v>
      </c>
      <c r="L199" s="40"/>
      <c r="M199" s="181" t="s">
        <v>19</v>
      </c>
      <c r="N199" s="182" t="s">
        <v>44</v>
      </c>
      <c r="O199" s="65"/>
      <c r="P199" s="183">
        <f>O199*H199</f>
        <v>0</v>
      </c>
      <c r="Q199" s="183">
        <v>1.2600000000000001E-3</v>
      </c>
      <c r="R199" s="183">
        <f>Q199*H199</f>
        <v>5.0400000000000002E-3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212</v>
      </c>
      <c r="AT199" s="185" t="s">
        <v>156</v>
      </c>
      <c r="AU199" s="185" t="s">
        <v>83</v>
      </c>
      <c r="AY199" s="18" t="s">
        <v>153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81</v>
      </c>
      <c r="BK199" s="186">
        <f>ROUND(I199*H199,2)</f>
        <v>0</v>
      </c>
      <c r="BL199" s="18" t="s">
        <v>212</v>
      </c>
      <c r="BM199" s="185" t="s">
        <v>347</v>
      </c>
    </row>
    <row r="200" spans="1:65" s="2" customFormat="1" ht="11.25">
      <c r="A200" s="35"/>
      <c r="B200" s="36"/>
      <c r="C200" s="37"/>
      <c r="D200" s="187" t="s">
        <v>163</v>
      </c>
      <c r="E200" s="37"/>
      <c r="F200" s="188" t="s">
        <v>348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163</v>
      </c>
      <c r="AU200" s="18" t="s">
        <v>83</v>
      </c>
    </row>
    <row r="201" spans="1:65" s="2" customFormat="1" ht="55.5" customHeight="1">
      <c r="A201" s="35"/>
      <c r="B201" s="36"/>
      <c r="C201" s="174" t="s">
        <v>302</v>
      </c>
      <c r="D201" s="174" t="s">
        <v>156</v>
      </c>
      <c r="E201" s="175" t="s">
        <v>349</v>
      </c>
      <c r="F201" s="176" t="s">
        <v>350</v>
      </c>
      <c r="G201" s="177" t="s">
        <v>205</v>
      </c>
      <c r="H201" s="178">
        <v>8</v>
      </c>
      <c r="I201" s="179"/>
      <c r="J201" s="180">
        <f>ROUND(I201*H201,2)</f>
        <v>0</v>
      </c>
      <c r="K201" s="176" t="s">
        <v>160</v>
      </c>
      <c r="L201" s="40"/>
      <c r="M201" s="181" t="s">
        <v>19</v>
      </c>
      <c r="N201" s="182" t="s">
        <v>44</v>
      </c>
      <c r="O201" s="65"/>
      <c r="P201" s="183">
        <f>O201*H201</f>
        <v>0</v>
      </c>
      <c r="Q201" s="183">
        <v>4.0000000000000003E-5</v>
      </c>
      <c r="R201" s="183">
        <f>Q201*H201</f>
        <v>3.2000000000000003E-4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212</v>
      </c>
      <c r="AT201" s="185" t="s">
        <v>156</v>
      </c>
      <c r="AU201" s="185" t="s">
        <v>83</v>
      </c>
      <c r="AY201" s="18" t="s">
        <v>153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81</v>
      </c>
      <c r="BK201" s="186">
        <f>ROUND(I201*H201,2)</f>
        <v>0</v>
      </c>
      <c r="BL201" s="18" t="s">
        <v>212</v>
      </c>
      <c r="BM201" s="185" t="s">
        <v>351</v>
      </c>
    </row>
    <row r="202" spans="1:65" s="2" customFormat="1" ht="11.25">
      <c r="A202" s="35"/>
      <c r="B202" s="36"/>
      <c r="C202" s="37"/>
      <c r="D202" s="187" t="s">
        <v>163</v>
      </c>
      <c r="E202" s="37"/>
      <c r="F202" s="188" t="s">
        <v>352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163</v>
      </c>
      <c r="AU202" s="18" t="s">
        <v>83</v>
      </c>
    </row>
    <row r="203" spans="1:65" s="2" customFormat="1" ht="24.2" customHeight="1">
      <c r="A203" s="35"/>
      <c r="B203" s="36"/>
      <c r="C203" s="174" t="s">
        <v>353</v>
      </c>
      <c r="D203" s="174" t="s">
        <v>156</v>
      </c>
      <c r="E203" s="175" t="s">
        <v>354</v>
      </c>
      <c r="F203" s="176" t="s">
        <v>355</v>
      </c>
      <c r="G203" s="177" t="s">
        <v>242</v>
      </c>
      <c r="H203" s="178">
        <v>4</v>
      </c>
      <c r="I203" s="179"/>
      <c r="J203" s="180">
        <f>ROUND(I203*H203,2)</f>
        <v>0</v>
      </c>
      <c r="K203" s="176" t="s">
        <v>206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356</v>
      </c>
    </row>
    <row r="204" spans="1:65" s="13" customFormat="1" ht="11.25">
      <c r="B204" s="192"/>
      <c r="C204" s="193"/>
      <c r="D204" s="194" t="s">
        <v>165</v>
      </c>
      <c r="E204" s="195" t="s">
        <v>19</v>
      </c>
      <c r="F204" s="196" t="s">
        <v>357</v>
      </c>
      <c r="G204" s="193"/>
      <c r="H204" s="197">
        <v>4</v>
      </c>
      <c r="I204" s="198"/>
      <c r="J204" s="193"/>
      <c r="K204" s="193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165</v>
      </c>
      <c r="AU204" s="203" t="s">
        <v>83</v>
      </c>
      <c r="AV204" s="13" t="s">
        <v>83</v>
      </c>
      <c r="AW204" s="13" t="s">
        <v>34</v>
      </c>
      <c r="AX204" s="13" t="s">
        <v>81</v>
      </c>
      <c r="AY204" s="203" t="s">
        <v>153</v>
      </c>
    </row>
    <row r="205" spans="1:65" s="2" customFormat="1" ht="24.2" customHeight="1">
      <c r="A205" s="35"/>
      <c r="B205" s="36"/>
      <c r="C205" s="174" t="s">
        <v>358</v>
      </c>
      <c r="D205" s="174" t="s">
        <v>156</v>
      </c>
      <c r="E205" s="175" t="s">
        <v>359</v>
      </c>
      <c r="F205" s="176" t="s">
        <v>360</v>
      </c>
      <c r="G205" s="177" t="s">
        <v>211</v>
      </c>
      <c r="H205" s="178">
        <v>4</v>
      </c>
      <c r="I205" s="179"/>
      <c r="J205" s="180">
        <f>ROUND(I205*H205,2)</f>
        <v>0</v>
      </c>
      <c r="K205" s="176" t="s">
        <v>160</v>
      </c>
      <c r="L205" s="40"/>
      <c r="M205" s="181" t="s">
        <v>19</v>
      </c>
      <c r="N205" s="182" t="s">
        <v>44</v>
      </c>
      <c r="O205" s="65"/>
      <c r="P205" s="183">
        <f>O205*H205</f>
        <v>0</v>
      </c>
      <c r="Q205" s="183">
        <v>2.0000000000000001E-4</v>
      </c>
      <c r="R205" s="183">
        <f>Q205*H205</f>
        <v>8.0000000000000004E-4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212</v>
      </c>
      <c r="AT205" s="185" t="s">
        <v>156</v>
      </c>
      <c r="AU205" s="185" t="s">
        <v>83</v>
      </c>
      <c r="AY205" s="18" t="s">
        <v>153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81</v>
      </c>
      <c r="BK205" s="186">
        <f>ROUND(I205*H205,2)</f>
        <v>0</v>
      </c>
      <c r="BL205" s="18" t="s">
        <v>212</v>
      </c>
      <c r="BM205" s="185" t="s">
        <v>361</v>
      </c>
    </row>
    <row r="206" spans="1:65" s="2" customFormat="1" ht="11.25">
      <c r="A206" s="35"/>
      <c r="B206" s="36"/>
      <c r="C206" s="37"/>
      <c r="D206" s="187" t="s">
        <v>163</v>
      </c>
      <c r="E206" s="37"/>
      <c r="F206" s="188" t="s">
        <v>362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163</v>
      </c>
      <c r="AU206" s="18" t="s">
        <v>83</v>
      </c>
    </row>
    <row r="207" spans="1:65" s="2" customFormat="1" ht="33" customHeight="1">
      <c r="A207" s="35"/>
      <c r="B207" s="36"/>
      <c r="C207" s="174" t="s">
        <v>363</v>
      </c>
      <c r="D207" s="174" t="s">
        <v>156</v>
      </c>
      <c r="E207" s="175" t="s">
        <v>364</v>
      </c>
      <c r="F207" s="176" t="s">
        <v>365</v>
      </c>
      <c r="G207" s="177" t="s">
        <v>205</v>
      </c>
      <c r="H207" s="178">
        <v>8</v>
      </c>
      <c r="I207" s="179"/>
      <c r="J207" s="180">
        <f>ROUND(I207*H207,2)</f>
        <v>0</v>
      </c>
      <c r="K207" s="176" t="s">
        <v>160</v>
      </c>
      <c r="L207" s="40"/>
      <c r="M207" s="181" t="s">
        <v>19</v>
      </c>
      <c r="N207" s="182" t="s">
        <v>44</v>
      </c>
      <c r="O207" s="65"/>
      <c r="P207" s="183">
        <f>O207*H207</f>
        <v>0</v>
      </c>
      <c r="Q207" s="183">
        <v>1.0000000000000001E-5</v>
      </c>
      <c r="R207" s="183">
        <f>Q207*H207</f>
        <v>8.0000000000000007E-5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212</v>
      </c>
      <c r="AT207" s="185" t="s">
        <v>156</v>
      </c>
      <c r="AU207" s="185" t="s">
        <v>83</v>
      </c>
      <c r="AY207" s="18" t="s">
        <v>153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81</v>
      </c>
      <c r="BK207" s="186">
        <f>ROUND(I207*H207,2)</f>
        <v>0</v>
      </c>
      <c r="BL207" s="18" t="s">
        <v>212</v>
      </c>
      <c r="BM207" s="185" t="s">
        <v>366</v>
      </c>
    </row>
    <row r="208" spans="1:65" s="2" customFormat="1" ht="11.25">
      <c r="A208" s="35"/>
      <c r="B208" s="36"/>
      <c r="C208" s="37"/>
      <c r="D208" s="187" t="s">
        <v>163</v>
      </c>
      <c r="E208" s="37"/>
      <c r="F208" s="188" t="s">
        <v>367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163</v>
      </c>
      <c r="AU208" s="18" t="s">
        <v>83</v>
      </c>
    </row>
    <row r="209" spans="1:65" s="2" customFormat="1" ht="49.15" customHeight="1">
      <c r="A209" s="35"/>
      <c r="B209" s="36"/>
      <c r="C209" s="174" t="s">
        <v>368</v>
      </c>
      <c r="D209" s="174" t="s">
        <v>156</v>
      </c>
      <c r="E209" s="175" t="s">
        <v>369</v>
      </c>
      <c r="F209" s="176" t="s">
        <v>370</v>
      </c>
      <c r="G209" s="177" t="s">
        <v>249</v>
      </c>
      <c r="H209" s="178">
        <v>1.0999999999999999E-2</v>
      </c>
      <c r="I209" s="179"/>
      <c r="J209" s="180">
        <f>ROUND(I209*H209,2)</f>
        <v>0</v>
      </c>
      <c r="K209" s="176" t="s">
        <v>160</v>
      </c>
      <c r="L209" s="40"/>
      <c r="M209" s="181" t="s">
        <v>19</v>
      </c>
      <c r="N209" s="182" t="s">
        <v>44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212</v>
      </c>
      <c r="AT209" s="185" t="s">
        <v>156</v>
      </c>
      <c r="AU209" s="185" t="s">
        <v>83</v>
      </c>
      <c r="AY209" s="18" t="s">
        <v>153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81</v>
      </c>
      <c r="BK209" s="186">
        <f>ROUND(I209*H209,2)</f>
        <v>0</v>
      </c>
      <c r="BL209" s="18" t="s">
        <v>212</v>
      </c>
      <c r="BM209" s="185" t="s">
        <v>371</v>
      </c>
    </row>
    <row r="210" spans="1:65" s="2" customFormat="1" ht="11.25">
      <c r="A210" s="35"/>
      <c r="B210" s="36"/>
      <c r="C210" s="37"/>
      <c r="D210" s="187" t="s">
        <v>163</v>
      </c>
      <c r="E210" s="37"/>
      <c r="F210" s="188" t="s">
        <v>372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163</v>
      </c>
      <c r="AU210" s="18" t="s">
        <v>83</v>
      </c>
    </row>
    <row r="211" spans="1:65" s="12" customFormat="1" ht="22.9" customHeight="1">
      <c r="B211" s="158"/>
      <c r="C211" s="159"/>
      <c r="D211" s="160" t="s">
        <v>72</v>
      </c>
      <c r="E211" s="172" t="s">
        <v>373</v>
      </c>
      <c r="F211" s="172" t="s">
        <v>374</v>
      </c>
      <c r="G211" s="159"/>
      <c r="H211" s="159"/>
      <c r="I211" s="162"/>
      <c r="J211" s="173">
        <f>BK211</f>
        <v>0</v>
      </c>
      <c r="K211" s="159"/>
      <c r="L211" s="164"/>
      <c r="M211" s="165"/>
      <c r="N211" s="166"/>
      <c r="O211" s="166"/>
      <c r="P211" s="167">
        <f>SUM(P212:P248)</f>
        <v>0</v>
      </c>
      <c r="Q211" s="166"/>
      <c r="R211" s="167">
        <f>SUM(R212:R248)</f>
        <v>7.1980000000000002E-2</v>
      </c>
      <c r="S211" s="166"/>
      <c r="T211" s="168">
        <f>SUM(T212:T248)</f>
        <v>4.9439999999999998E-2</v>
      </c>
      <c r="AR211" s="169" t="s">
        <v>83</v>
      </c>
      <c r="AT211" s="170" t="s">
        <v>72</v>
      </c>
      <c r="AU211" s="170" t="s">
        <v>81</v>
      </c>
      <c r="AY211" s="169" t="s">
        <v>153</v>
      </c>
      <c r="BK211" s="171">
        <f>SUM(BK212:BK248)</f>
        <v>0</v>
      </c>
    </row>
    <row r="212" spans="1:65" s="2" customFormat="1" ht="16.5" customHeight="1">
      <c r="A212" s="35"/>
      <c r="B212" s="36"/>
      <c r="C212" s="174" t="s">
        <v>375</v>
      </c>
      <c r="D212" s="174" t="s">
        <v>156</v>
      </c>
      <c r="E212" s="175" t="s">
        <v>376</v>
      </c>
      <c r="F212" s="176" t="s">
        <v>377</v>
      </c>
      <c r="G212" s="177" t="s">
        <v>211</v>
      </c>
      <c r="H212" s="178">
        <v>3</v>
      </c>
      <c r="I212" s="179"/>
      <c r="J212" s="180">
        <f>ROUND(I212*H212,2)</f>
        <v>0</v>
      </c>
      <c r="K212" s="176" t="s">
        <v>160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4.8999999999999998E-4</v>
      </c>
      <c r="T212" s="184">
        <f>S212*H212</f>
        <v>1.47E-3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378</v>
      </c>
    </row>
    <row r="213" spans="1:65" s="2" customFormat="1" ht="11.25">
      <c r="A213" s="35"/>
      <c r="B213" s="36"/>
      <c r="C213" s="37"/>
      <c r="D213" s="187" t="s">
        <v>163</v>
      </c>
      <c r="E213" s="37"/>
      <c r="F213" s="188" t="s">
        <v>379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163</v>
      </c>
      <c r="AU213" s="18" t="s">
        <v>83</v>
      </c>
    </row>
    <row r="214" spans="1:65" s="13" customFormat="1" ht="11.25">
      <c r="B214" s="192"/>
      <c r="C214" s="193"/>
      <c r="D214" s="194" t="s">
        <v>165</v>
      </c>
      <c r="E214" s="195" t="s">
        <v>19</v>
      </c>
      <c r="F214" s="196" t="s">
        <v>380</v>
      </c>
      <c r="G214" s="193"/>
      <c r="H214" s="197">
        <v>3</v>
      </c>
      <c r="I214" s="198"/>
      <c r="J214" s="193"/>
      <c r="K214" s="193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165</v>
      </c>
      <c r="AU214" s="203" t="s">
        <v>83</v>
      </c>
      <c r="AV214" s="13" t="s">
        <v>83</v>
      </c>
      <c r="AW214" s="13" t="s">
        <v>34</v>
      </c>
      <c r="AX214" s="13" t="s">
        <v>81</v>
      </c>
      <c r="AY214" s="203" t="s">
        <v>153</v>
      </c>
    </row>
    <row r="215" spans="1:65" s="2" customFormat="1" ht="16.5" customHeight="1">
      <c r="A215" s="35"/>
      <c r="B215" s="36"/>
      <c r="C215" s="174" t="s">
        <v>381</v>
      </c>
      <c r="D215" s="174" t="s">
        <v>156</v>
      </c>
      <c r="E215" s="175" t="s">
        <v>382</v>
      </c>
      <c r="F215" s="176" t="s">
        <v>383</v>
      </c>
      <c r="G215" s="177" t="s">
        <v>384</v>
      </c>
      <c r="H215" s="178">
        <v>1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1.56E-3</v>
      </c>
      <c r="T215" s="184">
        <f>S215*H215</f>
        <v>1.56E-3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385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386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16.5" customHeight="1">
      <c r="A217" s="35"/>
      <c r="B217" s="36"/>
      <c r="C217" s="174" t="s">
        <v>387</v>
      </c>
      <c r="D217" s="174" t="s">
        <v>156</v>
      </c>
      <c r="E217" s="175" t="s">
        <v>388</v>
      </c>
      <c r="F217" s="176" t="s">
        <v>389</v>
      </c>
      <c r="G217" s="177" t="s">
        <v>211</v>
      </c>
      <c r="H217" s="178">
        <v>1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7.62E-3</v>
      </c>
      <c r="T217" s="184">
        <f>S217*H217</f>
        <v>7.62E-3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390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391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2" customFormat="1" ht="24.2" customHeight="1">
      <c r="A219" s="35"/>
      <c r="B219" s="36"/>
      <c r="C219" s="174" t="s">
        <v>392</v>
      </c>
      <c r="D219" s="174" t="s">
        <v>156</v>
      </c>
      <c r="E219" s="175" t="s">
        <v>393</v>
      </c>
      <c r="F219" s="176" t="s">
        <v>394</v>
      </c>
      <c r="G219" s="177" t="s">
        <v>384</v>
      </c>
      <c r="H219" s="178">
        <v>1</v>
      </c>
      <c r="I219" s="179"/>
      <c r="J219" s="180">
        <f>ROUND(I219*H219,2)</f>
        <v>0</v>
      </c>
      <c r="K219" s="176" t="s">
        <v>160</v>
      </c>
      <c r="L219" s="40"/>
      <c r="M219" s="181" t="s">
        <v>19</v>
      </c>
      <c r="N219" s="182" t="s">
        <v>44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1.933E-2</v>
      </c>
      <c r="T219" s="184">
        <f>S219*H219</f>
        <v>1.933E-2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212</v>
      </c>
      <c r="AT219" s="185" t="s">
        <v>156</v>
      </c>
      <c r="AU219" s="185" t="s">
        <v>83</v>
      </c>
      <c r="AY219" s="18" t="s">
        <v>153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81</v>
      </c>
      <c r="BK219" s="186">
        <f>ROUND(I219*H219,2)</f>
        <v>0</v>
      </c>
      <c r="BL219" s="18" t="s">
        <v>212</v>
      </c>
      <c r="BM219" s="185" t="s">
        <v>395</v>
      </c>
    </row>
    <row r="220" spans="1:65" s="2" customFormat="1" ht="11.25">
      <c r="A220" s="35"/>
      <c r="B220" s="36"/>
      <c r="C220" s="37"/>
      <c r="D220" s="187" t="s">
        <v>163</v>
      </c>
      <c r="E220" s="37"/>
      <c r="F220" s="188" t="s">
        <v>396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163</v>
      </c>
      <c r="AU220" s="18" t="s">
        <v>83</v>
      </c>
    </row>
    <row r="221" spans="1:65" s="2" customFormat="1" ht="21.75" customHeight="1">
      <c r="A221" s="35"/>
      <c r="B221" s="36"/>
      <c r="C221" s="174" t="s">
        <v>397</v>
      </c>
      <c r="D221" s="174" t="s">
        <v>156</v>
      </c>
      <c r="E221" s="175" t="s">
        <v>398</v>
      </c>
      <c r="F221" s="176" t="s">
        <v>399</v>
      </c>
      <c r="G221" s="177" t="s">
        <v>384</v>
      </c>
      <c r="H221" s="178">
        <v>1</v>
      </c>
      <c r="I221" s="179"/>
      <c r="J221" s="180">
        <f>ROUND(I221*H221,2)</f>
        <v>0</v>
      </c>
      <c r="K221" s="176" t="s">
        <v>160</v>
      </c>
      <c r="L221" s="40"/>
      <c r="M221" s="181" t="s">
        <v>19</v>
      </c>
      <c r="N221" s="182" t="s">
        <v>44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1.9460000000000002E-2</v>
      </c>
      <c r="T221" s="184">
        <f>S221*H221</f>
        <v>1.9460000000000002E-2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212</v>
      </c>
      <c r="AT221" s="185" t="s">
        <v>156</v>
      </c>
      <c r="AU221" s="185" t="s">
        <v>83</v>
      </c>
      <c r="AY221" s="18" t="s">
        <v>153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81</v>
      </c>
      <c r="BK221" s="186">
        <f>ROUND(I221*H221,2)</f>
        <v>0</v>
      </c>
      <c r="BL221" s="18" t="s">
        <v>212</v>
      </c>
      <c r="BM221" s="185" t="s">
        <v>400</v>
      </c>
    </row>
    <row r="222" spans="1:65" s="2" customFormat="1" ht="11.25">
      <c r="A222" s="35"/>
      <c r="B222" s="36"/>
      <c r="C222" s="37"/>
      <c r="D222" s="187" t="s">
        <v>163</v>
      </c>
      <c r="E222" s="37"/>
      <c r="F222" s="188" t="s">
        <v>401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163</v>
      </c>
      <c r="AU222" s="18" t="s">
        <v>83</v>
      </c>
    </row>
    <row r="223" spans="1:65" s="2" customFormat="1" ht="24.2" customHeight="1">
      <c r="A223" s="35"/>
      <c r="B223" s="36"/>
      <c r="C223" s="174" t="s">
        <v>402</v>
      </c>
      <c r="D223" s="174" t="s">
        <v>156</v>
      </c>
      <c r="E223" s="175" t="s">
        <v>403</v>
      </c>
      <c r="F223" s="176" t="s">
        <v>404</v>
      </c>
      <c r="G223" s="177" t="s">
        <v>384</v>
      </c>
      <c r="H223" s="178">
        <v>3</v>
      </c>
      <c r="I223" s="179"/>
      <c r="J223" s="180">
        <f>ROUND(I223*H223,2)</f>
        <v>0</v>
      </c>
      <c r="K223" s="176" t="s">
        <v>160</v>
      </c>
      <c r="L223" s="40"/>
      <c r="M223" s="181" t="s">
        <v>19</v>
      </c>
      <c r="N223" s="182" t="s">
        <v>44</v>
      </c>
      <c r="O223" s="65"/>
      <c r="P223" s="183">
        <f>O223*H223</f>
        <v>0</v>
      </c>
      <c r="Q223" s="183">
        <v>2.4000000000000001E-4</v>
      </c>
      <c r="R223" s="183">
        <f>Q223*H223</f>
        <v>7.2000000000000005E-4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212</v>
      </c>
      <c r="AT223" s="185" t="s">
        <v>156</v>
      </c>
      <c r="AU223" s="185" t="s">
        <v>83</v>
      </c>
      <c r="AY223" s="18" t="s">
        <v>153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81</v>
      </c>
      <c r="BK223" s="186">
        <f>ROUND(I223*H223,2)</f>
        <v>0</v>
      </c>
      <c r="BL223" s="18" t="s">
        <v>212</v>
      </c>
      <c r="BM223" s="185" t="s">
        <v>405</v>
      </c>
    </row>
    <row r="224" spans="1:65" s="2" customFormat="1" ht="11.25">
      <c r="A224" s="35"/>
      <c r="B224" s="36"/>
      <c r="C224" s="37"/>
      <c r="D224" s="187" t="s">
        <v>163</v>
      </c>
      <c r="E224" s="37"/>
      <c r="F224" s="188" t="s">
        <v>406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163</v>
      </c>
      <c r="AU224" s="18" t="s">
        <v>83</v>
      </c>
    </row>
    <row r="225" spans="1:65" s="13" customFormat="1" ht="11.25">
      <c r="B225" s="192"/>
      <c r="C225" s="193"/>
      <c r="D225" s="194" t="s">
        <v>165</v>
      </c>
      <c r="E225" s="195" t="s">
        <v>19</v>
      </c>
      <c r="F225" s="196" t="s">
        <v>407</v>
      </c>
      <c r="G225" s="193"/>
      <c r="H225" s="197">
        <v>3</v>
      </c>
      <c r="I225" s="198"/>
      <c r="J225" s="193"/>
      <c r="K225" s="193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165</v>
      </c>
      <c r="AU225" s="203" t="s">
        <v>83</v>
      </c>
      <c r="AV225" s="13" t="s">
        <v>83</v>
      </c>
      <c r="AW225" s="13" t="s">
        <v>34</v>
      </c>
      <c r="AX225" s="13" t="s">
        <v>81</v>
      </c>
      <c r="AY225" s="203" t="s">
        <v>153</v>
      </c>
    </row>
    <row r="226" spans="1:65" s="2" customFormat="1" ht="24.2" customHeight="1">
      <c r="A226" s="35"/>
      <c r="B226" s="36"/>
      <c r="C226" s="215" t="s">
        <v>408</v>
      </c>
      <c r="D226" s="215" t="s">
        <v>298</v>
      </c>
      <c r="E226" s="216" t="s">
        <v>409</v>
      </c>
      <c r="F226" s="217" t="s">
        <v>410</v>
      </c>
      <c r="G226" s="218" t="s">
        <v>205</v>
      </c>
      <c r="H226" s="219">
        <v>1.5</v>
      </c>
      <c r="I226" s="220"/>
      <c r="J226" s="221">
        <f>ROUND(I226*H226,2)</f>
        <v>0</v>
      </c>
      <c r="K226" s="217" t="s">
        <v>160</v>
      </c>
      <c r="L226" s="222"/>
      <c r="M226" s="223" t="s">
        <v>19</v>
      </c>
      <c r="N226" s="224" t="s">
        <v>44</v>
      </c>
      <c r="O226" s="65"/>
      <c r="P226" s="183">
        <f>O226*H226</f>
        <v>0</v>
      </c>
      <c r="Q226" s="183">
        <v>1.8000000000000001E-4</v>
      </c>
      <c r="R226" s="183">
        <f>Q226*H226</f>
        <v>2.7E-4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302</v>
      </c>
      <c r="AT226" s="185" t="s">
        <v>298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411</v>
      </c>
    </row>
    <row r="227" spans="1:65" s="2" customFormat="1" ht="37.9" customHeight="1">
      <c r="A227" s="35"/>
      <c r="B227" s="36"/>
      <c r="C227" s="174" t="s">
        <v>412</v>
      </c>
      <c r="D227" s="174" t="s">
        <v>156</v>
      </c>
      <c r="E227" s="175" t="s">
        <v>413</v>
      </c>
      <c r="F227" s="176" t="s">
        <v>414</v>
      </c>
      <c r="G227" s="177" t="s">
        <v>384</v>
      </c>
      <c r="H227" s="178">
        <v>1</v>
      </c>
      <c r="I227" s="179"/>
      <c r="J227" s="180">
        <f>ROUND(I227*H227,2)</f>
        <v>0</v>
      </c>
      <c r="K227" s="176" t="s">
        <v>160</v>
      </c>
      <c r="L227" s="40"/>
      <c r="M227" s="181" t="s">
        <v>19</v>
      </c>
      <c r="N227" s="182" t="s">
        <v>44</v>
      </c>
      <c r="O227" s="65"/>
      <c r="P227" s="183">
        <f>O227*H227</f>
        <v>0</v>
      </c>
      <c r="Q227" s="183">
        <v>1.387E-2</v>
      </c>
      <c r="R227" s="183">
        <f>Q227*H227</f>
        <v>1.387E-2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212</v>
      </c>
      <c r="AT227" s="185" t="s">
        <v>156</v>
      </c>
      <c r="AU227" s="185" t="s">
        <v>83</v>
      </c>
      <c r="AY227" s="18" t="s">
        <v>153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81</v>
      </c>
      <c r="BK227" s="186">
        <f>ROUND(I227*H227,2)</f>
        <v>0</v>
      </c>
      <c r="BL227" s="18" t="s">
        <v>212</v>
      </c>
      <c r="BM227" s="185" t="s">
        <v>415</v>
      </c>
    </row>
    <row r="228" spans="1:65" s="2" customFormat="1" ht="11.25">
      <c r="A228" s="35"/>
      <c r="B228" s="36"/>
      <c r="C228" s="37"/>
      <c r="D228" s="187" t="s">
        <v>163</v>
      </c>
      <c r="E228" s="37"/>
      <c r="F228" s="188" t="s">
        <v>416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163</v>
      </c>
      <c r="AU228" s="18" t="s">
        <v>83</v>
      </c>
    </row>
    <row r="229" spans="1:65" s="2" customFormat="1" ht="24.2" customHeight="1">
      <c r="A229" s="35"/>
      <c r="B229" s="36"/>
      <c r="C229" s="174" t="s">
        <v>417</v>
      </c>
      <c r="D229" s="174" t="s">
        <v>156</v>
      </c>
      <c r="E229" s="175" t="s">
        <v>418</v>
      </c>
      <c r="F229" s="176" t="s">
        <v>419</v>
      </c>
      <c r="G229" s="177" t="s">
        <v>211</v>
      </c>
      <c r="H229" s="178">
        <v>1</v>
      </c>
      <c r="I229" s="179"/>
      <c r="J229" s="180">
        <f>ROUND(I229*H229,2)</f>
        <v>0</v>
      </c>
      <c r="K229" s="176" t="s">
        <v>160</v>
      </c>
      <c r="L229" s="40"/>
      <c r="M229" s="181" t="s">
        <v>19</v>
      </c>
      <c r="N229" s="182" t="s">
        <v>44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212</v>
      </c>
      <c r="AT229" s="185" t="s">
        <v>156</v>
      </c>
      <c r="AU229" s="185" t="s">
        <v>83</v>
      </c>
      <c r="AY229" s="18" t="s">
        <v>153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81</v>
      </c>
      <c r="BK229" s="186">
        <f>ROUND(I229*H229,2)</f>
        <v>0</v>
      </c>
      <c r="BL229" s="18" t="s">
        <v>212</v>
      </c>
      <c r="BM229" s="185" t="s">
        <v>420</v>
      </c>
    </row>
    <row r="230" spans="1:65" s="2" customFormat="1" ht="11.25">
      <c r="A230" s="35"/>
      <c r="B230" s="36"/>
      <c r="C230" s="37"/>
      <c r="D230" s="187" t="s">
        <v>163</v>
      </c>
      <c r="E230" s="37"/>
      <c r="F230" s="188" t="s">
        <v>421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163</v>
      </c>
      <c r="AU230" s="18" t="s">
        <v>83</v>
      </c>
    </row>
    <row r="231" spans="1:65" s="2" customFormat="1" ht="16.5" customHeight="1">
      <c r="A231" s="35"/>
      <c r="B231" s="36"/>
      <c r="C231" s="215" t="s">
        <v>422</v>
      </c>
      <c r="D231" s="215" t="s">
        <v>298</v>
      </c>
      <c r="E231" s="216" t="s">
        <v>423</v>
      </c>
      <c r="F231" s="217" t="s">
        <v>424</v>
      </c>
      <c r="G231" s="218" t="s">
        <v>211</v>
      </c>
      <c r="H231" s="219">
        <v>1</v>
      </c>
      <c r="I231" s="220"/>
      <c r="J231" s="221">
        <f>ROUND(I231*H231,2)</f>
        <v>0</v>
      </c>
      <c r="K231" s="217" t="s">
        <v>160</v>
      </c>
      <c r="L231" s="222"/>
      <c r="M231" s="223" t="s">
        <v>19</v>
      </c>
      <c r="N231" s="224" t="s">
        <v>44</v>
      </c>
      <c r="O231" s="65"/>
      <c r="P231" s="183">
        <f>O231*H231</f>
        <v>0</v>
      </c>
      <c r="Q231" s="183">
        <v>2.3999999999999998E-3</v>
      </c>
      <c r="R231" s="183">
        <f>Q231*H231</f>
        <v>2.3999999999999998E-3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302</v>
      </c>
      <c r="AT231" s="185" t="s">
        <v>298</v>
      </c>
      <c r="AU231" s="185" t="s">
        <v>83</v>
      </c>
      <c r="AY231" s="18" t="s">
        <v>153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81</v>
      </c>
      <c r="BK231" s="186">
        <f>ROUND(I231*H231,2)</f>
        <v>0</v>
      </c>
      <c r="BL231" s="18" t="s">
        <v>212</v>
      </c>
      <c r="BM231" s="185" t="s">
        <v>425</v>
      </c>
    </row>
    <row r="232" spans="1:65" s="2" customFormat="1" ht="16.5" customHeight="1">
      <c r="A232" s="35"/>
      <c r="B232" s="36"/>
      <c r="C232" s="174" t="s">
        <v>426</v>
      </c>
      <c r="D232" s="174" t="s">
        <v>156</v>
      </c>
      <c r="E232" s="175" t="s">
        <v>427</v>
      </c>
      <c r="F232" s="176" t="s">
        <v>428</v>
      </c>
      <c r="G232" s="177" t="s">
        <v>384</v>
      </c>
      <c r="H232" s="178">
        <v>1</v>
      </c>
      <c r="I232" s="179"/>
      <c r="J232" s="180">
        <f>ROUND(I232*H232,2)</f>
        <v>0</v>
      </c>
      <c r="K232" s="176" t="s">
        <v>160</v>
      </c>
      <c r="L232" s="40"/>
      <c r="M232" s="181" t="s">
        <v>19</v>
      </c>
      <c r="N232" s="182" t="s">
        <v>44</v>
      </c>
      <c r="O232" s="65"/>
      <c r="P232" s="183">
        <f>O232*H232</f>
        <v>0</v>
      </c>
      <c r="Q232" s="183">
        <v>5.8300000000000001E-3</v>
      </c>
      <c r="R232" s="183">
        <f>Q232*H232</f>
        <v>5.8300000000000001E-3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212</v>
      </c>
      <c r="AT232" s="185" t="s">
        <v>156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429</v>
      </c>
    </row>
    <row r="233" spans="1:65" s="2" customFormat="1" ht="11.25">
      <c r="A233" s="35"/>
      <c r="B233" s="36"/>
      <c r="C233" s="37"/>
      <c r="D233" s="187" t="s">
        <v>163</v>
      </c>
      <c r="E233" s="37"/>
      <c r="F233" s="188" t="s">
        <v>430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163</v>
      </c>
      <c r="AU233" s="18" t="s">
        <v>83</v>
      </c>
    </row>
    <row r="234" spans="1:65" s="2" customFormat="1" ht="24.2" customHeight="1">
      <c r="A234" s="35"/>
      <c r="B234" s="36"/>
      <c r="C234" s="215" t="s">
        <v>431</v>
      </c>
      <c r="D234" s="215" t="s">
        <v>298</v>
      </c>
      <c r="E234" s="216" t="s">
        <v>432</v>
      </c>
      <c r="F234" s="217" t="s">
        <v>433</v>
      </c>
      <c r="G234" s="218" t="s">
        <v>211</v>
      </c>
      <c r="H234" s="219">
        <v>1</v>
      </c>
      <c r="I234" s="220"/>
      <c r="J234" s="221">
        <f>ROUND(I234*H234,2)</f>
        <v>0</v>
      </c>
      <c r="K234" s="217" t="s">
        <v>206</v>
      </c>
      <c r="L234" s="222"/>
      <c r="M234" s="223" t="s">
        <v>19</v>
      </c>
      <c r="N234" s="224" t="s">
        <v>44</v>
      </c>
      <c r="O234" s="65"/>
      <c r="P234" s="183">
        <f>O234*H234</f>
        <v>0</v>
      </c>
      <c r="Q234" s="183">
        <v>1.2999999999999999E-2</v>
      </c>
      <c r="R234" s="183">
        <f>Q234*H234</f>
        <v>1.2999999999999999E-2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302</v>
      </c>
      <c r="AT234" s="185" t="s">
        <v>298</v>
      </c>
      <c r="AU234" s="185" t="s">
        <v>83</v>
      </c>
      <c r="AY234" s="18" t="s">
        <v>153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81</v>
      </c>
      <c r="BK234" s="186">
        <f>ROUND(I234*H234,2)</f>
        <v>0</v>
      </c>
      <c r="BL234" s="18" t="s">
        <v>212</v>
      </c>
      <c r="BM234" s="185" t="s">
        <v>434</v>
      </c>
    </row>
    <row r="235" spans="1:65" s="13" customFormat="1" ht="11.25">
      <c r="B235" s="192"/>
      <c r="C235" s="193"/>
      <c r="D235" s="194" t="s">
        <v>165</v>
      </c>
      <c r="E235" s="195" t="s">
        <v>19</v>
      </c>
      <c r="F235" s="196" t="s">
        <v>435</v>
      </c>
      <c r="G235" s="193"/>
      <c r="H235" s="197">
        <v>1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165</v>
      </c>
      <c r="AU235" s="203" t="s">
        <v>83</v>
      </c>
      <c r="AV235" s="13" t="s">
        <v>83</v>
      </c>
      <c r="AW235" s="13" t="s">
        <v>34</v>
      </c>
      <c r="AX235" s="13" t="s">
        <v>81</v>
      </c>
      <c r="AY235" s="203" t="s">
        <v>153</v>
      </c>
    </row>
    <row r="236" spans="1:65" s="2" customFormat="1" ht="33" customHeight="1">
      <c r="A236" s="35"/>
      <c r="B236" s="36"/>
      <c r="C236" s="174" t="s">
        <v>436</v>
      </c>
      <c r="D236" s="174" t="s">
        <v>156</v>
      </c>
      <c r="E236" s="175" t="s">
        <v>437</v>
      </c>
      <c r="F236" s="176" t="s">
        <v>438</v>
      </c>
      <c r="G236" s="177" t="s">
        <v>211</v>
      </c>
      <c r="H236" s="178">
        <v>1</v>
      </c>
      <c r="I236" s="179"/>
      <c r="J236" s="180">
        <f>ROUND(I236*H236,2)</f>
        <v>0</v>
      </c>
      <c r="K236" s="176" t="s">
        <v>206</v>
      </c>
      <c r="L236" s="40"/>
      <c r="M236" s="181" t="s">
        <v>19</v>
      </c>
      <c r="N236" s="182" t="s">
        <v>44</v>
      </c>
      <c r="O236" s="65"/>
      <c r="P236" s="183">
        <f>O236*H236</f>
        <v>0</v>
      </c>
      <c r="Q236" s="183">
        <v>2.8500000000000001E-3</v>
      </c>
      <c r="R236" s="183">
        <f>Q236*H236</f>
        <v>2.8500000000000001E-3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212</v>
      </c>
      <c r="AT236" s="185" t="s">
        <v>156</v>
      </c>
      <c r="AU236" s="185" t="s">
        <v>83</v>
      </c>
      <c r="AY236" s="18" t="s">
        <v>153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81</v>
      </c>
      <c r="BK236" s="186">
        <f>ROUND(I236*H236,2)</f>
        <v>0</v>
      </c>
      <c r="BL236" s="18" t="s">
        <v>212</v>
      </c>
      <c r="BM236" s="185" t="s">
        <v>439</v>
      </c>
    </row>
    <row r="237" spans="1:65" s="2" customFormat="1" ht="24.2" customHeight="1">
      <c r="A237" s="35"/>
      <c r="B237" s="36"/>
      <c r="C237" s="174" t="s">
        <v>440</v>
      </c>
      <c r="D237" s="174" t="s">
        <v>156</v>
      </c>
      <c r="E237" s="175" t="s">
        <v>441</v>
      </c>
      <c r="F237" s="176" t="s">
        <v>442</v>
      </c>
      <c r="G237" s="177" t="s">
        <v>384</v>
      </c>
      <c r="H237" s="178">
        <v>1</v>
      </c>
      <c r="I237" s="179"/>
      <c r="J237" s="180">
        <f>ROUND(I237*H237,2)</f>
        <v>0</v>
      </c>
      <c r="K237" s="176" t="s">
        <v>206</v>
      </c>
      <c r="L237" s="40"/>
      <c r="M237" s="181" t="s">
        <v>19</v>
      </c>
      <c r="N237" s="182" t="s">
        <v>44</v>
      </c>
      <c r="O237" s="65"/>
      <c r="P237" s="183">
        <f>O237*H237</f>
        <v>0</v>
      </c>
      <c r="Q237" s="183">
        <v>1.736E-2</v>
      </c>
      <c r="R237" s="183">
        <f>Q237*H237</f>
        <v>1.736E-2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212</v>
      </c>
      <c r="AT237" s="185" t="s">
        <v>156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443</v>
      </c>
    </row>
    <row r="238" spans="1:65" s="2" customFormat="1" ht="24.2" customHeight="1">
      <c r="A238" s="35"/>
      <c r="B238" s="36"/>
      <c r="C238" s="174" t="s">
        <v>444</v>
      </c>
      <c r="D238" s="174" t="s">
        <v>156</v>
      </c>
      <c r="E238" s="175" t="s">
        <v>445</v>
      </c>
      <c r="F238" s="176" t="s">
        <v>446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206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2.14E-3</v>
      </c>
      <c r="R238" s="183">
        <f>Q238*H238</f>
        <v>2.14E-3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447</v>
      </c>
    </row>
    <row r="239" spans="1:65" s="13" customFormat="1" ht="22.5">
      <c r="B239" s="192"/>
      <c r="C239" s="193"/>
      <c r="D239" s="194" t="s">
        <v>165</v>
      </c>
      <c r="E239" s="195" t="s">
        <v>19</v>
      </c>
      <c r="F239" s="196" t="s">
        <v>448</v>
      </c>
      <c r="G239" s="193"/>
      <c r="H239" s="197">
        <v>1</v>
      </c>
      <c r="I239" s="198"/>
      <c r="J239" s="193"/>
      <c r="K239" s="193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165</v>
      </c>
      <c r="AU239" s="203" t="s">
        <v>83</v>
      </c>
      <c r="AV239" s="13" t="s">
        <v>83</v>
      </c>
      <c r="AW239" s="13" t="s">
        <v>34</v>
      </c>
      <c r="AX239" s="13" t="s">
        <v>81</v>
      </c>
      <c r="AY239" s="203" t="s">
        <v>153</v>
      </c>
    </row>
    <row r="240" spans="1:65" s="2" customFormat="1" ht="33" customHeight="1">
      <c r="A240" s="35"/>
      <c r="B240" s="36"/>
      <c r="C240" s="174" t="s">
        <v>449</v>
      </c>
      <c r="D240" s="174" t="s">
        <v>156</v>
      </c>
      <c r="E240" s="175" t="s">
        <v>450</v>
      </c>
      <c r="F240" s="176" t="s">
        <v>451</v>
      </c>
      <c r="G240" s="177" t="s">
        <v>384</v>
      </c>
      <c r="H240" s="178">
        <v>1</v>
      </c>
      <c r="I240" s="179"/>
      <c r="J240" s="180">
        <f>ROUND(I240*H240,2)</f>
        <v>0</v>
      </c>
      <c r="K240" s="176" t="s">
        <v>206</v>
      </c>
      <c r="L240" s="40"/>
      <c r="M240" s="181" t="s">
        <v>19</v>
      </c>
      <c r="N240" s="182" t="s">
        <v>44</v>
      </c>
      <c r="O240" s="65"/>
      <c r="P240" s="183">
        <f>O240*H240</f>
        <v>0</v>
      </c>
      <c r="Q240" s="183">
        <v>1.0460000000000001E-2</v>
      </c>
      <c r="R240" s="183">
        <f>Q240*H240</f>
        <v>1.0460000000000001E-2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212</v>
      </c>
      <c r="AT240" s="185" t="s">
        <v>156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452</v>
      </c>
    </row>
    <row r="241" spans="1:65" s="13" customFormat="1" ht="22.5">
      <c r="B241" s="192"/>
      <c r="C241" s="193"/>
      <c r="D241" s="194" t="s">
        <v>165</v>
      </c>
      <c r="E241" s="195" t="s">
        <v>19</v>
      </c>
      <c r="F241" s="196" t="s">
        <v>453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454</v>
      </c>
      <c r="D242" s="174" t="s">
        <v>156</v>
      </c>
      <c r="E242" s="175" t="s">
        <v>455</v>
      </c>
      <c r="F242" s="176" t="s">
        <v>456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160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1.2800000000000001E-3</v>
      </c>
      <c r="R242" s="183">
        <f>Q242*H242</f>
        <v>1.2800000000000001E-3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457</v>
      </c>
    </row>
    <row r="243" spans="1:65" s="2" customFormat="1" ht="11.25">
      <c r="A243" s="35"/>
      <c r="B243" s="36"/>
      <c r="C243" s="37"/>
      <c r="D243" s="187" t="s">
        <v>163</v>
      </c>
      <c r="E243" s="37"/>
      <c r="F243" s="188" t="s">
        <v>458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163</v>
      </c>
      <c r="AU243" s="18" t="s">
        <v>83</v>
      </c>
    </row>
    <row r="244" spans="1:65" s="13" customFormat="1" ht="11.25">
      <c r="B244" s="192"/>
      <c r="C244" s="193"/>
      <c r="D244" s="194" t="s">
        <v>165</v>
      </c>
      <c r="E244" s="195" t="s">
        <v>19</v>
      </c>
      <c r="F244" s="196" t="s">
        <v>459</v>
      </c>
      <c r="G244" s="193"/>
      <c r="H244" s="197">
        <v>1</v>
      </c>
      <c r="I244" s="198"/>
      <c r="J244" s="193"/>
      <c r="K244" s="193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165</v>
      </c>
      <c r="AU244" s="203" t="s">
        <v>83</v>
      </c>
      <c r="AV244" s="13" t="s">
        <v>83</v>
      </c>
      <c r="AW244" s="13" t="s">
        <v>34</v>
      </c>
      <c r="AX244" s="13" t="s">
        <v>81</v>
      </c>
      <c r="AY244" s="203" t="s">
        <v>153</v>
      </c>
    </row>
    <row r="245" spans="1:65" s="2" customFormat="1" ht="24.2" customHeight="1">
      <c r="A245" s="35"/>
      <c r="B245" s="36"/>
      <c r="C245" s="174" t="s">
        <v>460</v>
      </c>
      <c r="D245" s="174" t="s">
        <v>156</v>
      </c>
      <c r="E245" s="175" t="s">
        <v>461</v>
      </c>
      <c r="F245" s="176" t="s">
        <v>462</v>
      </c>
      <c r="G245" s="177" t="s">
        <v>384</v>
      </c>
      <c r="H245" s="178">
        <v>1</v>
      </c>
      <c r="I245" s="179"/>
      <c r="J245" s="180">
        <f>ROUND(I245*H245,2)</f>
        <v>0</v>
      </c>
      <c r="K245" s="176" t="s">
        <v>160</v>
      </c>
      <c r="L245" s="40"/>
      <c r="M245" s="181" t="s">
        <v>19</v>
      </c>
      <c r="N245" s="182" t="s">
        <v>44</v>
      </c>
      <c r="O245" s="65"/>
      <c r="P245" s="183">
        <f>O245*H245</f>
        <v>0</v>
      </c>
      <c r="Q245" s="183">
        <v>1.8E-3</v>
      </c>
      <c r="R245" s="183">
        <f>Q245*H245</f>
        <v>1.8E-3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212</v>
      </c>
      <c r="AT245" s="185" t="s">
        <v>156</v>
      </c>
      <c r="AU245" s="185" t="s">
        <v>83</v>
      </c>
      <c r="AY245" s="18" t="s">
        <v>153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81</v>
      </c>
      <c r="BK245" s="186">
        <f>ROUND(I245*H245,2)</f>
        <v>0</v>
      </c>
      <c r="BL245" s="18" t="s">
        <v>212</v>
      </c>
      <c r="BM245" s="185" t="s">
        <v>463</v>
      </c>
    </row>
    <row r="246" spans="1:65" s="2" customFormat="1" ht="11.25">
      <c r="A246" s="35"/>
      <c r="B246" s="36"/>
      <c r="C246" s="37"/>
      <c r="D246" s="187" t="s">
        <v>163</v>
      </c>
      <c r="E246" s="37"/>
      <c r="F246" s="188" t="s">
        <v>464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163</v>
      </c>
      <c r="AU246" s="18" t="s">
        <v>83</v>
      </c>
    </row>
    <row r="247" spans="1:65" s="2" customFormat="1" ht="49.15" customHeight="1">
      <c r="A247" s="35"/>
      <c r="B247" s="36"/>
      <c r="C247" s="174" t="s">
        <v>465</v>
      </c>
      <c r="D247" s="174" t="s">
        <v>156</v>
      </c>
      <c r="E247" s="175" t="s">
        <v>466</v>
      </c>
      <c r="F247" s="176" t="s">
        <v>467</v>
      </c>
      <c r="G247" s="177" t="s">
        <v>249</v>
      </c>
      <c r="H247" s="178">
        <v>7.1999999999999995E-2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468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469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2" customFormat="1" ht="22.9" customHeight="1">
      <c r="B249" s="158"/>
      <c r="C249" s="159"/>
      <c r="D249" s="160" t="s">
        <v>72</v>
      </c>
      <c r="E249" s="172" t="s">
        <v>470</v>
      </c>
      <c r="F249" s="172" t="s">
        <v>471</v>
      </c>
      <c r="G249" s="159"/>
      <c r="H249" s="159"/>
      <c r="I249" s="162"/>
      <c r="J249" s="173">
        <f>BK249</f>
        <v>0</v>
      </c>
      <c r="K249" s="159"/>
      <c r="L249" s="164"/>
      <c r="M249" s="165"/>
      <c r="N249" s="166"/>
      <c r="O249" s="166"/>
      <c r="P249" s="167">
        <f>SUM(P250:P272)</f>
        <v>0</v>
      </c>
      <c r="Q249" s="166"/>
      <c r="R249" s="167">
        <f>SUM(R250:R272)</f>
        <v>1.4600000000000001E-3</v>
      </c>
      <c r="S249" s="166"/>
      <c r="T249" s="168">
        <f>SUM(T250:T272)</f>
        <v>6.2500000000000003E-3</v>
      </c>
      <c r="AR249" s="169" t="s">
        <v>83</v>
      </c>
      <c r="AT249" s="170" t="s">
        <v>72</v>
      </c>
      <c r="AU249" s="170" t="s">
        <v>81</v>
      </c>
      <c r="AY249" s="169" t="s">
        <v>153</v>
      </c>
      <c r="BK249" s="171">
        <f>SUM(BK250:BK272)</f>
        <v>0</v>
      </c>
    </row>
    <row r="250" spans="1:65" s="2" customFormat="1" ht="21.75" customHeight="1">
      <c r="A250" s="35"/>
      <c r="B250" s="36"/>
      <c r="C250" s="174" t="s">
        <v>472</v>
      </c>
      <c r="D250" s="174" t="s">
        <v>156</v>
      </c>
      <c r="E250" s="175" t="s">
        <v>473</v>
      </c>
      <c r="F250" s="176" t="s">
        <v>474</v>
      </c>
      <c r="G250" s="177" t="s">
        <v>211</v>
      </c>
      <c r="H250" s="178">
        <v>4</v>
      </c>
      <c r="I250" s="179"/>
      <c r="J250" s="180">
        <f>ROUND(I250*H250,2)</f>
        <v>0</v>
      </c>
      <c r="K250" s="176" t="s">
        <v>206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0</v>
      </c>
      <c r="R250" s="183">
        <f>Q250*H250</f>
        <v>0</v>
      </c>
      <c r="S250" s="183">
        <v>5.0000000000000002E-5</v>
      </c>
      <c r="T250" s="184">
        <f>S250*H250</f>
        <v>2.0000000000000001E-4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475</v>
      </c>
    </row>
    <row r="251" spans="1:65" s="13" customFormat="1" ht="11.25">
      <c r="B251" s="192"/>
      <c r="C251" s="193"/>
      <c r="D251" s="194" t="s">
        <v>165</v>
      </c>
      <c r="E251" s="195" t="s">
        <v>19</v>
      </c>
      <c r="F251" s="196" t="s">
        <v>476</v>
      </c>
      <c r="G251" s="193"/>
      <c r="H251" s="197">
        <v>4</v>
      </c>
      <c r="I251" s="198"/>
      <c r="J251" s="193"/>
      <c r="K251" s="193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165</v>
      </c>
      <c r="AU251" s="203" t="s">
        <v>83</v>
      </c>
      <c r="AV251" s="13" t="s">
        <v>83</v>
      </c>
      <c r="AW251" s="13" t="s">
        <v>34</v>
      </c>
      <c r="AX251" s="13" t="s">
        <v>81</v>
      </c>
      <c r="AY251" s="203" t="s">
        <v>153</v>
      </c>
    </row>
    <row r="252" spans="1:65" s="2" customFormat="1" ht="24.2" customHeight="1">
      <c r="A252" s="35"/>
      <c r="B252" s="36"/>
      <c r="C252" s="174" t="s">
        <v>477</v>
      </c>
      <c r="D252" s="174" t="s">
        <v>156</v>
      </c>
      <c r="E252" s="175" t="s">
        <v>478</v>
      </c>
      <c r="F252" s="176" t="s">
        <v>479</v>
      </c>
      <c r="G252" s="177" t="s">
        <v>211</v>
      </c>
      <c r="H252" s="178">
        <v>1</v>
      </c>
      <c r="I252" s="179"/>
      <c r="J252" s="180">
        <f>ROUND(I252*H252,2)</f>
        <v>0</v>
      </c>
      <c r="K252" s="176" t="s">
        <v>206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5.0000000000000002E-5</v>
      </c>
      <c r="T252" s="184">
        <f>S252*H252</f>
        <v>5.0000000000000002E-5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480</v>
      </c>
    </row>
    <row r="253" spans="1:65" s="2" customFormat="1" ht="37.9" customHeight="1">
      <c r="A253" s="35"/>
      <c r="B253" s="36"/>
      <c r="C253" s="174" t="s">
        <v>481</v>
      </c>
      <c r="D253" s="174" t="s">
        <v>156</v>
      </c>
      <c r="E253" s="175" t="s">
        <v>482</v>
      </c>
      <c r="F253" s="176" t="s">
        <v>483</v>
      </c>
      <c r="G253" s="177" t="s">
        <v>211</v>
      </c>
      <c r="H253" s="178">
        <v>3</v>
      </c>
      <c r="I253" s="179"/>
      <c r="J253" s="180">
        <f>ROUND(I253*H253,2)</f>
        <v>0</v>
      </c>
      <c r="K253" s="176" t="s">
        <v>160</v>
      </c>
      <c r="L253" s="40"/>
      <c r="M253" s="181" t="s">
        <v>19</v>
      </c>
      <c r="N253" s="182" t="s">
        <v>44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2E-3</v>
      </c>
      <c r="T253" s="184">
        <f>S253*H253</f>
        <v>6.0000000000000001E-3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212</v>
      </c>
      <c r="AT253" s="185" t="s">
        <v>156</v>
      </c>
      <c r="AU253" s="185" t="s">
        <v>83</v>
      </c>
      <c r="AY253" s="18" t="s">
        <v>153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81</v>
      </c>
      <c r="BK253" s="186">
        <f>ROUND(I253*H253,2)</f>
        <v>0</v>
      </c>
      <c r="BL253" s="18" t="s">
        <v>212</v>
      </c>
      <c r="BM253" s="185" t="s">
        <v>484</v>
      </c>
    </row>
    <row r="254" spans="1:65" s="2" customFormat="1" ht="11.25">
      <c r="A254" s="35"/>
      <c r="B254" s="36"/>
      <c r="C254" s="37"/>
      <c r="D254" s="187" t="s">
        <v>163</v>
      </c>
      <c r="E254" s="37"/>
      <c r="F254" s="188" t="s">
        <v>485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163</v>
      </c>
      <c r="AU254" s="18" t="s">
        <v>83</v>
      </c>
    </row>
    <row r="255" spans="1:65" s="2" customFormat="1" ht="37.9" customHeight="1">
      <c r="A255" s="35"/>
      <c r="B255" s="36"/>
      <c r="C255" s="174" t="s">
        <v>486</v>
      </c>
      <c r="D255" s="174" t="s">
        <v>156</v>
      </c>
      <c r="E255" s="175" t="s">
        <v>487</v>
      </c>
      <c r="F255" s="176" t="s">
        <v>488</v>
      </c>
      <c r="G255" s="177" t="s">
        <v>211</v>
      </c>
      <c r="H255" s="178">
        <v>3</v>
      </c>
      <c r="I255" s="179"/>
      <c r="J255" s="180">
        <f>ROUND(I255*H255,2)</f>
        <v>0</v>
      </c>
      <c r="K255" s="176" t="s">
        <v>160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489</v>
      </c>
    </row>
    <row r="256" spans="1:65" s="2" customFormat="1" ht="11.25">
      <c r="A256" s="35"/>
      <c r="B256" s="36"/>
      <c r="C256" s="37"/>
      <c r="D256" s="187" t="s">
        <v>163</v>
      </c>
      <c r="E256" s="37"/>
      <c r="F256" s="188" t="s">
        <v>490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163</v>
      </c>
      <c r="AU256" s="18" t="s">
        <v>83</v>
      </c>
    </row>
    <row r="257" spans="1:65" s="2" customFormat="1" ht="24.2" customHeight="1">
      <c r="A257" s="35"/>
      <c r="B257" s="36"/>
      <c r="C257" s="215" t="s">
        <v>491</v>
      </c>
      <c r="D257" s="215" t="s">
        <v>298</v>
      </c>
      <c r="E257" s="216" t="s">
        <v>492</v>
      </c>
      <c r="F257" s="217" t="s">
        <v>493</v>
      </c>
      <c r="G257" s="218" t="s">
        <v>211</v>
      </c>
      <c r="H257" s="219">
        <v>3</v>
      </c>
      <c r="I257" s="220"/>
      <c r="J257" s="221">
        <f>ROUND(I257*H257,2)</f>
        <v>0</v>
      </c>
      <c r="K257" s="217" t="s">
        <v>206</v>
      </c>
      <c r="L257" s="222"/>
      <c r="M257" s="223" t="s">
        <v>19</v>
      </c>
      <c r="N257" s="224" t="s">
        <v>44</v>
      </c>
      <c r="O257" s="65"/>
      <c r="P257" s="183">
        <f>O257*H257</f>
        <v>0</v>
      </c>
      <c r="Q257" s="183">
        <v>3.4000000000000002E-4</v>
      </c>
      <c r="R257" s="183">
        <f>Q257*H257</f>
        <v>1.0200000000000001E-3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302</v>
      </c>
      <c r="AT257" s="185" t="s">
        <v>298</v>
      </c>
      <c r="AU257" s="185" t="s">
        <v>83</v>
      </c>
      <c r="AY257" s="18" t="s">
        <v>153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81</v>
      </c>
      <c r="BK257" s="186">
        <f>ROUND(I257*H257,2)</f>
        <v>0</v>
      </c>
      <c r="BL257" s="18" t="s">
        <v>212</v>
      </c>
      <c r="BM257" s="185" t="s">
        <v>494</v>
      </c>
    </row>
    <row r="258" spans="1:65" s="2" customFormat="1" ht="44.25" customHeight="1">
      <c r="A258" s="35"/>
      <c r="B258" s="36"/>
      <c r="C258" s="174" t="s">
        <v>495</v>
      </c>
      <c r="D258" s="174" t="s">
        <v>156</v>
      </c>
      <c r="E258" s="175" t="s">
        <v>496</v>
      </c>
      <c r="F258" s="176" t="s">
        <v>497</v>
      </c>
      <c r="G258" s="177" t="s">
        <v>211</v>
      </c>
      <c r="H258" s="178">
        <v>1</v>
      </c>
      <c r="I258" s="179"/>
      <c r="J258" s="180">
        <f>ROUND(I258*H258,2)</f>
        <v>0</v>
      </c>
      <c r="K258" s="176" t="s">
        <v>160</v>
      </c>
      <c r="L258" s="40"/>
      <c r="M258" s="181" t="s">
        <v>19</v>
      </c>
      <c r="N258" s="182" t="s">
        <v>44</v>
      </c>
      <c r="O258" s="65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212</v>
      </c>
      <c r="AT258" s="185" t="s">
        <v>156</v>
      </c>
      <c r="AU258" s="185" t="s">
        <v>83</v>
      </c>
      <c r="AY258" s="18" t="s">
        <v>153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81</v>
      </c>
      <c r="BK258" s="186">
        <f>ROUND(I258*H258,2)</f>
        <v>0</v>
      </c>
      <c r="BL258" s="18" t="s">
        <v>212</v>
      </c>
      <c r="BM258" s="185" t="s">
        <v>498</v>
      </c>
    </row>
    <row r="259" spans="1:65" s="2" customFormat="1" ht="11.25">
      <c r="A259" s="35"/>
      <c r="B259" s="36"/>
      <c r="C259" s="37"/>
      <c r="D259" s="187" t="s">
        <v>163</v>
      </c>
      <c r="E259" s="37"/>
      <c r="F259" s="188" t="s">
        <v>499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163</v>
      </c>
      <c r="AU259" s="18" t="s">
        <v>83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500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24.2" customHeight="1">
      <c r="A261" s="35"/>
      <c r="B261" s="36"/>
      <c r="C261" s="215" t="s">
        <v>501</v>
      </c>
      <c r="D261" s="215" t="s">
        <v>298</v>
      </c>
      <c r="E261" s="216" t="s">
        <v>502</v>
      </c>
      <c r="F261" s="217" t="s">
        <v>503</v>
      </c>
      <c r="G261" s="218" t="s">
        <v>211</v>
      </c>
      <c r="H261" s="219">
        <v>1</v>
      </c>
      <c r="I261" s="220"/>
      <c r="J261" s="221">
        <f>ROUND(I261*H261,2)</f>
        <v>0</v>
      </c>
      <c r="K261" s="217" t="s">
        <v>160</v>
      </c>
      <c r="L261" s="222"/>
      <c r="M261" s="223" t="s">
        <v>19</v>
      </c>
      <c r="N261" s="224" t="s">
        <v>44</v>
      </c>
      <c r="O261" s="65"/>
      <c r="P261" s="183">
        <f>O261*H261</f>
        <v>0</v>
      </c>
      <c r="Q261" s="183">
        <v>9.0000000000000006E-5</v>
      </c>
      <c r="R261" s="183">
        <f>Q261*H261</f>
        <v>9.0000000000000006E-5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302</v>
      </c>
      <c r="AT261" s="185" t="s">
        <v>298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504</v>
      </c>
    </row>
    <row r="262" spans="1:65" s="2" customFormat="1" ht="49.15" customHeight="1">
      <c r="A262" s="35"/>
      <c r="B262" s="36"/>
      <c r="C262" s="174" t="s">
        <v>505</v>
      </c>
      <c r="D262" s="174" t="s">
        <v>156</v>
      </c>
      <c r="E262" s="175" t="s">
        <v>506</v>
      </c>
      <c r="F262" s="176" t="s">
        <v>507</v>
      </c>
      <c r="G262" s="177" t="s">
        <v>211</v>
      </c>
      <c r="H262" s="178">
        <v>3</v>
      </c>
      <c r="I262" s="179"/>
      <c r="J262" s="180">
        <f>ROUND(I262*H262,2)</f>
        <v>0</v>
      </c>
      <c r="K262" s="176" t="s">
        <v>160</v>
      </c>
      <c r="L262" s="40"/>
      <c r="M262" s="181" t="s">
        <v>19</v>
      </c>
      <c r="N262" s="182" t="s">
        <v>44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212</v>
      </c>
      <c r="AT262" s="185" t="s">
        <v>156</v>
      </c>
      <c r="AU262" s="185" t="s">
        <v>83</v>
      </c>
      <c r="AY262" s="18" t="s">
        <v>153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81</v>
      </c>
      <c r="BK262" s="186">
        <f>ROUND(I262*H262,2)</f>
        <v>0</v>
      </c>
      <c r="BL262" s="18" t="s">
        <v>212</v>
      </c>
      <c r="BM262" s="185" t="s">
        <v>508</v>
      </c>
    </row>
    <row r="263" spans="1:65" s="2" customFormat="1" ht="11.25">
      <c r="A263" s="35"/>
      <c r="B263" s="36"/>
      <c r="C263" s="37"/>
      <c r="D263" s="187" t="s">
        <v>163</v>
      </c>
      <c r="E263" s="37"/>
      <c r="F263" s="188" t="s">
        <v>509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163</v>
      </c>
      <c r="AU263" s="18" t="s">
        <v>83</v>
      </c>
    </row>
    <row r="264" spans="1:65" s="13" customFormat="1" ht="22.5">
      <c r="B264" s="192"/>
      <c r="C264" s="193"/>
      <c r="D264" s="194" t="s">
        <v>165</v>
      </c>
      <c r="E264" s="195" t="s">
        <v>19</v>
      </c>
      <c r="F264" s="196" t="s">
        <v>510</v>
      </c>
      <c r="G264" s="193"/>
      <c r="H264" s="197">
        <v>3</v>
      </c>
      <c r="I264" s="198"/>
      <c r="J264" s="193"/>
      <c r="K264" s="193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165</v>
      </c>
      <c r="AU264" s="203" t="s">
        <v>83</v>
      </c>
      <c r="AV264" s="13" t="s">
        <v>83</v>
      </c>
      <c r="AW264" s="13" t="s">
        <v>34</v>
      </c>
      <c r="AX264" s="13" t="s">
        <v>81</v>
      </c>
      <c r="AY264" s="203" t="s">
        <v>153</v>
      </c>
    </row>
    <row r="265" spans="1:65" s="2" customFormat="1" ht="24.2" customHeight="1">
      <c r="A265" s="35"/>
      <c r="B265" s="36"/>
      <c r="C265" s="215" t="s">
        <v>511</v>
      </c>
      <c r="D265" s="215" t="s">
        <v>298</v>
      </c>
      <c r="E265" s="216" t="s">
        <v>512</v>
      </c>
      <c r="F265" s="217" t="s">
        <v>513</v>
      </c>
      <c r="G265" s="218" t="s">
        <v>211</v>
      </c>
      <c r="H265" s="219">
        <v>3</v>
      </c>
      <c r="I265" s="220"/>
      <c r="J265" s="221">
        <f>ROUND(I265*H265,2)</f>
        <v>0</v>
      </c>
      <c r="K265" s="217" t="s">
        <v>160</v>
      </c>
      <c r="L265" s="222"/>
      <c r="M265" s="223" t="s">
        <v>19</v>
      </c>
      <c r="N265" s="224" t="s">
        <v>44</v>
      </c>
      <c r="O265" s="65"/>
      <c r="P265" s="183">
        <f>O265*H265</f>
        <v>0</v>
      </c>
      <c r="Q265" s="183">
        <v>8.0000000000000007E-5</v>
      </c>
      <c r="R265" s="183">
        <f>Q265*H265</f>
        <v>2.4000000000000003E-4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302</v>
      </c>
      <c r="AT265" s="185" t="s">
        <v>298</v>
      </c>
      <c r="AU265" s="185" t="s">
        <v>83</v>
      </c>
      <c r="AY265" s="18" t="s">
        <v>153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81</v>
      </c>
      <c r="BK265" s="186">
        <f>ROUND(I265*H265,2)</f>
        <v>0</v>
      </c>
      <c r="BL265" s="18" t="s">
        <v>212</v>
      </c>
      <c r="BM265" s="185" t="s">
        <v>514</v>
      </c>
    </row>
    <row r="266" spans="1:65" s="2" customFormat="1" ht="16.5" customHeight="1">
      <c r="A266" s="35"/>
      <c r="B266" s="36"/>
      <c r="C266" s="215" t="s">
        <v>515</v>
      </c>
      <c r="D266" s="215" t="s">
        <v>298</v>
      </c>
      <c r="E266" s="216" t="s">
        <v>516</v>
      </c>
      <c r="F266" s="217" t="s">
        <v>517</v>
      </c>
      <c r="G266" s="218" t="s">
        <v>211</v>
      </c>
      <c r="H266" s="219">
        <v>3</v>
      </c>
      <c r="I266" s="220"/>
      <c r="J266" s="221">
        <f>ROUND(I266*H266,2)</f>
        <v>0</v>
      </c>
      <c r="K266" s="217" t="s">
        <v>160</v>
      </c>
      <c r="L266" s="222"/>
      <c r="M266" s="223" t="s">
        <v>19</v>
      </c>
      <c r="N266" s="224" t="s">
        <v>44</v>
      </c>
      <c r="O266" s="65"/>
      <c r="P266" s="183">
        <f>O266*H266</f>
        <v>0</v>
      </c>
      <c r="Q266" s="183">
        <v>1.0000000000000001E-5</v>
      </c>
      <c r="R266" s="183">
        <f>Q266*H266</f>
        <v>3.0000000000000004E-5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302</v>
      </c>
      <c r="AT266" s="185" t="s">
        <v>298</v>
      </c>
      <c r="AU266" s="185" t="s">
        <v>83</v>
      </c>
      <c r="AY266" s="18" t="s">
        <v>153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81</v>
      </c>
      <c r="BK266" s="186">
        <f>ROUND(I266*H266,2)</f>
        <v>0</v>
      </c>
      <c r="BL266" s="18" t="s">
        <v>212</v>
      </c>
      <c r="BM266" s="185" t="s">
        <v>518</v>
      </c>
    </row>
    <row r="267" spans="1:65" s="2" customFormat="1" ht="49.15" customHeight="1">
      <c r="A267" s="35"/>
      <c r="B267" s="36"/>
      <c r="C267" s="174" t="s">
        <v>519</v>
      </c>
      <c r="D267" s="174" t="s">
        <v>156</v>
      </c>
      <c r="E267" s="175" t="s">
        <v>520</v>
      </c>
      <c r="F267" s="176" t="s">
        <v>521</v>
      </c>
      <c r="G267" s="177" t="s">
        <v>211</v>
      </c>
      <c r="H267" s="178">
        <v>2</v>
      </c>
      <c r="I267" s="179"/>
      <c r="J267" s="180">
        <f>ROUND(I267*H267,2)</f>
        <v>0</v>
      </c>
      <c r="K267" s="176" t="s">
        <v>160</v>
      </c>
      <c r="L267" s="40"/>
      <c r="M267" s="181" t="s">
        <v>19</v>
      </c>
      <c r="N267" s="182" t="s">
        <v>44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212</v>
      </c>
      <c r="AT267" s="185" t="s">
        <v>156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522</v>
      </c>
    </row>
    <row r="268" spans="1:65" s="2" customFormat="1" ht="11.25">
      <c r="A268" s="35"/>
      <c r="B268" s="36"/>
      <c r="C268" s="37"/>
      <c r="D268" s="187" t="s">
        <v>163</v>
      </c>
      <c r="E268" s="37"/>
      <c r="F268" s="188" t="s">
        <v>523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163</v>
      </c>
      <c r="AU268" s="18" t="s">
        <v>83</v>
      </c>
    </row>
    <row r="269" spans="1:65" s="13" customFormat="1" ht="11.25">
      <c r="B269" s="192"/>
      <c r="C269" s="193"/>
      <c r="D269" s="194" t="s">
        <v>165</v>
      </c>
      <c r="E269" s="195" t="s">
        <v>19</v>
      </c>
      <c r="F269" s="196" t="s">
        <v>524</v>
      </c>
      <c r="G269" s="193"/>
      <c r="H269" s="197">
        <v>2</v>
      </c>
      <c r="I269" s="198"/>
      <c r="J269" s="193"/>
      <c r="K269" s="193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165</v>
      </c>
      <c r="AU269" s="203" t="s">
        <v>83</v>
      </c>
      <c r="AV269" s="13" t="s">
        <v>83</v>
      </c>
      <c r="AW269" s="13" t="s">
        <v>34</v>
      </c>
      <c r="AX269" s="13" t="s">
        <v>81</v>
      </c>
      <c r="AY269" s="203" t="s">
        <v>153</v>
      </c>
    </row>
    <row r="270" spans="1:65" s="2" customFormat="1" ht="24.2" customHeight="1">
      <c r="A270" s="35"/>
      <c r="B270" s="36"/>
      <c r="C270" s="215" t="s">
        <v>525</v>
      </c>
      <c r="D270" s="215" t="s">
        <v>298</v>
      </c>
      <c r="E270" s="216" t="s">
        <v>526</v>
      </c>
      <c r="F270" s="217" t="s">
        <v>527</v>
      </c>
      <c r="G270" s="218" t="s">
        <v>211</v>
      </c>
      <c r="H270" s="219">
        <v>2</v>
      </c>
      <c r="I270" s="220"/>
      <c r="J270" s="221">
        <f>ROUND(I270*H270,2)</f>
        <v>0</v>
      </c>
      <c r="K270" s="217" t="s">
        <v>160</v>
      </c>
      <c r="L270" s="222"/>
      <c r="M270" s="223" t="s">
        <v>19</v>
      </c>
      <c r="N270" s="224" t="s">
        <v>44</v>
      </c>
      <c r="O270" s="65"/>
      <c r="P270" s="183">
        <f>O270*H270</f>
        <v>0</v>
      </c>
      <c r="Q270" s="183">
        <v>4.0000000000000003E-5</v>
      </c>
      <c r="R270" s="183">
        <f>Q270*H270</f>
        <v>8.0000000000000007E-5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302</v>
      </c>
      <c r="AT270" s="185" t="s">
        <v>298</v>
      </c>
      <c r="AU270" s="185" t="s">
        <v>83</v>
      </c>
      <c r="AY270" s="18" t="s">
        <v>153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81</v>
      </c>
      <c r="BK270" s="186">
        <f>ROUND(I270*H270,2)</f>
        <v>0</v>
      </c>
      <c r="BL270" s="18" t="s">
        <v>212</v>
      </c>
      <c r="BM270" s="185" t="s">
        <v>528</v>
      </c>
    </row>
    <row r="271" spans="1:65" s="2" customFormat="1" ht="49.15" customHeight="1">
      <c r="A271" s="35"/>
      <c r="B271" s="36"/>
      <c r="C271" s="174" t="s">
        <v>529</v>
      </c>
      <c r="D271" s="174" t="s">
        <v>156</v>
      </c>
      <c r="E271" s="175" t="s">
        <v>530</v>
      </c>
      <c r="F271" s="176" t="s">
        <v>531</v>
      </c>
      <c r="G271" s="177" t="s">
        <v>249</v>
      </c>
      <c r="H271" s="178">
        <v>1E-3</v>
      </c>
      <c r="I271" s="179"/>
      <c r="J271" s="180">
        <f>ROUND(I271*H271,2)</f>
        <v>0</v>
      </c>
      <c r="K271" s="176" t="s">
        <v>160</v>
      </c>
      <c r="L271" s="40"/>
      <c r="M271" s="181" t="s">
        <v>19</v>
      </c>
      <c r="N271" s="182" t="s">
        <v>44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212</v>
      </c>
      <c r="AT271" s="185" t="s">
        <v>156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532</v>
      </c>
    </row>
    <row r="272" spans="1:65" s="2" customFormat="1" ht="11.25">
      <c r="A272" s="35"/>
      <c r="B272" s="36"/>
      <c r="C272" s="37"/>
      <c r="D272" s="187" t="s">
        <v>163</v>
      </c>
      <c r="E272" s="37"/>
      <c r="F272" s="188" t="s">
        <v>533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83</v>
      </c>
    </row>
    <row r="273" spans="1:65" s="12" customFormat="1" ht="22.9" customHeight="1">
      <c r="B273" s="158"/>
      <c r="C273" s="159"/>
      <c r="D273" s="160" t="s">
        <v>72</v>
      </c>
      <c r="E273" s="172" t="s">
        <v>534</v>
      </c>
      <c r="F273" s="172" t="s">
        <v>535</v>
      </c>
      <c r="G273" s="159"/>
      <c r="H273" s="159"/>
      <c r="I273" s="162"/>
      <c r="J273" s="173">
        <f>BK273</f>
        <v>0</v>
      </c>
      <c r="K273" s="159"/>
      <c r="L273" s="164"/>
      <c r="M273" s="165"/>
      <c r="N273" s="166"/>
      <c r="O273" s="166"/>
      <c r="P273" s="167">
        <f>SUM(P274:P282)</f>
        <v>0</v>
      </c>
      <c r="Q273" s="166"/>
      <c r="R273" s="167">
        <f>SUM(R274:R282)</f>
        <v>5.9999999999999995E-4</v>
      </c>
      <c r="S273" s="166"/>
      <c r="T273" s="168">
        <f>SUM(T274:T282)</f>
        <v>4.0000000000000002E-4</v>
      </c>
      <c r="AR273" s="169" t="s">
        <v>83</v>
      </c>
      <c r="AT273" s="170" t="s">
        <v>72</v>
      </c>
      <c r="AU273" s="170" t="s">
        <v>81</v>
      </c>
      <c r="AY273" s="169" t="s">
        <v>153</v>
      </c>
      <c r="BK273" s="171">
        <f>SUM(BK274:BK282)</f>
        <v>0</v>
      </c>
    </row>
    <row r="274" spans="1:65" s="2" customFormat="1" ht="24.2" customHeight="1">
      <c r="A274" s="35"/>
      <c r="B274" s="36"/>
      <c r="C274" s="174" t="s">
        <v>536</v>
      </c>
      <c r="D274" s="174" t="s">
        <v>156</v>
      </c>
      <c r="E274" s="175" t="s">
        <v>537</v>
      </c>
      <c r="F274" s="176" t="s">
        <v>538</v>
      </c>
      <c r="G274" s="177" t="s">
        <v>211</v>
      </c>
      <c r="H274" s="178">
        <v>2</v>
      </c>
      <c r="I274" s="179"/>
      <c r="J274" s="180">
        <f>ROUND(I274*H274,2)</f>
        <v>0</v>
      </c>
      <c r="K274" s="176" t="s">
        <v>160</v>
      </c>
      <c r="L274" s="40"/>
      <c r="M274" s="181" t="s">
        <v>19</v>
      </c>
      <c r="N274" s="182" t="s">
        <v>44</v>
      </c>
      <c r="O274" s="65"/>
      <c r="P274" s="183">
        <f>O274*H274</f>
        <v>0</v>
      </c>
      <c r="Q274" s="183">
        <v>0</v>
      </c>
      <c r="R274" s="183">
        <f>Q274*H274</f>
        <v>0</v>
      </c>
      <c r="S274" s="183">
        <v>2.0000000000000001E-4</v>
      </c>
      <c r="T274" s="184">
        <f>S274*H274</f>
        <v>4.0000000000000002E-4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212</v>
      </c>
      <c r="AT274" s="185" t="s">
        <v>156</v>
      </c>
      <c r="AU274" s="185" t="s">
        <v>83</v>
      </c>
      <c r="AY274" s="18" t="s">
        <v>153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81</v>
      </c>
      <c r="BK274" s="186">
        <f>ROUND(I274*H274,2)</f>
        <v>0</v>
      </c>
      <c r="BL274" s="18" t="s">
        <v>212</v>
      </c>
      <c r="BM274" s="185" t="s">
        <v>539</v>
      </c>
    </row>
    <row r="275" spans="1:65" s="2" customFormat="1" ht="11.25">
      <c r="A275" s="35"/>
      <c r="B275" s="36"/>
      <c r="C275" s="37"/>
      <c r="D275" s="187" t="s">
        <v>163</v>
      </c>
      <c r="E275" s="37"/>
      <c r="F275" s="188" t="s">
        <v>540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163</v>
      </c>
      <c r="AU275" s="18" t="s">
        <v>83</v>
      </c>
    </row>
    <row r="276" spans="1:65" s="13" customFormat="1" ht="11.25">
      <c r="B276" s="192"/>
      <c r="C276" s="193"/>
      <c r="D276" s="194" t="s">
        <v>165</v>
      </c>
      <c r="E276" s="195" t="s">
        <v>19</v>
      </c>
      <c r="F276" s="196" t="s">
        <v>541</v>
      </c>
      <c r="G276" s="193"/>
      <c r="H276" s="197">
        <v>2</v>
      </c>
      <c r="I276" s="198"/>
      <c r="J276" s="193"/>
      <c r="K276" s="193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165</v>
      </c>
      <c r="AU276" s="203" t="s">
        <v>83</v>
      </c>
      <c r="AV276" s="13" t="s">
        <v>83</v>
      </c>
      <c r="AW276" s="13" t="s">
        <v>34</v>
      </c>
      <c r="AX276" s="13" t="s">
        <v>81</v>
      </c>
      <c r="AY276" s="203" t="s">
        <v>153</v>
      </c>
    </row>
    <row r="277" spans="1:65" s="2" customFormat="1" ht="24.2" customHeight="1">
      <c r="A277" s="35"/>
      <c r="B277" s="36"/>
      <c r="C277" s="174" t="s">
        <v>542</v>
      </c>
      <c r="D277" s="174" t="s">
        <v>156</v>
      </c>
      <c r="E277" s="175" t="s">
        <v>543</v>
      </c>
      <c r="F277" s="176" t="s">
        <v>544</v>
      </c>
      <c r="G277" s="177" t="s">
        <v>211</v>
      </c>
      <c r="H277" s="178">
        <v>2</v>
      </c>
      <c r="I277" s="179"/>
      <c r="J277" s="180">
        <f>ROUND(I277*H277,2)</f>
        <v>0</v>
      </c>
      <c r="K277" s="176" t="s">
        <v>160</v>
      </c>
      <c r="L277" s="40"/>
      <c r="M277" s="181" t="s">
        <v>19</v>
      </c>
      <c r="N277" s="182" t="s">
        <v>44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212</v>
      </c>
      <c r="AT277" s="185" t="s">
        <v>156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545</v>
      </c>
    </row>
    <row r="278" spans="1:65" s="2" customFormat="1" ht="11.25">
      <c r="A278" s="35"/>
      <c r="B278" s="36"/>
      <c r="C278" s="37"/>
      <c r="D278" s="187" t="s">
        <v>163</v>
      </c>
      <c r="E278" s="37"/>
      <c r="F278" s="188" t="s">
        <v>546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163</v>
      </c>
      <c r="AU278" s="18" t="s">
        <v>83</v>
      </c>
    </row>
    <row r="279" spans="1:65" s="13" customFormat="1" ht="11.25">
      <c r="B279" s="192"/>
      <c r="C279" s="193"/>
      <c r="D279" s="194" t="s">
        <v>165</v>
      </c>
      <c r="E279" s="195" t="s">
        <v>19</v>
      </c>
      <c r="F279" s="196" t="s">
        <v>541</v>
      </c>
      <c r="G279" s="193"/>
      <c r="H279" s="197">
        <v>2</v>
      </c>
      <c r="I279" s="198"/>
      <c r="J279" s="193"/>
      <c r="K279" s="193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165</v>
      </c>
      <c r="AU279" s="203" t="s">
        <v>83</v>
      </c>
      <c r="AV279" s="13" t="s">
        <v>83</v>
      </c>
      <c r="AW279" s="13" t="s">
        <v>34</v>
      </c>
      <c r="AX279" s="13" t="s">
        <v>81</v>
      </c>
      <c r="AY279" s="203" t="s">
        <v>153</v>
      </c>
    </row>
    <row r="280" spans="1:65" s="2" customFormat="1" ht="24.2" customHeight="1">
      <c r="A280" s="35"/>
      <c r="B280" s="36"/>
      <c r="C280" s="215" t="s">
        <v>547</v>
      </c>
      <c r="D280" s="215" t="s">
        <v>298</v>
      </c>
      <c r="E280" s="216" t="s">
        <v>548</v>
      </c>
      <c r="F280" s="217" t="s">
        <v>549</v>
      </c>
      <c r="G280" s="218" t="s">
        <v>211</v>
      </c>
      <c r="H280" s="219">
        <v>2</v>
      </c>
      <c r="I280" s="220"/>
      <c r="J280" s="221">
        <f>ROUND(I280*H280,2)</f>
        <v>0</v>
      </c>
      <c r="K280" s="217" t="s">
        <v>160</v>
      </c>
      <c r="L280" s="222"/>
      <c r="M280" s="223" t="s">
        <v>19</v>
      </c>
      <c r="N280" s="224" t="s">
        <v>44</v>
      </c>
      <c r="O280" s="65"/>
      <c r="P280" s="183">
        <f>O280*H280</f>
        <v>0</v>
      </c>
      <c r="Q280" s="183">
        <v>2.9999999999999997E-4</v>
      </c>
      <c r="R280" s="183">
        <f>Q280*H280</f>
        <v>5.9999999999999995E-4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302</v>
      </c>
      <c r="AT280" s="185" t="s">
        <v>298</v>
      </c>
      <c r="AU280" s="185" t="s">
        <v>83</v>
      </c>
      <c r="AY280" s="18" t="s">
        <v>153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81</v>
      </c>
      <c r="BK280" s="186">
        <f>ROUND(I280*H280,2)</f>
        <v>0</v>
      </c>
      <c r="BL280" s="18" t="s">
        <v>212</v>
      </c>
      <c r="BM280" s="185" t="s">
        <v>550</v>
      </c>
    </row>
    <row r="281" spans="1:65" s="2" customFormat="1" ht="49.15" customHeight="1">
      <c r="A281" s="35"/>
      <c r="B281" s="36"/>
      <c r="C281" s="174" t="s">
        <v>551</v>
      </c>
      <c r="D281" s="174" t="s">
        <v>156</v>
      </c>
      <c r="E281" s="175" t="s">
        <v>552</v>
      </c>
      <c r="F281" s="176" t="s">
        <v>553</v>
      </c>
      <c r="G281" s="177" t="s">
        <v>249</v>
      </c>
      <c r="H281" s="178">
        <v>1E-3</v>
      </c>
      <c r="I281" s="179"/>
      <c r="J281" s="180">
        <f>ROUND(I281*H281,2)</f>
        <v>0</v>
      </c>
      <c r="K281" s="176" t="s">
        <v>160</v>
      </c>
      <c r="L281" s="40"/>
      <c r="M281" s="181" t="s">
        <v>19</v>
      </c>
      <c r="N281" s="182" t="s">
        <v>44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212</v>
      </c>
      <c r="AT281" s="185" t="s">
        <v>156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554</v>
      </c>
    </row>
    <row r="282" spans="1:65" s="2" customFormat="1" ht="11.25">
      <c r="A282" s="35"/>
      <c r="B282" s="36"/>
      <c r="C282" s="37"/>
      <c r="D282" s="187" t="s">
        <v>163</v>
      </c>
      <c r="E282" s="37"/>
      <c r="F282" s="188" t="s">
        <v>555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163</v>
      </c>
      <c r="AU282" s="18" t="s">
        <v>83</v>
      </c>
    </row>
    <row r="283" spans="1:65" s="12" customFormat="1" ht="22.9" customHeight="1">
      <c r="B283" s="158"/>
      <c r="C283" s="159"/>
      <c r="D283" s="160" t="s">
        <v>72</v>
      </c>
      <c r="E283" s="172" t="s">
        <v>556</v>
      </c>
      <c r="F283" s="172" t="s">
        <v>557</v>
      </c>
      <c r="G283" s="159"/>
      <c r="H283" s="159"/>
      <c r="I283" s="162"/>
      <c r="J283" s="173">
        <f>BK283</f>
        <v>0</v>
      </c>
      <c r="K283" s="159"/>
      <c r="L283" s="164"/>
      <c r="M283" s="165"/>
      <c r="N283" s="166"/>
      <c r="O283" s="166"/>
      <c r="P283" s="167">
        <f>SUM(P284:P299)</f>
        <v>0</v>
      </c>
      <c r="Q283" s="166"/>
      <c r="R283" s="167">
        <f>SUM(R284:R299)</f>
        <v>3.6613399999999997E-2</v>
      </c>
      <c r="S283" s="166"/>
      <c r="T283" s="168">
        <f>SUM(T284:T299)</f>
        <v>0.05</v>
      </c>
      <c r="AR283" s="169" t="s">
        <v>83</v>
      </c>
      <c r="AT283" s="170" t="s">
        <v>72</v>
      </c>
      <c r="AU283" s="170" t="s">
        <v>81</v>
      </c>
      <c r="AY283" s="169" t="s">
        <v>153</v>
      </c>
      <c r="BK283" s="171">
        <f>SUM(BK284:BK299)</f>
        <v>0</v>
      </c>
    </row>
    <row r="284" spans="1:65" s="2" customFormat="1" ht="24.2" customHeight="1">
      <c r="A284" s="35"/>
      <c r="B284" s="36"/>
      <c r="C284" s="174" t="s">
        <v>558</v>
      </c>
      <c r="D284" s="174" t="s">
        <v>156</v>
      </c>
      <c r="E284" s="175" t="s">
        <v>559</v>
      </c>
      <c r="F284" s="176" t="s">
        <v>560</v>
      </c>
      <c r="G284" s="177" t="s">
        <v>211</v>
      </c>
      <c r="H284" s="178">
        <v>2</v>
      </c>
      <c r="I284" s="179"/>
      <c r="J284" s="180">
        <f>ROUND(I284*H284,2)</f>
        <v>0</v>
      </c>
      <c r="K284" s="176" t="s">
        <v>160</v>
      </c>
      <c r="L284" s="40"/>
      <c r="M284" s="181" t="s">
        <v>19</v>
      </c>
      <c r="N284" s="182" t="s">
        <v>44</v>
      </c>
      <c r="O284" s="65"/>
      <c r="P284" s="183">
        <f>O284*H284</f>
        <v>0</v>
      </c>
      <c r="Q284" s="183">
        <v>0</v>
      </c>
      <c r="R284" s="183">
        <f>Q284*H284</f>
        <v>0</v>
      </c>
      <c r="S284" s="183">
        <v>1E-3</v>
      </c>
      <c r="T284" s="184">
        <f>S284*H284</f>
        <v>2E-3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212</v>
      </c>
      <c r="AT284" s="185" t="s">
        <v>156</v>
      </c>
      <c r="AU284" s="185" t="s">
        <v>83</v>
      </c>
      <c r="AY284" s="18" t="s">
        <v>153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81</v>
      </c>
      <c r="BK284" s="186">
        <f>ROUND(I284*H284,2)</f>
        <v>0</v>
      </c>
      <c r="BL284" s="18" t="s">
        <v>212</v>
      </c>
      <c r="BM284" s="185" t="s">
        <v>561</v>
      </c>
    </row>
    <row r="285" spans="1:65" s="2" customFormat="1" ht="11.25">
      <c r="A285" s="35"/>
      <c r="B285" s="36"/>
      <c r="C285" s="37"/>
      <c r="D285" s="187" t="s">
        <v>163</v>
      </c>
      <c r="E285" s="37"/>
      <c r="F285" s="188" t="s">
        <v>562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163</v>
      </c>
      <c r="AU285" s="18" t="s">
        <v>83</v>
      </c>
    </row>
    <row r="286" spans="1:65" s="13" customFormat="1" ht="11.25">
      <c r="B286" s="192"/>
      <c r="C286" s="193"/>
      <c r="D286" s="194" t="s">
        <v>165</v>
      </c>
      <c r="E286" s="195" t="s">
        <v>19</v>
      </c>
      <c r="F286" s="196" t="s">
        <v>563</v>
      </c>
      <c r="G286" s="193"/>
      <c r="H286" s="197">
        <v>2</v>
      </c>
      <c r="I286" s="198"/>
      <c r="J286" s="193"/>
      <c r="K286" s="193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165</v>
      </c>
      <c r="AU286" s="203" t="s">
        <v>83</v>
      </c>
      <c r="AV286" s="13" t="s">
        <v>83</v>
      </c>
      <c r="AW286" s="13" t="s">
        <v>34</v>
      </c>
      <c r="AX286" s="13" t="s">
        <v>81</v>
      </c>
      <c r="AY286" s="203" t="s">
        <v>153</v>
      </c>
    </row>
    <row r="287" spans="1:65" s="2" customFormat="1" ht="24.2" customHeight="1">
      <c r="A287" s="35"/>
      <c r="B287" s="36"/>
      <c r="C287" s="174" t="s">
        <v>564</v>
      </c>
      <c r="D287" s="174" t="s">
        <v>156</v>
      </c>
      <c r="E287" s="175" t="s">
        <v>565</v>
      </c>
      <c r="F287" s="176" t="s">
        <v>566</v>
      </c>
      <c r="G287" s="177" t="s">
        <v>211</v>
      </c>
      <c r="H287" s="178">
        <v>2</v>
      </c>
      <c r="I287" s="179"/>
      <c r="J287" s="180">
        <f>ROUND(I287*H287,2)</f>
        <v>0</v>
      </c>
      <c r="K287" s="176" t="s">
        <v>160</v>
      </c>
      <c r="L287" s="40"/>
      <c r="M287" s="181" t="s">
        <v>19</v>
      </c>
      <c r="N287" s="182" t="s">
        <v>44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2.4E-2</v>
      </c>
      <c r="T287" s="184">
        <f>S287*H287</f>
        <v>4.8000000000000001E-2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212</v>
      </c>
      <c r="AT287" s="185" t="s">
        <v>156</v>
      </c>
      <c r="AU287" s="185" t="s">
        <v>83</v>
      </c>
      <c r="AY287" s="18" t="s">
        <v>153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81</v>
      </c>
      <c r="BK287" s="186">
        <f>ROUND(I287*H287,2)</f>
        <v>0</v>
      </c>
      <c r="BL287" s="18" t="s">
        <v>212</v>
      </c>
      <c r="BM287" s="185" t="s">
        <v>567</v>
      </c>
    </row>
    <row r="288" spans="1:65" s="2" customFormat="1" ht="11.25">
      <c r="A288" s="35"/>
      <c r="B288" s="36"/>
      <c r="C288" s="37"/>
      <c r="D288" s="187" t="s">
        <v>163</v>
      </c>
      <c r="E288" s="37"/>
      <c r="F288" s="188" t="s">
        <v>568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163</v>
      </c>
      <c r="AU288" s="18" t="s">
        <v>83</v>
      </c>
    </row>
    <row r="289" spans="1:65" s="13" customFormat="1" ht="11.25">
      <c r="B289" s="192"/>
      <c r="C289" s="193"/>
      <c r="D289" s="194" t="s">
        <v>165</v>
      </c>
      <c r="E289" s="195" t="s">
        <v>19</v>
      </c>
      <c r="F289" s="196" t="s">
        <v>569</v>
      </c>
      <c r="G289" s="193"/>
      <c r="H289" s="197">
        <v>2</v>
      </c>
      <c r="I289" s="198"/>
      <c r="J289" s="193"/>
      <c r="K289" s="193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165</v>
      </c>
      <c r="AU289" s="203" t="s">
        <v>83</v>
      </c>
      <c r="AV289" s="13" t="s">
        <v>83</v>
      </c>
      <c r="AW289" s="13" t="s">
        <v>34</v>
      </c>
      <c r="AX289" s="13" t="s">
        <v>81</v>
      </c>
      <c r="AY289" s="203" t="s">
        <v>153</v>
      </c>
    </row>
    <row r="290" spans="1:65" s="2" customFormat="1" ht="37.9" customHeight="1">
      <c r="A290" s="35"/>
      <c r="B290" s="36"/>
      <c r="C290" s="174" t="s">
        <v>570</v>
      </c>
      <c r="D290" s="174" t="s">
        <v>156</v>
      </c>
      <c r="E290" s="175" t="s">
        <v>571</v>
      </c>
      <c r="F290" s="176" t="s">
        <v>572</v>
      </c>
      <c r="G290" s="177" t="s">
        <v>211</v>
      </c>
      <c r="H290" s="178">
        <v>2</v>
      </c>
      <c r="I290" s="179"/>
      <c r="J290" s="180">
        <f>ROUND(I290*H290,2)</f>
        <v>0</v>
      </c>
      <c r="K290" s="176" t="s">
        <v>160</v>
      </c>
      <c r="L290" s="40"/>
      <c r="M290" s="181" t="s">
        <v>19</v>
      </c>
      <c r="N290" s="182" t="s">
        <v>44</v>
      </c>
      <c r="O290" s="65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212</v>
      </c>
      <c r="AT290" s="185" t="s">
        <v>156</v>
      </c>
      <c r="AU290" s="185" t="s">
        <v>83</v>
      </c>
      <c r="AY290" s="18" t="s">
        <v>153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81</v>
      </c>
      <c r="BK290" s="186">
        <f>ROUND(I290*H290,2)</f>
        <v>0</v>
      </c>
      <c r="BL290" s="18" t="s">
        <v>212</v>
      </c>
      <c r="BM290" s="185" t="s">
        <v>573</v>
      </c>
    </row>
    <row r="291" spans="1:65" s="2" customFormat="1" ht="11.25">
      <c r="A291" s="35"/>
      <c r="B291" s="36"/>
      <c r="C291" s="37"/>
      <c r="D291" s="187" t="s">
        <v>163</v>
      </c>
      <c r="E291" s="37"/>
      <c r="F291" s="188" t="s">
        <v>574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163</v>
      </c>
      <c r="AU291" s="18" t="s">
        <v>83</v>
      </c>
    </row>
    <row r="292" spans="1:65" s="13" customFormat="1" ht="11.25">
      <c r="B292" s="192"/>
      <c r="C292" s="193"/>
      <c r="D292" s="194" t="s">
        <v>165</v>
      </c>
      <c r="E292" s="195" t="s">
        <v>19</v>
      </c>
      <c r="F292" s="196" t="s">
        <v>575</v>
      </c>
      <c r="G292" s="193"/>
      <c r="H292" s="197">
        <v>2</v>
      </c>
      <c r="I292" s="198"/>
      <c r="J292" s="193"/>
      <c r="K292" s="193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165</v>
      </c>
      <c r="AU292" s="203" t="s">
        <v>83</v>
      </c>
      <c r="AV292" s="13" t="s">
        <v>83</v>
      </c>
      <c r="AW292" s="13" t="s">
        <v>34</v>
      </c>
      <c r="AX292" s="13" t="s">
        <v>81</v>
      </c>
      <c r="AY292" s="203" t="s">
        <v>153</v>
      </c>
    </row>
    <row r="293" spans="1:65" s="2" customFormat="1" ht="24.2" customHeight="1">
      <c r="A293" s="35"/>
      <c r="B293" s="36"/>
      <c r="C293" s="215" t="s">
        <v>576</v>
      </c>
      <c r="D293" s="215" t="s">
        <v>298</v>
      </c>
      <c r="E293" s="216" t="s">
        <v>577</v>
      </c>
      <c r="F293" s="217" t="s">
        <v>578</v>
      </c>
      <c r="G293" s="218" t="s">
        <v>211</v>
      </c>
      <c r="H293" s="219">
        <v>2</v>
      </c>
      <c r="I293" s="220"/>
      <c r="J293" s="221">
        <f>ROUND(I293*H293,2)</f>
        <v>0</v>
      </c>
      <c r="K293" s="217" t="s">
        <v>579</v>
      </c>
      <c r="L293" s="222"/>
      <c r="M293" s="223" t="s">
        <v>19</v>
      </c>
      <c r="N293" s="224" t="s">
        <v>44</v>
      </c>
      <c r="O293" s="65"/>
      <c r="P293" s="183">
        <f>O293*H293</f>
        <v>0</v>
      </c>
      <c r="Q293" s="183">
        <v>1.2999999999999999E-2</v>
      </c>
      <c r="R293" s="183">
        <f>Q293*H293</f>
        <v>2.5999999999999999E-2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302</v>
      </c>
      <c r="AT293" s="185" t="s">
        <v>298</v>
      </c>
      <c r="AU293" s="185" t="s">
        <v>83</v>
      </c>
      <c r="AY293" s="18" t="s">
        <v>153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81</v>
      </c>
      <c r="BK293" s="186">
        <f>ROUND(I293*H293,2)</f>
        <v>0</v>
      </c>
      <c r="BL293" s="18" t="s">
        <v>212</v>
      </c>
      <c r="BM293" s="185" t="s">
        <v>580</v>
      </c>
    </row>
    <row r="294" spans="1:65" s="2" customFormat="1" ht="33" customHeight="1">
      <c r="A294" s="35"/>
      <c r="B294" s="36"/>
      <c r="C294" s="174" t="s">
        <v>581</v>
      </c>
      <c r="D294" s="174" t="s">
        <v>156</v>
      </c>
      <c r="E294" s="175" t="s">
        <v>582</v>
      </c>
      <c r="F294" s="176" t="s">
        <v>583</v>
      </c>
      <c r="G294" s="177" t="s">
        <v>211</v>
      </c>
      <c r="H294" s="178">
        <v>0.9</v>
      </c>
      <c r="I294" s="179"/>
      <c r="J294" s="180">
        <f>ROUND(I294*H294,2)</f>
        <v>0</v>
      </c>
      <c r="K294" s="176" t="s">
        <v>160</v>
      </c>
      <c r="L294" s="40"/>
      <c r="M294" s="181" t="s">
        <v>19</v>
      </c>
      <c r="N294" s="182" t="s">
        <v>44</v>
      </c>
      <c r="O294" s="65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212</v>
      </c>
      <c r="AT294" s="185" t="s">
        <v>156</v>
      </c>
      <c r="AU294" s="185" t="s">
        <v>83</v>
      </c>
      <c r="AY294" s="18" t="s">
        <v>153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81</v>
      </c>
      <c r="BK294" s="186">
        <f>ROUND(I294*H294,2)</f>
        <v>0</v>
      </c>
      <c r="BL294" s="18" t="s">
        <v>212</v>
      </c>
      <c r="BM294" s="185" t="s">
        <v>584</v>
      </c>
    </row>
    <row r="295" spans="1:65" s="2" customFormat="1" ht="11.25">
      <c r="A295" s="35"/>
      <c r="B295" s="36"/>
      <c r="C295" s="37"/>
      <c r="D295" s="187" t="s">
        <v>163</v>
      </c>
      <c r="E295" s="37"/>
      <c r="F295" s="188" t="s">
        <v>585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163</v>
      </c>
      <c r="AU295" s="18" t="s">
        <v>83</v>
      </c>
    </row>
    <row r="296" spans="1:65" s="2" customFormat="1" ht="24.2" customHeight="1">
      <c r="A296" s="35"/>
      <c r="B296" s="36"/>
      <c r="C296" s="215" t="s">
        <v>586</v>
      </c>
      <c r="D296" s="215" t="s">
        <v>298</v>
      </c>
      <c r="E296" s="216" t="s">
        <v>587</v>
      </c>
      <c r="F296" s="217" t="s">
        <v>588</v>
      </c>
      <c r="G296" s="218" t="s">
        <v>159</v>
      </c>
      <c r="H296" s="219">
        <v>0.42</v>
      </c>
      <c r="I296" s="220"/>
      <c r="J296" s="221">
        <f>ROUND(I296*H296,2)</f>
        <v>0</v>
      </c>
      <c r="K296" s="217" t="s">
        <v>206</v>
      </c>
      <c r="L296" s="222"/>
      <c r="M296" s="223" t="s">
        <v>19</v>
      </c>
      <c r="N296" s="224" t="s">
        <v>44</v>
      </c>
      <c r="O296" s="65"/>
      <c r="P296" s="183">
        <f>O296*H296</f>
        <v>0</v>
      </c>
      <c r="Q296" s="183">
        <v>2.5270000000000001E-2</v>
      </c>
      <c r="R296" s="183">
        <f>Q296*H296</f>
        <v>1.06134E-2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302</v>
      </c>
      <c r="AT296" s="185" t="s">
        <v>298</v>
      </c>
      <c r="AU296" s="185" t="s">
        <v>83</v>
      </c>
      <c r="AY296" s="18" t="s">
        <v>153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81</v>
      </c>
      <c r="BK296" s="186">
        <f>ROUND(I296*H296,2)</f>
        <v>0</v>
      </c>
      <c r="BL296" s="18" t="s">
        <v>212</v>
      </c>
      <c r="BM296" s="185" t="s">
        <v>589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590</v>
      </c>
      <c r="G297" s="193"/>
      <c r="H297" s="197">
        <v>0.42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49.15" customHeight="1">
      <c r="A298" s="35"/>
      <c r="B298" s="36"/>
      <c r="C298" s="174" t="s">
        <v>591</v>
      </c>
      <c r="D298" s="174" t="s">
        <v>156</v>
      </c>
      <c r="E298" s="175" t="s">
        <v>592</v>
      </c>
      <c r="F298" s="176" t="s">
        <v>593</v>
      </c>
      <c r="G298" s="177" t="s">
        <v>249</v>
      </c>
      <c r="H298" s="178">
        <v>3.6999999999999998E-2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594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595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596</v>
      </c>
      <c r="F300" s="172" t="s">
        <v>597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SUM(P301:P308)</f>
        <v>0</v>
      </c>
      <c r="Q300" s="166"/>
      <c r="R300" s="167">
        <f>SUM(R301:R308)</f>
        <v>1.4116999999999999E-3</v>
      </c>
      <c r="S300" s="166"/>
      <c r="T300" s="168">
        <f>SUM(T301:T308)</f>
        <v>4.0000000000000002E-4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SUM(BK301:BK308)</f>
        <v>0</v>
      </c>
    </row>
    <row r="301" spans="1:65" s="2" customFormat="1" ht="16.5" customHeight="1">
      <c r="A301" s="35"/>
      <c r="B301" s="36"/>
      <c r="C301" s="174" t="s">
        <v>598</v>
      </c>
      <c r="D301" s="174" t="s">
        <v>156</v>
      </c>
      <c r="E301" s="175" t="s">
        <v>599</v>
      </c>
      <c r="F301" s="176" t="s">
        <v>600</v>
      </c>
      <c r="G301" s="177" t="s">
        <v>211</v>
      </c>
      <c r="H301" s="178">
        <v>1</v>
      </c>
      <c r="I301" s="179"/>
      <c r="J301" s="180">
        <f>ROUND(I301*H301,2)</f>
        <v>0</v>
      </c>
      <c r="K301" s="176" t="s">
        <v>206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4.0000000000000002E-4</v>
      </c>
      <c r="T301" s="184">
        <f>S301*H301</f>
        <v>4.0000000000000002E-4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601</v>
      </c>
    </row>
    <row r="302" spans="1:65" s="13" customFormat="1" ht="11.25">
      <c r="B302" s="192"/>
      <c r="C302" s="193"/>
      <c r="D302" s="194" t="s">
        <v>165</v>
      </c>
      <c r="E302" s="195" t="s">
        <v>19</v>
      </c>
      <c r="F302" s="196" t="s">
        <v>602</v>
      </c>
      <c r="G302" s="193"/>
      <c r="H302" s="197">
        <v>1</v>
      </c>
      <c r="I302" s="198"/>
      <c r="J302" s="193"/>
      <c r="K302" s="193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165</v>
      </c>
      <c r="AU302" s="203" t="s">
        <v>83</v>
      </c>
      <c r="AV302" s="13" t="s">
        <v>83</v>
      </c>
      <c r="AW302" s="13" t="s">
        <v>34</v>
      </c>
      <c r="AX302" s="13" t="s">
        <v>81</v>
      </c>
      <c r="AY302" s="203" t="s">
        <v>153</v>
      </c>
    </row>
    <row r="303" spans="1:65" s="2" customFormat="1" ht="37.9" customHeight="1">
      <c r="A303" s="35"/>
      <c r="B303" s="36"/>
      <c r="C303" s="174" t="s">
        <v>603</v>
      </c>
      <c r="D303" s="174" t="s">
        <v>156</v>
      </c>
      <c r="E303" s="175" t="s">
        <v>604</v>
      </c>
      <c r="F303" s="176" t="s">
        <v>605</v>
      </c>
      <c r="G303" s="177" t="s">
        <v>159</v>
      </c>
      <c r="H303" s="178">
        <v>0.09</v>
      </c>
      <c r="I303" s="179"/>
      <c r="J303" s="180">
        <f>ROUND(I303*H303,2)</f>
        <v>0</v>
      </c>
      <c r="K303" s="176" t="s">
        <v>160</v>
      </c>
      <c r="L303" s="40"/>
      <c r="M303" s="181" t="s">
        <v>19</v>
      </c>
      <c r="N303" s="182" t="s">
        <v>44</v>
      </c>
      <c r="O303" s="65"/>
      <c r="P303" s="183">
        <f>O303*H303</f>
        <v>0</v>
      </c>
      <c r="Q303" s="183">
        <v>1.2999999999999999E-4</v>
      </c>
      <c r="R303" s="183">
        <f>Q303*H303</f>
        <v>1.1699999999999998E-5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212</v>
      </c>
      <c r="AT303" s="185" t="s">
        <v>156</v>
      </c>
      <c r="AU303" s="185" t="s">
        <v>83</v>
      </c>
      <c r="AY303" s="18" t="s">
        <v>153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81</v>
      </c>
      <c r="BK303" s="186">
        <f>ROUND(I303*H303,2)</f>
        <v>0</v>
      </c>
      <c r="BL303" s="18" t="s">
        <v>212</v>
      </c>
      <c r="BM303" s="185" t="s">
        <v>606</v>
      </c>
    </row>
    <row r="304" spans="1:65" s="2" customFormat="1" ht="11.25">
      <c r="A304" s="35"/>
      <c r="B304" s="36"/>
      <c r="C304" s="37"/>
      <c r="D304" s="187" t="s">
        <v>163</v>
      </c>
      <c r="E304" s="37"/>
      <c r="F304" s="188" t="s">
        <v>607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83</v>
      </c>
    </row>
    <row r="305" spans="1:65" s="13" customFormat="1" ht="11.25">
      <c r="B305" s="192"/>
      <c r="C305" s="193"/>
      <c r="D305" s="194" t="s">
        <v>165</v>
      </c>
      <c r="E305" s="195" t="s">
        <v>19</v>
      </c>
      <c r="F305" s="196" t="s">
        <v>608</v>
      </c>
      <c r="G305" s="193"/>
      <c r="H305" s="197">
        <v>0.09</v>
      </c>
      <c r="I305" s="198"/>
      <c r="J305" s="193"/>
      <c r="K305" s="193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165</v>
      </c>
      <c r="AU305" s="203" t="s">
        <v>83</v>
      </c>
      <c r="AV305" s="13" t="s">
        <v>83</v>
      </c>
      <c r="AW305" s="13" t="s">
        <v>34</v>
      </c>
      <c r="AX305" s="13" t="s">
        <v>81</v>
      </c>
      <c r="AY305" s="203" t="s">
        <v>153</v>
      </c>
    </row>
    <row r="306" spans="1:65" s="2" customFormat="1" ht="24.2" customHeight="1">
      <c r="A306" s="35"/>
      <c r="B306" s="36"/>
      <c r="C306" s="215" t="s">
        <v>609</v>
      </c>
      <c r="D306" s="215" t="s">
        <v>298</v>
      </c>
      <c r="E306" s="216" t="s">
        <v>610</v>
      </c>
      <c r="F306" s="217" t="s">
        <v>611</v>
      </c>
      <c r="G306" s="218" t="s">
        <v>211</v>
      </c>
      <c r="H306" s="219">
        <v>1</v>
      </c>
      <c r="I306" s="220"/>
      <c r="J306" s="221">
        <f>ROUND(I306*H306,2)</f>
        <v>0</v>
      </c>
      <c r="K306" s="217" t="s">
        <v>160</v>
      </c>
      <c r="L306" s="222"/>
      <c r="M306" s="223" t="s">
        <v>19</v>
      </c>
      <c r="N306" s="224" t="s">
        <v>44</v>
      </c>
      <c r="O306" s="65"/>
      <c r="P306" s="183">
        <f>O306*H306</f>
        <v>0</v>
      </c>
      <c r="Q306" s="183">
        <v>1.4E-3</v>
      </c>
      <c r="R306" s="183">
        <f>Q306*H306</f>
        <v>1.4E-3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302</v>
      </c>
      <c r="AT306" s="185" t="s">
        <v>298</v>
      </c>
      <c r="AU306" s="185" t="s">
        <v>83</v>
      </c>
      <c r="AY306" s="18" t="s">
        <v>153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81</v>
      </c>
      <c r="BK306" s="186">
        <f>ROUND(I306*H306,2)</f>
        <v>0</v>
      </c>
      <c r="BL306" s="18" t="s">
        <v>212</v>
      </c>
      <c r="BM306" s="185" t="s">
        <v>612</v>
      </c>
    </row>
    <row r="307" spans="1:65" s="2" customFormat="1" ht="49.15" customHeight="1">
      <c r="A307" s="35"/>
      <c r="B307" s="36"/>
      <c r="C307" s="174" t="s">
        <v>613</v>
      </c>
      <c r="D307" s="174" t="s">
        <v>156</v>
      </c>
      <c r="E307" s="175" t="s">
        <v>614</v>
      </c>
      <c r="F307" s="176" t="s">
        <v>615</v>
      </c>
      <c r="G307" s="177" t="s">
        <v>249</v>
      </c>
      <c r="H307" s="178">
        <v>1E-3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616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617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2" customFormat="1" ht="22.9" customHeight="1">
      <c r="B309" s="158"/>
      <c r="C309" s="159"/>
      <c r="D309" s="160" t="s">
        <v>72</v>
      </c>
      <c r="E309" s="172" t="s">
        <v>618</v>
      </c>
      <c r="F309" s="172" t="s">
        <v>619</v>
      </c>
      <c r="G309" s="159"/>
      <c r="H309" s="159"/>
      <c r="I309" s="162"/>
      <c r="J309" s="173">
        <f>BK309</f>
        <v>0</v>
      </c>
      <c r="K309" s="159"/>
      <c r="L309" s="164"/>
      <c r="M309" s="165"/>
      <c r="N309" s="166"/>
      <c r="O309" s="166"/>
      <c r="P309" s="167">
        <f>SUM(P310:P319)</f>
        <v>0</v>
      </c>
      <c r="Q309" s="166"/>
      <c r="R309" s="167">
        <f>SUM(R310:R319)</f>
        <v>9.5195999999999989E-2</v>
      </c>
      <c r="S309" s="166"/>
      <c r="T309" s="168">
        <f>SUM(T310:T319)</f>
        <v>0</v>
      </c>
      <c r="AR309" s="169" t="s">
        <v>83</v>
      </c>
      <c r="AT309" s="170" t="s">
        <v>72</v>
      </c>
      <c r="AU309" s="170" t="s">
        <v>81</v>
      </c>
      <c r="AY309" s="169" t="s">
        <v>153</v>
      </c>
      <c r="BK309" s="171">
        <f>SUM(BK310:BK319)</f>
        <v>0</v>
      </c>
    </row>
    <row r="310" spans="1:65" s="2" customFormat="1" ht="24.2" customHeight="1">
      <c r="A310" s="35"/>
      <c r="B310" s="36"/>
      <c r="C310" s="174" t="s">
        <v>620</v>
      </c>
      <c r="D310" s="174" t="s">
        <v>156</v>
      </c>
      <c r="E310" s="175" t="s">
        <v>621</v>
      </c>
      <c r="F310" s="176" t="s">
        <v>622</v>
      </c>
      <c r="G310" s="177" t="s">
        <v>159</v>
      </c>
      <c r="H310" s="178">
        <v>2.92</v>
      </c>
      <c r="I310" s="179"/>
      <c r="J310" s="180">
        <f>ROUND(I310*H310,2)</f>
        <v>0</v>
      </c>
      <c r="K310" s="176" t="s">
        <v>160</v>
      </c>
      <c r="L310" s="40"/>
      <c r="M310" s="181" t="s">
        <v>19</v>
      </c>
      <c r="N310" s="182" t="s">
        <v>44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212</v>
      </c>
      <c r="AT310" s="185" t="s">
        <v>156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623</v>
      </c>
    </row>
    <row r="311" spans="1:65" s="2" customFormat="1" ht="11.25">
      <c r="A311" s="35"/>
      <c r="B311" s="36"/>
      <c r="C311" s="37"/>
      <c r="D311" s="187" t="s">
        <v>163</v>
      </c>
      <c r="E311" s="37"/>
      <c r="F311" s="188" t="s">
        <v>624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163</v>
      </c>
      <c r="AU311" s="18" t="s">
        <v>83</v>
      </c>
    </row>
    <row r="312" spans="1:65" s="13" customFormat="1" ht="11.25">
      <c r="B312" s="192"/>
      <c r="C312" s="193"/>
      <c r="D312" s="194" t="s">
        <v>165</v>
      </c>
      <c r="E312" s="195" t="s">
        <v>19</v>
      </c>
      <c r="F312" s="196" t="s">
        <v>171</v>
      </c>
      <c r="G312" s="193"/>
      <c r="H312" s="197">
        <v>2.92</v>
      </c>
      <c r="I312" s="198"/>
      <c r="J312" s="193"/>
      <c r="K312" s="193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165</v>
      </c>
      <c r="AU312" s="203" t="s">
        <v>83</v>
      </c>
      <c r="AV312" s="13" t="s">
        <v>83</v>
      </c>
      <c r="AW312" s="13" t="s">
        <v>34</v>
      </c>
      <c r="AX312" s="13" t="s">
        <v>81</v>
      </c>
      <c r="AY312" s="203" t="s">
        <v>153</v>
      </c>
    </row>
    <row r="313" spans="1:65" s="2" customFormat="1" ht="16.5" customHeight="1">
      <c r="A313" s="35"/>
      <c r="B313" s="36"/>
      <c r="C313" s="174" t="s">
        <v>625</v>
      </c>
      <c r="D313" s="174" t="s">
        <v>156</v>
      </c>
      <c r="E313" s="175" t="s">
        <v>626</v>
      </c>
      <c r="F313" s="176" t="s">
        <v>627</v>
      </c>
      <c r="G313" s="177" t="s">
        <v>159</v>
      </c>
      <c r="H313" s="178">
        <v>2.92</v>
      </c>
      <c r="I313" s="179"/>
      <c r="J313" s="180">
        <f>ROUND(I313*H313,2)</f>
        <v>0</v>
      </c>
      <c r="K313" s="176" t="s">
        <v>160</v>
      </c>
      <c r="L313" s="40"/>
      <c r="M313" s="181" t="s">
        <v>19</v>
      </c>
      <c r="N313" s="182" t="s">
        <v>44</v>
      </c>
      <c r="O313" s="65"/>
      <c r="P313" s="183">
        <f>O313*H313</f>
        <v>0</v>
      </c>
      <c r="Q313" s="183">
        <v>2.9999999999999997E-4</v>
      </c>
      <c r="R313" s="183">
        <f>Q313*H313</f>
        <v>8.7599999999999993E-4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212</v>
      </c>
      <c r="AT313" s="185" t="s">
        <v>156</v>
      </c>
      <c r="AU313" s="185" t="s">
        <v>83</v>
      </c>
      <c r="AY313" s="18" t="s">
        <v>153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81</v>
      </c>
      <c r="BK313" s="186">
        <f>ROUND(I313*H313,2)</f>
        <v>0</v>
      </c>
      <c r="BL313" s="18" t="s">
        <v>212</v>
      </c>
      <c r="BM313" s="185" t="s">
        <v>628</v>
      </c>
    </row>
    <row r="314" spans="1:65" s="2" customFormat="1" ht="11.25">
      <c r="A314" s="35"/>
      <c r="B314" s="36"/>
      <c r="C314" s="37"/>
      <c r="D314" s="187" t="s">
        <v>163</v>
      </c>
      <c r="E314" s="37"/>
      <c r="F314" s="188" t="s">
        <v>629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83</v>
      </c>
    </row>
    <row r="315" spans="1:65" s="2" customFormat="1" ht="37.9" customHeight="1">
      <c r="A315" s="35"/>
      <c r="B315" s="36"/>
      <c r="C315" s="174" t="s">
        <v>630</v>
      </c>
      <c r="D315" s="174" t="s">
        <v>156</v>
      </c>
      <c r="E315" s="175" t="s">
        <v>631</v>
      </c>
      <c r="F315" s="176" t="s">
        <v>632</v>
      </c>
      <c r="G315" s="177" t="s">
        <v>159</v>
      </c>
      <c r="H315" s="178">
        <v>2.92</v>
      </c>
      <c r="I315" s="179"/>
      <c r="J315" s="180">
        <f>ROUND(I315*H315,2)</f>
        <v>0</v>
      </c>
      <c r="K315" s="176" t="s">
        <v>160</v>
      </c>
      <c r="L315" s="40"/>
      <c r="M315" s="181" t="s">
        <v>19</v>
      </c>
      <c r="N315" s="182" t="s">
        <v>44</v>
      </c>
      <c r="O315" s="65"/>
      <c r="P315" s="183">
        <f>O315*H315</f>
        <v>0</v>
      </c>
      <c r="Q315" s="183">
        <v>6.0000000000000001E-3</v>
      </c>
      <c r="R315" s="183">
        <f>Q315*H315</f>
        <v>1.7520000000000001E-2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212</v>
      </c>
      <c r="AT315" s="185" t="s">
        <v>156</v>
      </c>
      <c r="AU315" s="185" t="s">
        <v>83</v>
      </c>
      <c r="AY315" s="18" t="s">
        <v>153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81</v>
      </c>
      <c r="BK315" s="186">
        <f>ROUND(I315*H315,2)</f>
        <v>0</v>
      </c>
      <c r="BL315" s="18" t="s">
        <v>212</v>
      </c>
      <c r="BM315" s="185" t="s">
        <v>633</v>
      </c>
    </row>
    <row r="316" spans="1:65" s="2" customFormat="1" ht="11.25">
      <c r="A316" s="35"/>
      <c r="B316" s="36"/>
      <c r="C316" s="37"/>
      <c r="D316" s="187" t="s">
        <v>163</v>
      </c>
      <c r="E316" s="37"/>
      <c r="F316" s="188" t="s">
        <v>634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83</v>
      </c>
    </row>
    <row r="317" spans="1:65" s="2" customFormat="1" ht="24.2" customHeight="1">
      <c r="A317" s="35"/>
      <c r="B317" s="36"/>
      <c r="C317" s="215" t="s">
        <v>635</v>
      </c>
      <c r="D317" s="215" t="s">
        <v>298</v>
      </c>
      <c r="E317" s="216" t="s">
        <v>636</v>
      </c>
      <c r="F317" s="217" t="s">
        <v>637</v>
      </c>
      <c r="G317" s="218" t="s">
        <v>159</v>
      </c>
      <c r="H317" s="219">
        <v>4</v>
      </c>
      <c r="I317" s="220"/>
      <c r="J317" s="221">
        <f>ROUND(I317*H317,2)</f>
        <v>0</v>
      </c>
      <c r="K317" s="217" t="s">
        <v>206</v>
      </c>
      <c r="L317" s="222"/>
      <c r="M317" s="223" t="s">
        <v>19</v>
      </c>
      <c r="N317" s="224" t="s">
        <v>44</v>
      </c>
      <c r="O317" s="65"/>
      <c r="P317" s="183">
        <f>O317*H317</f>
        <v>0</v>
      </c>
      <c r="Q317" s="183">
        <v>1.9199999999999998E-2</v>
      </c>
      <c r="R317" s="183">
        <f>Q317*H317</f>
        <v>7.6799999999999993E-2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302</v>
      </c>
      <c r="AT317" s="185" t="s">
        <v>298</v>
      </c>
      <c r="AU317" s="185" t="s">
        <v>83</v>
      </c>
      <c r="AY317" s="18" t="s">
        <v>153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81</v>
      </c>
      <c r="BK317" s="186">
        <f>ROUND(I317*H317,2)</f>
        <v>0</v>
      </c>
      <c r="BL317" s="18" t="s">
        <v>212</v>
      </c>
      <c r="BM317" s="185" t="s">
        <v>638</v>
      </c>
    </row>
    <row r="318" spans="1:65" s="2" customFormat="1" ht="49.15" customHeight="1">
      <c r="A318" s="35"/>
      <c r="B318" s="36"/>
      <c r="C318" s="174" t="s">
        <v>639</v>
      </c>
      <c r="D318" s="174" t="s">
        <v>156</v>
      </c>
      <c r="E318" s="175" t="s">
        <v>640</v>
      </c>
      <c r="F318" s="176" t="s">
        <v>641</v>
      </c>
      <c r="G318" s="177" t="s">
        <v>249</v>
      </c>
      <c r="H318" s="178">
        <v>9.5000000000000001E-2</v>
      </c>
      <c r="I318" s="179"/>
      <c r="J318" s="180">
        <f>ROUND(I318*H318,2)</f>
        <v>0</v>
      </c>
      <c r="K318" s="176" t="s">
        <v>160</v>
      </c>
      <c r="L318" s="40"/>
      <c r="M318" s="181" t="s">
        <v>19</v>
      </c>
      <c r="N318" s="182" t="s">
        <v>44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212</v>
      </c>
      <c r="AT318" s="185" t="s">
        <v>156</v>
      </c>
      <c r="AU318" s="185" t="s">
        <v>83</v>
      </c>
      <c r="AY318" s="18" t="s">
        <v>153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81</v>
      </c>
      <c r="BK318" s="186">
        <f>ROUND(I318*H318,2)</f>
        <v>0</v>
      </c>
      <c r="BL318" s="18" t="s">
        <v>212</v>
      </c>
      <c r="BM318" s="185" t="s">
        <v>642</v>
      </c>
    </row>
    <row r="319" spans="1:65" s="2" customFormat="1" ht="11.25">
      <c r="A319" s="35"/>
      <c r="B319" s="36"/>
      <c r="C319" s="37"/>
      <c r="D319" s="187" t="s">
        <v>163</v>
      </c>
      <c r="E319" s="37"/>
      <c r="F319" s="188" t="s">
        <v>643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163</v>
      </c>
      <c r="AU319" s="18" t="s">
        <v>83</v>
      </c>
    </row>
    <row r="320" spans="1:65" s="12" customFormat="1" ht="22.9" customHeight="1">
      <c r="B320" s="158"/>
      <c r="C320" s="159"/>
      <c r="D320" s="160" t="s">
        <v>72</v>
      </c>
      <c r="E320" s="172" t="s">
        <v>644</v>
      </c>
      <c r="F320" s="172" t="s">
        <v>645</v>
      </c>
      <c r="G320" s="159"/>
      <c r="H320" s="159"/>
      <c r="I320" s="162"/>
      <c r="J320" s="173">
        <f>BK320</f>
        <v>0</v>
      </c>
      <c r="K320" s="159"/>
      <c r="L320" s="164"/>
      <c r="M320" s="165"/>
      <c r="N320" s="166"/>
      <c r="O320" s="166"/>
      <c r="P320" s="167">
        <f>SUM(P321:P326)</f>
        <v>0</v>
      </c>
      <c r="Q320" s="166"/>
      <c r="R320" s="167">
        <f>SUM(R321:R326)</f>
        <v>5.04E-4</v>
      </c>
      <c r="S320" s="166"/>
      <c r="T320" s="168">
        <f>SUM(T321:T326)</f>
        <v>0</v>
      </c>
      <c r="AR320" s="169" t="s">
        <v>83</v>
      </c>
      <c r="AT320" s="170" t="s">
        <v>72</v>
      </c>
      <c r="AU320" s="170" t="s">
        <v>81</v>
      </c>
      <c r="AY320" s="169" t="s">
        <v>153</v>
      </c>
      <c r="BK320" s="171">
        <f>SUM(BK321:BK326)</f>
        <v>0</v>
      </c>
    </row>
    <row r="321" spans="1:65" s="2" customFormat="1" ht="21.75" customHeight="1">
      <c r="A321" s="35"/>
      <c r="B321" s="36"/>
      <c r="C321" s="174" t="s">
        <v>646</v>
      </c>
      <c r="D321" s="174" t="s">
        <v>156</v>
      </c>
      <c r="E321" s="175" t="s">
        <v>647</v>
      </c>
      <c r="F321" s="176" t="s">
        <v>648</v>
      </c>
      <c r="G321" s="177" t="s">
        <v>205</v>
      </c>
      <c r="H321" s="178">
        <v>1.2</v>
      </c>
      <c r="I321" s="179"/>
      <c r="J321" s="180">
        <f>ROUND(I321*H321,2)</f>
        <v>0</v>
      </c>
      <c r="K321" s="176" t="s">
        <v>160</v>
      </c>
      <c r="L321" s="40"/>
      <c r="M321" s="181" t="s">
        <v>19</v>
      </c>
      <c r="N321" s="182" t="s">
        <v>44</v>
      </c>
      <c r="O321" s="65"/>
      <c r="P321" s="183">
        <f>O321*H321</f>
        <v>0</v>
      </c>
      <c r="Q321" s="183">
        <v>4.0000000000000003E-5</v>
      </c>
      <c r="R321" s="183">
        <f>Q321*H321</f>
        <v>4.8000000000000001E-5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212</v>
      </c>
      <c r="AT321" s="185" t="s">
        <v>156</v>
      </c>
      <c r="AU321" s="185" t="s">
        <v>83</v>
      </c>
      <c r="AY321" s="18" t="s">
        <v>153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81</v>
      </c>
      <c r="BK321" s="186">
        <f>ROUND(I321*H321,2)</f>
        <v>0</v>
      </c>
      <c r="BL321" s="18" t="s">
        <v>212</v>
      </c>
      <c r="BM321" s="185" t="s">
        <v>649</v>
      </c>
    </row>
    <row r="322" spans="1:65" s="2" customFormat="1" ht="11.25">
      <c r="A322" s="35"/>
      <c r="B322" s="36"/>
      <c r="C322" s="37"/>
      <c r="D322" s="187" t="s">
        <v>163</v>
      </c>
      <c r="E322" s="37"/>
      <c r="F322" s="188" t="s">
        <v>650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163</v>
      </c>
      <c r="AU322" s="18" t="s">
        <v>83</v>
      </c>
    </row>
    <row r="323" spans="1:65" s="13" customFormat="1" ht="11.25">
      <c r="B323" s="192"/>
      <c r="C323" s="193"/>
      <c r="D323" s="194" t="s">
        <v>165</v>
      </c>
      <c r="E323" s="195" t="s">
        <v>19</v>
      </c>
      <c r="F323" s="196" t="s">
        <v>651</v>
      </c>
      <c r="G323" s="193"/>
      <c r="H323" s="197">
        <v>1.2</v>
      </c>
      <c r="I323" s="198"/>
      <c r="J323" s="193"/>
      <c r="K323" s="193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165</v>
      </c>
      <c r="AU323" s="203" t="s">
        <v>83</v>
      </c>
      <c r="AV323" s="13" t="s">
        <v>83</v>
      </c>
      <c r="AW323" s="13" t="s">
        <v>34</v>
      </c>
      <c r="AX323" s="13" t="s">
        <v>81</v>
      </c>
      <c r="AY323" s="203" t="s">
        <v>153</v>
      </c>
    </row>
    <row r="324" spans="1:65" s="2" customFormat="1" ht="24.2" customHeight="1">
      <c r="A324" s="35"/>
      <c r="B324" s="36"/>
      <c r="C324" s="215" t="s">
        <v>652</v>
      </c>
      <c r="D324" s="215" t="s">
        <v>298</v>
      </c>
      <c r="E324" s="216" t="s">
        <v>653</v>
      </c>
      <c r="F324" s="217" t="s">
        <v>654</v>
      </c>
      <c r="G324" s="218" t="s">
        <v>205</v>
      </c>
      <c r="H324" s="219">
        <v>1.2</v>
      </c>
      <c r="I324" s="220"/>
      <c r="J324" s="221">
        <f>ROUND(I324*H324,2)</f>
        <v>0</v>
      </c>
      <c r="K324" s="217" t="s">
        <v>160</v>
      </c>
      <c r="L324" s="222"/>
      <c r="M324" s="223" t="s">
        <v>19</v>
      </c>
      <c r="N324" s="224" t="s">
        <v>44</v>
      </c>
      <c r="O324" s="65"/>
      <c r="P324" s="183">
        <f>O324*H324</f>
        <v>0</v>
      </c>
      <c r="Q324" s="183">
        <v>3.8000000000000002E-4</v>
      </c>
      <c r="R324" s="183">
        <f>Q324*H324</f>
        <v>4.5600000000000003E-4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302</v>
      </c>
      <c r="AT324" s="185" t="s">
        <v>298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655</v>
      </c>
    </row>
    <row r="325" spans="1:65" s="2" customFormat="1" ht="49.15" customHeight="1">
      <c r="A325" s="35"/>
      <c r="B325" s="36"/>
      <c r="C325" s="174" t="s">
        <v>656</v>
      </c>
      <c r="D325" s="174" t="s">
        <v>156</v>
      </c>
      <c r="E325" s="175" t="s">
        <v>657</v>
      </c>
      <c r="F325" s="176" t="s">
        <v>658</v>
      </c>
      <c r="G325" s="177" t="s">
        <v>249</v>
      </c>
      <c r="H325" s="178">
        <v>1E-3</v>
      </c>
      <c r="I325" s="179"/>
      <c r="J325" s="180">
        <f>ROUND(I325*H325,2)</f>
        <v>0</v>
      </c>
      <c r="K325" s="176" t="s">
        <v>160</v>
      </c>
      <c r="L325" s="40"/>
      <c r="M325" s="181" t="s">
        <v>19</v>
      </c>
      <c r="N325" s="182" t="s">
        <v>44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212</v>
      </c>
      <c r="AT325" s="185" t="s">
        <v>156</v>
      </c>
      <c r="AU325" s="185" t="s">
        <v>83</v>
      </c>
      <c r="AY325" s="18" t="s">
        <v>153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81</v>
      </c>
      <c r="BK325" s="186">
        <f>ROUND(I325*H325,2)</f>
        <v>0</v>
      </c>
      <c r="BL325" s="18" t="s">
        <v>212</v>
      </c>
      <c r="BM325" s="185" t="s">
        <v>659</v>
      </c>
    </row>
    <row r="326" spans="1:65" s="2" customFormat="1" ht="11.25">
      <c r="A326" s="35"/>
      <c r="B326" s="36"/>
      <c r="C326" s="37"/>
      <c r="D326" s="187" t="s">
        <v>163</v>
      </c>
      <c r="E326" s="37"/>
      <c r="F326" s="188" t="s">
        <v>660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163</v>
      </c>
      <c r="AU326" s="18" t="s">
        <v>83</v>
      </c>
    </row>
    <row r="327" spans="1:65" s="12" customFormat="1" ht="22.9" customHeight="1">
      <c r="B327" s="158"/>
      <c r="C327" s="159"/>
      <c r="D327" s="160" t="s">
        <v>72</v>
      </c>
      <c r="E327" s="172" t="s">
        <v>661</v>
      </c>
      <c r="F327" s="172" t="s">
        <v>662</v>
      </c>
      <c r="G327" s="159"/>
      <c r="H327" s="159"/>
      <c r="I327" s="162"/>
      <c r="J327" s="173">
        <f>BK327</f>
        <v>0</v>
      </c>
      <c r="K327" s="159"/>
      <c r="L327" s="164"/>
      <c r="M327" s="165"/>
      <c r="N327" s="166"/>
      <c r="O327" s="166"/>
      <c r="P327" s="167">
        <f>SUM(P328:P344)</f>
        <v>0</v>
      </c>
      <c r="Q327" s="166"/>
      <c r="R327" s="167">
        <f>SUM(R328:R344)</f>
        <v>0.69312680000000004</v>
      </c>
      <c r="S327" s="166"/>
      <c r="T327" s="168">
        <f>SUM(T328:T344)</f>
        <v>0</v>
      </c>
      <c r="AR327" s="169" t="s">
        <v>83</v>
      </c>
      <c r="AT327" s="170" t="s">
        <v>72</v>
      </c>
      <c r="AU327" s="170" t="s">
        <v>81</v>
      </c>
      <c r="AY327" s="169" t="s">
        <v>153</v>
      </c>
      <c r="BK327" s="171">
        <f>SUM(BK328:BK344)</f>
        <v>0</v>
      </c>
    </row>
    <row r="328" spans="1:65" s="2" customFormat="1" ht="24.2" customHeight="1">
      <c r="A328" s="35"/>
      <c r="B328" s="36"/>
      <c r="C328" s="174" t="s">
        <v>663</v>
      </c>
      <c r="D328" s="174" t="s">
        <v>156</v>
      </c>
      <c r="E328" s="175" t="s">
        <v>664</v>
      </c>
      <c r="F328" s="176" t="s">
        <v>665</v>
      </c>
      <c r="G328" s="177" t="s">
        <v>159</v>
      </c>
      <c r="H328" s="178">
        <v>16.96</v>
      </c>
      <c r="I328" s="179"/>
      <c r="J328" s="180">
        <f>ROUND(I328*H328,2)</f>
        <v>0</v>
      </c>
      <c r="K328" s="176" t="s">
        <v>160</v>
      </c>
      <c r="L328" s="40"/>
      <c r="M328" s="181" t="s">
        <v>19</v>
      </c>
      <c r="N328" s="182" t="s">
        <v>44</v>
      </c>
      <c r="O328" s="65"/>
      <c r="P328" s="183">
        <f>O328*H328</f>
        <v>0</v>
      </c>
      <c r="Q328" s="183">
        <v>2.0480000000000002E-2</v>
      </c>
      <c r="R328" s="183">
        <f>Q328*H328</f>
        <v>0.34734080000000006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212</v>
      </c>
      <c r="AT328" s="185" t="s">
        <v>156</v>
      </c>
      <c r="AU328" s="185" t="s">
        <v>83</v>
      </c>
      <c r="AY328" s="18" t="s">
        <v>153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81</v>
      </c>
      <c r="BK328" s="186">
        <f>ROUND(I328*H328,2)</f>
        <v>0</v>
      </c>
      <c r="BL328" s="18" t="s">
        <v>212</v>
      </c>
      <c r="BM328" s="185" t="s">
        <v>666</v>
      </c>
    </row>
    <row r="329" spans="1:65" s="2" customFormat="1" ht="11.25">
      <c r="A329" s="35"/>
      <c r="B329" s="36"/>
      <c r="C329" s="37"/>
      <c r="D329" s="187" t="s">
        <v>163</v>
      </c>
      <c r="E329" s="37"/>
      <c r="F329" s="188" t="s">
        <v>667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163</v>
      </c>
      <c r="AU329" s="18" t="s">
        <v>83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221</v>
      </c>
      <c r="G330" s="193"/>
      <c r="H330" s="197">
        <v>3.9780000000000002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222</v>
      </c>
      <c r="G331" s="193"/>
      <c r="H331" s="197">
        <v>7.78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3" customFormat="1" ht="11.25">
      <c r="B332" s="192"/>
      <c r="C332" s="193"/>
      <c r="D332" s="194" t="s">
        <v>165</v>
      </c>
      <c r="E332" s="195" t="s">
        <v>19</v>
      </c>
      <c r="F332" s="196" t="s">
        <v>223</v>
      </c>
      <c r="G332" s="193"/>
      <c r="H332" s="197">
        <v>5.202</v>
      </c>
      <c r="I332" s="198"/>
      <c r="J332" s="193"/>
      <c r="K332" s="193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165</v>
      </c>
      <c r="AU332" s="203" t="s">
        <v>83</v>
      </c>
      <c r="AV332" s="13" t="s">
        <v>83</v>
      </c>
      <c r="AW332" s="13" t="s">
        <v>34</v>
      </c>
      <c r="AX332" s="13" t="s">
        <v>73</v>
      </c>
      <c r="AY332" s="203" t="s">
        <v>153</v>
      </c>
    </row>
    <row r="333" spans="1:65" s="14" customFormat="1" ht="11.25">
      <c r="B333" s="204"/>
      <c r="C333" s="205"/>
      <c r="D333" s="194" t="s">
        <v>165</v>
      </c>
      <c r="E333" s="206" t="s">
        <v>19</v>
      </c>
      <c r="F333" s="207" t="s">
        <v>184</v>
      </c>
      <c r="G333" s="205"/>
      <c r="H333" s="208">
        <v>16.96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165</v>
      </c>
      <c r="AU333" s="214" t="s">
        <v>83</v>
      </c>
      <c r="AV333" s="14" t="s">
        <v>161</v>
      </c>
      <c r="AW333" s="14" t="s">
        <v>34</v>
      </c>
      <c r="AX333" s="14" t="s">
        <v>81</v>
      </c>
      <c r="AY333" s="214" t="s">
        <v>153</v>
      </c>
    </row>
    <row r="334" spans="1:65" s="2" customFormat="1" ht="16.5" customHeight="1">
      <c r="A334" s="35"/>
      <c r="B334" s="36"/>
      <c r="C334" s="174" t="s">
        <v>668</v>
      </c>
      <c r="D334" s="174" t="s">
        <v>156</v>
      </c>
      <c r="E334" s="175" t="s">
        <v>669</v>
      </c>
      <c r="F334" s="176" t="s">
        <v>670</v>
      </c>
      <c r="G334" s="177" t="s">
        <v>159</v>
      </c>
      <c r="H334" s="178">
        <v>16.96</v>
      </c>
      <c r="I334" s="179"/>
      <c r="J334" s="180">
        <f>ROUND(I334*H334,2)</f>
        <v>0</v>
      </c>
      <c r="K334" s="176" t="s">
        <v>160</v>
      </c>
      <c r="L334" s="40"/>
      <c r="M334" s="181" t="s">
        <v>19</v>
      </c>
      <c r="N334" s="182" t="s">
        <v>44</v>
      </c>
      <c r="O334" s="65"/>
      <c r="P334" s="183">
        <f>O334*H334</f>
        <v>0</v>
      </c>
      <c r="Q334" s="183">
        <v>2.9999999999999997E-4</v>
      </c>
      <c r="R334" s="183">
        <f>Q334*H334</f>
        <v>5.0879999999999996E-3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212</v>
      </c>
      <c r="AT334" s="185" t="s">
        <v>156</v>
      </c>
      <c r="AU334" s="185" t="s">
        <v>83</v>
      </c>
      <c r="AY334" s="18" t="s">
        <v>153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81</v>
      </c>
      <c r="BK334" s="186">
        <f>ROUND(I334*H334,2)</f>
        <v>0</v>
      </c>
      <c r="BL334" s="18" t="s">
        <v>212</v>
      </c>
      <c r="BM334" s="185" t="s">
        <v>671</v>
      </c>
    </row>
    <row r="335" spans="1:65" s="2" customFormat="1" ht="11.25">
      <c r="A335" s="35"/>
      <c r="B335" s="36"/>
      <c r="C335" s="37"/>
      <c r="D335" s="187" t="s">
        <v>163</v>
      </c>
      <c r="E335" s="37"/>
      <c r="F335" s="188" t="s">
        <v>672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163</v>
      </c>
      <c r="AU335" s="18" t="s">
        <v>83</v>
      </c>
    </row>
    <row r="336" spans="1:65" s="2" customFormat="1" ht="33" customHeight="1">
      <c r="A336" s="35"/>
      <c r="B336" s="36"/>
      <c r="C336" s="174" t="s">
        <v>673</v>
      </c>
      <c r="D336" s="174" t="s">
        <v>156</v>
      </c>
      <c r="E336" s="175" t="s">
        <v>674</v>
      </c>
      <c r="F336" s="176" t="s">
        <v>675</v>
      </c>
      <c r="G336" s="177" t="s">
        <v>205</v>
      </c>
      <c r="H336" s="178">
        <v>9.89</v>
      </c>
      <c r="I336" s="179"/>
      <c r="J336" s="180">
        <f>ROUND(I336*H336,2)</f>
        <v>0</v>
      </c>
      <c r="K336" s="176" t="s">
        <v>160</v>
      </c>
      <c r="L336" s="40"/>
      <c r="M336" s="181" t="s">
        <v>19</v>
      </c>
      <c r="N336" s="182" t="s">
        <v>44</v>
      </c>
      <c r="O336" s="65"/>
      <c r="P336" s="183">
        <f>O336*H336</f>
        <v>0</v>
      </c>
      <c r="Q336" s="183">
        <v>2.0000000000000001E-4</v>
      </c>
      <c r="R336" s="183">
        <f>Q336*H336</f>
        <v>1.9780000000000002E-3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212</v>
      </c>
      <c r="AT336" s="185" t="s">
        <v>156</v>
      </c>
      <c r="AU336" s="185" t="s">
        <v>83</v>
      </c>
      <c r="AY336" s="18" t="s">
        <v>153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81</v>
      </c>
      <c r="BK336" s="186">
        <f>ROUND(I336*H336,2)</f>
        <v>0</v>
      </c>
      <c r="BL336" s="18" t="s">
        <v>212</v>
      </c>
      <c r="BM336" s="185" t="s">
        <v>676</v>
      </c>
    </row>
    <row r="337" spans="1:65" s="2" customFormat="1" ht="11.25">
      <c r="A337" s="35"/>
      <c r="B337" s="36"/>
      <c r="C337" s="37"/>
      <c r="D337" s="187" t="s">
        <v>163</v>
      </c>
      <c r="E337" s="37"/>
      <c r="F337" s="188" t="s">
        <v>677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163</v>
      </c>
      <c r="AU337" s="18" t="s">
        <v>83</v>
      </c>
    </row>
    <row r="338" spans="1:65" s="13" customFormat="1" ht="11.25">
      <c r="B338" s="192"/>
      <c r="C338" s="193"/>
      <c r="D338" s="194" t="s">
        <v>165</v>
      </c>
      <c r="E338" s="195" t="s">
        <v>19</v>
      </c>
      <c r="F338" s="196" t="s">
        <v>678</v>
      </c>
      <c r="G338" s="193"/>
      <c r="H338" s="197">
        <v>9.89</v>
      </c>
      <c r="I338" s="198"/>
      <c r="J338" s="193"/>
      <c r="K338" s="193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165</v>
      </c>
      <c r="AU338" s="203" t="s">
        <v>83</v>
      </c>
      <c r="AV338" s="13" t="s">
        <v>83</v>
      </c>
      <c r="AW338" s="13" t="s">
        <v>34</v>
      </c>
      <c r="AX338" s="13" t="s">
        <v>81</v>
      </c>
      <c r="AY338" s="203" t="s">
        <v>153</v>
      </c>
    </row>
    <row r="339" spans="1:65" s="2" customFormat="1" ht="16.5" customHeight="1">
      <c r="A339" s="35"/>
      <c r="B339" s="36"/>
      <c r="C339" s="215" t="s">
        <v>679</v>
      </c>
      <c r="D339" s="215" t="s">
        <v>298</v>
      </c>
      <c r="E339" s="216" t="s">
        <v>680</v>
      </c>
      <c r="F339" s="217" t="s">
        <v>681</v>
      </c>
      <c r="G339" s="218" t="s">
        <v>205</v>
      </c>
      <c r="H339" s="219">
        <v>12</v>
      </c>
      <c r="I339" s="220"/>
      <c r="J339" s="221">
        <f>ROUND(I339*H339,2)</f>
        <v>0</v>
      </c>
      <c r="K339" s="217" t="s">
        <v>206</v>
      </c>
      <c r="L339" s="222"/>
      <c r="M339" s="223" t="s">
        <v>19</v>
      </c>
      <c r="N339" s="224" t="s">
        <v>44</v>
      </c>
      <c r="O339" s="65"/>
      <c r="P339" s="183">
        <f>O339*H339</f>
        <v>0</v>
      </c>
      <c r="Q339" s="183">
        <v>8.0000000000000007E-5</v>
      </c>
      <c r="R339" s="183">
        <f>Q339*H339</f>
        <v>9.6000000000000013E-4</v>
      </c>
      <c r="S339" s="183">
        <v>0</v>
      </c>
      <c r="T339" s="18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302</v>
      </c>
      <c r="AT339" s="185" t="s">
        <v>298</v>
      </c>
      <c r="AU339" s="185" t="s">
        <v>83</v>
      </c>
      <c r="AY339" s="18" t="s">
        <v>153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8" t="s">
        <v>81</v>
      </c>
      <c r="BK339" s="186">
        <f>ROUND(I339*H339,2)</f>
        <v>0</v>
      </c>
      <c r="BL339" s="18" t="s">
        <v>212</v>
      </c>
      <c r="BM339" s="185" t="s">
        <v>682</v>
      </c>
    </row>
    <row r="340" spans="1:65" s="2" customFormat="1" ht="37.9" customHeight="1">
      <c r="A340" s="35"/>
      <c r="B340" s="36"/>
      <c r="C340" s="174" t="s">
        <v>683</v>
      </c>
      <c r="D340" s="174" t="s">
        <v>156</v>
      </c>
      <c r="E340" s="175" t="s">
        <v>684</v>
      </c>
      <c r="F340" s="176" t="s">
        <v>685</v>
      </c>
      <c r="G340" s="177" t="s">
        <v>159</v>
      </c>
      <c r="H340" s="178">
        <v>16.96</v>
      </c>
      <c r="I340" s="179"/>
      <c r="J340" s="180">
        <f>ROUND(I340*H340,2)</f>
        <v>0</v>
      </c>
      <c r="K340" s="176" t="s">
        <v>160</v>
      </c>
      <c r="L340" s="40"/>
      <c r="M340" s="181" t="s">
        <v>19</v>
      </c>
      <c r="N340" s="182" t="s">
        <v>44</v>
      </c>
      <c r="O340" s="65"/>
      <c r="P340" s="183">
        <f>O340*H340</f>
        <v>0</v>
      </c>
      <c r="Q340" s="183">
        <v>6.0000000000000001E-3</v>
      </c>
      <c r="R340" s="183">
        <f>Q340*H340</f>
        <v>0.10176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212</v>
      </c>
      <c r="AT340" s="185" t="s">
        <v>156</v>
      </c>
      <c r="AU340" s="185" t="s">
        <v>83</v>
      </c>
      <c r="AY340" s="18" t="s">
        <v>153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81</v>
      </c>
      <c r="BK340" s="186">
        <f>ROUND(I340*H340,2)</f>
        <v>0</v>
      </c>
      <c r="BL340" s="18" t="s">
        <v>212</v>
      </c>
      <c r="BM340" s="185" t="s">
        <v>686</v>
      </c>
    </row>
    <row r="341" spans="1:65" s="2" customFormat="1" ht="11.25">
      <c r="A341" s="35"/>
      <c r="B341" s="36"/>
      <c r="C341" s="37"/>
      <c r="D341" s="187" t="s">
        <v>163</v>
      </c>
      <c r="E341" s="37"/>
      <c r="F341" s="188" t="s">
        <v>687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163</v>
      </c>
      <c r="AU341" s="18" t="s">
        <v>83</v>
      </c>
    </row>
    <row r="342" spans="1:65" s="2" customFormat="1" ht="24.2" customHeight="1">
      <c r="A342" s="35"/>
      <c r="B342" s="36"/>
      <c r="C342" s="215" t="s">
        <v>688</v>
      </c>
      <c r="D342" s="215" t="s">
        <v>298</v>
      </c>
      <c r="E342" s="216" t="s">
        <v>689</v>
      </c>
      <c r="F342" s="217" t="s">
        <v>690</v>
      </c>
      <c r="G342" s="218" t="s">
        <v>159</v>
      </c>
      <c r="H342" s="219">
        <v>20</v>
      </c>
      <c r="I342" s="220"/>
      <c r="J342" s="221">
        <f>ROUND(I342*H342,2)</f>
        <v>0</v>
      </c>
      <c r="K342" s="217" t="s">
        <v>206</v>
      </c>
      <c r="L342" s="222"/>
      <c r="M342" s="223" t="s">
        <v>19</v>
      </c>
      <c r="N342" s="224" t="s">
        <v>44</v>
      </c>
      <c r="O342" s="65"/>
      <c r="P342" s="183">
        <f>O342*H342</f>
        <v>0</v>
      </c>
      <c r="Q342" s="183">
        <v>1.18E-2</v>
      </c>
      <c r="R342" s="183">
        <f>Q342*H342</f>
        <v>0.23599999999999999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302</v>
      </c>
      <c r="AT342" s="185" t="s">
        <v>298</v>
      </c>
      <c r="AU342" s="185" t="s">
        <v>83</v>
      </c>
      <c r="AY342" s="18" t="s">
        <v>153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81</v>
      </c>
      <c r="BK342" s="186">
        <f>ROUND(I342*H342,2)</f>
        <v>0</v>
      </c>
      <c r="BL342" s="18" t="s">
        <v>212</v>
      </c>
      <c r="BM342" s="185" t="s">
        <v>691</v>
      </c>
    </row>
    <row r="343" spans="1:65" s="2" customFormat="1" ht="49.15" customHeight="1">
      <c r="A343" s="35"/>
      <c r="B343" s="36"/>
      <c r="C343" s="174" t="s">
        <v>692</v>
      </c>
      <c r="D343" s="174" t="s">
        <v>156</v>
      </c>
      <c r="E343" s="175" t="s">
        <v>693</v>
      </c>
      <c r="F343" s="176" t="s">
        <v>694</v>
      </c>
      <c r="G343" s="177" t="s">
        <v>249</v>
      </c>
      <c r="H343" s="178">
        <v>0.69299999999999995</v>
      </c>
      <c r="I343" s="179"/>
      <c r="J343" s="180">
        <f>ROUND(I343*H343,2)</f>
        <v>0</v>
      </c>
      <c r="K343" s="176" t="s">
        <v>160</v>
      </c>
      <c r="L343" s="40"/>
      <c r="M343" s="181" t="s">
        <v>19</v>
      </c>
      <c r="N343" s="182" t="s">
        <v>44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212</v>
      </c>
      <c r="AT343" s="185" t="s">
        <v>156</v>
      </c>
      <c r="AU343" s="185" t="s">
        <v>83</v>
      </c>
      <c r="AY343" s="18" t="s">
        <v>153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81</v>
      </c>
      <c r="BK343" s="186">
        <f>ROUND(I343*H343,2)</f>
        <v>0</v>
      </c>
      <c r="BL343" s="18" t="s">
        <v>212</v>
      </c>
      <c r="BM343" s="185" t="s">
        <v>695</v>
      </c>
    </row>
    <row r="344" spans="1:65" s="2" customFormat="1" ht="11.25">
      <c r="A344" s="35"/>
      <c r="B344" s="36"/>
      <c r="C344" s="37"/>
      <c r="D344" s="187" t="s">
        <v>163</v>
      </c>
      <c r="E344" s="37"/>
      <c r="F344" s="188" t="s">
        <v>696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163</v>
      </c>
      <c r="AU344" s="18" t="s">
        <v>83</v>
      </c>
    </row>
    <row r="345" spans="1:65" s="12" customFormat="1" ht="22.9" customHeight="1">
      <c r="B345" s="158"/>
      <c r="C345" s="159"/>
      <c r="D345" s="160" t="s">
        <v>72</v>
      </c>
      <c r="E345" s="172" t="s">
        <v>697</v>
      </c>
      <c r="F345" s="172" t="s">
        <v>698</v>
      </c>
      <c r="G345" s="159"/>
      <c r="H345" s="159"/>
      <c r="I345" s="162"/>
      <c r="J345" s="173">
        <f>BK345</f>
        <v>0</v>
      </c>
      <c r="K345" s="159"/>
      <c r="L345" s="164"/>
      <c r="M345" s="165"/>
      <c r="N345" s="166"/>
      <c r="O345" s="166"/>
      <c r="P345" s="167">
        <f>SUM(P346:P354)</f>
        <v>0</v>
      </c>
      <c r="Q345" s="166"/>
      <c r="R345" s="167">
        <f>SUM(R346:R354)</f>
        <v>1.5731999999999999E-3</v>
      </c>
      <c r="S345" s="166"/>
      <c r="T345" s="168">
        <f>SUM(T346:T354)</f>
        <v>0</v>
      </c>
      <c r="AR345" s="169" t="s">
        <v>83</v>
      </c>
      <c r="AT345" s="170" t="s">
        <v>72</v>
      </c>
      <c r="AU345" s="170" t="s">
        <v>81</v>
      </c>
      <c r="AY345" s="169" t="s">
        <v>153</v>
      </c>
      <c r="BK345" s="171">
        <f>SUM(BK346:BK354)</f>
        <v>0</v>
      </c>
    </row>
    <row r="346" spans="1:65" s="2" customFormat="1" ht="24.2" customHeight="1">
      <c r="A346" s="35"/>
      <c r="B346" s="36"/>
      <c r="C346" s="174" t="s">
        <v>699</v>
      </c>
      <c r="D346" s="174" t="s">
        <v>156</v>
      </c>
      <c r="E346" s="175" t="s">
        <v>700</v>
      </c>
      <c r="F346" s="176" t="s">
        <v>701</v>
      </c>
      <c r="G346" s="177" t="s">
        <v>159</v>
      </c>
      <c r="H346" s="178">
        <v>4.1399999999999997</v>
      </c>
      <c r="I346" s="179"/>
      <c r="J346" s="180">
        <f>ROUND(I346*H346,2)</f>
        <v>0</v>
      </c>
      <c r="K346" s="176" t="s">
        <v>160</v>
      </c>
      <c r="L346" s="40"/>
      <c r="M346" s="181" t="s">
        <v>19</v>
      </c>
      <c r="N346" s="182" t="s">
        <v>44</v>
      </c>
      <c r="O346" s="65"/>
      <c r="P346" s="183">
        <f>O346*H346</f>
        <v>0</v>
      </c>
      <c r="Q346" s="183">
        <v>2.0000000000000002E-5</v>
      </c>
      <c r="R346" s="183">
        <f>Q346*H346</f>
        <v>8.2800000000000007E-5</v>
      </c>
      <c r="S346" s="183">
        <v>0</v>
      </c>
      <c r="T346" s="18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5" t="s">
        <v>212</v>
      </c>
      <c r="AT346" s="185" t="s">
        <v>156</v>
      </c>
      <c r="AU346" s="185" t="s">
        <v>83</v>
      </c>
      <c r="AY346" s="18" t="s">
        <v>153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8" t="s">
        <v>81</v>
      </c>
      <c r="BK346" s="186">
        <f>ROUND(I346*H346,2)</f>
        <v>0</v>
      </c>
      <c r="BL346" s="18" t="s">
        <v>212</v>
      </c>
      <c r="BM346" s="185" t="s">
        <v>702</v>
      </c>
    </row>
    <row r="347" spans="1:65" s="2" customFormat="1" ht="11.25">
      <c r="A347" s="35"/>
      <c r="B347" s="36"/>
      <c r="C347" s="37"/>
      <c r="D347" s="187" t="s">
        <v>163</v>
      </c>
      <c r="E347" s="37"/>
      <c r="F347" s="188" t="s">
        <v>703</v>
      </c>
      <c r="G347" s="37"/>
      <c r="H347" s="37"/>
      <c r="I347" s="189"/>
      <c r="J347" s="37"/>
      <c r="K347" s="37"/>
      <c r="L347" s="40"/>
      <c r="M347" s="190"/>
      <c r="N347" s="191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163</v>
      </c>
      <c r="AU347" s="18" t="s">
        <v>83</v>
      </c>
    </row>
    <row r="348" spans="1:65" s="13" customFormat="1" ht="11.25">
      <c r="B348" s="192"/>
      <c r="C348" s="193"/>
      <c r="D348" s="194" t="s">
        <v>165</v>
      </c>
      <c r="E348" s="195" t="s">
        <v>19</v>
      </c>
      <c r="F348" s="196" t="s">
        <v>704</v>
      </c>
      <c r="G348" s="193"/>
      <c r="H348" s="197">
        <v>4.1399999999999997</v>
      </c>
      <c r="I348" s="198"/>
      <c r="J348" s="193"/>
      <c r="K348" s="193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165</v>
      </c>
      <c r="AU348" s="203" t="s">
        <v>83</v>
      </c>
      <c r="AV348" s="13" t="s">
        <v>83</v>
      </c>
      <c r="AW348" s="13" t="s">
        <v>34</v>
      </c>
      <c r="AX348" s="13" t="s">
        <v>81</v>
      </c>
      <c r="AY348" s="203" t="s">
        <v>153</v>
      </c>
    </row>
    <row r="349" spans="1:65" s="2" customFormat="1" ht="37.9" customHeight="1">
      <c r="A349" s="35"/>
      <c r="B349" s="36"/>
      <c r="C349" s="174" t="s">
        <v>705</v>
      </c>
      <c r="D349" s="174" t="s">
        <v>156</v>
      </c>
      <c r="E349" s="175" t="s">
        <v>706</v>
      </c>
      <c r="F349" s="176" t="s">
        <v>707</v>
      </c>
      <c r="G349" s="177" t="s">
        <v>159</v>
      </c>
      <c r="H349" s="178">
        <v>4.1399999999999997</v>
      </c>
      <c r="I349" s="179"/>
      <c r="J349" s="180">
        <f>ROUND(I349*H349,2)</f>
        <v>0</v>
      </c>
      <c r="K349" s="176" t="s">
        <v>160</v>
      </c>
      <c r="L349" s="40"/>
      <c r="M349" s="181" t="s">
        <v>19</v>
      </c>
      <c r="N349" s="182" t="s">
        <v>44</v>
      </c>
      <c r="O349" s="65"/>
      <c r="P349" s="183">
        <f>O349*H349</f>
        <v>0</v>
      </c>
      <c r="Q349" s="183">
        <v>6.9999999999999994E-5</v>
      </c>
      <c r="R349" s="183">
        <f>Q349*H349</f>
        <v>2.8979999999999994E-4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212</v>
      </c>
      <c r="AT349" s="185" t="s">
        <v>156</v>
      </c>
      <c r="AU349" s="185" t="s">
        <v>83</v>
      </c>
      <c r="AY349" s="18" t="s">
        <v>153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81</v>
      </c>
      <c r="BK349" s="186">
        <f>ROUND(I349*H349,2)</f>
        <v>0</v>
      </c>
      <c r="BL349" s="18" t="s">
        <v>212</v>
      </c>
      <c r="BM349" s="185" t="s">
        <v>708</v>
      </c>
    </row>
    <row r="350" spans="1:65" s="2" customFormat="1" ht="11.25">
      <c r="A350" s="35"/>
      <c r="B350" s="36"/>
      <c r="C350" s="37"/>
      <c r="D350" s="187" t="s">
        <v>163</v>
      </c>
      <c r="E350" s="37"/>
      <c r="F350" s="188" t="s">
        <v>709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83</v>
      </c>
    </row>
    <row r="351" spans="1:65" s="2" customFormat="1" ht="24.2" customHeight="1">
      <c r="A351" s="35"/>
      <c r="B351" s="36"/>
      <c r="C351" s="174" t="s">
        <v>710</v>
      </c>
      <c r="D351" s="174" t="s">
        <v>156</v>
      </c>
      <c r="E351" s="175" t="s">
        <v>711</v>
      </c>
      <c r="F351" s="176" t="s">
        <v>712</v>
      </c>
      <c r="G351" s="177" t="s">
        <v>159</v>
      </c>
      <c r="H351" s="178">
        <v>4.1399999999999997</v>
      </c>
      <c r="I351" s="179"/>
      <c r="J351" s="180">
        <f>ROUND(I351*H351,2)</f>
        <v>0</v>
      </c>
      <c r="K351" s="176" t="s">
        <v>160</v>
      </c>
      <c r="L351" s="40"/>
      <c r="M351" s="181" t="s">
        <v>19</v>
      </c>
      <c r="N351" s="182" t="s">
        <v>44</v>
      </c>
      <c r="O351" s="65"/>
      <c r="P351" s="183">
        <f>O351*H351</f>
        <v>0</v>
      </c>
      <c r="Q351" s="183">
        <v>1.7000000000000001E-4</v>
      </c>
      <c r="R351" s="183">
        <f>Q351*H351</f>
        <v>7.0379999999999998E-4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212</v>
      </c>
      <c r="AT351" s="185" t="s">
        <v>156</v>
      </c>
      <c r="AU351" s="185" t="s">
        <v>83</v>
      </c>
      <c r="AY351" s="18" t="s">
        <v>153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81</v>
      </c>
      <c r="BK351" s="186">
        <f>ROUND(I351*H351,2)</f>
        <v>0</v>
      </c>
      <c r="BL351" s="18" t="s">
        <v>212</v>
      </c>
      <c r="BM351" s="185" t="s">
        <v>713</v>
      </c>
    </row>
    <row r="352" spans="1:65" s="2" customFormat="1" ht="11.25">
      <c r="A352" s="35"/>
      <c r="B352" s="36"/>
      <c r="C352" s="37"/>
      <c r="D352" s="187" t="s">
        <v>163</v>
      </c>
      <c r="E352" s="37"/>
      <c r="F352" s="188" t="s">
        <v>714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163</v>
      </c>
      <c r="AU352" s="18" t="s">
        <v>83</v>
      </c>
    </row>
    <row r="353" spans="1:65" s="2" customFormat="1" ht="24.2" customHeight="1">
      <c r="A353" s="35"/>
      <c r="B353" s="36"/>
      <c r="C353" s="174" t="s">
        <v>715</v>
      </c>
      <c r="D353" s="174" t="s">
        <v>156</v>
      </c>
      <c r="E353" s="175" t="s">
        <v>716</v>
      </c>
      <c r="F353" s="176" t="s">
        <v>717</v>
      </c>
      <c r="G353" s="177" t="s">
        <v>159</v>
      </c>
      <c r="H353" s="178">
        <v>4.1399999999999997</v>
      </c>
      <c r="I353" s="179"/>
      <c r="J353" s="180">
        <f>ROUND(I353*H353,2)</f>
        <v>0</v>
      </c>
      <c r="K353" s="176" t="s">
        <v>160</v>
      </c>
      <c r="L353" s="40"/>
      <c r="M353" s="181" t="s">
        <v>19</v>
      </c>
      <c r="N353" s="182" t="s">
        <v>44</v>
      </c>
      <c r="O353" s="65"/>
      <c r="P353" s="183">
        <f>O353*H353</f>
        <v>0</v>
      </c>
      <c r="Q353" s="183">
        <v>1.2E-4</v>
      </c>
      <c r="R353" s="183">
        <f>Q353*H353</f>
        <v>4.9679999999999993E-4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212</v>
      </c>
      <c r="AT353" s="185" t="s">
        <v>156</v>
      </c>
      <c r="AU353" s="185" t="s">
        <v>83</v>
      </c>
      <c r="AY353" s="18" t="s">
        <v>153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81</v>
      </c>
      <c r="BK353" s="186">
        <f>ROUND(I353*H353,2)</f>
        <v>0</v>
      </c>
      <c r="BL353" s="18" t="s">
        <v>212</v>
      </c>
      <c r="BM353" s="185" t="s">
        <v>718</v>
      </c>
    </row>
    <row r="354" spans="1:65" s="2" customFormat="1" ht="11.25">
      <c r="A354" s="35"/>
      <c r="B354" s="36"/>
      <c r="C354" s="37"/>
      <c r="D354" s="187" t="s">
        <v>163</v>
      </c>
      <c r="E354" s="37"/>
      <c r="F354" s="188" t="s">
        <v>719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83</v>
      </c>
    </row>
    <row r="355" spans="1:65" s="12" customFormat="1" ht="22.9" customHeight="1">
      <c r="B355" s="158"/>
      <c r="C355" s="159"/>
      <c r="D355" s="160" t="s">
        <v>72</v>
      </c>
      <c r="E355" s="172" t="s">
        <v>720</v>
      </c>
      <c r="F355" s="172" t="s">
        <v>721</v>
      </c>
      <c r="G355" s="159"/>
      <c r="H355" s="159"/>
      <c r="I355" s="162"/>
      <c r="J355" s="173">
        <f>BK355</f>
        <v>0</v>
      </c>
      <c r="K355" s="159"/>
      <c r="L355" s="164"/>
      <c r="M355" s="165"/>
      <c r="N355" s="166"/>
      <c r="O355" s="166"/>
      <c r="P355" s="167">
        <f>SUM(P356:P360)</f>
        <v>0</v>
      </c>
      <c r="Q355" s="166"/>
      <c r="R355" s="167">
        <f>SUM(R356:R360)</f>
        <v>5.6299199999999992E-3</v>
      </c>
      <c r="S355" s="166"/>
      <c r="T355" s="168">
        <f>SUM(T356:T360)</f>
        <v>0</v>
      </c>
      <c r="AR355" s="169" t="s">
        <v>83</v>
      </c>
      <c r="AT355" s="170" t="s">
        <v>72</v>
      </c>
      <c r="AU355" s="170" t="s">
        <v>81</v>
      </c>
      <c r="AY355" s="169" t="s">
        <v>153</v>
      </c>
      <c r="BK355" s="171">
        <f>SUM(BK356:BK360)</f>
        <v>0</v>
      </c>
    </row>
    <row r="356" spans="1:65" s="2" customFormat="1" ht="33" customHeight="1">
      <c r="A356" s="35"/>
      <c r="B356" s="36"/>
      <c r="C356" s="174" t="s">
        <v>722</v>
      </c>
      <c r="D356" s="174" t="s">
        <v>156</v>
      </c>
      <c r="E356" s="175" t="s">
        <v>723</v>
      </c>
      <c r="F356" s="176" t="s">
        <v>724</v>
      </c>
      <c r="G356" s="177" t="s">
        <v>159</v>
      </c>
      <c r="H356" s="178">
        <v>11.728999999999999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2.3457999999999999E-3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725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726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22.5">
      <c r="B358" s="192"/>
      <c r="C358" s="193"/>
      <c r="D358" s="194" t="s">
        <v>165</v>
      </c>
      <c r="E358" s="195" t="s">
        <v>19</v>
      </c>
      <c r="F358" s="196" t="s">
        <v>727</v>
      </c>
      <c r="G358" s="193"/>
      <c r="H358" s="197">
        <v>11.728999999999999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81</v>
      </c>
      <c r="AY358" s="203" t="s">
        <v>153</v>
      </c>
    </row>
    <row r="359" spans="1:65" s="2" customFormat="1" ht="33" customHeight="1">
      <c r="A359" s="35"/>
      <c r="B359" s="36"/>
      <c r="C359" s="174" t="s">
        <v>728</v>
      </c>
      <c r="D359" s="174" t="s">
        <v>156</v>
      </c>
      <c r="E359" s="175" t="s">
        <v>729</v>
      </c>
      <c r="F359" s="176" t="s">
        <v>730</v>
      </c>
      <c r="G359" s="177" t="s">
        <v>159</v>
      </c>
      <c r="H359" s="178">
        <v>11.728999999999999</v>
      </c>
      <c r="I359" s="179"/>
      <c r="J359" s="180">
        <f>ROUND(I359*H359,2)</f>
        <v>0</v>
      </c>
      <c r="K359" s="176" t="s">
        <v>160</v>
      </c>
      <c r="L359" s="40"/>
      <c r="M359" s="181" t="s">
        <v>19</v>
      </c>
      <c r="N359" s="182" t="s">
        <v>44</v>
      </c>
      <c r="O359" s="65"/>
      <c r="P359" s="183">
        <f>O359*H359</f>
        <v>0</v>
      </c>
      <c r="Q359" s="183">
        <v>2.7999999999999998E-4</v>
      </c>
      <c r="R359" s="183">
        <f>Q359*H359</f>
        <v>3.2841199999999993E-3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212</v>
      </c>
      <c r="AT359" s="185" t="s">
        <v>156</v>
      </c>
      <c r="AU359" s="185" t="s">
        <v>83</v>
      </c>
      <c r="AY359" s="18" t="s">
        <v>153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81</v>
      </c>
      <c r="BK359" s="186">
        <f>ROUND(I359*H359,2)</f>
        <v>0</v>
      </c>
      <c r="BL359" s="18" t="s">
        <v>212</v>
      </c>
      <c r="BM359" s="185" t="s">
        <v>731</v>
      </c>
    </row>
    <row r="360" spans="1:65" s="2" customFormat="1" ht="11.25">
      <c r="A360" s="35"/>
      <c r="B360" s="36"/>
      <c r="C360" s="37"/>
      <c r="D360" s="187" t="s">
        <v>163</v>
      </c>
      <c r="E360" s="37"/>
      <c r="F360" s="188" t="s">
        <v>732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163</v>
      </c>
      <c r="AU360" s="18" t="s">
        <v>83</v>
      </c>
    </row>
    <row r="361" spans="1:65" s="12" customFormat="1" ht="25.9" customHeight="1">
      <c r="B361" s="158"/>
      <c r="C361" s="159"/>
      <c r="D361" s="160" t="s">
        <v>72</v>
      </c>
      <c r="E361" s="161" t="s">
        <v>108</v>
      </c>
      <c r="F361" s="161" t="s">
        <v>109</v>
      </c>
      <c r="G361" s="159"/>
      <c r="H361" s="159"/>
      <c r="I361" s="162"/>
      <c r="J361" s="163">
        <f>BK361</f>
        <v>0</v>
      </c>
      <c r="K361" s="159"/>
      <c r="L361" s="164"/>
      <c r="M361" s="165"/>
      <c r="N361" s="166"/>
      <c r="O361" s="166"/>
      <c r="P361" s="167">
        <f>P362</f>
        <v>0</v>
      </c>
      <c r="Q361" s="166"/>
      <c r="R361" s="167">
        <f>R362</f>
        <v>0</v>
      </c>
      <c r="S361" s="166"/>
      <c r="T361" s="168">
        <f>T362</f>
        <v>0</v>
      </c>
      <c r="AR361" s="169" t="s">
        <v>185</v>
      </c>
      <c r="AT361" s="170" t="s">
        <v>72</v>
      </c>
      <c r="AU361" s="170" t="s">
        <v>73</v>
      </c>
      <c r="AY361" s="169" t="s">
        <v>153</v>
      </c>
      <c r="BK361" s="171">
        <f>BK362</f>
        <v>0</v>
      </c>
    </row>
    <row r="362" spans="1:65" s="12" customFormat="1" ht="22.9" customHeight="1">
      <c r="B362" s="158"/>
      <c r="C362" s="159"/>
      <c r="D362" s="160" t="s">
        <v>72</v>
      </c>
      <c r="E362" s="172" t="s">
        <v>733</v>
      </c>
      <c r="F362" s="172" t="s">
        <v>734</v>
      </c>
      <c r="G362" s="159"/>
      <c r="H362" s="159"/>
      <c r="I362" s="162"/>
      <c r="J362" s="173">
        <f>BK362</f>
        <v>0</v>
      </c>
      <c r="K362" s="159"/>
      <c r="L362" s="164"/>
      <c r="M362" s="165"/>
      <c r="N362" s="166"/>
      <c r="O362" s="166"/>
      <c r="P362" s="167">
        <f>SUM(P363:P364)</f>
        <v>0</v>
      </c>
      <c r="Q362" s="166"/>
      <c r="R362" s="167">
        <f>SUM(R363:R364)</f>
        <v>0</v>
      </c>
      <c r="S362" s="166"/>
      <c r="T362" s="168">
        <f>SUM(T363:T364)</f>
        <v>0</v>
      </c>
      <c r="AR362" s="169" t="s">
        <v>185</v>
      </c>
      <c r="AT362" s="170" t="s">
        <v>72</v>
      </c>
      <c r="AU362" s="170" t="s">
        <v>81</v>
      </c>
      <c r="AY362" s="169" t="s">
        <v>153</v>
      </c>
      <c r="BK362" s="171">
        <f>SUM(BK363:BK364)</f>
        <v>0</v>
      </c>
    </row>
    <row r="363" spans="1:65" s="2" customFormat="1" ht="16.5" customHeight="1">
      <c r="A363" s="35"/>
      <c r="B363" s="36"/>
      <c r="C363" s="174" t="s">
        <v>735</v>
      </c>
      <c r="D363" s="174" t="s">
        <v>156</v>
      </c>
      <c r="E363" s="175" t="s">
        <v>736</v>
      </c>
      <c r="F363" s="176" t="s">
        <v>737</v>
      </c>
      <c r="G363" s="177" t="s">
        <v>384</v>
      </c>
      <c r="H363" s="178">
        <v>1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738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738</v>
      </c>
      <c r="BM363" s="185" t="s">
        <v>739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740</v>
      </c>
      <c r="G364" s="37"/>
      <c r="H364" s="37"/>
      <c r="I364" s="189"/>
      <c r="J364" s="37"/>
      <c r="K364" s="37"/>
      <c r="L364" s="40"/>
      <c r="M364" s="225"/>
      <c r="N364" s="226"/>
      <c r="O364" s="227"/>
      <c r="P364" s="227"/>
      <c r="Q364" s="227"/>
      <c r="R364" s="227"/>
      <c r="S364" s="227"/>
      <c r="T364" s="228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6.95" customHeight="1">
      <c r="A365" s="35"/>
      <c r="B365" s="48"/>
      <c r="C365" s="49"/>
      <c r="D365" s="49"/>
      <c r="E365" s="49"/>
      <c r="F365" s="49"/>
      <c r="G365" s="49"/>
      <c r="H365" s="49"/>
      <c r="I365" s="49"/>
      <c r="J365" s="49"/>
      <c r="K365" s="49"/>
      <c r="L365" s="40"/>
      <c r="M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</sheetData>
  <sheetProtection algorithmName="SHA-512" hashValue="zwcNpnMVtWbYCpwcel44tAcYubnpHBsMt2RQ6Pa6UE8G1DcGsRjKBsq/1PVzx+P8BkaK9XbqaNrwrXFI6SxxGQ==" saltValue="edvXldLdICznZZAPvS8n9qmRuWf3l/pLz0oiLS4GG4Q6YTEEzXmsjitfiYlqYRwkuEUX4FmUG7pmhoZ0KAgSrQ==" spinCount="100000" sheet="1" objects="1" scenarios="1" formatColumns="0" formatRows="0" autoFilter="0"/>
  <autoFilter ref="C98:K364" xr:uid="{00000000-0009-0000-0000-000001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100-000000000000}"/>
    <hyperlink ref="F106" r:id="rId2" xr:uid="{00000000-0004-0000-0100-000001000000}"/>
    <hyperlink ref="F109" r:id="rId3" xr:uid="{00000000-0004-0000-0100-000002000000}"/>
    <hyperlink ref="F111" r:id="rId4" xr:uid="{00000000-0004-0000-0100-000003000000}"/>
    <hyperlink ref="F117" r:id="rId5" xr:uid="{00000000-0004-0000-0100-000004000000}"/>
    <hyperlink ref="F120" r:id="rId6" xr:uid="{00000000-0004-0000-0100-000005000000}"/>
    <hyperlink ref="F122" r:id="rId7" xr:uid="{00000000-0004-0000-0100-000006000000}"/>
    <hyperlink ref="F127" r:id="rId8" xr:uid="{00000000-0004-0000-0100-000007000000}"/>
    <hyperlink ref="F130" r:id="rId9" xr:uid="{00000000-0004-0000-0100-000008000000}"/>
    <hyperlink ref="F136" r:id="rId10" xr:uid="{00000000-0004-0000-0100-000009000000}"/>
    <hyperlink ref="F139" r:id="rId11" xr:uid="{00000000-0004-0000-0100-00000A000000}"/>
    <hyperlink ref="F145" r:id="rId12" xr:uid="{00000000-0004-0000-0100-00000B000000}"/>
    <hyperlink ref="F150" r:id="rId13" xr:uid="{00000000-0004-0000-0100-00000C000000}"/>
    <hyperlink ref="F152" r:id="rId14" xr:uid="{00000000-0004-0000-0100-00000D000000}"/>
    <hyperlink ref="F154" r:id="rId15" xr:uid="{00000000-0004-0000-0100-00000E000000}"/>
    <hyperlink ref="F157" r:id="rId16" xr:uid="{00000000-0004-0000-0100-00000F000000}"/>
    <hyperlink ref="F160" r:id="rId17" xr:uid="{00000000-0004-0000-0100-000010000000}"/>
    <hyperlink ref="F164" r:id="rId18" xr:uid="{00000000-0004-0000-0100-000011000000}"/>
    <hyperlink ref="F170" r:id="rId19" xr:uid="{00000000-0004-0000-0100-000012000000}"/>
    <hyperlink ref="F176" r:id="rId20" xr:uid="{00000000-0004-0000-0100-000013000000}"/>
    <hyperlink ref="F184" r:id="rId21" xr:uid="{00000000-0004-0000-0100-000014000000}"/>
    <hyperlink ref="F187" r:id="rId22" xr:uid="{00000000-0004-0000-0100-000015000000}"/>
    <hyperlink ref="F189" r:id="rId23" xr:uid="{00000000-0004-0000-0100-000016000000}"/>
    <hyperlink ref="F191" r:id="rId24" xr:uid="{00000000-0004-0000-0100-000017000000}"/>
    <hyperlink ref="F195" r:id="rId25" xr:uid="{00000000-0004-0000-0100-000018000000}"/>
    <hyperlink ref="F198" r:id="rId26" xr:uid="{00000000-0004-0000-0100-000019000000}"/>
    <hyperlink ref="F200" r:id="rId27" xr:uid="{00000000-0004-0000-0100-00001A000000}"/>
    <hyperlink ref="F202" r:id="rId28" xr:uid="{00000000-0004-0000-0100-00001B000000}"/>
    <hyperlink ref="F206" r:id="rId29" xr:uid="{00000000-0004-0000-0100-00001C000000}"/>
    <hyperlink ref="F208" r:id="rId30" xr:uid="{00000000-0004-0000-0100-00001D000000}"/>
    <hyperlink ref="F210" r:id="rId31" xr:uid="{00000000-0004-0000-0100-00001E000000}"/>
    <hyperlink ref="F213" r:id="rId32" xr:uid="{00000000-0004-0000-0100-00001F000000}"/>
    <hyperlink ref="F216" r:id="rId33" xr:uid="{00000000-0004-0000-0100-000020000000}"/>
    <hyperlink ref="F218" r:id="rId34" xr:uid="{00000000-0004-0000-0100-000021000000}"/>
    <hyperlink ref="F220" r:id="rId35" xr:uid="{00000000-0004-0000-0100-000022000000}"/>
    <hyperlink ref="F222" r:id="rId36" xr:uid="{00000000-0004-0000-0100-000023000000}"/>
    <hyperlink ref="F224" r:id="rId37" xr:uid="{00000000-0004-0000-0100-000024000000}"/>
    <hyperlink ref="F228" r:id="rId38" xr:uid="{00000000-0004-0000-0100-000025000000}"/>
    <hyperlink ref="F230" r:id="rId39" xr:uid="{00000000-0004-0000-0100-000026000000}"/>
    <hyperlink ref="F233" r:id="rId40" xr:uid="{00000000-0004-0000-0100-000027000000}"/>
    <hyperlink ref="F243" r:id="rId41" xr:uid="{00000000-0004-0000-0100-000028000000}"/>
    <hyperlink ref="F246" r:id="rId42" xr:uid="{00000000-0004-0000-0100-000029000000}"/>
    <hyperlink ref="F248" r:id="rId43" xr:uid="{00000000-0004-0000-0100-00002A000000}"/>
    <hyperlink ref="F254" r:id="rId44" xr:uid="{00000000-0004-0000-0100-00002B000000}"/>
    <hyperlink ref="F256" r:id="rId45" xr:uid="{00000000-0004-0000-0100-00002C000000}"/>
    <hyperlink ref="F259" r:id="rId46" xr:uid="{00000000-0004-0000-0100-00002D000000}"/>
    <hyperlink ref="F263" r:id="rId47" xr:uid="{00000000-0004-0000-0100-00002E000000}"/>
    <hyperlink ref="F268" r:id="rId48" xr:uid="{00000000-0004-0000-0100-00002F000000}"/>
    <hyperlink ref="F272" r:id="rId49" xr:uid="{00000000-0004-0000-0100-000030000000}"/>
    <hyperlink ref="F275" r:id="rId50" xr:uid="{00000000-0004-0000-0100-000031000000}"/>
    <hyperlink ref="F278" r:id="rId51" xr:uid="{00000000-0004-0000-0100-000032000000}"/>
    <hyperlink ref="F282" r:id="rId52" xr:uid="{00000000-0004-0000-0100-000033000000}"/>
    <hyperlink ref="F285" r:id="rId53" xr:uid="{00000000-0004-0000-0100-000034000000}"/>
    <hyperlink ref="F288" r:id="rId54" xr:uid="{00000000-0004-0000-0100-000035000000}"/>
    <hyperlink ref="F291" r:id="rId55" xr:uid="{00000000-0004-0000-0100-000036000000}"/>
    <hyperlink ref="F295" r:id="rId56" xr:uid="{00000000-0004-0000-0100-000037000000}"/>
    <hyperlink ref="F299" r:id="rId57" xr:uid="{00000000-0004-0000-0100-000038000000}"/>
    <hyperlink ref="F304" r:id="rId58" xr:uid="{00000000-0004-0000-0100-000039000000}"/>
    <hyperlink ref="F308" r:id="rId59" xr:uid="{00000000-0004-0000-0100-00003A000000}"/>
    <hyperlink ref="F311" r:id="rId60" xr:uid="{00000000-0004-0000-0100-00003B000000}"/>
    <hyperlink ref="F314" r:id="rId61" xr:uid="{00000000-0004-0000-0100-00003C000000}"/>
    <hyperlink ref="F316" r:id="rId62" xr:uid="{00000000-0004-0000-0100-00003D000000}"/>
    <hyperlink ref="F319" r:id="rId63" xr:uid="{00000000-0004-0000-0100-00003E000000}"/>
    <hyperlink ref="F322" r:id="rId64" xr:uid="{00000000-0004-0000-0100-00003F000000}"/>
    <hyperlink ref="F326" r:id="rId65" xr:uid="{00000000-0004-0000-0100-000040000000}"/>
    <hyperlink ref="F329" r:id="rId66" xr:uid="{00000000-0004-0000-0100-000041000000}"/>
    <hyperlink ref="F335" r:id="rId67" xr:uid="{00000000-0004-0000-0100-000042000000}"/>
    <hyperlink ref="F337" r:id="rId68" xr:uid="{00000000-0004-0000-0100-000043000000}"/>
    <hyperlink ref="F341" r:id="rId69" xr:uid="{00000000-0004-0000-0100-000044000000}"/>
    <hyperlink ref="F344" r:id="rId70" xr:uid="{00000000-0004-0000-0100-000045000000}"/>
    <hyperlink ref="F347" r:id="rId71" xr:uid="{00000000-0004-0000-0100-000046000000}"/>
    <hyperlink ref="F350" r:id="rId72" xr:uid="{00000000-0004-0000-0100-000047000000}"/>
    <hyperlink ref="F352" r:id="rId73" xr:uid="{00000000-0004-0000-0100-000048000000}"/>
    <hyperlink ref="F354" r:id="rId74" xr:uid="{00000000-0004-0000-0100-000049000000}"/>
    <hyperlink ref="F357" r:id="rId75" xr:uid="{00000000-0004-0000-0100-00004A000000}"/>
    <hyperlink ref="F360" r:id="rId76" xr:uid="{00000000-0004-0000-0100-00004B000000}"/>
    <hyperlink ref="F364" r:id="rId77" xr:uid="{00000000-0004-0000-0100-00004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741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ROUND(J99,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ROUND((SUM(BE99:BE364)),  2)</f>
        <v>0</v>
      </c>
      <c r="G33" s="35"/>
      <c r="H33" s="35"/>
      <c r="I33" s="119">
        <v>0.21</v>
      </c>
      <c r="J33" s="118">
        <f>ROUND(((SUM(BE99:BE364))*I33),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ROUND((SUM(BF99:BF364)),  2)</f>
        <v>0</v>
      </c>
      <c r="G34" s="35"/>
      <c r="H34" s="35"/>
      <c r="I34" s="119">
        <v>0.12</v>
      </c>
      <c r="J34" s="118">
        <f>ROUND(((SUM(BF99:BF364))*I34),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ROUND((SUM(BG99:BG364)),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ROUND((SUM(BH99:BH364)),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ROUND((SUM(BI99:BI364)),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02 - 4.NP - č. 401 - Koupelna typ A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J99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J118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J148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J161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J162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J185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J196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J211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J249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J273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129</v>
      </c>
      <c r="E71" s="144"/>
      <c r="F71" s="144"/>
      <c r="G71" s="144"/>
      <c r="H71" s="144"/>
      <c r="I71" s="144"/>
      <c r="J71" s="145">
        <f>J283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130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131</v>
      </c>
      <c r="E73" s="144"/>
      <c r="F73" s="144"/>
      <c r="G73" s="144"/>
      <c r="H73" s="144"/>
      <c r="I73" s="144"/>
      <c r="J73" s="145">
        <f>J309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132</v>
      </c>
      <c r="E74" s="144"/>
      <c r="F74" s="144"/>
      <c r="G74" s="144"/>
      <c r="H74" s="144"/>
      <c r="I74" s="144"/>
      <c r="J74" s="145">
        <f>J320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133</v>
      </c>
      <c r="E75" s="144"/>
      <c r="F75" s="144"/>
      <c r="G75" s="144"/>
      <c r="H75" s="144"/>
      <c r="I75" s="144"/>
      <c r="J75" s="145">
        <f>J327</f>
        <v>0</v>
      </c>
      <c r="K75" s="142"/>
      <c r="L75" s="146"/>
    </row>
    <row r="76" spans="1:31" s="10" customFormat="1" ht="19.899999999999999" customHeight="1">
      <c r="B76" s="141"/>
      <c r="C76" s="142"/>
      <c r="D76" s="143" t="s">
        <v>134</v>
      </c>
      <c r="E76" s="144"/>
      <c r="F76" s="144"/>
      <c r="G76" s="144"/>
      <c r="H76" s="144"/>
      <c r="I76" s="144"/>
      <c r="J76" s="145">
        <f>J345</f>
        <v>0</v>
      </c>
      <c r="K76" s="142"/>
      <c r="L76" s="146"/>
    </row>
    <row r="77" spans="1:31" s="10" customFormat="1" ht="19.899999999999999" customHeight="1">
      <c r="B77" s="141"/>
      <c r="C77" s="142"/>
      <c r="D77" s="143" t="s">
        <v>135</v>
      </c>
      <c r="E77" s="144"/>
      <c r="F77" s="144"/>
      <c r="G77" s="144"/>
      <c r="H77" s="144"/>
      <c r="I77" s="144"/>
      <c r="J77" s="145">
        <f>J355</f>
        <v>0</v>
      </c>
      <c r="K77" s="142"/>
      <c r="L77" s="146"/>
    </row>
    <row r="78" spans="1:31" s="9" customFormat="1" ht="24.95" customHeight="1">
      <c r="B78" s="135"/>
      <c r="C78" s="136"/>
      <c r="D78" s="137" t="s">
        <v>136</v>
      </c>
      <c r="E78" s="138"/>
      <c r="F78" s="138"/>
      <c r="G78" s="138"/>
      <c r="H78" s="138"/>
      <c r="I78" s="138"/>
      <c r="J78" s="139">
        <f>J361</f>
        <v>0</v>
      </c>
      <c r="K78" s="136"/>
      <c r="L78" s="140"/>
    </row>
    <row r="79" spans="1:31" s="10" customFormat="1" ht="19.899999999999999" customHeight="1">
      <c r="B79" s="141"/>
      <c r="C79" s="142"/>
      <c r="D79" s="143" t="s">
        <v>137</v>
      </c>
      <c r="E79" s="144"/>
      <c r="F79" s="144"/>
      <c r="G79" s="144"/>
      <c r="H79" s="144"/>
      <c r="I79" s="144"/>
      <c r="J79" s="145">
        <f>J362</f>
        <v>0</v>
      </c>
      <c r="K79" s="142"/>
      <c r="L79" s="146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5" customHeight="1">
      <c r="A85" s="35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5" customHeight="1">
      <c r="A86" s="35"/>
      <c r="B86" s="36"/>
      <c r="C86" s="24" t="s">
        <v>138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63" t="str">
        <f>E7</f>
        <v>Rekonstrukce hygienických prostor ISŠT, Benešov, Černoleská 1997</v>
      </c>
      <c r="F89" s="364"/>
      <c r="G89" s="364"/>
      <c r="H89" s="364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112</v>
      </c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20" t="str">
        <f>E9</f>
        <v>02 - 4.NP - č. 401 - Koupelna typ A</v>
      </c>
      <c r="F91" s="365"/>
      <c r="G91" s="365"/>
      <c r="H91" s="365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F12</f>
        <v>Benešov, Černoleská 1997</v>
      </c>
      <c r="G93" s="37"/>
      <c r="H93" s="37"/>
      <c r="I93" s="30" t="s">
        <v>23</v>
      </c>
      <c r="J93" s="60" t="str">
        <f>IF(J12="","",J12)</f>
        <v>28. 6. 2024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E15</f>
        <v>Integrovaná střední škola technická</v>
      </c>
      <c r="G95" s="37"/>
      <c r="H95" s="37"/>
      <c r="I95" s="30" t="s">
        <v>32</v>
      </c>
      <c r="J95" s="33" t="str">
        <f>E21</f>
        <v>Ing. arch. Ondřej Lovíšek</v>
      </c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IF(E18="","",E18)</f>
        <v>Vyplň údaj</v>
      </c>
      <c r="G96" s="37"/>
      <c r="H96" s="37"/>
      <c r="I96" s="30" t="s">
        <v>35</v>
      </c>
      <c r="J96" s="33" t="str">
        <f>E24</f>
        <v xml:space="preserve"> 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47"/>
      <c r="B98" s="148"/>
      <c r="C98" s="149" t="s">
        <v>139</v>
      </c>
      <c r="D98" s="150" t="s">
        <v>58</v>
      </c>
      <c r="E98" s="150" t="s">
        <v>54</v>
      </c>
      <c r="F98" s="150" t="s">
        <v>55</v>
      </c>
      <c r="G98" s="150" t="s">
        <v>140</v>
      </c>
      <c r="H98" s="150" t="s">
        <v>141</v>
      </c>
      <c r="I98" s="150" t="s">
        <v>142</v>
      </c>
      <c r="J98" s="150" t="s">
        <v>116</v>
      </c>
      <c r="K98" s="151" t="s">
        <v>143</v>
      </c>
      <c r="L98" s="152"/>
      <c r="M98" s="69" t="s">
        <v>19</v>
      </c>
      <c r="N98" s="70" t="s">
        <v>43</v>
      </c>
      <c r="O98" s="70" t="s">
        <v>144</v>
      </c>
      <c r="P98" s="70" t="s">
        <v>145</v>
      </c>
      <c r="Q98" s="70" t="s">
        <v>146</v>
      </c>
      <c r="R98" s="70" t="s">
        <v>147</v>
      </c>
      <c r="S98" s="70" t="s">
        <v>148</v>
      </c>
      <c r="T98" s="71" t="s">
        <v>149</v>
      </c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65" s="2" customFormat="1" ht="22.9" customHeight="1">
      <c r="A99" s="35"/>
      <c r="B99" s="36"/>
      <c r="C99" s="76" t="s">
        <v>150</v>
      </c>
      <c r="D99" s="37"/>
      <c r="E99" s="37"/>
      <c r="F99" s="37"/>
      <c r="G99" s="37"/>
      <c r="H99" s="37"/>
      <c r="I99" s="37"/>
      <c r="J99" s="153">
        <f>BK99</f>
        <v>0</v>
      </c>
      <c r="K99" s="37"/>
      <c r="L99" s="40"/>
      <c r="M99" s="72"/>
      <c r="N99" s="154"/>
      <c r="O99" s="73"/>
      <c r="P99" s="155">
        <f>P100+P161+P361</f>
        <v>0</v>
      </c>
      <c r="Q99" s="73"/>
      <c r="R99" s="155">
        <f>R100+R161+R361</f>
        <v>1.3270893799999999</v>
      </c>
      <c r="S99" s="73"/>
      <c r="T99" s="156">
        <f>T100+T161+T361</f>
        <v>2.244354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72</v>
      </c>
      <c r="AU99" s="18" t="s">
        <v>117</v>
      </c>
      <c r="BK99" s="157">
        <f>BK100+BK161+BK361</f>
        <v>0</v>
      </c>
    </row>
    <row r="100" spans="1:65" s="12" customFormat="1" ht="25.9" customHeight="1">
      <c r="B100" s="158"/>
      <c r="C100" s="159"/>
      <c r="D100" s="160" t="s">
        <v>72</v>
      </c>
      <c r="E100" s="161" t="s">
        <v>151</v>
      </c>
      <c r="F100" s="161" t="s">
        <v>152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P101+P118+P148</f>
        <v>0</v>
      </c>
      <c r="Q100" s="166"/>
      <c r="R100" s="167">
        <f>R101+R118+R148</f>
        <v>0.38708836000000002</v>
      </c>
      <c r="S100" s="166"/>
      <c r="T100" s="168">
        <f>T101+T118+T148</f>
        <v>2.1261839999999999</v>
      </c>
      <c r="AR100" s="169" t="s">
        <v>81</v>
      </c>
      <c r="AT100" s="170" t="s">
        <v>72</v>
      </c>
      <c r="AU100" s="170" t="s">
        <v>73</v>
      </c>
      <c r="AY100" s="169" t="s">
        <v>153</v>
      </c>
      <c r="BK100" s="171">
        <f>BK101+BK118+BK148</f>
        <v>0</v>
      </c>
    </row>
    <row r="101" spans="1:65" s="12" customFormat="1" ht="22.9" customHeight="1">
      <c r="B101" s="158"/>
      <c r="C101" s="159"/>
      <c r="D101" s="160" t="s">
        <v>72</v>
      </c>
      <c r="E101" s="172" t="s">
        <v>154</v>
      </c>
      <c r="F101" s="172" t="s">
        <v>155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SUM(P102:P117)</f>
        <v>0</v>
      </c>
      <c r="Q101" s="166"/>
      <c r="R101" s="167">
        <f>SUM(R102:R117)</f>
        <v>0.38662856000000001</v>
      </c>
      <c r="S101" s="166"/>
      <c r="T101" s="168">
        <f>SUM(T102:T117)</f>
        <v>0</v>
      </c>
      <c r="AR101" s="169" t="s">
        <v>81</v>
      </c>
      <c r="AT101" s="170" t="s">
        <v>72</v>
      </c>
      <c r="AU101" s="170" t="s">
        <v>81</v>
      </c>
      <c r="AY101" s="169" t="s">
        <v>153</v>
      </c>
      <c r="BK101" s="171">
        <f>SUM(BK102:BK117)</f>
        <v>0</v>
      </c>
    </row>
    <row r="102" spans="1:65" s="2" customFormat="1" ht="21.75" customHeight="1">
      <c r="A102" s="35"/>
      <c r="B102" s="36"/>
      <c r="C102" s="174" t="s">
        <v>81</v>
      </c>
      <c r="D102" s="174" t="s">
        <v>156</v>
      </c>
      <c r="E102" s="175" t="s">
        <v>157</v>
      </c>
      <c r="F102" s="176" t="s">
        <v>158</v>
      </c>
      <c r="G102" s="177" t="s">
        <v>159</v>
      </c>
      <c r="H102" s="178">
        <v>3</v>
      </c>
      <c r="I102" s="179"/>
      <c r="J102" s="180">
        <f>ROUND(I102*H102,2)</f>
        <v>0</v>
      </c>
      <c r="K102" s="176" t="s">
        <v>160</v>
      </c>
      <c r="L102" s="40"/>
      <c r="M102" s="181" t="s">
        <v>19</v>
      </c>
      <c r="N102" s="182" t="s">
        <v>44</v>
      </c>
      <c r="O102" s="65"/>
      <c r="P102" s="183">
        <f>O102*H102</f>
        <v>0</v>
      </c>
      <c r="Q102" s="183">
        <v>5.6000000000000001E-2</v>
      </c>
      <c r="R102" s="183">
        <f>Q102*H102</f>
        <v>0.16800000000000001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161</v>
      </c>
      <c r="AT102" s="185" t="s">
        <v>156</v>
      </c>
      <c r="AU102" s="185" t="s">
        <v>83</v>
      </c>
      <c r="AY102" s="18" t="s">
        <v>153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81</v>
      </c>
      <c r="BK102" s="186">
        <f>ROUND(I102*H102,2)</f>
        <v>0</v>
      </c>
      <c r="BL102" s="18" t="s">
        <v>161</v>
      </c>
      <c r="BM102" s="185" t="s">
        <v>162</v>
      </c>
    </row>
    <row r="103" spans="1:65" s="2" customFormat="1" ht="11.25">
      <c r="A103" s="35"/>
      <c r="B103" s="36"/>
      <c r="C103" s="37"/>
      <c r="D103" s="187" t="s">
        <v>163</v>
      </c>
      <c r="E103" s="37"/>
      <c r="F103" s="188" t="s">
        <v>164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83</v>
      </c>
    </row>
    <row r="104" spans="1:65" s="13" customFormat="1" ht="11.25">
      <c r="B104" s="192"/>
      <c r="C104" s="193"/>
      <c r="D104" s="194" t="s">
        <v>165</v>
      </c>
      <c r="E104" s="195" t="s">
        <v>19</v>
      </c>
      <c r="F104" s="196" t="s">
        <v>166</v>
      </c>
      <c r="G104" s="193"/>
      <c r="H104" s="197">
        <v>3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165</v>
      </c>
      <c r="AU104" s="203" t="s">
        <v>83</v>
      </c>
      <c r="AV104" s="13" t="s">
        <v>83</v>
      </c>
      <c r="AW104" s="13" t="s">
        <v>34</v>
      </c>
      <c r="AX104" s="13" t="s">
        <v>81</v>
      </c>
      <c r="AY104" s="203" t="s">
        <v>153</v>
      </c>
    </row>
    <row r="105" spans="1:65" s="2" customFormat="1" ht="24.2" customHeight="1">
      <c r="A105" s="35"/>
      <c r="B105" s="36"/>
      <c r="C105" s="174" t="s">
        <v>83</v>
      </c>
      <c r="D105" s="174" t="s">
        <v>156</v>
      </c>
      <c r="E105" s="175" t="s">
        <v>167</v>
      </c>
      <c r="F105" s="176" t="s">
        <v>168</v>
      </c>
      <c r="G105" s="177" t="s">
        <v>159</v>
      </c>
      <c r="H105" s="178">
        <v>2.92</v>
      </c>
      <c r="I105" s="179"/>
      <c r="J105" s="180">
        <f>ROUND(I105*H105,2)</f>
        <v>0</v>
      </c>
      <c r="K105" s="176" t="s">
        <v>160</v>
      </c>
      <c r="L105" s="40"/>
      <c r="M105" s="181" t="s">
        <v>19</v>
      </c>
      <c r="N105" s="182" t="s">
        <v>44</v>
      </c>
      <c r="O105" s="65"/>
      <c r="P105" s="183">
        <f>O105*H105</f>
        <v>0</v>
      </c>
      <c r="Q105" s="183">
        <v>2.5999999999999998E-4</v>
      </c>
      <c r="R105" s="183">
        <f>Q105*H105</f>
        <v>7.5919999999999991E-4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161</v>
      </c>
      <c r="AT105" s="185" t="s">
        <v>156</v>
      </c>
      <c r="AU105" s="185" t="s">
        <v>83</v>
      </c>
      <c r="AY105" s="18" t="s">
        <v>153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81</v>
      </c>
      <c r="BK105" s="186">
        <f>ROUND(I105*H105,2)</f>
        <v>0</v>
      </c>
      <c r="BL105" s="18" t="s">
        <v>161</v>
      </c>
      <c r="BM105" s="185" t="s">
        <v>169</v>
      </c>
    </row>
    <row r="106" spans="1:65" s="2" customFormat="1" ht="11.25">
      <c r="A106" s="35"/>
      <c r="B106" s="36"/>
      <c r="C106" s="37"/>
      <c r="D106" s="187" t="s">
        <v>163</v>
      </c>
      <c r="E106" s="37"/>
      <c r="F106" s="188" t="s">
        <v>170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83</v>
      </c>
    </row>
    <row r="107" spans="1:65" s="13" customFormat="1" ht="11.25">
      <c r="B107" s="192"/>
      <c r="C107" s="193"/>
      <c r="D107" s="194" t="s">
        <v>165</v>
      </c>
      <c r="E107" s="195" t="s">
        <v>19</v>
      </c>
      <c r="F107" s="196" t="s">
        <v>171</v>
      </c>
      <c r="G107" s="193"/>
      <c r="H107" s="197">
        <v>2.92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165</v>
      </c>
      <c r="AU107" s="203" t="s">
        <v>83</v>
      </c>
      <c r="AV107" s="13" t="s">
        <v>83</v>
      </c>
      <c r="AW107" s="13" t="s">
        <v>34</v>
      </c>
      <c r="AX107" s="13" t="s">
        <v>81</v>
      </c>
      <c r="AY107" s="203" t="s">
        <v>153</v>
      </c>
    </row>
    <row r="108" spans="1:65" s="2" customFormat="1" ht="49.15" customHeight="1">
      <c r="A108" s="35"/>
      <c r="B108" s="36"/>
      <c r="C108" s="174" t="s">
        <v>172</v>
      </c>
      <c r="D108" s="174" t="s">
        <v>156</v>
      </c>
      <c r="E108" s="175" t="s">
        <v>173</v>
      </c>
      <c r="F108" s="176" t="s">
        <v>174</v>
      </c>
      <c r="G108" s="177" t="s">
        <v>159</v>
      </c>
      <c r="H108" s="178">
        <v>2.92</v>
      </c>
      <c r="I108" s="179"/>
      <c r="J108" s="180">
        <f>ROUND(I108*H108,2)</f>
        <v>0</v>
      </c>
      <c r="K108" s="176" t="s">
        <v>160</v>
      </c>
      <c r="L108" s="40"/>
      <c r="M108" s="181" t="s">
        <v>19</v>
      </c>
      <c r="N108" s="182" t="s">
        <v>44</v>
      </c>
      <c r="O108" s="65"/>
      <c r="P108" s="183">
        <f>O108*H108</f>
        <v>0</v>
      </c>
      <c r="Q108" s="183">
        <v>1.8380000000000001E-2</v>
      </c>
      <c r="R108" s="183">
        <f>Q108*H108</f>
        <v>5.3669599999999998E-2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161</v>
      </c>
      <c r="AT108" s="185" t="s">
        <v>156</v>
      </c>
      <c r="AU108" s="185" t="s">
        <v>83</v>
      </c>
      <c r="AY108" s="18" t="s">
        <v>153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81</v>
      </c>
      <c r="BK108" s="186">
        <f>ROUND(I108*H108,2)</f>
        <v>0</v>
      </c>
      <c r="BL108" s="18" t="s">
        <v>161</v>
      </c>
      <c r="BM108" s="185" t="s">
        <v>175</v>
      </c>
    </row>
    <row r="109" spans="1:65" s="2" customFormat="1" ht="11.25">
      <c r="A109" s="35"/>
      <c r="B109" s="36"/>
      <c r="C109" s="37"/>
      <c r="D109" s="187" t="s">
        <v>163</v>
      </c>
      <c r="E109" s="37"/>
      <c r="F109" s="188" t="s">
        <v>176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83</v>
      </c>
    </row>
    <row r="110" spans="1:65" s="2" customFormat="1" ht="24.2" customHeight="1">
      <c r="A110" s="35"/>
      <c r="B110" s="36"/>
      <c r="C110" s="174" t="s">
        <v>161</v>
      </c>
      <c r="D110" s="174" t="s">
        <v>156</v>
      </c>
      <c r="E110" s="175" t="s">
        <v>177</v>
      </c>
      <c r="F110" s="176" t="s">
        <v>178</v>
      </c>
      <c r="G110" s="177" t="s">
        <v>159</v>
      </c>
      <c r="H110" s="178">
        <v>8.8089999999999993</v>
      </c>
      <c r="I110" s="179"/>
      <c r="J110" s="180">
        <f>ROUND(I110*H110,2)</f>
        <v>0</v>
      </c>
      <c r="K110" s="176" t="s">
        <v>160</v>
      </c>
      <c r="L110" s="40"/>
      <c r="M110" s="181" t="s">
        <v>19</v>
      </c>
      <c r="N110" s="182" t="s">
        <v>44</v>
      </c>
      <c r="O110" s="65"/>
      <c r="P110" s="183">
        <f>O110*H110</f>
        <v>0</v>
      </c>
      <c r="Q110" s="183">
        <v>2.5999999999999998E-4</v>
      </c>
      <c r="R110" s="183">
        <f>Q110*H110</f>
        <v>2.2903399999999997E-3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161</v>
      </c>
      <c r="AT110" s="185" t="s">
        <v>156</v>
      </c>
      <c r="AU110" s="185" t="s">
        <v>83</v>
      </c>
      <c r="AY110" s="18" t="s">
        <v>153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81</v>
      </c>
      <c r="BK110" s="186">
        <f>ROUND(I110*H110,2)</f>
        <v>0</v>
      </c>
      <c r="BL110" s="18" t="s">
        <v>161</v>
      </c>
      <c r="BM110" s="185" t="s">
        <v>179</v>
      </c>
    </row>
    <row r="111" spans="1:65" s="2" customFormat="1" ht="11.25">
      <c r="A111" s="35"/>
      <c r="B111" s="36"/>
      <c r="C111" s="37"/>
      <c r="D111" s="187" t="s">
        <v>163</v>
      </c>
      <c r="E111" s="37"/>
      <c r="F111" s="188" t="s">
        <v>180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83</v>
      </c>
    </row>
    <row r="112" spans="1:65" s="13" customFormat="1" ht="11.25">
      <c r="B112" s="192"/>
      <c r="C112" s="193"/>
      <c r="D112" s="194" t="s">
        <v>165</v>
      </c>
      <c r="E112" s="195" t="s">
        <v>19</v>
      </c>
      <c r="F112" s="196" t="s">
        <v>181</v>
      </c>
      <c r="G112" s="193"/>
      <c r="H112" s="197">
        <v>2.6259999999999999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165</v>
      </c>
      <c r="AU112" s="203" t="s">
        <v>83</v>
      </c>
      <c r="AV112" s="13" t="s">
        <v>83</v>
      </c>
      <c r="AW112" s="13" t="s">
        <v>34</v>
      </c>
      <c r="AX112" s="13" t="s">
        <v>73</v>
      </c>
      <c r="AY112" s="203" t="s">
        <v>153</v>
      </c>
    </row>
    <row r="113" spans="1:65" s="13" customFormat="1" ht="11.25">
      <c r="B113" s="192"/>
      <c r="C113" s="193"/>
      <c r="D113" s="194" t="s">
        <v>165</v>
      </c>
      <c r="E113" s="195" t="s">
        <v>19</v>
      </c>
      <c r="F113" s="196" t="s">
        <v>182</v>
      </c>
      <c r="G113" s="193"/>
      <c r="H113" s="197">
        <v>2.4249999999999998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165</v>
      </c>
      <c r="AU113" s="203" t="s">
        <v>83</v>
      </c>
      <c r="AV113" s="13" t="s">
        <v>83</v>
      </c>
      <c r="AW113" s="13" t="s">
        <v>34</v>
      </c>
      <c r="AX113" s="13" t="s">
        <v>73</v>
      </c>
      <c r="AY113" s="203" t="s">
        <v>153</v>
      </c>
    </row>
    <row r="114" spans="1:65" s="13" customFormat="1" ht="11.25">
      <c r="B114" s="192"/>
      <c r="C114" s="193"/>
      <c r="D114" s="194" t="s">
        <v>165</v>
      </c>
      <c r="E114" s="195" t="s">
        <v>19</v>
      </c>
      <c r="F114" s="196" t="s">
        <v>183</v>
      </c>
      <c r="G114" s="193"/>
      <c r="H114" s="197">
        <v>3.758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165</v>
      </c>
      <c r="AU114" s="203" t="s">
        <v>83</v>
      </c>
      <c r="AV114" s="13" t="s">
        <v>83</v>
      </c>
      <c r="AW114" s="13" t="s">
        <v>34</v>
      </c>
      <c r="AX114" s="13" t="s">
        <v>73</v>
      </c>
      <c r="AY114" s="203" t="s">
        <v>153</v>
      </c>
    </row>
    <row r="115" spans="1:65" s="14" customFormat="1" ht="11.25">
      <c r="B115" s="204"/>
      <c r="C115" s="205"/>
      <c r="D115" s="194" t="s">
        <v>165</v>
      </c>
      <c r="E115" s="206" t="s">
        <v>19</v>
      </c>
      <c r="F115" s="207" t="s">
        <v>184</v>
      </c>
      <c r="G115" s="205"/>
      <c r="H115" s="208">
        <v>8.8089999999999993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165</v>
      </c>
      <c r="AU115" s="214" t="s">
        <v>83</v>
      </c>
      <c r="AV115" s="14" t="s">
        <v>161</v>
      </c>
      <c r="AW115" s="14" t="s">
        <v>34</v>
      </c>
      <c r="AX115" s="14" t="s">
        <v>81</v>
      </c>
      <c r="AY115" s="214" t="s">
        <v>153</v>
      </c>
    </row>
    <row r="116" spans="1:65" s="2" customFormat="1" ht="44.25" customHeight="1">
      <c r="A116" s="35"/>
      <c r="B116" s="36"/>
      <c r="C116" s="174" t="s">
        <v>185</v>
      </c>
      <c r="D116" s="174" t="s">
        <v>156</v>
      </c>
      <c r="E116" s="175" t="s">
        <v>186</v>
      </c>
      <c r="F116" s="176" t="s">
        <v>187</v>
      </c>
      <c r="G116" s="177" t="s">
        <v>159</v>
      </c>
      <c r="H116" s="178">
        <v>8.8089999999999993</v>
      </c>
      <c r="I116" s="179"/>
      <c r="J116" s="180">
        <f>ROUND(I116*H116,2)</f>
        <v>0</v>
      </c>
      <c r="K116" s="176" t="s">
        <v>160</v>
      </c>
      <c r="L116" s="40"/>
      <c r="M116" s="181" t="s">
        <v>19</v>
      </c>
      <c r="N116" s="182" t="s">
        <v>44</v>
      </c>
      <c r="O116" s="65"/>
      <c r="P116" s="183">
        <f>O116*H116</f>
        <v>0</v>
      </c>
      <c r="Q116" s="183">
        <v>1.8380000000000001E-2</v>
      </c>
      <c r="R116" s="183">
        <f>Q116*H116</f>
        <v>0.16190942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161</v>
      </c>
      <c r="AT116" s="185" t="s">
        <v>156</v>
      </c>
      <c r="AU116" s="185" t="s">
        <v>83</v>
      </c>
      <c r="AY116" s="18" t="s">
        <v>153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81</v>
      </c>
      <c r="BK116" s="186">
        <f>ROUND(I116*H116,2)</f>
        <v>0</v>
      </c>
      <c r="BL116" s="18" t="s">
        <v>161</v>
      </c>
      <c r="BM116" s="185" t="s">
        <v>188</v>
      </c>
    </row>
    <row r="117" spans="1:65" s="2" customFormat="1" ht="11.25">
      <c r="A117" s="35"/>
      <c r="B117" s="36"/>
      <c r="C117" s="37"/>
      <c r="D117" s="187" t="s">
        <v>163</v>
      </c>
      <c r="E117" s="37"/>
      <c r="F117" s="188" t="s">
        <v>189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163</v>
      </c>
      <c r="AU117" s="18" t="s">
        <v>83</v>
      </c>
    </row>
    <row r="118" spans="1:65" s="12" customFormat="1" ht="22.9" customHeight="1">
      <c r="B118" s="158"/>
      <c r="C118" s="159"/>
      <c r="D118" s="160" t="s">
        <v>72</v>
      </c>
      <c r="E118" s="172" t="s">
        <v>190</v>
      </c>
      <c r="F118" s="172" t="s">
        <v>191</v>
      </c>
      <c r="G118" s="159"/>
      <c r="H118" s="159"/>
      <c r="I118" s="162"/>
      <c r="J118" s="173">
        <f>BK118</f>
        <v>0</v>
      </c>
      <c r="K118" s="159"/>
      <c r="L118" s="164"/>
      <c r="M118" s="165"/>
      <c r="N118" s="166"/>
      <c r="O118" s="166"/>
      <c r="P118" s="167">
        <f>SUM(P119:P147)</f>
        <v>0</v>
      </c>
      <c r="Q118" s="166"/>
      <c r="R118" s="167">
        <f>SUM(R119:R147)</f>
        <v>4.5980000000000001E-4</v>
      </c>
      <c r="S118" s="166"/>
      <c r="T118" s="168">
        <f>SUM(T119:T147)</f>
        <v>2.1261839999999999</v>
      </c>
      <c r="AR118" s="169" t="s">
        <v>81</v>
      </c>
      <c r="AT118" s="170" t="s">
        <v>72</v>
      </c>
      <c r="AU118" s="170" t="s">
        <v>81</v>
      </c>
      <c r="AY118" s="169" t="s">
        <v>153</v>
      </c>
      <c r="BK118" s="171">
        <f>SUM(BK119:BK147)</f>
        <v>0</v>
      </c>
    </row>
    <row r="119" spans="1:65" s="2" customFormat="1" ht="37.9" customHeight="1">
      <c r="A119" s="35"/>
      <c r="B119" s="36"/>
      <c r="C119" s="174" t="s">
        <v>154</v>
      </c>
      <c r="D119" s="174" t="s">
        <v>156</v>
      </c>
      <c r="E119" s="175" t="s">
        <v>192</v>
      </c>
      <c r="F119" s="176" t="s">
        <v>193</v>
      </c>
      <c r="G119" s="177" t="s">
        <v>159</v>
      </c>
      <c r="H119" s="178">
        <v>3.46</v>
      </c>
      <c r="I119" s="179"/>
      <c r="J119" s="180">
        <f>ROUND(I119*H119,2)</f>
        <v>0</v>
      </c>
      <c r="K119" s="176" t="s">
        <v>160</v>
      </c>
      <c r="L119" s="40"/>
      <c r="M119" s="181" t="s">
        <v>19</v>
      </c>
      <c r="N119" s="182" t="s">
        <v>44</v>
      </c>
      <c r="O119" s="65"/>
      <c r="P119" s="183">
        <f>O119*H119</f>
        <v>0</v>
      </c>
      <c r="Q119" s="183">
        <v>1.2999999999999999E-4</v>
      </c>
      <c r="R119" s="183">
        <f>Q119*H119</f>
        <v>4.4979999999999998E-4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161</v>
      </c>
      <c r="AT119" s="185" t="s">
        <v>156</v>
      </c>
      <c r="AU119" s="185" t="s">
        <v>83</v>
      </c>
      <c r="AY119" s="18" t="s">
        <v>153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81</v>
      </c>
      <c r="BK119" s="186">
        <f>ROUND(I119*H119,2)</f>
        <v>0</v>
      </c>
      <c r="BL119" s="18" t="s">
        <v>161</v>
      </c>
      <c r="BM119" s="185" t="s">
        <v>194</v>
      </c>
    </row>
    <row r="120" spans="1:65" s="2" customFormat="1" ht="11.25">
      <c r="A120" s="35"/>
      <c r="B120" s="36"/>
      <c r="C120" s="37"/>
      <c r="D120" s="187" t="s">
        <v>163</v>
      </c>
      <c r="E120" s="37"/>
      <c r="F120" s="188" t="s">
        <v>195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163</v>
      </c>
      <c r="AU120" s="18" t="s">
        <v>83</v>
      </c>
    </row>
    <row r="121" spans="1:65" s="2" customFormat="1" ht="44.25" customHeight="1">
      <c r="A121" s="35"/>
      <c r="B121" s="36"/>
      <c r="C121" s="174" t="s">
        <v>196</v>
      </c>
      <c r="D121" s="174" t="s">
        <v>156</v>
      </c>
      <c r="E121" s="175" t="s">
        <v>197</v>
      </c>
      <c r="F121" s="176" t="s">
        <v>198</v>
      </c>
      <c r="G121" s="177" t="s">
        <v>159</v>
      </c>
      <c r="H121" s="178">
        <v>3.46</v>
      </c>
      <c r="I121" s="179"/>
      <c r="J121" s="180">
        <f>ROUND(I121*H121,2)</f>
        <v>0</v>
      </c>
      <c r="K121" s="176" t="s">
        <v>160</v>
      </c>
      <c r="L121" s="40"/>
      <c r="M121" s="181" t="s">
        <v>19</v>
      </c>
      <c r="N121" s="182" t="s">
        <v>44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5.7000000000000002E-2</v>
      </c>
      <c r="T121" s="184">
        <f>S121*H121</f>
        <v>0.19722000000000001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161</v>
      </c>
      <c r="AT121" s="185" t="s">
        <v>156</v>
      </c>
      <c r="AU121" s="185" t="s">
        <v>83</v>
      </c>
      <c r="AY121" s="18" t="s">
        <v>153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81</v>
      </c>
      <c r="BK121" s="186">
        <f>ROUND(I121*H121,2)</f>
        <v>0</v>
      </c>
      <c r="BL121" s="18" t="s">
        <v>161</v>
      </c>
      <c r="BM121" s="185" t="s">
        <v>199</v>
      </c>
    </row>
    <row r="122" spans="1:65" s="2" customFormat="1" ht="11.25">
      <c r="A122" s="35"/>
      <c r="B122" s="36"/>
      <c r="C122" s="37"/>
      <c r="D122" s="187" t="s">
        <v>163</v>
      </c>
      <c r="E122" s="37"/>
      <c r="F122" s="188" t="s">
        <v>200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83</v>
      </c>
    </row>
    <row r="123" spans="1:65" s="13" customFormat="1" ht="11.25">
      <c r="B123" s="192"/>
      <c r="C123" s="193"/>
      <c r="D123" s="194" t="s">
        <v>165</v>
      </c>
      <c r="E123" s="195" t="s">
        <v>19</v>
      </c>
      <c r="F123" s="196" t="s">
        <v>201</v>
      </c>
      <c r="G123" s="193"/>
      <c r="H123" s="197">
        <v>3.46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165</v>
      </c>
      <c r="AU123" s="203" t="s">
        <v>83</v>
      </c>
      <c r="AV123" s="13" t="s">
        <v>83</v>
      </c>
      <c r="AW123" s="13" t="s">
        <v>34</v>
      </c>
      <c r="AX123" s="13" t="s">
        <v>81</v>
      </c>
      <c r="AY123" s="203" t="s">
        <v>153</v>
      </c>
    </row>
    <row r="124" spans="1:65" s="2" customFormat="1" ht="24.2" customHeight="1">
      <c r="A124" s="35"/>
      <c r="B124" s="36"/>
      <c r="C124" s="174" t="s">
        <v>202</v>
      </c>
      <c r="D124" s="174" t="s">
        <v>156</v>
      </c>
      <c r="E124" s="175" t="s">
        <v>203</v>
      </c>
      <c r="F124" s="176" t="s">
        <v>204</v>
      </c>
      <c r="G124" s="177" t="s">
        <v>205</v>
      </c>
      <c r="H124" s="178">
        <v>16</v>
      </c>
      <c r="I124" s="179"/>
      <c r="J124" s="180">
        <f>ROUND(I124*H124,2)</f>
        <v>0</v>
      </c>
      <c r="K124" s="176" t="s">
        <v>206</v>
      </c>
      <c r="L124" s="40"/>
      <c r="M124" s="181" t="s">
        <v>19</v>
      </c>
      <c r="N124" s="182" t="s">
        <v>44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6.4999999999999997E-3</v>
      </c>
      <c r="T124" s="184">
        <f>S124*H124</f>
        <v>0.104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161</v>
      </c>
      <c r="AT124" s="185" t="s">
        <v>156</v>
      </c>
      <c r="AU124" s="185" t="s">
        <v>83</v>
      </c>
      <c r="AY124" s="18" t="s">
        <v>153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81</v>
      </c>
      <c r="BK124" s="186">
        <f>ROUND(I124*H124,2)</f>
        <v>0</v>
      </c>
      <c r="BL124" s="18" t="s">
        <v>161</v>
      </c>
      <c r="BM124" s="185" t="s">
        <v>207</v>
      </c>
    </row>
    <row r="125" spans="1:65" s="13" customFormat="1" ht="11.25">
      <c r="B125" s="192"/>
      <c r="C125" s="193"/>
      <c r="D125" s="194" t="s">
        <v>165</v>
      </c>
      <c r="E125" s="195" t="s">
        <v>19</v>
      </c>
      <c r="F125" s="196" t="s">
        <v>208</v>
      </c>
      <c r="G125" s="193"/>
      <c r="H125" s="197">
        <v>16</v>
      </c>
      <c r="I125" s="198"/>
      <c r="J125" s="193"/>
      <c r="K125" s="193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165</v>
      </c>
      <c r="AU125" s="203" t="s">
        <v>83</v>
      </c>
      <c r="AV125" s="13" t="s">
        <v>83</v>
      </c>
      <c r="AW125" s="13" t="s">
        <v>34</v>
      </c>
      <c r="AX125" s="13" t="s">
        <v>81</v>
      </c>
      <c r="AY125" s="203" t="s">
        <v>153</v>
      </c>
    </row>
    <row r="126" spans="1:65" s="2" customFormat="1" ht="55.5" customHeight="1">
      <c r="A126" s="35"/>
      <c r="B126" s="36"/>
      <c r="C126" s="174" t="s">
        <v>190</v>
      </c>
      <c r="D126" s="174" t="s">
        <v>156</v>
      </c>
      <c r="E126" s="175" t="s">
        <v>209</v>
      </c>
      <c r="F126" s="176" t="s">
        <v>210</v>
      </c>
      <c r="G126" s="177" t="s">
        <v>211</v>
      </c>
      <c r="H126" s="178">
        <v>2</v>
      </c>
      <c r="I126" s="179"/>
      <c r="J126" s="180">
        <f>ROUND(I126*H126,2)</f>
        <v>0</v>
      </c>
      <c r="K126" s="176" t="s">
        <v>160</v>
      </c>
      <c r="L126" s="40"/>
      <c r="M126" s="181" t="s">
        <v>19</v>
      </c>
      <c r="N126" s="182" t="s">
        <v>44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2.5000000000000001E-2</v>
      </c>
      <c r="T126" s="184">
        <f>S126*H126</f>
        <v>0.05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212</v>
      </c>
      <c r="AT126" s="185" t="s">
        <v>156</v>
      </c>
      <c r="AU126" s="185" t="s">
        <v>83</v>
      </c>
      <c r="AY126" s="18" t="s">
        <v>153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81</v>
      </c>
      <c r="BK126" s="186">
        <f>ROUND(I126*H126,2)</f>
        <v>0</v>
      </c>
      <c r="BL126" s="18" t="s">
        <v>212</v>
      </c>
      <c r="BM126" s="185" t="s">
        <v>213</v>
      </c>
    </row>
    <row r="127" spans="1:65" s="2" customFormat="1" ht="11.25">
      <c r="A127" s="35"/>
      <c r="B127" s="36"/>
      <c r="C127" s="37"/>
      <c r="D127" s="187" t="s">
        <v>163</v>
      </c>
      <c r="E127" s="37"/>
      <c r="F127" s="188" t="s">
        <v>214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163</v>
      </c>
      <c r="AU127" s="18" t="s">
        <v>83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215</v>
      </c>
      <c r="G128" s="193"/>
      <c r="H128" s="197">
        <v>2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81</v>
      </c>
      <c r="AY128" s="203" t="s">
        <v>153</v>
      </c>
    </row>
    <row r="129" spans="1:65" s="2" customFormat="1" ht="37.9" customHeight="1">
      <c r="A129" s="35"/>
      <c r="B129" s="36"/>
      <c r="C129" s="174" t="s">
        <v>216</v>
      </c>
      <c r="D129" s="174" t="s">
        <v>156</v>
      </c>
      <c r="E129" s="175" t="s">
        <v>217</v>
      </c>
      <c r="F129" s="176" t="s">
        <v>218</v>
      </c>
      <c r="G129" s="177" t="s">
        <v>159</v>
      </c>
      <c r="H129" s="178">
        <v>16.96</v>
      </c>
      <c r="I129" s="179"/>
      <c r="J129" s="180">
        <f>ROUND(I129*H129,2)</f>
        <v>0</v>
      </c>
      <c r="K129" s="176" t="s">
        <v>160</v>
      </c>
      <c r="L129" s="40"/>
      <c r="M129" s="181" t="s">
        <v>19</v>
      </c>
      <c r="N129" s="182" t="s">
        <v>44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6.8000000000000005E-2</v>
      </c>
      <c r="T129" s="184">
        <f>S129*H129</f>
        <v>1.1532800000000001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161</v>
      </c>
      <c r="AT129" s="185" t="s">
        <v>156</v>
      </c>
      <c r="AU129" s="185" t="s">
        <v>83</v>
      </c>
      <c r="AY129" s="18" t="s">
        <v>153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81</v>
      </c>
      <c r="BK129" s="186">
        <f>ROUND(I129*H129,2)</f>
        <v>0</v>
      </c>
      <c r="BL129" s="18" t="s">
        <v>161</v>
      </c>
      <c r="BM129" s="185" t="s">
        <v>219</v>
      </c>
    </row>
    <row r="130" spans="1:65" s="2" customFormat="1" ht="11.25">
      <c r="A130" s="35"/>
      <c r="B130" s="36"/>
      <c r="C130" s="37"/>
      <c r="D130" s="187" t="s">
        <v>163</v>
      </c>
      <c r="E130" s="37"/>
      <c r="F130" s="188" t="s">
        <v>220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83</v>
      </c>
    </row>
    <row r="131" spans="1:65" s="13" customFormat="1" ht="11.25">
      <c r="B131" s="192"/>
      <c r="C131" s="193"/>
      <c r="D131" s="194" t="s">
        <v>165</v>
      </c>
      <c r="E131" s="195" t="s">
        <v>19</v>
      </c>
      <c r="F131" s="196" t="s">
        <v>221</v>
      </c>
      <c r="G131" s="193"/>
      <c r="H131" s="197">
        <v>3.9780000000000002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165</v>
      </c>
      <c r="AU131" s="203" t="s">
        <v>83</v>
      </c>
      <c r="AV131" s="13" t="s">
        <v>83</v>
      </c>
      <c r="AW131" s="13" t="s">
        <v>34</v>
      </c>
      <c r="AX131" s="13" t="s">
        <v>73</v>
      </c>
      <c r="AY131" s="203" t="s">
        <v>153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222</v>
      </c>
      <c r="G132" s="193"/>
      <c r="H132" s="197">
        <v>7.78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73</v>
      </c>
      <c r="AY132" s="203" t="s">
        <v>153</v>
      </c>
    </row>
    <row r="133" spans="1:65" s="13" customFormat="1" ht="11.25">
      <c r="B133" s="192"/>
      <c r="C133" s="193"/>
      <c r="D133" s="194" t="s">
        <v>165</v>
      </c>
      <c r="E133" s="195" t="s">
        <v>19</v>
      </c>
      <c r="F133" s="196" t="s">
        <v>223</v>
      </c>
      <c r="G133" s="193"/>
      <c r="H133" s="197">
        <v>5.202</v>
      </c>
      <c r="I133" s="198"/>
      <c r="J133" s="193"/>
      <c r="K133" s="193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165</v>
      </c>
      <c r="AU133" s="203" t="s">
        <v>83</v>
      </c>
      <c r="AV133" s="13" t="s">
        <v>83</v>
      </c>
      <c r="AW133" s="13" t="s">
        <v>34</v>
      </c>
      <c r="AX133" s="13" t="s">
        <v>73</v>
      </c>
      <c r="AY133" s="203" t="s">
        <v>153</v>
      </c>
    </row>
    <row r="134" spans="1:65" s="14" customFormat="1" ht="11.25">
      <c r="B134" s="204"/>
      <c r="C134" s="205"/>
      <c r="D134" s="194" t="s">
        <v>165</v>
      </c>
      <c r="E134" s="206" t="s">
        <v>19</v>
      </c>
      <c r="F134" s="207" t="s">
        <v>184</v>
      </c>
      <c r="G134" s="205"/>
      <c r="H134" s="208">
        <v>16.96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165</v>
      </c>
      <c r="AU134" s="214" t="s">
        <v>83</v>
      </c>
      <c r="AV134" s="14" t="s">
        <v>161</v>
      </c>
      <c r="AW134" s="14" t="s">
        <v>34</v>
      </c>
      <c r="AX134" s="14" t="s">
        <v>81</v>
      </c>
      <c r="AY134" s="214" t="s">
        <v>153</v>
      </c>
    </row>
    <row r="135" spans="1:65" s="2" customFormat="1" ht="33" customHeight="1">
      <c r="A135" s="35"/>
      <c r="B135" s="36"/>
      <c r="C135" s="174" t="s">
        <v>224</v>
      </c>
      <c r="D135" s="174" t="s">
        <v>156</v>
      </c>
      <c r="E135" s="175" t="s">
        <v>225</v>
      </c>
      <c r="F135" s="176" t="s">
        <v>226</v>
      </c>
      <c r="G135" s="177" t="s">
        <v>159</v>
      </c>
      <c r="H135" s="178">
        <v>2.92</v>
      </c>
      <c r="I135" s="179"/>
      <c r="J135" s="180">
        <f>ROUND(I135*H135,2)</f>
        <v>0</v>
      </c>
      <c r="K135" s="176" t="s">
        <v>160</v>
      </c>
      <c r="L135" s="40"/>
      <c r="M135" s="181" t="s">
        <v>19</v>
      </c>
      <c r="N135" s="182" t="s">
        <v>44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0.05</v>
      </c>
      <c r="T135" s="184">
        <f>S135*H135</f>
        <v>0.14599999999999999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161</v>
      </c>
      <c r="AT135" s="185" t="s">
        <v>156</v>
      </c>
      <c r="AU135" s="185" t="s">
        <v>83</v>
      </c>
      <c r="AY135" s="18" t="s">
        <v>153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81</v>
      </c>
      <c r="BK135" s="186">
        <f>ROUND(I135*H135,2)</f>
        <v>0</v>
      </c>
      <c r="BL135" s="18" t="s">
        <v>161</v>
      </c>
      <c r="BM135" s="185" t="s">
        <v>227</v>
      </c>
    </row>
    <row r="136" spans="1:65" s="2" customFormat="1" ht="11.25">
      <c r="A136" s="35"/>
      <c r="B136" s="36"/>
      <c r="C136" s="37"/>
      <c r="D136" s="187" t="s">
        <v>163</v>
      </c>
      <c r="E136" s="37"/>
      <c r="F136" s="188" t="s">
        <v>228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83</v>
      </c>
    </row>
    <row r="137" spans="1:65" s="13" customFormat="1" ht="11.25">
      <c r="B137" s="192"/>
      <c r="C137" s="193"/>
      <c r="D137" s="194" t="s">
        <v>165</v>
      </c>
      <c r="E137" s="195" t="s">
        <v>19</v>
      </c>
      <c r="F137" s="196" t="s">
        <v>171</v>
      </c>
      <c r="G137" s="193"/>
      <c r="H137" s="197">
        <v>2.92</v>
      </c>
      <c r="I137" s="198"/>
      <c r="J137" s="193"/>
      <c r="K137" s="193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165</v>
      </c>
      <c r="AU137" s="203" t="s">
        <v>83</v>
      </c>
      <c r="AV137" s="13" t="s">
        <v>83</v>
      </c>
      <c r="AW137" s="13" t="s">
        <v>34</v>
      </c>
      <c r="AX137" s="13" t="s">
        <v>81</v>
      </c>
      <c r="AY137" s="203" t="s">
        <v>153</v>
      </c>
    </row>
    <row r="138" spans="1:65" s="2" customFormat="1" ht="44.25" customHeight="1">
      <c r="A138" s="35"/>
      <c r="B138" s="36"/>
      <c r="C138" s="174" t="s">
        <v>8</v>
      </c>
      <c r="D138" s="174" t="s">
        <v>156</v>
      </c>
      <c r="E138" s="175" t="s">
        <v>229</v>
      </c>
      <c r="F138" s="176" t="s">
        <v>230</v>
      </c>
      <c r="G138" s="177" t="s">
        <v>159</v>
      </c>
      <c r="H138" s="178">
        <v>8.8089999999999993</v>
      </c>
      <c r="I138" s="179"/>
      <c r="J138" s="180">
        <f>ROUND(I138*H138,2)</f>
        <v>0</v>
      </c>
      <c r="K138" s="176" t="s">
        <v>160</v>
      </c>
      <c r="L138" s="40"/>
      <c r="M138" s="181" t="s">
        <v>19</v>
      </c>
      <c r="N138" s="182" t="s">
        <v>44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4.5999999999999999E-2</v>
      </c>
      <c r="T138" s="184">
        <f>S138*H138</f>
        <v>0.40521399999999996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161</v>
      </c>
      <c r="AT138" s="185" t="s">
        <v>156</v>
      </c>
      <c r="AU138" s="185" t="s">
        <v>83</v>
      </c>
      <c r="AY138" s="18" t="s">
        <v>153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81</v>
      </c>
      <c r="BK138" s="186">
        <f>ROUND(I138*H138,2)</f>
        <v>0</v>
      </c>
      <c r="BL138" s="18" t="s">
        <v>161</v>
      </c>
      <c r="BM138" s="185" t="s">
        <v>231</v>
      </c>
    </row>
    <row r="139" spans="1:65" s="2" customFormat="1" ht="11.25">
      <c r="A139" s="35"/>
      <c r="B139" s="36"/>
      <c r="C139" s="37"/>
      <c r="D139" s="187" t="s">
        <v>163</v>
      </c>
      <c r="E139" s="37"/>
      <c r="F139" s="188" t="s">
        <v>232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163</v>
      </c>
      <c r="AU139" s="18" t="s">
        <v>83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181</v>
      </c>
      <c r="G140" s="193"/>
      <c r="H140" s="197">
        <v>2.6259999999999999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3" customFormat="1" ht="11.25">
      <c r="B141" s="192"/>
      <c r="C141" s="193"/>
      <c r="D141" s="194" t="s">
        <v>165</v>
      </c>
      <c r="E141" s="195" t="s">
        <v>19</v>
      </c>
      <c r="F141" s="196" t="s">
        <v>182</v>
      </c>
      <c r="G141" s="193"/>
      <c r="H141" s="197">
        <v>2.4249999999999998</v>
      </c>
      <c r="I141" s="198"/>
      <c r="J141" s="193"/>
      <c r="K141" s="193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165</v>
      </c>
      <c r="AU141" s="203" t="s">
        <v>83</v>
      </c>
      <c r="AV141" s="13" t="s">
        <v>83</v>
      </c>
      <c r="AW141" s="13" t="s">
        <v>34</v>
      </c>
      <c r="AX141" s="13" t="s">
        <v>73</v>
      </c>
      <c r="AY141" s="203" t="s">
        <v>153</v>
      </c>
    </row>
    <row r="142" spans="1:65" s="13" customFormat="1" ht="11.25">
      <c r="B142" s="192"/>
      <c r="C142" s="193"/>
      <c r="D142" s="194" t="s">
        <v>165</v>
      </c>
      <c r="E142" s="195" t="s">
        <v>19</v>
      </c>
      <c r="F142" s="196" t="s">
        <v>183</v>
      </c>
      <c r="G142" s="193"/>
      <c r="H142" s="197">
        <v>3.758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165</v>
      </c>
      <c r="AU142" s="203" t="s">
        <v>83</v>
      </c>
      <c r="AV142" s="13" t="s">
        <v>83</v>
      </c>
      <c r="AW142" s="13" t="s">
        <v>34</v>
      </c>
      <c r="AX142" s="13" t="s">
        <v>73</v>
      </c>
      <c r="AY142" s="203" t="s">
        <v>153</v>
      </c>
    </row>
    <row r="143" spans="1:65" s="14" customFormat="1" ht="11.25">
      <c r="B143" s="204"/>
      <c r="C143" s="205"/>
      <c r="D143" s="194" t="s">
        <v>165</v>
      </c>
      <c r="E143" s="206" t="s">
        <v>19</v>
      </c>
      <c r="F143" s="207" t="s">
        <v>184</v>
      </c>
      <c r="G143" s="205"/>
      <c r="H143" s="208">
        <v>8.8089999999999993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165</v>
      </c>
      <c r="AU143" s="214" t="s">
        <v>83</v>
      </c>
      <c r="AV143" s="14" t="s">
        <v>161</v>
      </c>
      <c r="AW143" s="14" t="s">
        <v>34</v>
      </c>
      <c r="AX143" s="14" t="s">
        <v>81</v>
      </c>
      <c r="AY143" s="214" t="s">
        <v>153</v>
      </c>
    </row>
    <row r="144" spans="1:65" s="2" customFormat="1" ht="24.2" customHeight="1">
      <c r="A144" s="35"/>
      <c r="B144" s="36"/>
      <c r="C144" s="174" t="s">
        <v>233</v>
      </c>
      <c r="D144" s="174" t="s">
        <v>156</v>
      </c>
      <c r="E144" s="175" t="s">
        <v>234</v>
      </c>
      <c r="F144" s="176" t="s">
        <v>235</v>
      </c>
      <c r="G144" s="177" t="s">
        <v>159</v>
      </c>
      <c r="H144" s="178">
        <v>0.27</v>
      </c>
      <c r="I144" s="179"/>
      <c r="J144" s="180">
        <f>ROUND(I144*H144,2)</f>
        <v>0</v>
      </c>
      <c r="K144" s="176" t="s">
        <v>160</v>
      </c>
      <c r="L144" s="40"/>
      <c r="M144" s="181" t="s">
        <v>19</v>
      </c>
      <c r="N144" s="182" t="s">
        <v>44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0.26100000000000001</v>
      </c>
      <c r="T144" s="184">
        <f>S144*H144</f>
        <v>7.0470000000000005E-2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161</v>
      </c>
      <c r="AT144" s="185" t="s">
        <v>156</v>
      </c>
      <c r="AU144" s="185" t="s">
        <v>83</v>
      </c>
      <c r="AY144" s="18" t="s">
        <v>153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81</v>
      </c>
      <c r="BK144" s="186">
        <f>ROUND(I144*H144,2)</f>
        <v>0</v>
      </c>
      <c r="BL144" s="18" t="s">
        <v>161</v>
      </c>
      <c r="BM144" s="185" t="s">
        <v>236</v>
      </c>
    </row>
    <row r="145" spans="1:65" s="2" customFormat="1" ht="11.25">
      <c r="A145" s="35"/>
      <c r="B145" s="36"/>
      <c r="C145" s="37"/>
      <c r="D145" s="187" t="s">
        <v>163</v>
      </c>
      <c r="E145" s="37"/>
      <c r="F145" s="188" t="s">
        <v>237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163</v>
      </c>
      <c r="AU145" s="18" t="s">
        <v>83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238</v>
      </c>
      <c r="G146" s="193"/>
      <c r="H146" s="197">
        <v>0.27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81</v>
      </c>
      <c r="AY146" s="203" t="s">
        <v>153</v>
      </c>
    </row>
    <row r="147" spans="1:65" s="2" customFormat="1" ht="37.9" customHeight="1">
      <c r="A147" s="35"/>
      <c r="B147" s="36"/>
      <c r="C147" s="174" t="s">
        <v>239</v>
      </c>
      <c r="D147" s="174" t="s">
        <v>156</v>
      </c>
      <c r="E147" s="175" t="s">
        <v>240</v>
      </c>
      <c r="F147" s="176" t="s">
        <v>241</v>
      </c>
      <c r="G147" s="177" t="s">
        <v>242</v>
      </c>
      <c r="H147" s="178">
        <v>1</v>
      </c>
      <c r="I147" s="179"/>
      <c r="J147" s="180">
        <f>ROUND(I147*H147,2)</f>
        <v>0</v>
      </c>
      <c r="K147" s="176" t="s">
        <v>206</v>
      </c>
      <c r="L147" s="40"/>
      <c r="M147" s="181" t="s">
        <v>19</v>
      </c>
      <c r="N147" s="182" t="s">
        <v>44</v>
      </c>
      <c r="O147" s="65"/>
      <c r="P147" s="183">
        <f>O147*H147</f>
        <v>0</v>
      </c>
      <c r="Q147" s="183">
        <v>1.0000000000000001E-5</v>
      </c>
      <c r="R147" s="183">
        <f>Q147*H147</f>
        <v>1.0000000000000001E-5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161</v>
      </c>
      <c r="AT147" s="185" t="s">
        <v>156</v>
      </c>
      <c r="AU147" s="185" t="s">
        <v>83</v>
      </c>
      <c r="AY147" s="18" t="s">
        <v>153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81</v>
      </c>
      <c r="BK147" s="186">
        <f>ROUND(I147*H147,2)</f>
        <v>0</v>
      </c>
      <c r="BL147" s="18" t="s">
        <v>161</v>
      </c>
      <c r="BM147" s="185" t="s">
        <v>243</v>
      </c>
    </row>
    <row r="148" spans="1:65" s="12" customFormat="1" ht="22.9" customHeight="1">
      <c r="B148" s="158"/>
      <c r="C148" s="159"/>
      <c r="D148" s="160" t="s">
        <v>72</v>
      </c>
      <c r="E148" s="172" t="s">
        <v>244</v>
      </c>
      <c r="F148" s="172" t="s">
        <v>245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SUM(P149:P160)</f>
        <v>0</v>
      </c>
      <c r="Q148" s="166"/>
      <c r="R148" s="167">
        <f>SUM(R149:R160)</f>
        <v>0</v>
      </c>
      <c r="S148" s="166"/>
      <c r="T148" s="168">
        <f>SUM(T149:T160)</f>
        <v>0</v>
      </c>
      <c r="AR148" s="169" t="s">
        <v>81</v>
      </c>
      <c r="AT148" s="170" t="s">
        <v>72</v>
      </c>
      <c r="AU148" s="170" t="s">
        <v>81</v>
      </c>
      <c r="AY148" s="169" t="s">
        <v>153</v>
      </c>
      <c r="BK148" s="171">
        <f>SUM(BK149:BK160)</f>
        <v>0</v>
      </c>
    </row>
    <row r="149" spans="1:65" s="2" customFormat="1" ht="37.9" customHeight="1">
      <c r="A149" s="35"/>
      <c r="B149" s="36"/>
      <c r="C149" s="174" t="s">
        <v>246</v>
      </c>
      <c r="D149" s="174" t="s">
        <v>156</v>
      </c>
      <c r="E149" s="175" t="s">
        <v>742</v>
      </c>
      <c r="F149" s="176" t="s">
        <v>743</v>
      </c>
      <c r="G149" s="177" t="s">
        <v>249</v>
      </c>
      <c r="H149" s="178">
        <v>2.2440000000000002</v>
      </c>
      <c r="I149" s="179"/>
      <c r="J149" s="180">
        <f>ROUND(I149*H149,2)</f>
        <v>0</v>
      </c>
      <c r="K149" s="176" t="s">
        <v>160</v>
      </c>
      <c r="L149" s="40"/>
      <c r="M149" s="181" t="s">
        <v>19</v>
      </c>
      <c r="N149" s="182" t="s">
        <v>44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161</v>
      </c>
      <c r="AT149" s="185" t="s">
        <v>156</v>
      </c>
      <c r="AU149" s="185" t="s">
        <v>83</v>
      </c>
      <c r="AY149" s="18" t="s">
        <v>153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81</v>
      </c>
      <c r="BK149" s="186">
        <f>ROUND(I149*H149,2)</f>
        <v>0</v>
      </c>
      <c r="BL149" s="18" t="s">
        <v>161</v>
      </c>
      <c r="BM149" s="185" t="s">
        <v>744</v>
      </c>
    </row>
    <row r="150" spans="1:65" s="2" customFormat="1" ht="11.25">
      <c r="A150" s="35"/>
      <c r="B150" s="36"/>
      <c r="C150" s="37"/>
      <c r="D150" s="187" t="s">
        <v>163</v>
      </c>
      <c r="E150" s="37"/>
      <c r="F150" s="188" t="s">
        <v>745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163</v>
      </c>
      <c r="AU150" s="18" t="s">
        <v>83</v>
      </c>
    </row>
    <row r="151" spans="1:65" s="2" customFormat="1" ht="33" customHeight="1">
      <c r="A151" s="35"/>
      <c r="B151" s="36"/>
      <c r="C151" s="174" t="s">
        <v>212</v>
      </c>
      <c r="D151" s="174" t="s">
        <v>156</v>
      </c>
      <c r="E151" s="175" t="s">
        <v>252</v>
      </c>
      <c r="F151" s="176" t="s">
        <v>253</v>
      </c>
      <c r="G151" s="177" t="s">
        <v>249</v>
      </c>
      <c r="H151" s="178">
        <v>2.2440000000000002</v>
      </c>
      <c r="I151" s="179"/>
      <c r="J151" s="180">
        <f>ROUND(I151*H151,2)</f>
        <v>0</v>
      </c>
      <c r="K151" s="176" t="s">
        <v>160</v>
      </c>
      <c r="L151" s="40"/>
      <c r="M151" s="181" t="s">
        <v>19</v>
      </c>
      <c r="N151" s="182" t="s">
        <v>44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161</v>
      </c>
      <c r="AT151" s="185" t="s">
        <v>156</v>
      </c>
      <c r="AU151" s="185" t="s">
        <v>83</v>
      </c>
      <c r="AY151" s="18" t="s">
        <v>153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81</v>
      </c>
      <c r="BK151" s="186">
        <f>ROUND(I151*H151,2)</f>
        <v>0</v>
      </c>
      <c r="BL151" s="18" t="s">
        <v>161</v>
      </c>
      <c r="BM151" s="185" t="s">
        <v>254</v>
      </c>
    </row>
    <row r="152" spans="1:65" s="2" customFormat="1" ht="11.25">
      <c r="A152" s="35"/>
      <c r="B152" s="36"/>
      <c r="C152" s="37"/>
      <c r="D152" s="187" t="s">
        <v>163</v>
      </c>
      <c r="E152" s="37"/>
      <c r="F152" s="188" t="s">
        <v>255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163</v>
      </c>
      <c r="AU152" s="18" t="s">
        <v>83</v>
      </c>
    </row>
    <row r="153" spans="1:65" s="2" customFormat="1" ht="44.25" customHeight="1">
      <c r="A153" s="35"/>
      <c r="B153" s="36"/>
      <c r="C153" s="174" t="s">
        <v>256</v>
      </c>
      <c r="D153" s="174" t="s">
        <v>156</v>
      </c>
      <c r="E153" s="175" t="s">
        <v>257</v>
      </c>
      <c r="F153" s="176" t="s">
        <v>258</v>
      </c>
      <c r="G153" s="177" t="s">
        <v>249</v>
      </c>
      <c r="H153" s="178">
        <v>41.914000000000001</v>
      </c>
      <c r="I153" s="179"/>
      <c r="J153" s="180">
        <f>ROUND(I153*H153,2)</f>
        <v>0</v>
      </c>
      <c r="K153" s="176" t="s">
        <v>160</v>
      </c>
      <c r="L153" s="40"/>
      <c r="M153" s="181" t="s">
        <v>19</v>
      </c>
      <c r="N153" s="182" t="s">
        <v>44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161</v>
      </c>
      <c r="AT153" s="185" t="s">
        <v>156</v>
      </c>
      <c r="AU153" s="185" t="s">
        <v>83</v>
      </c>
      <c r="AY153" s="18" t="s">
        <v>153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81</v>
      </c>
      <c r="BK153" s="186">
        <f>ROUND(I153*H153,2)</f>
        <v>0</v>
      </c>
      <c r="BL153" s="18" t="s">
        <v>161</v>
      </c>
      <c r="BM153" s="185" t="s">
        <v>259</v>
      </c>
    </row>
    <row r="154" spans="1:65" s="2" customFormat="1" ht="11.25">
      <c r="A154" s="35"/>
      <c r="B154" s="36"/>
      <c r="C154" s="37"/>
      <c r="D154" s="187" t="s">
        <v>163</v>
      </c>
      <c r="E154" s="37"/>
      <c r="F154" s="188" t="s">
        <v>260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163</v>
      </c>
      <c r="AU154" s="18" t="s">
        <v>83</v>
      </c>
    </row>
    <row r="155" spans="1:65" s="13" customFormat="1" ht="11.25">
      <c r="B155" s="192"/>
      <c r="C155" s="193"/>
      <c r="D155" s="194" t="s">
        <v>165</v>
      </c>
      <c r="E155" s="195" t="s">
        <v>19</v>
      </c>
      <c r="F155" s="196" t="s">
        <v>261</v>
      </c>
      <c r="G155" s="193"/>
      <c r="H155" s="197">
        <v>41.914000000000001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165</v>
      </c>
      <c r="AU155" s="203" t="s">
        <v>83</v>
      </c>
      <c r="AV155" s="13" t="s">
        <v>83</v>
      </c>
      <c r="AW155" s="13" t="s">
        <v>34</v>
      </c>
      <c r="AX155" s="13" t="s">
        <v>81</v>
      </c>
      <c r="AY155" s="203" t="s">
        <v>153</v>
      </c>
    </row>
    <row r="156" spans="1:65" s="2" customFormat="1" ht="44.25" customHeight="1">
      <c r="A156" s="35"/>
      <c r="B156" s="36"/>
      <c r="C156" s="174" t="s">
        <v>262</v>
      </c>
      <c r="D156" s="174" t="s">
        <v>156</v>
      </c>
      <c r="E156" s="175" t="s">
        <v>263</v>
      </c>
      <c r="F156" s="176" t="s">
        <v>264</v>
      </c>
      <c r="G156" s="177" t="s">
        <v>249</v>
      </c>
      <c r="H156" s="178">
        <v>1.35</v>
      </c>
      <c r="I156" s="179"/>
      <c r="J156" s="180">
        <f>ROUND(I156*H156,2)</f>
        <v>0</v>
      </c>
      <c r="K156" s="176" t="s">
        <v>160</v>
      </c>
      <c r="L156" s="40"/>
      <c r="M156" s="181" t="s">
        <v>19</v>
      </c>
      <c r="N156" s="182" t="s">
        <v>44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161</v>
      </c>
      <c r="AT156" s="185" t="s">
        <v>156</v>
      </c>
      <c r="AU156" s="185" t="s">
        <v>83</v>
      </c>
      <c r="AY156" s="18" t="s">
        <v>153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81</v>
      </c>
      <c r="BK156" s="186">
        <f>ROUND(I156*H156,2)</f>
        <v>0</v>
      </c>
      <c r="BL156" s="18" t="s">
        <v>161</v>
      </c>
      <c r="BM156" s="185" t="s">
        <v>265</v>
      </c>
    </row>
    <row r="157" spans="1:65" s="2" customFormat="1" ht="11.25">
      <c r="A157" s="35"/>
      <c r="B157" s="36"/>
      <c r="C157" s="37"/>
      <c r="D157" s="187" t="s">
        <v>163</v>
      </c>
      <c r="E157" s="37"/>
      <c r="F157" s="188" t="s">
        <v>266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163</v>
      </c>
      <c r="AU157" s="18" t="s">
        <v>83</v>
      </c>
    </row>
    <row r="158" spans="1:65" s="13" customFormat="1" ht="11.25">
      <c r="B158" s="192"/>
      <c r="C158" s="193"/>
      <c r="D158" s="194" t="s">
        <v>165</v>
      </c>
      <c r="E158" s="195" t="s">
        <v>19</v>
      </c>
      <c r="F158" s="196" t="s">
        <v>267</v>
      </c>
      <c r="G158" s="193"/>
      <c r="H158" s="197">
        <v>1.35</v>
      </c>
      <c r="I158" s="198"/>
      <c r="J158" s="193"/>
      <c r="K158" s="193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165</v>
      </c>
      <c r="AU158" s="203" t="s">
        <v>83</v>
      </c>
      <c r="AV158" s="13" t="s">
        <v>83</v>
      </c>
      <c r="AW158" s="13" t="s">
        <v>34</v>
      </c>
      <c r="AX158" s="13" t="s">
        <v>81</v>
      </c>
      <c r="AY158" s="203" t="s">
        <v>153</v>
      </c>
    </row>
    <row r="159" spans="1:65" s="2" customFormat="1" ht="44.25" customHeight="1">
      <c r="A159" s="35"/>
      <c r="B159" s="36"/>
      <c r="C159" s="174" t="s">
        <v>268</v>
      </c>
      <c r="D159" s="174" t="s">
        <v>156</v>
      </c>
      <c r="E159" s="175" t="s">
        <v>269</v>
      </c>
      <c r="F159" s="176" t="s">
        <v>270</v>
      </c>
      <c r="G159" s="177" t="s">
        <v>249</v>
      </c>
      <c r="H159" s="178">
        <v>0.85599999999999998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271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272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12" customFormat="1" ht="25.9" customHeight="1">
      <c r="B161" s="158"/>
      <c r="C161" s="159"/>
      <c r="D161" s="160" t="s">
        <v>72</v>
      </c>
      <c r="E161" s="161" t="s">
        <v>273</v>
      </c>
      <c r="F161" s="161" t="s">
        <v>274</v>
      </c>
      <c r="G161" s="159"/>
      <c r="H161" s="159"/>
      <c r="I161" s="162"/>
      <c r="J161" s="163">
        <f>BK161</f>
        <v>0</v>
      </c>
      <c r="K161" s="159"/>
      <c r="L161" s="164"/>
      <c r="M161" s="165"/>
      <c r="N161" s="166"/>
      <c r="O161" s="166"/>
      <c r="P161" s="167">
        <f>P162+P185+P196+P211+P249+P273+P283+P300+P309+P320+P327+P345+P355</f>
        <v>0</v>
      </c>
      <c r="Q161" s="166"/>
      <c r="R161" s="167">
        <f>R162+R185+R196+R211+R249+R273+R283+R300+R309+R320+R327+R345+R355</f>
        <v>0.94000101999999996</v>
      </c>
      <c r="S161" s="166"/>
      <c r="T161" s="168">
        <f>T162+T185+T196+T211+T249+T273+T283+T300+T309+T320+T327+T345+T355</f>
        <v>0.11817</v>
      </c>
      <c r="AR161" s="169" t="s">
        <v>83</v>
      </c>
      <c r="AT161" s="170" t="s">
        <v>72</v>
      </c>
      <c r="AU161" s="170" t="s">
        <v>73</v>
      </c>
      <c r="AY161" s="169" t="s">
        <v>153</v>
      </c>
      <c r="BK161" s="171">
        <f>BK162+BK185+BK196+BK211+BK249+BK273+BK283+BK300+BK309+BK320+BK327+BK345+BK355</f>
        <v>0</v>
      </c>
    </row>
    <row r="162" spans="1:65" s="12" customFormat="1" ht="22.9" customHeight="1">
      <c r="B162" s="158"/>
      <c r="C162" s="159"/>
      <c r="D162" s="160" t="s">
        <v>72</v>
      </c>
      <c r="E162" s="172" t="s">
        <v>275</v>
      </c>
      <c r="F162" s="172" t="s">
        <v>276</v>
      </c>
      <c r="G162" s="159"/>
      <c r="H162" s="159"/>
      <c r="I162" s="162"/>
      <c r="J162" s="173">
        <f>BK162</f>
        <v>0</v>
      </c>
      <c r="K162" s="159"/>
      <c r="L162" s="164"/>
      <c r="M162" s="165"/>
      <c r="N162" s="166"/>
      <c r="O162" s="166"/>
      <c r="P162" s="167">
        <f>SUM(P163:P184)</f>
        <v>0</v>
      </c>
      <c r="Q162" s="166"/>
      <c r="R162" s="167">
        <f>SUM(R163:R184)</f>
        <v>6.2859999999999999E-3</v>
      </c>
      <c r="S162" s="166"/>
      <c r="T162" s="168">
        <f>SUM(T163:T184)</f>
        <v>1.1679999999999999E-2</v>
      </c>
      <c r="AR162" s="169" t="s">
        <v>83</v>
      </c>
      <c r="AT162" s="170" t="s">
        <v>72</v>
      </c>
      <c r="AU162" s="170" t="s">
        <v>81</v>
      </c>
      <c r="AY162" s="169" t="s">
        <v>153</v>
      </c>
      <c r="BK162" s="171">
        <f>SUM(BK163:BK184)</f>
        <v>0</v>
      </c>
    </row>
    <row r="163" spans="1:65" s="2" customFormat="1" ht="24.2" customHeight="1">
      <c r="A163" s="35"/>
      <c r="B163" s="36"/>
      <c r="C163" s="174" t="s">
        <v>277</v>
      </c>
      <c r="D163" s="174" t="s">
        <v>156</v>
      </c>
      <c r="E163" s="175" t="s">
        <v>278</v>
      </c>
      <c r="F163" s="176" t="s">
        <v>279</v>
      </c>
      <c r="G163" s="177" t="s">
        <v>159</v>
      </c>
      <c r="H163" s="178">
        <v>2.92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4.0000000000000001E-3</v>
      </c>
      <c r="T163" s="184">
        <f>S163*H163</f>
        <v>1.1679999999999999E-2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212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212</v>
      </c>
      <c r="BM163" s="185" t="s">
        <v>280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281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282</v>
      </c>
      <c r="G165" s="193"/>
      <c r="H165" s="197">
        <v>0.749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73</v>
      </c>
      <c r="AY165" s="203" t="s">
        <v>153</v>
      </c>
    </row>
    <row r="166" spans="1:65" s="13" customFormat="1" ht="11.25">
      <c r="B166" s="192"/>
      <c r="C166" s="193"/>
      <c r="D166" s="194" t="s">
        <v>165</v>
      </c>
      <c r="E166" s="195" t="s">
        <v>19</v>
      </c>
      <c r="F166" s="196" t="s">
        <v>283</v>
      </c>
      <c r="G166" s="193"/>
      <c r="H166" s="197">
        <v>1.2110000000000001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165</v>
      </c>
      <c r="AU166" s="203" t="s">
        <v>83</v>
      </c>
      <c r="AV166" s="13" t="s">
        <v>83</v>
      </c>
      <c r="AW166" s="13" t="s">
        <v>34</v>
      </c>
      <c r="AX166" s="13" t="s">
        <v>73</v>
      </c>
      <c r="AY166" s="203" t="s">
        <v>153</v>
      </c>
    </row>
    <row r="167" spans="1:65" s="13" customFormat="1" ht="11.25">
      <c r="B167" s="192"/>
      <c r="C167" s="193"/>
      <c r="D167" s="194" t="s">
        <v>165</v>
      </c>
      <c r="E167" s="195" t="s">
        <v>19</v>
      </c>
      <c r="F167" s="196" t="s">
        <v>284</v>
      </c>
      <c r="G167" s="193"/>
      <c r="H167" s="197">
        <v>0.96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165</v>
      </c>
      <c r="AU167" s="203" t="s">
        <v>83</v>
      </c>
      <c r="AV167" s="13" t="s">
        <v>83</v>
      </c>
      <c r="AW167" s="13" t="s">
        <v>34</v>
      </c>
      <c r="AX167" s="13" t="s">
        <v>73</v>
      </c>
      <c r="AY167" s="203" t="s">
        <v>153</v>
      </c>
    </row>
    <row r="168" spans="1:65" s="14" customFormat="1" ht="11.25">
      <c r="B168" s="204"/>
      <c r="C168" s="205"/>
      <c r="D168" s="194" t="s">
        <v>165</v>
      </c>
      <c r="E168" s="206" t="s">
        <v>19</v>
      </c>
      <c r="F168" s="207" t="s">
        <v>184</v>
      </c>
      <c r="G168" s="205"/>
      <c r="H168" s="208">
        <v>2.92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165</v>
      </c>
      <c r="AU168" s="214" t="s">
        <v>83</v>
      </c>
      <c r="AV168" s="14" t="s">
        <v>161</v>
      </c>
      <c r="AW168" s="14" t="s">
        <v>34</v>
      </c>
      <c r="AX168" s="14" t="s">
        <v>81</v>
      </c>
      <c r="AY168" s="214" t="s">
        <v>153</v>
      </c>
    </row>
    <row r="169" spans="1:65" s="2" customFormat="1" ht="33" customHeight="1">
      <c r="A169" s="35"/>
      <c r="B169" s="36"/>
      <c r="C169" s="174" t="s">
        <v>7</v>
      </c>
      <c r="D169" s="174" t="s">
        <v>156</v>
      </c>
      <c r="E169" s="175" t="s">
        <v>285</v>
      </c>
      <c r="F169" s="176" t="s">
        <v>286</v>
      </c>
      <c r="G169" s="177" t="s">
        <v>159</v>
      </c>
      <c r="H169" s="178">
        <v>2.92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212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212</v>
      </c>
      <c r="BM169" s="185" t="s">
        <v>287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288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3" customFormat="1" ht="11.25">
      <c r="B171" s="192"/>
      <c r="C171" s="193"/>
      <c r="D171" s="194" t="s">
        <v>165</v>
      </c>
      <c r="E171" s="195" t="s">
        <v>19</v>
      </c>
      <c r="F171" s="196" t="s">
        <v>282</v>
      </c>
      <c r="G171" s="193"/>
      <c r="H171" s="197">
        <v>0.749</v>
      </c>
      <c r="I171" s="198"/>
      <c r="J171" s="193"/>
      <c r="K171" s="193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165</v>
      </c>
      <c r="AU171" s="203" t="s">
        <v>83</v>
      </c>
      <c r="AV171" s="13" t="s">
        <v>83</v>
      </c>
      <c r="AW171" s="13" t="s">
        <v>34</v>
      </c>
      <c r="AX171" s="13" t="s">
        <v>73</v>
      </c>
      <c r="AY171" s="203" t="s">
        <v>153</v>
      </c>
    </row>
    <row r="172" spans="1:65" s="13" customFormat="1" ht="11.25">
      <c r="B172" s="192"/>
      <c r="C172" s="193"/>
      <c r="D172" s="194" t="s">
        <v>165</v>
      </c>
      <c r="E172" s="195" t="s">
        <v>19</v>
      </c>
      <c r="F172" s="196" t="s">
        <v>283</v>
      </c>
      <c r="G172" s="193"/>
      <c r="H172" s="197">
        <v>1.2110000000000001</v>
      </c>
      <c r="I172" s="198"/>
      <c r="J172" s="193"/>
      <c r="K172" s="193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165</v>
      </c>
      <c r="AU172" s="203" t="s">
        <v>83</v>
      </c>
      <c r="AV172" s="13" t="s">
        <v>83</v>
      </c>
      <c r="AW172" s="13" t="s">
        <v>34</v>
      </c>
      <c r="AX172" s="13" t="s">
        <v>73</v>
      </c>
      <c r="AY172" s="203" t="s">
        <v>153</v>
      </c>
    </row>
    <row r="173" spans="1:65" s="13" customFormat="1" ht="11.25">
      <c r="B173" s="192"/>
      <c r="C173" s="193"/>
      <c r="D173" s="194" t="s">
        <v>165</v>
      </c>
      <c r="E173" s="195" t="s">
        <v>19</v>
      </c>
      <c r="F173" s="196" t="s">
        <v>284</v>
      </c>
      <c r="G173" s="193"/>
      <c r="H173" s="197">
        <v>0.96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165</v>
      </c>
      <c r="AU173" s="203" t="s">
        <v>83</v>
      </c>
      <c r="AV173" s="13" t="s">
        <v>83</v>
      </c>
      <c r="AW173" s="13" t="s">
        <v>34</v>
      </c>
      <c r="AX173" s="13" t="s">
        <v>73</v>
      </c>
      <c r="AY173" s="203" t="s">
        <v>153</v>
      </c>
    </row>
    <row r="174" spans="1:65" s="14" customFormat="1" ht="11.25">
      <c r="B174" s="204"/>
      <c r="C174" s="205"/>
      <c r="D174" s="194" t="s">
        <v>165</v>
      </c>
      <c r="E174" s="206" t="s">
        <v>19</v>
      </c>
      <c r="F174" s="207" t="s">
        <v>184</v>
      </c>
      <c r="G174" s="205"/>
      <c r="H174" s="208">
        <v>2.92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165</v>
      </c>
      <c r="AU174" s="214" t="s">
        <v>83</v>
      </c>
      <c r="AV174" s="14" t="s">
        <v>161</v>
      </c>
      <c r="AW174" s="14" t="s">
        <v>34</v>
      </c>
      <c r="AX174" s="14" t="s">
        <v>81</v>
      </c>
      <c r="AY174" s="214" t="s">
        <v>153</v>
      </c>
    </row>
    <row r="175" spans="1:65" s="2" customFormat="1" ht="33" customHeight="1">
      <c r="A175" s="35"/>
      <c r="B175" s="36"/>
      <c r="C175" s="174" t="s">
        <v>289</v>
      </c>
      <c r="D175" s="174" t="s">
        <v>156</v>
      </c>
      <c r="E175" s="175" t="s">
        <v>290</v>
      </c>
      <c r="F175" s="176" t="s">
        <v>291</v>
      </c>
      <c r="G175" s="177" t="s">
        <v>159</v>
      </c>
      <c r="H175" s="178">
        <v>7.5570000000000004</v>
      </c>
      <c r="I175" s="179"/>
      <c r="J175" s="180">
        <f>ROUND(I175*H175,2)</f>
        <v>0</v>
      </c>
      <c r="K175" s="176" t="s">
        <v>160</v>
      </c>
      <c r="L175" s="40"/>
      <c r="M175" s="181" t="s">
        <v>19</v>
      </c>
      <c r="N175" s="182" t="s">
        <v>44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212</v>
      </c>
      <c r="AT175" s="185" t="s">
        <v>156</v>
      </c>
      <c r="AU175" s="185" t="s">
        <v>83</v>
      </c>
      <c r="AY175" s="18" t="s">
        <v>153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81</v>
      </c>
      <c r="BK175" s="186">
        <f>ROUND(I175*H175,2)</f>
        <v>0</v>
      </c>
      <c r="BL175" s="18" t="s">
        <v>212</v>
      </c>
      <c r="BM175" s="185" t="s">
        <v>292</v>
      </c>
    </row>
    <row r="176" spans="1:65" s="2" customFormat="1" ht="11.25">
      <c r="A176" s="35"/>
      <c r="B176" s="36"/>
      <c r="C176" s="37"/>
      <c r="D176" s="187" t="s">
        <v>163</v>
      </c>
      <c r="E176" s="37"/>
      <c r="F176" s="188" t="s">
        <v>293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294</v>
      </c>
      <c r="G177" s="193"/>
      <c r="H177" s="197">
        <v>0.78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3" customFormat="1" ht="11.25">
      <c r="B178" s="192"/>
      <c r="C178" s="193"/>
      <c r="D178" s="194" t="s">
        <v>165</v>
      </c>
      <c r="E178" s="195" t="s">
        <v>19</v>
      </c>
      <c r="F178" s="196" t="s">
        <v>295</v>
      </c>
      <c r="G178" s="193"/>
      <c r="H178" s="197">
        <v>5.7569999999999997</v>
      </c>
      <c r="I178" s="198"/>
      <c r="J178" s="193"/>
      <c r="K178" s="193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165</v>
      </c>
      <c r="AU178" s="203" t="s">
        <v>83</v>
      </c>
      <c r="AV178" s="13" t="s">
        <v>83</v>
      </c>
      <c r="AW178" s="13" t="s">
        <v>34</v>
      </c>
      <c r="AX178" s="13" t="s">
        <v>73</v>
      </c>
      <c r="AY178" s="203" t="s">
        <v>153</v>
      </c>
    </row>
    <row r="179" spans="1:65" s="13" customFormat="1" ht="11.25">
      <c r="B179" s="192"/>
      <c r="C179" s="193"/>
      <c r="D179" s="194" t="s">
        <v>165</v>
      </c>
      <c r="E179" s="195" t="s">
        <v>19</v>
      </c>
      <c r="F179" s="196" t="s">
        <v>296</v>
      </c>
      <c r="G179" s="193"/>
      <c r="H179" s="197">
        <v>1.02</v>
      </c>
      <c r="I179" s="198"/>
      <c r="J179" s="193"/>
      <c r="K179" s="193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165</v>
      </c>
      <c r="AU179" s="203" t="s">
        <v>83</v>
      </c>
      <c r="AV179" s="13" t="s">
        <v>83</v>
      </c>
      <c r="AW179" s="13" t="s">
        <v>34</v>
      </c>
      <c r="AX179" s="13" t="s">
        <v>73</v>
      </c>
      <c r="AY179" s="203" t="s">
        <v>153</v>
      </c>
    </row>
    <row r="180" spans="1:65" s="14" customFormat="1" ht="11.25">
      <c r="B180" s="204"/>
      <c r="C180" s="205"/>
      <c r="D180" s="194" t="s">
        <v>165</v>
      </c>
      <c r="E180" s="206" t="s">
        <v>19</v>
      </c>
      <c r="F180" s="207" t="s">
        <v>184</v>
      </c>
      <c r="G180" s="205"/>
      <c r="H180" s="208">
        <v>7.5570000000000004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165</v>
      </c>
      <c r="AU180" s="214" t="s">
        <v>83</v>
      </c>
      <c r="AV180" s="14" t="s">
        <v>161</v>
      </c>
      <c r="AW180" s="14" t="s">
        <v>34</v>
      </c>
      <c r="AX180" s="14" t="s">
        <v>81</v>
      </c>
      <c r="AY180" s="214" t="s">
        <v>153</v>
      </c>
    </row>
    <row r="181" spans="1:65" s="2" customFormat="1" ht="24.2" customHeight="1">
      <c r="A181" s="35"/>
      <c r="B181" s="36"/>
      <c r="C181" s="215" t="s">
        <v>297</v>
      </c>
      <c r="D181" s="215" t="s">
        <v>298</v>
      </c>
      <c r="E181" s="216" t="s">
        <v>299</v>
      </c>
      <c r="F181" s="217" t="s">
        <v>300</v>
      </c>
      <c r="G181" s="218" t="s">
        <v>301</v>
      </c>
      <c r="H181" s="219">
        <v>6.2859999999999996</v>
      </c>
      <c r="I181" s="220"/>
      <c r="J181" s="221">
        <f>ROUND(I181*H181,2)</f>
        <v>0</v>
      </c>
      <c r="K181" s="217" t="s">
        <v>160</v>
      </c>
      <c r="L181" s="222"/>
      <c r="M181" s="223" t="s">
        <v>19</v>
      </c>
      <c r="N181" s="224" t="s">
        <v>44</v>
      </c>
      <c r="O181" s="65"/>
      <c r="P181" s="183">
        <f>O181*H181</f>
        <v>0</v>
      </c>
      <c r="Q181" s="183">
        <v>1E-3</v>
      </c>
      <c r="R181" s="183">
        <f>Q181*H181</f>
        <v>6.2859999999999999E-3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302</v>
      </c>
      <c r="AT181" s="185" t="s">
        <v>298</v>
      </c>
      <c r="AU181" s="185" t="s">
        <v>83</v>
      </c>
      <c r="AY181" s="18" t="s">
        <v>153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81</v>
      </c>
      <c r="BK181" s="186">
        <f>ROUND(I181*H181,2)</f>
        <v>0</v>
      </c>
      <c r="BL181" s="18" t="s">
        <v>212</v>
      </c>
      <c r="BM181" s="185" t="s">
        <v>303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304</v>
      </c>
      <c r="G182" s="193"/>
      <c r="H182" s="197">
        <v>6.2859999999999996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81</v>
      </c>
      <c r="AY182" s="203" t="s">
        <v>153</v>
      </c>
    </row>
    <row r="183" spans="1:65" s="2" customFormat="1" ht="49.15" customHeight="1">
      <c r="A183" s="35"/>
      <c r="B183" s="36"/>
      <c r="C183" s="174" t="s">
        <v>305</v>
      </c>
      <c r="D183" s="174" t="s">
        <v>156</v>
      </c>
      <c r="E183" s="175" t="s">
        <v>746</v>
      </c>
      <c r="F183" s="176" t="s">
        <v>747</v>
      </c>
      <c r="G183" s="177" t="s">
        <v>249</v>
      </c>
      <c r="H183" s="178">
        <v>6.0000000000000001E-3</v>
      </c>
      <c r="I183" s="179"/>
      <c r="J183" s="180">
        <f>ROUND(I183*H183,2)</f>
        <v>0</v>
      </c>
      <c r="K183" s="176" t="s">
        <v>160</v>
      </c>
      <c r="L183" s="40"/>
      <c r="M183" s="181" t="s">
        <v>19</v>
      </c>
      <c r="N183" s="182" t="s">
        <v>44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212</v>
      </c>
      <c r="AT183" s="185" t="s">
        <v>156</v>
      </c>
      <c r="AU183" s="185" t="s">
        <v>83</v>
      </c>
      <c r="AY183" s="18" t="s">
        <v>153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81</v>
      </c>
      <c r="BK183" s="186">
        <f>ROUND(I183*H183,2)</f>
        <v>0</v>
      </c>
      <c r="BL183" s="18" t="s">
        <v>212</v>
      </c>
      <c r="BM183" s="185" t="s">
        <v>748</v>
      </c>
    </row>
    <row r="184" spans="1:65" s="2" customFormat="1" ht="11.25">
      <c r="A184" s="35"/>
      <c r="B184" s="36"/>
      <c r="C184" s="37"/>
      <c r="D184" s="187" t="s">
        <v>163</v>
      </c>
      <c r="E184" s="37"/>
      <c r="F184" s="188" t="s">
        <v>749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163</v>
      </c>
      <c r="AU184" s="18" t="s">
        <v>83</v>
      </c>
    </row>
    <row r="185" spans="1:65" s="12" customFormat="1" ht="22.9" customHeight="1">
      <c r="B185" s="158"/>
      <c r="C185" s="159"/>
      <c r="D185" s="160" t="s">
        <v>72</v>
      </c>
      <c r="E185" s="172" t="s">
        <v>310</v>
      </c>
      <c r="F185" s="172" t="s">
        <v>311</v>
      </c>
      <c r="G185" s="159"/>
      <c r="H185" s="159"/>
      <c r="I185" s="162"/>
      <c r="J185" s="173">
        <f>BK185</f>
        <v>0</v>
      </c>
      <c r="K185" s="159"/>
      <c r="L185" s="164"/>
      <c r="M185" s="165"/>
      <c r="N185" s="166"/>
      <c r="O185" s="166"/>
      <c r="P185" s="167">
        <f>SUM(P186:P195)</f>
        <v>0</v>
      </c>
      <c r="Q185" s="166"/>
      <c r="R185" s="167">
        <f>SUM(R186:R195)</f>
        <v>1.4740000000000001E-2</v>
      </c>
      <c r="S185" s="166"/>
      <c r="T185" s="168">
        <f>SUM(T186:T195)</f>
        <v>0</v>
      </c>
      <c r="AR185" s="169" t="s">
        <v>83</v>
      </c>
      <c r="AT185" s="170" t="s">
        <v>72</v>
      </c>
      <c r="AU185" s="170" t="s">
        <v>81</v>
      </c>
      <c r="AY185" s="169" t="s">
        <v>153</v>
      </c>
      <c r="BK185" s="171">
        <f>SUM(BK186:BK195)</f>
        <v>0</v>
      </c>
    </row>
    <row r="186" spans="1:65" s="2" customFormat="1" ht="21.75" customHeight="1">
      <c r="A186" s="35"/>
      <c r="B186" s="36"/>
      <c r="C186" s="174" t="s">
        <v>312</v>
      </c>
      <c r="D186" s="174" t="s">
        <v>156</v>
      </c>
      <c r="E186" s="175" t="s">
        <v>313</v>
      </c>
      <c r="F186" s="176" t="s">
        <v>314</v>
      </c>
      <c r="G186" s="177" t="s">
        <v>205</v>
      </c>
      <c r="H186" s="178">
        <v>2</v>
      </c>
      <c r="I186" s="179"/>
      <c r="J186" s="180">
        <f>ROUND(I186*H186,2)</f>
        <v>0</v>
      </c>
      <c r="K186" s="176" t="s">
        <v>160</v>
      </c>
      <c r="L186" s="40"/>
      <c r="M186" s="181" t="s">
        <v>19</v>
      </c>
      <c r="N186" s="182" t="s">
        <v>44</v>
      </c>
      <c r="O186" s="65"/>
      <c r="P186" s="183">
        <f>O186*H186</f>
        <v>0</v>
      </c>
      <c r="Q186" s="183">
        <v>7.1000000000000002E-4</v>
      </c>
      <c r="R186" s="183">
        <f>Q186*H186</f>
        <v>1.42E-3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212</v>
      </c>
      <c r="AT186" s="185" t="s">
        <v>156</v>
      </c>
      <c r="AU186" s="185" t="s">
        <v>83</v>
      </c>
      <c r="AY186" s="18" t="s">
        <v>153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81</v>
      </c>
      <c r="BK186" s="186">
        <f>ROUND(I186*H186,2)</f>
        <v>0</v>
      </c>
      <c r="BL186" s="18" t="s">
        <v>212</v>
      </c>
      <c r="BM186" s="185" t="s">
        <v>315</v>
      </c>
    </row>
    <row r="187" spans="1:65" s="2" customFormat="1" ht="11.25">
      <c r="A187" s="35"/>
      <c r="B187" s="36"/>
      <c r="C187" s="37"/>
      <c r="D187" s="187" t="s">
        <v>163</v>
      </c>
      <c r="E187" s="37"/>
      <c r="F187" s="188" t="s">
        <v>316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163</v>
      </c>
      <c r="AU187" s="18" t="s">
        <v>83</v>
      </c>
    </row>
    <row r="188" spans="1:65" s="2" customFormat="1" ht="24.2" customHeight="1">
      <c r="A188" s="35"/>
      <c r="B188" s="36"/>
      <c r="C188" s="174" t="s">
        <v>317</v>
      </c>
      <c r="D188" s="174" t="s">
        <v>156</v>
      </c>
      <c r="E188" s="175" t="s">
        <v>318</v>
      </c>
      <c r="F188" s="176" t="s">
        <v>319</v>
      </c>
      <c r="G188" s="177" t="s">
        <v>205</v>
      </c>
      <c r="H188" s="178">
        <v>6</v>
      </c>
      <c r="I188" s="179"/>
      <c r="J188" s="180">
        <f>ROUND(I188*H188,2)</f>
        <v>0</v>
      </c>
      <c r="K188" s="176" t="s">
        <v>160</v>
      </c>
      <c r="L188" s="40"/>
      <c r="M188" s="181" t="s">
        <v>19</v>
      </c>
      <c r="N188" s="182" t="s">
        <v>44</v>
      </c>
      <c r="O188" s="65"/>
      <c r="P188" s="183">
        <f>O188*H188</f>
        <v>0</v>
      </c>
      <c r="Q188" s="183">
        <v>2.0600000000000002E-3</v>
      </c>
      <c r="R188" s="183">
        <f>Q188*H188</f>
        <v>1.2360000000000001E-2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212</v>
      </c>
      <c r="AT188" s="185" t="s">
        <v>156</v>
      </c>
      <c r="AU188" s="185" t="s">
        <v>83</v>
      </c>
      <c r="AY188" s="18" t="s">
        <v>153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81</v>
      </c>
      <c r="BK188" s="186">
        <f>ROUND(I188*H188,2)</f>
        <v>0</v>
      </c>
      <c r="BL188" s="18" t="s">
        <v>212</v>
      </c>
      <c r="BM188" s="185" t="s">
        <v>320</v>
      </c>
    </row>
    <row r="189" spans="1:65" s="2" customFormat="1" ht="11.25">
      <c r="A189" s="35"/>
      <c r="B189" s="36"/>
      <c r="C189" s="37"/>
      <c r="D189" s="187" t="s">
        <v>163</v>
      </c>
      <c r="E189" s="37"/>
      <c r="F189" s="188" t="s">
        <v>321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163</v>
      </c>
      <c r="AU189" s="18" t="s">
        <v>83</v>
      </c>
    </row>
    <row r="190" spans="1:65" s="2" customFormat="1" ht="21.75" customHeight="1">
      <c r="A190" s="35"/>
      <c r="B190" s="36"/>
      <c r="C190" s="174" t="s">
        <v>322</v>
      </c>
      <c r="D190" s="174" t="s">
        <v>156</v>
      </c>
      <c r="E190" s="175" t="s">
        <v>323</v>
      </c>
      <c r="F190" s="176" t="s">
        <v>324</v>
      </c>
      <c r="G190" s="177" t="s">
        <v>205</v>
      </c>
      <c r="H190" s="178">
        <v>2</v>
      </c>
      <c r="I190" s="179"/>
      <c r="J190" s="180">
        <f>ROUND(I190*H190,2)</f>
        <v>0</v>
      </c>
      <c r="K190" s="176" t="s">
        <v>160</v>
      </c>
      <c r="L190" s="40"/>
      <c r="M190" s="181" t="s">
        <v>19</v>
      </c>
      <c r="N190" s="182" t="s">
        <v>44</v>
      </c>
      <c r="O190" s="65"/>
      <c r="P190" s="183">
        <f>O190*H190</f>
        <v>0</v>
      </c>
      <c r="Q190" s="183">
        <v>4.8000000000000001E-4</v>
      </c>
      <c r="R190" s="183">
        <f>Q190*H190</f>
        <v>9.6000000000000002E-4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212</v>
      </c>
      <c r="AT190" s="185" t="s">
        <v>156</v>
      </c>
      <c r="AU190" s="185" t="s">
        <v>83</v>
      </c>
      <c r="AY190" s="18" t="s">
        <v>153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81</v>
      </c>
      <c r="BK190" s="186">
        <f>ROUND(I190*H190,2)</f>
        <v>0</v>
      </c>
      <c r="BL190" s="18" t="s">
        <v>212</v>
      </c>
      <c r="BM190" s="185" t="s">
        <v>325</v>
      </c>
    </row>
    <row r="191" spans="1:65" s="2" customFormat="1" ht="11.25">
      <c r="A191" s="35"/>
      <c r="B191" s="36"/>
      <c r="C191" s="37"/>
      <c r="D191" s="187" t="s">
        <v>163</v>
      </c>
      <c r="E191" s="37"/>
      <c r="F191" s="188" t="s">
        <v>326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163</v>
      </c>
      <c r="AU191" s="18" t="s">
        <v>83</v>
      </c>
    </row>
    <row r="192" spans="1:65" s="2" customFormat="1" ht="24.2" customHeight="1">
      <c r="A192" s="35"/>
      <c r="B192" s="36"/>
      <c r="C192" s="174" t="s">
        <v>327</v>
      </c>
      <c r="D192" s="174" t="s">
        <v>156</v>
      </c>
      <c r="E192" s="175" t="s">
        <v>328</v>
      </c>
      <c r="F192" s="176" t="s">
        <v>329</v>
      </c>
      <c r="G192" s="177" t="s">
        <v>242</v>
      </c>
      <c r="H192" s="178">
        <v>3</v>
      </c>
      <c r="I192" s="179"/>
      <c r="J192" s="180">
        <f>ROUND(I192*H192,2)</f>
        <v>0</v>
      </c>
      <c r="K192" s="176" t="s">
        <v>206</v>
      </c>
      <c r="L192" s="40"/>
      <c r="M192" s="181" t="s">
        <v>19</v>
      </c>
      <c r="N192" s="182" t="s">
        <v>44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212</v>
      </c>
      <c r="AT192" s="185" t="s">
        <v>156</v>
      </c>
      <c r="AU192" s="185" t="s">
        <v>83</v>
      </c>
      <c r="AY192" s="18" t="s">
        <v>153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81</v>
      </c>
      <c r="BK192" s="186">
        <f>ROUND(I192*H192,2)</f>
        <v>0</v>
      </c>
      <c r="BL192" s="18" t="s">
        <v>212</v>
      </c>
      <c r="BM192" s="185" t="s">
        <v>330</v>
      </c>
    </row>
    <row r="193" spans="1:65" s="13" customFormat="1" ht="11.25">
      <c r="B193" s="192"/>
      <c r="C193" s="193"/>
      <c r="D193" s="194" t="s">
        <v>165</v>
      </c>
      <c r="E193" s="195" t="s">
        <v>19</v>
      </c>
      <c r="F193" s="196" t="s">
        <v>331</v>
      </c>
      <c r="G193" s="193"/>
      <c r="H193" s="197">
        <v>3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165</v>
      </c>
      <c r="AU193" s="203" t="s">
        <v>83</v>
      </c>
      <c r="AV193" s="13" t="s">
        <v>83</v>
      </c>
      <c r="AW193" s="13" t="s">
        <v>34</v>
      </c>
      <c r="AX193" s="13" t="s">
        <v>81</v>
      </c>
      <c r="AY193" s="203" t="s">
        <v>153</v>
      </c>
    </row>
    <row r="194" spans="1:65" s="2" customFormat="1" ht="49.15" customHeight="1">
      <c r="A194" s="35"/>
      <c r="B194" s="36"/>
      <c r="C194" s="174" t="s">
        <v>332</v>
      </c>
      <c r="D194" s="174" t="s">
        <v>156</v>
      </c>
      <c r="E194" s="175" t="s">
        <v>750</v>
      </c>
      <c r="F194" s="176" t="s">
        <v>751</v>
      </c>
      <c r="G194" s="177" t="s">
        <v>249</v>
      </c>
      <c r="H194" s="178">
        <v>1.4999999999999999E-2</v>
      </c>
      <c r="I194" s="179"/>
      <c r="J194" s="180">
        <f>ROUND(I194*H194,2)</f>
        <v>0</v>
      </c>
      <c r="K194" s="176" t="s">
        <v>160</v>
      </c>
      <c r="L194" s="40"/>
      <c r="M194" s="181" t="s">
        <v>19</v>
      </c>
      <c r="N194" s="182" t="s">
        <v>44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212</v>
      </c>
      <c r="AT194" s="185" t="s">
        <v>156</v>
      </c>
      <c r="AU194" s="185" t="s">
        <v>83</v>
      </c>
      <c r="AY194" s="18" t="s">
        <v>153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81</v>
      </c>
      <c r="BK194" s="186">
        <f>ROUND(I194*H194,2)</f>
        <v>0</v>
      </c>
      <c r="BL194" s="18" t="s">
        <v>212</v>
      </c>
      <c r="BM194" s="185" t="s">
        <v>752</v>
      </c>
    </row>
    <row r="195" spans="1:65" s="2" customFormat="1" ht="11.25">
      <c r="A195" s="35"/>
      <c r="B195" s="36"/>
      <c r="C195" s="37"/>
      <c r="D195" s="187" t="s">
        <v>163</v>
      </c>
      <c r="E195" s="37"/>
      <c r="F195" s="188" t="s">
        <v>753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163</v>
      </c>
      <c r="AU195" s="18" t="s">
        <v>83</v>
      </c>
    </row>
    <row r="196" spans="1:65" s="12" customFormat="1" ht="22.9" customHeight="1">
      <c r="B196" s="158"/>
      <c r="C196" s="159"/>
      <c r="D196" s="160" t="s">
        <v>72</v>
      </c>
      <c r="E196" s="172" t="s">
        <v>337</v>
      </c>
      <c r="F196" s="172" t="s">
        <v>338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SUM(P197:P210)</f>
        <v>0</v>
      </c>
      <c r="Q196" s="166"/>
      <c r="R196" s="167">
        <f>SUM(R197:R210)</f>
        <v>1.0880000000000003E-2</v>
      </c>
      <c r="S196" s="166"/>
      <c r="T196" s="168">
        <f>SUM(T197:T210)</f>
        <v>0</v>
      </c>
      <c r="AR196" s="169" t="s">
        <v>83</v>
      </c>
      <c r="AT196" s="170" t="s">
        <v>72</v>
      </c>
      <c r="AU196" s="170" t="s">
        <v>81</v>
      </c>
      <c r="AY196" s="169" t="s">
        <v>153</v>
      </c>
      <c r="BK196" s="171">
        <f>SUM(BK197:BK210)</f>
        <v>0</v>
      </c>
    </row>
    <row r="197" spans="1:65" s="2" customFormat="1" ht="33" customHeight="1">
      <c r="A197" s="35"/>
      <c r="B197" s="36"/>
      <c r="C197" s="174" t="s">
        <v>339</v>
      </c>
      <c r="D197" s="174" t="s">
        <v>156</v>
      </c>
      <c r="E197" s="175" t="s">
        <v>340</v>
      </c>
      <c r="F197" s="176" t="s">
        <v>341</v>
      </c>
      <c r="G197" s="177" t="s">
        <v>205</v>
      </c>
      <c r="H197" s="178">
        <v>4</v>
      </c>
      <c r="I197" s="179"/>
      <c r="J197" s="180">
        <f>ROUND(I197*H197,2)</f>
        <v>0</v>
      </c>
      <c r="K197" s="176" t="s">
        <v>160</v>
      </c>
      <c r="L197" s="40"/>
      <c r="M197" s="181" t="s">
        <v>19</v>
      </c>
      <c r="N197" s="182" t="s">
        <v>44</v>
      </c>
      <c r="O197" s="65"/>
      <c r="P197" s="183">
        <f>O197*H197</f>
        <v>0</v>
      </c>
      <c r="Q197" s="183">
        <v>1.16E-3</v>
      </c>
      <c r="R197" s="183">
        <f>Q197*H197</f>
        <v>4.64E-3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212</v>
      </c>
      <c r="AT197" s="185" t="s">
        <v>156</v>
      </c>
      <c r="AU197" s="185" t="s">
        <v>83</v>
      </c>
      <c r="AY197" s="18" t="s">
        <v>153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81</v>
      </c>
      <c r="BK197" s="186">
        <f>ROUND(I197*H197,2)</f>
        <v>0</v>
      </c>
      <c r="BL197" s="18" t="s">
        <v>212</v>
      </c>
      <c r="BM197" s="185" t="s">
        <v>342</v>
      </c>
    </row>
    <row r="198" spans="1:65" s="2" customFormat="1" ht="11.25">
      <c r="A198" s="35"/>
      <c r="B198" s="36"/>
      <c r="C198" s="37"/>
      <c r="D198" s="187" t="s">
        <v>163</v>
      </c>
      <c r="E198" s="37"/>
      <c r="F198" s="188" t="s">
        <v>343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163</v>
      </c>
      <c r="AU198" s="18" t="s">
        <v>83</v>
      </c>
    </row>
    <row r="199" spans="1:65" s="2" customFormat="1" ht="33" customHeight="1">
      <c r="A199" s="35"/>
      <c r="B199" s="36"/>
      <c r="C199" s="174" t="s">
        <v>344</v>
      </c>
      <c r="D199" s="174" t="s">
        <v>156</v>
      </c>
      <c r="E199" s="175" t="s">
        <v>345</v>
      </c>
      <c r="F199" s="176" t="s">
        <v>346</v>
      </c>
      <c r="G199" s="177" t="s">
        <v>205</v>
      </c>
      <c r="H199" s="178">
        <v>4</v>
      </c>
      <c r="I199" s="179"/>
      <c r="J199" s="180">
        <f>ROUND(I199*H199,2)</f>
        <v>0</v>
      </c>
      <c r="K199" s="176" t="s">
        <v>160</v>
      </c>
      <c r="L199" s="40"/>
      <c r="M199" s="181" t="s">
        <v>19</v>
      </c>
      <c r="N199" s="182" t="s">
        <v>44</v>
      </c>
      <c r="O199" s="65"/>
      <c r="P199" s="183">
        <f>O199*H199</f>
        <v>0</v>
      </c>
      <c r="Q199" s="183">
        <v>1.2600000000000001E-3</v>
      </c>
      <c r="R199" s="183">
        <f>Q199*H199</f>
        <v>5.0400000000000002E-3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212</v>
      </c>
      <c r="AT199" s="185" t="s">
        <v>156</v>
      </c>
      <c r="AU199" s="185" t="s">
        <v>83</v>
      </c>
      <c r="AY199" s="18" t="s">
        <v>153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81</v>
      </c>
      <c r="BK199" s="186">
        <f>ROUND(I199*H199,2)</f>
        <v>0</v>
      </c>
      <c r="BL199" s="18" t="s">
        <v>212</v>
      </c>
      <c r="BM199" s="185" t="s">
        <v>347</v>
      </c>
    </row>
    <row r="200" spans="1:65" s="2" customFormat="1" ht="11.25">
      <c r="A200" s="35"/>
      <c r="B200" s="36"/>
      <c r="C200" s="37"/>
      <c r="D200" s="187" t="s">
        <v>163</v>
      </c>
      <c r="E200" s="37"/>
      <c r="F200" s="188" t="s">
        <v>348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163</v>
      </c>
      <c r="AU200" s="18" t="s">
        <v>83</v>
      </c>
    </row>
    <row r="201" spans="1:65" s="2" customFormat="1" ht="55.5" customHeight="1">
      <c r="A201" s="35"/>
      <c r="B201" s="36"/>
      <c r="C201" s="174" t="s">
        <v>302</v>
      </c>
      <c r="D201" s="174" t="s">
        <v>156</v>
      </c>
      <c r="E201" s="175" t="s">
        <v>349</v>
      </c>
      <c r="F201" s="176" t="s">
        <v>350</v>
      </c>
      <c r="G201" s="177" t="s">
        <v>205</v>
      </c>
      <c r="H201" s="178">
        <v>8</v>
      </c>
      <c r="I201" s="179"/>
      <c r="J201" s="180">
        <f>ROUND(I201*H201,2)</f>
        <v>0</v>
      </c>
      <c r="K201" s="176" t="s">
        <v>160</v>
      </c>
      <c r="L201" s="40"/>
      <c r="M201" s="181" t="s">
        <v>19</v>
      </c>
      <c r="N201" s="182" t="s">
        <v>44</v>
      </c>
      <c r="O201" s="65"/>
      <c r="P201" s="183">
        <f>O201*H201</f>
        <v>0</v>
      </c>
      <c r="Q201" s="183">
        <v>4.0000000000000003E-5</v>
      </c>
      <c r="R201" s="183">
        <f>Q201*H201</f>
        <v>3.2000000000000003E-4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212</v>
      </c>
      <c r="AT201" s="185" t="s">
        <v>156</v>
      </c>
      <c r="AU201" s="185" t="s">
        <v>83</v>
      </c>
      <c r="AY201" s="18" t="s">
        <v>153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81</v>
      </c>
      <c r="BK201" s="186">
        <f>ROUND(I201*H201,2)</f>
        <v>0</v>
      </c>
      <c r="BL201" s="18" t="s">
        <v>212</v>
      </c>
      <c r="BM201" s="185" t="s">
        <v>351</v>
      </c>
    </row>
    <row r="202" spans="1:65" s="2" customFormat="1" ht="11.25">
      <c r="A202" s="35"/>
      <c r="B202" s="36"/>
      <c r="C202" s="37"/>
      <c r="D202" s="187" t="s">
        <v>163</v>
      </c>
      <c r="E202" s="37"/>
      <c r="F202" s="188" t="s">
        <v>352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163</v>
      </c>
      <c r="AU202" s="18" t="s">
        <v>83</v>
      </c>
    </row>
    <row r="203" spans="1:65" s="2" customFormat="1" ht="24.2" customHeight="1">
      <c r="A203" s="35"/>
      <c r="B203" s="36"/>
      <c r="C203" s="174" t="s">
        <v>353</v>
      </c>
      <c r="D203" s="174" t="s">
        <v>156</v>
      </c>
      <c r="E203" s="175" t="s">
        <v>354</v>
      </c>
      <c r="F203" s="176" t="s">
        <v>355</v>
      </c>
      <c r="G203" s="177" t="s">
        <v>242</v>
      </c>
      <c r="H203" s="178">
        <v>4</v>
      </c>
      <c r="I203" s="179"/>
      <c r="J203" s="180">
        <f>ROUND(I203*H203,2)</f>
        <v>0</v>
      </c>
      <c r="K203" s="176" t="s">
        <v>206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356</v>
      </c>
    </row>
    <row r="204" spans="1:65" s="13" customFormat="1" ht="11.25">
      <c r="B204" s="192"/>
      <c r="C204" s="193"/>
      <c r="D204" s="194" t="s">
        <v>165</v>
      </c>
      <c r="E204" s="195" t="s">
        <v>19</v>
      </c>
      <c r="F204" s="196" t="s">
        <v>357</v>
      </c>
      <c r="G204" s="193"/>
      <c r="H204" s="197">
        <v>4</v>
      </c>
      <c r="I204" s="198"/>
      <c r="J204" s="193"/>
      <c r="K204" s="193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165</v>
      </c>
      <c r="AU204" s="203" t="s">
        <v>83</v>
      </c>
      <c r="AV204" s="13" t="s">
        <v>83</v>
      </c>
      <c r="AW204" s="13" t="s">
        <v>34</v>
      </c>
      <c r="AX204" s="13" t="s">
        <v>81</v>
      </c>
      <c r="AY204" s="203" t="s">
        <v>153</v>
      </c>
    </row>
    <row r="205" spans="1:65" s="2" customFormat="1" ht="24.2" customHeight="1">
      <c r="A205" s="35"/>
      <c r="B205" s="36"/>
      <c r="C205" s="174" t="s">
        <v>358</v>
      </c>
      <c r="D205" s="174" t="s">
        <v>156</v>
      </c>
      <c r="E205" s="175" t="s">
        <v>359</v>
      </c>
      <c r="F205" s="176" t="s">
        <v>360</v>
      </c>
      <c r="G205" s="177" t="s">
        <v>211</v>
      </c>
      <c r="H205" s="178">
        <v>4</v>
      </c>
      <c r="I205" s="179"/>
      <c r="J205" s="180">
        <f>ROUND(I205*H205,2)</f>
        <v>0</v>
      </c>
      <c r="K205" s="176" t="s">
        <v>160</v>
      </c>
      <c r="L205" s="40"/>
      <c r="M205" s="181" t="s">
        <v>19</v>
      </c>
      <c r="N205" s="182" t="s">
        <v>44</v>
      </c>
      <c r="O205" s="65"/>
      <c r="P205" s="183">
        <f>O205*H205</f>
        <v>0</v>
      </c>
      <c r="Q205" s="183">
        <v>2.0000000000000001E-4</v>
      </c>
      <c r="R205" s="183">
        <f>Q205*H205</f>
        <v>8.0000000000000004E-4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212</v>
      </c>
      <c r="AT205" s="185" t="s">
        <v>156</v>
      </c>
      <c r="AU205" s="185" t="s">
        <v>83</v>
      </c>
      <c r="AY205" s="18" t="s">
        <v>153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81</v>
      </c>
      <c r="BK205" s="186">
        <f>ROUND(I205*H205,2)</f>
        <v>0</v>
      </c>
      <c r="BL205" s="18" t="s">
        <v>212</v>
      </c>
      <c r="BM205" s="185" t="s">
        <v>361</v>
      </c>
    </row>
    <row r="206" spans="1:65" s="2" customFormat="1" ht="11.25">
      <c r="A206" s="35"/>
      <c r="B206" s="36"/>
      <c r="C206" s="37"/>
      <c r="D206" s="187" t="s">
        <v>163</v>
      </c>
      <c r="E206" s="37"/>
      <c r="F206" s="188" t="s">
        <v>362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163</v>
      </c>
      <c r="AU206" s="18" t="s">
        <v>83</v>
      </c>
    </row>
    <row r="207" spans="1:65" s="2" customFormat="1" ht="33" customHeight="1">
      <c r="A207" s="35"/>
      <c r="B207" s="36"/>
      <c r="C207" s="174" t="s">
        <v>363</v>
      </c>
      <c r="D207" s="174" t="s">
        <v>156</v>
      </c>
      <c r="E207" s="175" t="s">
        <v>364</v>
      </c>
      <c r="F207" s="176" t="s">
        <v>365</v>
      </c>
      <c r="G207" s="177" t="s">
        <v>205</v>
      </c>
      <c r="H207" s="178">
        <v>8</v>
      </c>
      <c r="I207" s="179"/>
      <c r="J207" s="180">
        <f>ROUND(I207*H207,2)</f>
        <v>0</v>
      </c>
      <c r="K207" s="176" t="s">
        <v>160</v>
      </c>
      <c r="L207" s="40"/>
      <c r="M207" s="181" t="s">
        <v>19</v>
      </c>
      <c r="N207" s="182" t="s">
        <v>44</v>
      </c>
      <c r="O207" s="65"/>
      <c r="P207" s="183">
        <f>O207*H207</f>
        <v>0</v>
      </c>
      <c r="Q207" s="183">
        <v>1.0000000000000001E-5</v>
      </c>
      <c r="R207" s="183">
        <f>Q207*H207</f>
        <v>8.0000000000000007E-5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212</v>
      </c>
      <c r="AT207" s="185" t="s">
        <v>156</v>
      </c>
      <c r="AU207" s="185" t="s">
        <v>83</v>
      </c>
      <c r="AY207" s="18" t="s">
        <v>153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81</v>
      </c>
      <c r="BK207" s="186">
        <f>ROUND(I207*H207,2)</f>
        <v>0</v>
      </c>
      <c r="BL207" s="18" t="s">
        <v>212</v>
      </c>
      <c r="BM207" s="185" t="s">
        <v>366</v>
      </c>
    </row>
    <row r="208" spans="1:65" s="2" customFormat="1" ht="11.25">
      <c r="A208" s="35"/>
      <c r="B208" s="36"/>
      <c r="C208" s="37"/>
      <c r="D208" s="187" t="s">
        <v>163</v>
      </c>
      <c r="E208" s="37"/>
      <c r="F208" s="188" t="s">
        <v>367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163</v>
      </c>
      <c r="AU208" s="18" t="s">
        <v>83</v>
      </c>
    </row>
    <row r="209" spans="1:65" s="2" customFormat="1" ht="49.15" customHeight="1">
      <c r="A209" s="35"/>
      <c r="B209" s="36"/>
      <c r="C209" s="174" t="s">
        <v>368</v>
      </c>
      <c r="D209" s="174" t="s">
        <v>156</v>
      </c>
      <c r="E209" s="175" t="s">
        <v>754</v>
      </c>
      <c r="F209" s="176" t="s">
        <v>755</v>
      </c>
      <c r="G209" s="177" t="s">
        <v>249</v>
      </c>
      <c r="H209" s="178">
        <v>1.0999999999999999E-2</v>
      </c>
      <c r="I209" s="179"/>
      <c r="J209" s="180">
        <f>ROUND(I209*H209,2)</f>
        <v>0</v>
      </c>
      <c r="K209" s="176" t="s">
        <v>160</v>
      </c>
      <c r="L209" s="40"/>
      <c r="M209" s="181" t="s">
        <v>19</v>
      </c>
      <c r="N209" s="182" t="s">
        <v>44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212</v>
      </c>
      <c r="AT209" s="185" t="s">
        <v>156</v>
      </c>
      <c r="AU209" s="185" t="s">
        <v>83</v>
      </c>
      <c r="AY209" s="18" t="s">
        <v>153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81</v>
      </c>
      <c r="BK209" s="186">
        <f>ROUND(I209*H209,2)</f>
        <v>0</v>
      </c>
      <c r="BL209" s="18" t="s">
        <v>212</v>
      </c>
      <c r="BM209" s="185" t="s">
        <v>756</v>
      </c>
    </row>
    <row r="210" spans="1:65" s="2" customFormat="1" ht="11.25">
      <c r="A210" s="35"/>
      <c r="B210" s="36"/>
      <c r="C210" s="37"/>
      <c r="D210" s="187" t="s">
        <v>163</v>
      </c>
      <c r="E210" s="37"/>
      <c r="F210" s="188" t="s">
        <v>757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163</v>
      </c>
      <c r="AU210" s="18" t="s">
        <v>83</v>
      </c>
    </row>
    <row r="211" spans="1:65" s="12" customFormat="1" ht="22.9" customHeight="1">
      <c r="B211" s="158"/>
      <c r="C211" s="159"/>
      <c r="D211" s="160" t="s">
        <v>72</v>
      </c>
      <c r="E211" s="172" t="s">
        <v>373</v>
      </c>
      <c r="F211" s="172" t="s">
        <v>374</v>
      </c>
      <c r="G211" s="159"/>
      <c r="H211" s="159"/>
      <c r="I211" s="162"/>
      <c r="J211" s="173">
        <f>BK211</f>
        <v>0</v>
      </c>
      <c r="K211" s="159"/>
      <c r="L211" s="164"/>
      <c r="M211" s="165"/>
      <c r="N211" s="166"/>
      <c r="O211" s="166"/>
      <c r="P211" s="167">
        <f>SUM(P212:P248)</f>
        <v>0</v>
      </c>
      <c r="Q211" s="166"/>
      <c r="R211" s="167">
        <f>SUM(R212:R248)</f>
        <v>7.1980000000000002E-2</v>
      </c>
      <c r="S211" s="166"/>
      <c r="T211" s="168">
        <f>SUM(T212:T248)</f>
        <v>4.9439999999999998E-2</v>
      </c>
      <c r="AR211" s="169" t="s">
        <v>83</v>
      </c>
      <c r="AT211" s="170" t="s">
        <v>72</v>
      </c>
      <c r="AU211" s="170" t="s">
        <v>81</v>
      </c>
      <c r="AY211" s="169" t="s">
        <v>153</v>
      </c>
      <c r="BK211" s="171">
        <f>SUM(BK212:BK248)</f>
        <v>0</v>
      </c>
    </row>
    <row r="212" spans="1:65" s="2" customFormat="1" ht="16.5" customHeight="1">
      <c r="A212" s="35"/>
      <c r="B212" s="36"/>
      <c r="C212" s="174" t="s">
        <v>375</v>
      </c>
      <c r="D212" s="174" t="s">
        <v>156</v>
      </c>
      <c r="E212" s="175" t="s">
        <v>376</v>
      </c>
      <c r="F212" s="176" t="s">
        <v>377</v>
      </c>
      <c r="G212" s="177" t="s">
        <v>211</v>
      </c>
      <c r="H212" s="178">
        <v>3</v>
      </c>
      <c r="I212" s="179"/>
      <c r="J212" s="180">
        <f>ROUND(I212*H212,2)</f>
        <v>0</v>
      </c>
      <c r="K212" s="176" t="s">
        <v>160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4.8999999999999998E-4</v>
      </c>
      <c r="T212" s="184">
        <f>S212*H212</f>
        <v>1.47E-3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378</v>
      </c>
    </row>
    <row r="213" spans="1:65" s="2" customFormat="1" ht="11.25">
      <c r="A213" s="35"/>
      <c r="B213" s="36"/>
      <c r="C213" s="37"/>
      <c r="D213" s="187" t="s">
        <v>163</v>
      </c>
      <c r="E213" s="37"/>
      <c r="F213" s="188" t="s">
        <v>379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163</v>
      </c>
      <c r="AU213" s="18" t="s">
        <v>83</v>
      </c>
    </row>
    <row r="214" spans="1:65" s="13" customFormat="1" ht="11.25">
      <c r="B214" s="192"/>
      <c r="C214" s="193"/>
      <c r="D214" s="194" t="s">
        <v>165</v>
      </c>
      <c r="E214" s="195" t="s">
        <v>19</v>
      </c>
      <c r="F214" s="196" t="s">
        <v>380</v>
      </c>
      <c r="G214" s="193"/>
      <c r="H214" s="197">
        <v>3</v>
      </c>
      <c r="I214" s="198"/>
      <c r="J214" s="193"/>
      <c r="K214" s="193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165</v>
      </c>
      <c r="AU214" s="203" t="s">
        <v>83</v>
      </c>
      <c r="AV214" s="13" t="s">
        <v>83</v>
      </c>
      <c r="AW214" s="13" t="s">
        <v>34</v>
      </c>
      <c r="AX214" s="13" t="s">
        <v>81</v>
      </c>
      <c r="AY214" s="203" t="s">
        <v>153</v>
      </c>
    </row>
    <row r="215" spans="1:65" s="2" customFormat="1" ht="16.5" customHeight="1">
      <c r="A215" s="35"/>
      <c r="B215" s="36"/>
      <c r="C215" s="174" t="s">
        <v>381</v>
      </c>
      <c r="D215" s="174" t="s">
        <v>156</v>
      </c>
      <c r="E215" s="175" t="s">
        <v>382</v>
      </c>
      <c r="F215" s="176" t="s">
        <v>383</v>
      </c>
      <c r="G215" s="177" t="s">
        <v>384</v>
      </c>
      <c r="H215" s="178">
        <v>1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1.56E-3</v>
      </c>
      <c r="T215" s="184">
        <f>S215*H215</f>
        <v>1.56E-3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385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386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16.5" customHeight="1">
      <c r="A217" s="35"/>
      <c r="B217" s="36"/>
      <c r="C217" s="174" t="s">
        <v>387</v>
      </c>
      <c r="D217" s="174" t="s">
        <v>156</v>
      </c>
      <c r="E217" s="175" t="s">
        <v>388</v>
      </c>
      <c r="F217" s="176" t="s">
        <v>389</v>
      </c>
      <c r="G217" s="177" t="s">
        <v>211</v>
      </c>
      <c r="H217" s="178">
        <v>1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7.62E-3</v>
      </c>
      <c r="T217" s="184">
        <f>S217*H217</f>
        <v>7.62E-3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390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391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2" customFormat="1" ht="24.2" customHeight="1">
      <c r="A219" s="35"/>
      <c r="B219" s="36"/>
      <c r="C219" s="174" t="s">
        <v>392</v>
      </c>
      <c r="D219" s="174" t="s">
        <v>156</v>
      </c>
      <c r="E219" s="175" t="s">
        <v>393</v>
      </c>
      <c r="F219" s="176" t="s">
        <v>394</v>
      </c>
      <c r="G219" s="177" t="s">
        <v>384</v>
      </c>
      <c r="H219" s="178">
        <v>1</v>
      </c>
      <c r="I219" s="179"/>
      <c r="J219" s="180">
        <f>ROUND(I219*H219,2)</f>
        <v>0</v>
      </c>
      <c r="K219" s="176" t="s">
        <v>160</v>
      </c>
      <c r="L219" s="40"/>
      <c r="M219" s="181" t="s">
        <v>19</v>
      </c>
      <c r="N219" s="182" t="s">
        <v>44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1.933E-2</v>
      </c>
      <c r="T219" s="184">
        <f>S219*H219</f>
        <v>1.933E-2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212</v>
      </c>
      <c r="AT219" s="185" t="s">
        <v>156</v>
      </c>
      <c r="AU219" s="185" t="s">
        <v>83</v>
      </c>
      <c r="AY219" s="18" t="s">
        <v>153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81</v>
      </c>
      <c r="BK219" s="186">
        <f>ROUND(I219*H219,2)</f>
        <v>0</v>
      </c>
      <c r="BL219" s="18" t="s">
        <v>212</v>
      </c>
      <c r="BM219" s="185" t="s">
        <v>395</v>
      </c>
    </row>
    <row r="220" spans="1:65" s="2" customFormat="1" ht="11.25">
      <c r="A220" s="35"/>
      <c r="B220" s="36"/>
      <c r="C220" s="37"/>
      <c r="D220" s="187" t="s">
        <v>163</v>
      </c>
      <c r="E220" s="37"/>
      <c r="F220" s="188" t="s">
        <v>396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163</v>
      </c>
      <c r="AU220" s="18" t="s">
        <v>83</v>
      </c>
    </row>
    <row r="221" spans="1:65" s="2" customFormat="1" ht="21.75" customHeight="1">
      <c r="A221" s="35"/>
      <c r="B221" s="36"/>
      <c r="C221" s="174" t="s">
        <v>397</v>
      </c>
      <c r="D221" s="174" t="s">
        <v>156</v>
      </c>
      <c r="E221" s="175" t="s">
        <v>398</v>
      </c>
      <c r="F221" s="176" t="s">
        <v>399</v>
      </c>
      <c r="G221" s="177" t="s">
        <v>384</v>
      </c>
      <c r="H221" s="178">
        <v>1</v>
      </c>
      <c r="I221" s="179"/>
      <c r="J221" s="180">
        <f>ROUND(I221*H221,2)</f>
        <v>0</v>
      </c>
      <c r="K221" s="176" t="s">
        <v>160</v>
      </c>
      <c r="L221" s="40"/>
      <c r="M221" s="181" t="s">
        <v>19</v>
      </c>
      <c r="N221" s="182" t="s">
        <v>44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1.9460000000000002E-2</v>
      </c>
      <c r="T221" s="184">
        <f>S221*H221</f>
        <v>1.9460000000000002E-2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212</v>
      </c>
      <c r="AT221" s="185" t="s">
        <v>156</v>
      </c>
      <c r="AU221" s="185" t="s">
        <v>83</v>
      </c>
      <c r="AY221" s="18" t="s">
        <v>153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81</v>
      </c>
      <c r="BK221" s="186">
        <f>ROUND(I221*H221,2)</f>
        <v>0</v>
      </c>
      <c r="BL221" s="18" t="s">
        <v>212</v>
      </c>
      <c r="BM221" s="185" t="s">
        <v>400</v>
      </c>
    </row>
    <row r="222" spans="1:65" s="2" customFormat="1" ht="11.25">
      <c r="A222" s="35"/>
      <c r="B222" s="36"/>
      <c r="C222" s="37"/>
      <c r="D222" s="187" t="s">
        <v>163</v>
      </c>
      <c r="E222" s="37"/>
      <c r="F222" s="188" t="s">
        <v>401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163</v>
      </c>
      <c r="AU222" s="18" t="s">
        <v>83</v>
      </c>
    </row>
    <row r="223" spans="1:65" s="2" customFormat="1" ht="24.2" customHeight="1">
      <c r="A223" s="35"/>
      <c r="B223" s="36"/>
      <c r="C223" s="174" t="s">
        <v>402</v>
      </c>
      <c r="D223" s="174" t="s">
        <v>156</v>
      </c>
      <c r="E223" s="175" t="s">
        <v>403</v>
      </c>
      <c r="F223" s="176" t="s">
        <v>404</v>
      </c>
      <c r="G223" s="177" t="s">
        <v>384</v>
      </c>
      <c r="H223" s="178">
        <v>3</v>
      </c>
      <c r="I223" s="179"/>
      <c r="J223" s="180">
        <f>ROUND(I223*H223,2)</f>
        <v>0</v>
      </c>
      <c r="K223" s="176" t="s">
        <v>160</v>
      </c>
      <c r="L223" s="40"/>
      <c r="M223" s="181" t="s">
        <v>19</v>
      </c>
      <c r="N223" s="182" t="s">
        <v>44</v>
      </c>
      <c r="O223" s="65"/>
      <c r="P223" s="183">
        <f>O223*H223</f>
        <v>0</v>
      </c>
      <c r="Q223" s="183">
        <v>2.4000000000000001E-4</v>
      </c>
      <c r="R223" s="183">
        <f>Q223*H223</f>
        <v>7.2000000000000005E-4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212</v>
      </c>
      <c r="AT223" s="185" t="s">
        <v>156</v>
      </c>
      <c r="AU223" s="185" t="s">
        <v>83</v>
      </c>
      <c r="AY223" s="18" t="s">
        <v>153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81</v>
      </c>
      <c r="BK223" s="186">
        <f>ROUND(I223*H223,2)</f>
        <v>0</v>
      </c>
      <c r="BL223" s="18" t="s">
        <v>212</v>
      </c>
      <c r="BM223" s="185" t="s">
        <v>405</v>
      </c>
    </row>
    <row r="224" spans="1:65" s="2" customFormat="1" ht="11.25">
      <c r="A224" s="35"/>
      <c r="B224" s="36"/>
      <c r="C224" s="37"/>
      <c r="D224" s="187" t="s">
        <v>163</v>
      </c>
      <c r="E224" s="37"/>
      <c r="F224" s="188" t="s">
        <v>406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163</v>
      </c>
      <c r="AU224" s="18" t="s">
        <v>83</v>
      </c>
    </row>
    <row r="225" spans="1:65" s="13" customFormat="1" ht="11.25">
      <c r="B225" s="192"/>
      <c r="C225" s="193"/>
      <c r="D225" s="194" t="s">
        <v>165</v>
      </c>
      <c r="E225" s="195" t="s">
        <v>19</v>
      </c>
      <c r="F225" s="196" t="s">
        <v>407</v>
      </c>
      <c r="G225" s="193"/>
      <c r="H225" s="197">
        <v>3</v>
      </c>
      <c r="I225" s="198"/>
      <c r="J225" s="193"/>
      <c r="K225" s="193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165</v>
      </c>
      <c r="AU225" s="203" t="s">
        <v>83</v>
      </c>
      <c r="AV225" s="13" t="s">
        <v>83</v>
      </c>
      <c r="AW225" s="13" t="s">
        <v>34</v>
      </c>
      <c r="AX225" s="13" t="s">
        <v>81</v>
      </c>
      <c r="AY225" s="203" t="s">
        <v>153</v>
      </c>
    </row>
    <row r="226" spans="1:65" s="2" customFormat="1" ht="24.2" customHeight="1">
      <c r="A226" s="35"/>
      <c r="B226" s="36"/>
      <c r="C226" s="215" t="s">
        <v>408</v>
      </c>
      <c r="D226" s="215" t="s">
        <v>298</v>
      </c>
      <c r="E226" s="216" t="s">
        <v>409</v>
      </c>
      <c r="F226" s="217" t="s">
        <v>410</v>
      </c>
      <c r="G226" s="218" t="s">
        <v>205</v>
      </c>
      <c r="H226" s="219">
        <v>1.5</v>
      </c>
      <c r="I226" s="220"/>
      <c r="J226" s="221">
        <f>ROUND(I226*H226,2)</f>
        <v>0</v>
      </c>
      <c r="K226" s="217" t="s">
        <v>160</v>
      </c>
      <c r="L226" s="222"/>
      <c r="M226" s="223" t="s">
        <v>19</v>
      </c>
      <c r="N226" s="224" t="s">
        <v>44</v>
      </c>
      <c r="O226" s="65"/>
      <c r="P226" s="183">
        <f>O226*H226</f>
        <v>0</v>
      </c>
      <c r="Q226" s="183">
        <v>1.8000000000000001E-4</v>
      </c>
      <c r="R226" s="183">
        <f>Q226*H226</f>
        <v>2.7E-4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302</v>
      </c>
      <c r="AT226" s="185" t="s">
        <v>298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411</v>
      </c>
    </row>
    <row r="227" spans="1:65" s="2" customFormat="1" ht="37.9" customHeight="1">
      <c r="A227" s="35"/>
      <c r="B227" s="36"/>
      <c r="C227" s="174" t="s">
        <v>412</v>
      </c>
      <c r="D227" s="174" t="s">
        <v>156</v>
      </c>
      <c r="E227" s="175" t="s">
        <v>413</v>
      </c>
      <c r="F227" s="176" t="s">
        <v>414</v>
      </c>
      <c r="G227" s="177" t="s">
        <v>384</v>
      </c>
      <c r="H227" s="178">
        <v>1</v>
      </c>
      <c r="I227" s="179"/>
      <c r="J227" s="180">
        <f>ROUND(I227*H227,2)</f>
        <v>0</v>
      </c>
      <c r="K227" s="176" t="s">
        <v>160</v>
      </c>
      <c r="L227" s="40"/>
      <c r="M227" s="181" t="s">
        <v>19</v>
      </c>
      <c r="N227" s="182" t="s">
        <v>44</v>
      </c>
      <c r="O227" s="65"/>
      <c r="P227" s="183">
        <f>O227*H227</f>
        <v>0</v>
      </c>
      <c r="Q227" s="183">
        <v>1.387E-2</v>
      </c>
      <c r="R227" s="183">
        <f>Q227*H227</f>
        <v>1.387E-2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212</v>
      </c>
      <c r="AT227" s="185" t="s">
        <v>156</v>
      </c>
      <c r="AU227" s="185" t="s">
        <v>83</v>
      </c>
      <c r="AY227" s="18" t="s">
        <v>153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81</v>
      </c>
      <c r="BK227" s="186">
        <f>ROUND(I227*H227,2)</f>
        <v>0</v>
      </c>
      <c r="BL227" s="18" t="s">
        <v>212</v>
      </c>
      <c r="BM227" s="185" t="s">
        <v>415</v>
      </c>
    </row>
    <row r="228" spans="1:65" s="2" customFormat="1" ht="11.25">
      <c r="A228" s="35"/>
      <c r="B228" s="36"/>
      <c r="C228" s="37"/>
      <c r="D228" s="187" t="s">
        <v>163</v>
      </c>
      <c r="E228" s="37"/>
      <c r="F228" s="188" t="s">
        <v>416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163</v>
      </c>
      <c r="AU228" s="18" t="s">
        <v>83</v>
      </c>
    </row>
    <row r="229" spans="1:65" s="2" customFormat="1" ht="24.2" customHeight="1">
      <c r="A229" s="35"/>
      <c r="B229" s="36"/>
      <c r="C229" s="174" t="s">
        <v>417</v>
      </c>
      <c r="D229" s="174" t="s">
        <v>156</v>
      </c>
      <c r="E229" s="175" t="s">
        <v>418</v>
      </c>
      <c r="F229" s="176" t="s">
        <v>419</v>
      </c>
      <c r="G229" s="177" t="s">
        <v>211</v>
      </c>
      <c r="H229" s="178">
        <v>1</v>
      </c>
      <c r="I229" s="179"/>
      <c r="J229" s="180">
        <f>ROUND(I229*H229,2)</f>
        <v>0</v>
      </c>
      <c r="K229" s="176" t="s">
        <v>160</v>
      </c>
      <c r="L229" s="40"/>
      <c r="M229" s="181" t="s">
        <v>19</v>
      </c>
      <c r="N229" s="182" t="s">
        <v>44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212</v>
      </c>
      <c r="AT229" s="185" t="s">
        <v>156</v>
      </c>
      <c r="AU229" s="185" t="s">
        <v>83</v>
      </c>
      <c r="AY229" s="18" t="s">
        <v>153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81</v>
      </c>
      <c r="BK229" s="186">
        <f>ROUND(I229*H229,2)</f>
        <v>0</v>
      </c>
      <c r="BL229" s="18" t="s">
        <v>212</v>
      </c>
      <c r="BM229" s="185" t="s">
        <v>420</v>
      </c>
    </row>
    <row r="230" spans="1:65" s="2" customFormat="1" ht="11.25">
      <c r="A230" s="35"/>
      <c r="B230" s="36"/>
      <c r="C230" s="37"/>
      <c r="D230" s="187" t="s">
        <v>163</v>
      </c>
      <c r="E230" s="37"/>
      <c r="F230" s="188" t="s">
        <v>421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163</v>
      </c>
      <c r="AU230" s="18" t="s">
        <v>83</v>
      </c>
    </row>
    <row r="231" spans="1:65" s="2" customFormat="1" ht="16.5" customHeight="1">
      <c r="A231" s="35"/>
      <c r="B231" s="36"/>
      <c r="C231" s="215" t="s">
        <v>422</v>
      </c>
      <c r="D231" s="215" t="s">
        <v>298</v>
      </c>
      <c r="E231" s="216" t="s">
        <v>423</v>
      </c>
      <c r="F231" s="217" t="s">
        <v>424</v>
      </c>
      <c r="G231" s="218" t="s">
        <v>211</v>
      </c>
      <c r="H231" s="219">
        <v>1</v>
      </c>
      <c r="I231" s="220"/>
      <c r="J231" s="221">
        <f>ROUND(I231*H231,2)</f>
        <v>0</v>
      </c>
      <c r="K231" s="217" t="s">
        <v>160</v>
      </c>
      <c r="L231" s="222"/>
      <c r="M231" s="223" t="s">
        <v>19</v>
      </c>
      <c r="N231" s="224" t="s">
        <v>44</v>
      </c>
      <c r="O231" s="65"/>
      <c r="P231" s="183">
        <f>O231*H231</f>
        <v>0</v>
      </c>
      <c r="Q231" s="183">
        <v>2.3999999999999998E-3</v>
      </c>
      <c r="R231" s="183">
        <f>Q231*H231</f>
        <v>2.3999999999999998E-3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302</v>
      </c>
      <c r="AT231" s="185" t="s">
        <v>298</v>
      </c>
      <c r="AU231" s="185" t="s">
        <v>83</v>
      </c>
      <c r="AY231" s="18" t="s">
        <v>153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81</v>
      </c>
      <c r="BK231" s="186">
        <f>ROUND(I231*H231,2)</f>
        <v>0</v>
      </c>
      <c r="BL231" s="18" t="s">
        <v>212</v>
      </c>
      <c r="BM231" s="185" t="s">
        <v>425</v>
      </c>
    </row>
    <row r="232" spans="1:65" s="2" customFormat="1" ht="16.5" customHeight="1">
      <c r="A232" s="35"/>
      <c r="B232" s="36"/>
      <c r="C232" s="174" t="s">
        <v>426</v>
      </c>
      <c r="D232" s="174" t="s">
        <v>156</v>
      </c>
      <c r="E232" s="175" t="s">
        <v>427</v>
      </c>
      <c r="F232" s="176" t="s">
        <v>428</v>
      </c>
      <c r="G232" s="177" t="s">
        <v>384</v>
      </c>
      <c r="H232" s="178">
        <v>1</v>
      </c>
      <c r="I232" s="179"/>
      <c r="J232" s="180">
        <f>ROUND(I232*H232,2)</f>
        <v>0</v>
      </c>
      <c r="K232" s="176" t="s">
        <v>160</v>
      </c>
      <c r="L232" s="40"/>
      <c r="M232" s="181" t="s">
        <v>19</v>
      </c>
      <c r="N232" s="182" t="s">
        <v>44</v>
      </c>
      <c r="O232" s="65"/>
      <c r="P232" s="183">
        <f>O232*H232</f>
        <v>0</v>
      </c>
      <c r="Q232" s="183">
        <v>5.8300000000000001E-3</v>
      </c>
      <c r="R232" s="183">
        <f>Q232*H232</f>
        <v>5.8300000000000001E-3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212</v>
      </c>
      <c r="AT232" s="185" t="s">
        <v>156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429</v>
      </c>
    </row>
    <row r="233" spans="1:65" s="2" customFormat="1" ht="11.25">
      <c r="A233" s="35"/>
      <c r="B233" s="36"/>
      <c r="C233" s="37"/>
      <c r="D233" s="187" t="s">
        <v>163</v>
      </c>
      <c r="E233" s="37"/>
      <c r="F233" s="188" t="s">
        <v>430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163</v>
      </c>
      <c r="AU233" s="18" t="s">
        <v>83</v>
      </c>
    </row>
    <row r="234" spans="1:65" s="2" customFormat="1" ht="24.2" customHeight="1">
      <c r="A234" s="35"/>
      <c r="B234" s="36"/>
      <c r="C234" s="215" t="s">
        <v>431</v>
      </c>
      <c r="D234" s="215" t="s">
        <v>298</v>
      </c>
      <c r="E234" s="216" t="s">
        <v>432</v>
      </c>
      <c r="F234" s="217" t="s">
        <v>433</v>
      </c>
      <c r="G234" s="218" t="s">
        <v>211</v>
      </c>
      <c r="H234" s="219">
        <v>1</v>
      </c>
      <c r="I234" s="220"/>
      <c r="J234" s="221">
        <f>ROUND(I234*H234,2)</f>
        <v>0</v>
      </c>
      <c r="K234" s="217" t="s">
        <v>206</v>
      </c>
      <c r="L234" s="222"/>
      <c r="M234" s="223" t="s">
        <v>19</v>
      </c>
      <c r="N234" s="224" t="s">
        <v>44</v>
      </c>
      <c r="O234" s="65"/>
      <c r="P234" s="183">
        <f>O234*H234</f>
        <v>0</v>
      </c>
      <c r="Q234" s="183">
        <v>1.2999999999999999E-2</v>
      </c>
      <c r="R234" s="183">
        <f>Q234*H234</f>
        <v>1.2999999999999999E-2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302</v>
      </c>
      <c r="AT234" s="185" t="s">
        <v>298</v>
      </c>
      <c r="AU234" s="185" t="s">
        <v>83</v>
      </c>
      <c r="AY234" s="18" t="s">
        <v>153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81</v>
      </c>
      <c r="BK234" s="186">
        <f>ROUND(I234*H234,2)</f>
        <v>0</v>
      </c>
      <c r="BL234" s="18" t="s">
        <v>212</v>
      </c>
      <c r="BM234" s="185" t="s">
        <v>434</v>
      </c>
    </row>
    <row r="235" spans="1:65" s="13" customFormat="1" ht="11.25">
      <c r="B235" s="192"/>
      <c r="C235" s="193"/>
      <c r="D235" s="194" t="s">
        <v>165</v>
      </c>
      <c r="E235" s="195" t="s">
        <v>19</v>
      </c>
      <c r="F235" s="196" t="s">
        <v>435</v>
      </c>
      <c r="G235" s="193"/>
      <c r="H235" s="197">
        <v>1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165</v>
      </c>
      <c r="AU235" s="203" t="s">
        <v>83</v>
      </c>
      <c r="AV235" s="13" t="s">
        <v>83</v>
      </c>
      <c r="AW235" s="13" t="s">
        <v>34</v>
      </c>
      <c r="AX235" s="13" t="s">
        <v>81</v>
      </c>
      <c r="AY235" s="203" t="s">
        <v>153</v>
      </c>
    </row>
    <row r="236" spans="1:65" s="2" customFormat="1" ht="33" customHeight="1">
      <c r="A236" s="35"/>
      <c r="B236" s="36"/>
      <c r="C236" s="174" t="s">
        <v>436</v>
      </c>
      <c r="D236" s="174" t="s">
        <v>156</v>
      </c>
      <c r="E236" s="175" t="s">
        <v>437</v>
      </c>
      <c r="F236" s="176" t="s">
        <v>438</v>
      </c>
      <c r="G236" s="177" t="s">
        <v>211</v>
      </c>
      <c r="H236" s="178">
        <v>1</v>
      </c>
      <c r="I236" s="179"/>
      <c r="J236" s="180">
        <f>ROUND(I236*H236,2)</f>
        <v>0</v>
      </c>
      <c r="K236" s="176" t="s">
        <v>206</v>
      </c>
      <c r="L236" s="40"/>
      <c r="M236" s="181" t="s">
        <v>19</v>
      </c>
      <c r="N236" s="182" t="s">
        <v>44</v>
      </c>
      <c r="O236" s="65"/>
      <c r="P236" s="183">
        <f>O236*H236</f>
        <v>0</v>
      </c>
      <c r="Q236" s="183">
        <v>2.8500000000000001E-3</v>
      </c>
      <c r="R236" s="183">
        <f>Q236*H236</f>
        <v>2.8500000000000001E-3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212</v>
      </c>
      <c r="AT236" s="185" t="s">
        <v>156</v>
      </c>
      <c r="AU236" s="185" t="s">
        <v>83</v>
      </c>
      <c r="AY236" s="18" t="s">
        <v>153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81</v>
      </c>
      <c r="BK236" s="186">
        <f>ROUND(I236*H236,2)</f>
        <v>0</v>
      </c>
      <c r="BL236" s="18" t="s">
        <v>212</v>
      </c>
      <c r="BM236" s="185" t="s">
        <v>439</v>
      </c>
    </row>
    <row r="237" spans="1:65" s="2" customFormat="1" ht="24.2" customHeight="1">
      <c r="A237" s="35"/>
      <c r="B237" s="36"/>
      <c r="C237" s="174" t="s">
        <v>440</v>
      </c>
      <c r="D237" s="174" t="s">
        <v>156</v>
      </c>
      <c r="E237" s="175" t="s">
        <v>441</v>
      </c>
      <c r="F237" s="176" t="s">
        <v>442</v>
      </c>
      <c r="G237" s="177" t="s">
        <v>384</v>
      </c>
      <c r="H237" s="178">
        <v>1</v>
      </c>
      <c r="I237" s="179"/>
      <c r="J237" s="180">
        <f>ROUND(I237*H237,2)</f>
        <v>0</v>
      </c>
      <c r="K237" s="176" t="s">
        <v>206</v>
      </c>
      <c r="L237" s="40"/>
      <c r="M237" s="181" t="s">
        <v>19</v>
      </c>
      <c r="N237" s="182" t="s">
        <v>44</v>
      </c>
      <c r="O237" s="65"/>
      <c r="P237" s="183">
        <f>O237*H237</f>
        <v>0</v>
      </c>
      <c r="Q237" s="183">
        <v>1.736E-2</v>
      </c>
      <c r="R237" s="183">
        <f>Q237*H237</f>
        <v>1.736E-2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212</v>
      </c>
      <c r="AT237" s="185" t="s">
        <v>156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443</v>
      </c>
    </row>
    <row r="238" spans="1:65" s="2" customFormat="1" ht="24.2" customHeight="1">
      <c r="A238" s="35"/>
      <c r="B238" s="36"/>
      <c r="C238" s="174" t="s">
        <v>444</v>
      </c>
      <c r="D238" s="174" t="s">
        <v>156</v>
      </c>
      <c r="E238" s="175" t="s">
        <v>445</v>
      </c>
      <c r="F238" s="176" t="s">
        <v>446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206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2.14E-3</v>
      </c>
      <c r="R238" s="183">
        <f>Q238*H238</f>
        <v>2.14E-3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447</v>
      </c>
    </row>
    <row r="239" spans="1:65" s="13" customFormat="1" ht="22.5">
      <c r="B239" s="192"/>
      <c r="C239" s="193"/>
      <c r="D239" s="194" t="s">
        <v>165</v>
      </c>
      <c r="E239" s="195" t="s">
        <v>19</v>
      </c>
      <c r="F239" s="196" t="s">
        <v>448</v>
      </c>
      <c r="G239" s="193"/>
      <c r="H239" s="197">
        <v>1</v>
      </c>
      <c r="I239" s="198"/>
      <c r="J239" s="193"/>
      <c r="K239" s="193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165</v>
      </c>
      <c r="AU239" s="203" t="s">
        <v>83</v>
      </c>
      <c r="AV239" s="13" t="s">
        <v>83</v>
      </c>
      <c r="AW239" s="13" t="s">
        <v>34</v>
      </c>
      <c r="AX239" s="13" t="s">
        <v>81</v>
      </c>
      <c r="AY239" s="203" t="s">
        <v>153</v>
      </c>
    </row>
    <row r="240" spans="1:65" s="2" customFormat="1" ht="33" customHeight="1">
      <c r="A240" s="35"/>
      <c r="B240" s="36"/>
      <c r="C240" s="174" t="s">
        <v>449</v>
      </c>
      <c r="D240" s="174" t="s">
        <v>156</v>
      </c>
      <c r="E240" s="175" t="s">
        <v>450</v>
      </c>
      <c r="F240" s="176" t="s">
        <v>451</v>
      </c>
      <c r="G240" s="177" t="s">
        <v>384</v>
      </c>
      <c r="H240" s="178">
        <v>1</v>
      </c>
      <c r="I240" s="179"/>
      <c r="J240" s="180">
        <f>ROUND(I240*H240,2)</f>
        <v>0</v>
      </c>
      <c r="K240" s="176" t="s">
        <v>206</v>
      </c>
      <c r="L240" s="40"/>
      <c r="M240" s="181" t="s">
        <v>19</v>
      </c>
      <c r="N240" s="182" t="s">
        <v>44</v>
      </c>
      <c r="O240" s="65"/>
      <c r="P240" s="183">
        <f>O240*H240</f>
        <v>0</v>
      </c>
      <c r="Q240" s="183">
        <v>1.0460000000000001E-2</v>
      </c>
      <c r="R240" s="183">
        <f>Q240*H240</f>
        <v>1.0460000000000001E-2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212</v>
      </c>
      <c r="AT240" s="185" t="s">
        <v>156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452</v>
      </c>
    </row>
    <row r="241" spans="1:65" s="13" customFormat="1" ht="22.5">
      <c r="B241" s="192"/>
      <c r="C241" s="193"/>
      <c r="D241" s="194" t="s">
        <v>165</v>
      </c>
      <c r="E241" s="195" t="s">
        <v>19</v>
      </c>
      <c r="F241" s="196" t="s">
        <v>453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454</v>
      </c>
      <c r="D242" s="174" t="s">
        <v>156</v>
      </c>
      <c r="E242" s="175" t="s">
        <v>455</v>
      </c>
      <c r="F242" s="176" t="s">
        <v>456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160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1.2800000000000001E-3</v>
      </c>
      <c r="R242" s="183">
        <f>Q242*H242</f>
        <v>1.2800000000000001E-3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457</v>
      </c>
    </row>
    <row r="243" spans="1:65" s="2" customFormat="1" ht="11.25">
      <c r="A243" s="35"/>
      <c r="B243" s="36"/>
      <c r="C243" s="37"/>
      <c r="D243" s="187" t="s">
        <v>163</v>
      </c>
      <c r="E243" s="37"/>
      <c r="F243" s="188" t="s">
        <v>458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163</v>
      </c>
      <c r="AU243" s="18" t="s">
        <v>83</v>
      </c>
    </row>
    <row r="244" spans="1:65" s="13" customFormat="1" ht="11.25">
      <c r="B244" s="192"/>
      <c r="C244" s="193"/>
      <c r="D244" s="194" t="s">
        <v>165</v>
      </c>
      <c r="E244" s="195" t="s">
        <v>19</v>
      </c>
      <c r="F244" s="196" t="s">
        <v>459</v>
      </c>
      <c r="G244" s="193"/>
      <c r="H244" s="197">
        <v>1</v>
      </c>
      <c r="I244" s="198"/>
      <c r="J244" s="193"/>
      <c r="K244" s="193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165</v>
      </c>
      <c r="AU244" s="203" t="s">
        <v>83</v>
      </c>
      <c r="AV244" s="13" t="s">
        <v>83</v>
      </c>
      <c r="AW244" s="13" t="s">
        <v>34</v>
      </c>
      <c r="AX244" s="13" t="s">
        <v>81</v>
      </c>
      <c r="AY244" s="203" t="s">
        <v>153</v>
      </c>
    </row>
    <row r="245" spans="1:65" s="2" customFormat="1" ht="24.2" customHeight="1">
      <c r="A245" s="35"/>
      <c r="B245" s="36"/>
      <c r="C245" s="174" t="s">
        <v>460</v>
      </c>
      <c r="D245" s="174" t="s">
        <v>156</v>
      </c>
      <c r="E245" s="175" t="s">
        <v>461</v>
      </c>
      <c r="F245" s="176" t="s">
        <v>462</v>
      </c>
      <c r="G245" s="177" t="s">
        <v>384</v>
      </c>
      <c r="H245" s="178">
        <v>1</v>
      </c>
      <c r="I245" s="179"/>
      <c r="J245" s="180">
        <f>ROUND(I245*H245,2)</f>
        <v>0</v>
      </c>
      <c r="K245" s="176" t="s">
        <v>160</v>
      </c>
      <c r="L245" s="40"/>
      <c r="M245" s="181" t="s">
        <v>19</v>
      </c>
      <c r="N245" s="182" t="s">
        <v>44</v>
      </c>
      <c r="O245" s="65"/>
      <c r="P245" s="183">
        <f>O245*H245</f>
        <v>0</v>
      </c>
      <c r="Q245" s="183">
        <v>1.8E-3</v>
      </c>
      <c r="R245" s="183">
        <f>Q245*H245</f>
        <v>1.8E-3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212</v>
      </c>
      <c r="AT245" s="185" t="s">
        <v>156</v>
      </c>
      <c r="AU245" s="185" t="s">
        <v>83</v>
      </c>
      <c r="AY245" s="18" t="s">
        <v>153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81</v>
      </c>
      <c r="BK245" s="186">
        <f>ROUND(I245*H245,2)</f>
        <v>0</v>
      </c>
      <c r="BL245" s="18" t="s">
        <v>212</v>
      </c>
      <c r="BM245" s="185" t="s">
        <v>463</v>
      </c>
    </row>
    <row r="246" spans="1:65" s="2" customFormat="1" ht="11.25">
      <c r="A246" s="35"/>
      <c r="B246" s="36"/>
      <c r="C246" s="37"/>
      <c r="D246" s="187" t="s">
        <v>163</v>
      </c>
      <c r="E246" s="37"/>
      <c r="F246" s="188" t="s">
        <v>464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163</v>
      </c>
      <c r="AU246" s="18" t="s">
        <v>83</v>
      </c>
    </row>
    <row r="247" spans="1:65" s="2" customFormat="1" ht="49.15" customHeight="1">
      <c r="A247" s="35"/>
      <c r="B247" s="36"/>
      <c r="C247" s="174" t="s">
        <v>465</v>
      </c>
      <c r="D247" s="174" t="s">
        <v>156</v>
      </c>
      <c r="E247" s="175" t="s">
        <v>758</v>
      </c>
      <c r="F247" s="176" t="s">
        <v>759</v>
      </c>
      <c r="G247" s="177" t="s">
        <v>249</v>
      </c>
      <c r="H247" s="178">
        <v>7.1999999999999995E-2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760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761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2" customFormat="1" ht="22.9" customHeight="1">
      <c r="B249" s="158"/>
      <c r="C249" s="159"/>
      <c r="D249" s="160" t="s">
        <v>72</v>
      </c>
      <c r="E249" s="172" t="s">
        <v>470</v>
      </c>
      <c r="F249" s="172" t="s">
        <v>471</v>
      </c>
      <c r="G249" s="159"/>
      <c r="H249" s="159"/>
      <c r="I249" s="162"/>
      <c r="J249" s="173">
        <f>BK249</f>
        <v>0</v>
      </c>
      <c r="K249" s="159"/>
      <c r="L249" s="164"/>
      <c r="M249" s="165"/>
      <c r="N249" s="166"/>
      <c r="O249" s="166"/>
      <c r="P249" s="167">
        <f>SUM(P250:P272)</f>
        <v>0</v>
      </c>
      <c r="Q249" s="166"/>
      <c r="R249" s="167">
        <f>SUM(R250:R272)</f>
        <v>1.4600000000000001E-3</v>
      </c>
      <c r="S249" s="166"/>
      <c r="T249" s="168">
        <f>SUM(T250:T272)</f>
        <v>6.2500000000000003E-3</v>
      </c>
      <c r="AR249" s="169" t="s">
        <v>83</v>
      </c>
      <c r="AT249" s="170" t="s">
        <v>72</v>
      </c>
      <c r="AU249" s="170" t="s">
        <v>81</v>
      </c>
      <c r="AY249" s="169" t="s">
        <v>153</v>
      </c>
      <c r="BK249" s="171">
        <f>SUM(BK250:BK272)</f>
        <v>0</v>
      </c>
    </row>
    <row r="250" spans="1:65" s="2" customFormat="1" ht="21.75" customHeight="1">
      <c r="A250" s="35"/>
      <c r="B250" s="36"/>
      <c r="C250" s="174" t="s">
        <v>472</v>
      </c>
      <c r="D250" s="174" t="s">
        <v>156</v>
      </c>
      <c r="E250" s="175" t="s">
        <v>473</v>
      </c>
      <c r="F250" s="176" t="s">
        <v>474</v>
      </c>
      <c r="G250" s="177" t="s">
        <v>211</v>
      </c>
      <c r="H250" s="178">
        <v>4</v>
      </c>
      <c r="I250" s="179"/>
      <c r="J250" s="180">
        <f>ROUND(I250*H250,2)</f>
        <v>0</v>
      </c>
      <c r="K250" s="176" t="s">
        <v>206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0</v>
      </c>
      <c r="R250" s="183">
        <f>Q250*H250</f>
        <v>0</v>
      </c>
      <c r="S250" s="183">
        <v>5.0000000000000002E-5</v>
      </c>
      <c r="T250" s="184">
        <f>S250*H250</f>
        <v>2.0000000000000001E-4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475</v>
      </c>
    </row>
    <row r="251" spans="1:65" s="13" customFormat="1" ht="11.25">
      <c r="B251" s="192"/>
      <c r="C251" s="193"/>
      <c r="D251" s="194" t="s">
        <v>165</v>
      </c>
      <c r="E251" s="195" t="s">
        <v>19</v>
      </c>
      <c r="F251" s="196" t="s">
        <v>476</v>
      </c>
      <c r="G251" s="193"/>
      <c r="H251" s="197">
        <v>4</v>
      </c>
      <c r="I251" s="198"/>
      <c r="J251" s="193"/>
      <c r="K251" s="193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165</v>
      </c>
      <c r="AU251" s="203" t="s">
        <v>83</v>
      </c>
      <c r="AV251" s="13" t="s">
        <v>83</v>
      </c>
      <c r="AW251" s="13" t="s">
        <v>34</v>
      </c>
      <c r="AX251" s="13" t="s">
        <v>81</v>
      </c>
      <c r="AY251" s="203" t="s">
        <v>153</v>
      </c>
    </row>
    <row r="252" spans="1:65" s="2" customFormat="1" ht="24.2" customHeight="1">
      <c r="A252" s="35"/>
      <c r="B252" s="36"/>
      <c r="C252" s="174" t="s">
        <v>477</v>
      </c>
      <c r="D252" s="174" t="s">
        <v>156</v>
      </c>
      <c r="E252" s="175" t="s">
        <v>478</v>
      </c>
      <c r="F252" s="176" t="s">
        <v>479</v>
      </c>
      <c r="G252" s="177" t="s">
        <v>211</v>
      </c>
      <c r="H252" s="178">
        <v>1</v>
      </c>
      <c r="I252" s="179"/>
      <c r="J252" s="180">
        <f>ROUND(I252*H252,2)</f>
        <v>0</v>
      </c>
      <c r="K252" s="176" t="s">
        <v>206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5.0000000000000002E-5</v>
      </c>
      <c r="T252" s="184">
        <f>S252*H252</f>
        <v>5.0000000000000002E-5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480</v>
      </c>
    </row>
    <row r="253" spans="1:65" s="2" customFormat="1" ht="37.9" customHeight="1">
      <c r="A253" s="35"/>
      <c r="B253" s="36"/>
      <c r="C253" s="174" t="s">
        <v>481</v>
      </c>
      <c r="D253" s="174" t="s">
        <v>156</v>
      </c>
      <c r="E253" s="175" t="s">
        <v>482</v>
      </c>
      <c r="F253" s="176" t="s">
        <v>483</v>
      </c>
      <c r="G253" s="177" t="s">
        <v>211</v>
      </c>
      <c r="H253" s="178">
        <v>3</v>
      </c>
      <c r="I253" s="179"/>
      <c r="J253" s="180">
        <f>ROUND(I253*H253,2)</f>
        <v>0</v>
      </c>
      <c r="K253" s="176" t="s">
        <v>160</v>
      </c>
      <c r="L253" s="40"/>
      <c r="M253" s="181" t="s">
        <v>19</v>
      </c>
      <c r="N253" s="182" t="s">
        <v>44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2E-3</v>
      </c>
      <c r="T253" s="184">
        <f>S253*H253</f>
        <v>6.0000000000000001E-3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212</v>
      </c>
      <c r="AT253" s="185" t="s">
        <v>156</v>
      </c>
      <c r="AU253" s="185" t="s">
        <v>83</v>
      </c>
      <c r="AY253" s="18" t="s">
        <v>153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81</v>
      </c>
      <c r="BK253" s="186">
        <f>ROUND(I253*H253,2)</f>
        <v>0</v>
      </c>
      <c r="BL253" s="18" t="s">
        <v>212</v>
      </c>
      <c r="BM253" s="185" t="s">
        <v>484</v>
      </c>
    </row>
    <row r="254" spans="1:65" s="2" customFormat="1" ht="11.25">
      <c r="A254" s="35"/>
      <c r="B254" s="36"/>
      <c r="C254" s="37"/>
      <c r="D254" s="187" t="s">
        <v>163</v>
      </c>
      <c r="E254" s="37"/>
      <c r="F254" s="188" t="s">
        <v>485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163</v>
      </c>
      <c r="AU254" s="18" t="s">
        <v>83</v>
      </c>
    </row>
    <row r="255" spans="1:65" s="2" customFormat="1" ht="37.9" customHeight="1">
      <c r="A255" s="35"/>
      <c r="B255" s="36"/>
      <c r="C255" s="174" t="s">
        <v>486</v>
      </c>
      <c r="D255" s="174" t="s">
        <v>156</v>
      </c>
      <c r="E255" s="175" t="s">
        <v>487</v>
      </c>
      <c r="F255" s="176" t="s">
        <v>488</v>
      </c>
      <c r="G255" s="177" t="s">
        <v>211</v>
      </c>
      <c r="H255" s="178">
        <v>3</v>
      </c>
      <c r="I255" s="179"/>
      <c r="J255" s="180">
        <f>ROUND(I255*H255,2)</f>
        <v>0</v>
      </c>
      <c r="K255" s="176" t="s">
        <v>160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489</v>
      </c>
    </row>
    <row r="256" spans="1:65" s="2" customFormat="1" ht="11.25">
      <c r="A256" s="35"/>
      <c r="B256" s="36"/>
      <c r="C256" s="37"/>
      <c r="D256" s="187" t="s">
        <v>163</v>
      </c>
      <c r="E256" s="37"/>
      <c r="F256" s="188" t="s">
        <v>490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163</v>
      </c>
      <c r="AU256" s="18" t="s">
        <v>83</v>
      </c>
    </row>
    <row r="257" spans="1:65" s="2" customFormat="1" ht="24.2" customHeight="1">
      <c r="A257" s="35"/>
      <c r="B257" s="36"/>
      <c r="C257" s="215" t="s">
        <v>491</v>
      </c>
      <c r="D257" s="215" t="s">
        <v>298</v>
      </c>
      <c r="E257" s="216" t="s">
        <v>492</v>
      </c>
      <c r="F257" s="217" t="s">
        <v>493</v>
      </c>
      <c r="G257" s="218" t="s">
        <v>211</v>
      </c>
      <c r="H257" s="219">
        <v>3</v>
      </c>
      <c r="I257" s="220"/>
      <c r="J257" s="221">
        <f>ROUND(I257*H257,2)</f>
        <v>0</v>
      </c>
      <c r="K257" s="217" t="s">
        <v>206</v>
      </c>
      <c r="L257" s="222"/>
      <c r="M257" s="223" t="s">
        <v>19</v>
      </c>
      <c r="N257" s="224" t="s">
        <v>44</v>
      </c>
      <c r="O257" s="65"/>
      <c r="P257" s="183">
        <f>O257*H257</f>
        <v>0</v>
      </c>
      <c r="Q257" s="183">
        <v>3.4000000000000002E-4</v>
      </c>
      <c r="R257" s="183">
        <f>Q257*H257</f>
        <v>1.0200000000000001E-3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302</v>
      </c>
      <c r="AT257" s="185" t="s">
        <v>298</v>
      </c>
      <c r="AU257" s="185" t="s">
        <v>83</v>
      </c>
      <c r="AY257" s="18" t="s">
        <v>153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81</v>
      </c>
      <c r="BK257" s="186">
        <f>ROUND(I257*H257,2)</f>
        <v>0</v>
      </c>
      <c r="BL257" s="18" t="s">
        <v>212</v>
      </c>
      <c r="BM257" s="185" t="s">
        <v>494</v>
      </c>
    </row>
    <row r="258" spans="1:65" s="2" customFormat="1" ht="44.25" customHeight="1">
      <c r="A258" s="35"/>
      <c r="B258" s="36"/>
      <c r="C258" s="174" t="s">
        <v>495</v>
      </c>
      <c r="D258" s="174" t="s">
        <v>156</v>
      </c>
      <c r="E258" s="175" t="s">
        <v>496</v>
      </c>
      <c r="F258" s="176" t="s">
        <v>497</v>
      </c>
      <c r="G258" s="177" t="s">
        <v>211</v>
      </c>
      <c r="H258" s="178">
        <v>1</v>
      </c>
      <c r="I258" s="179"/>
      <c r="J258" s="180">
        <f>ROUND(I258*H258,2)</f>
        <v>0</v>
      </c>
      <c r="K258" s="176" t="s">
        <v>160</v>
      </c>
      <c r="L258" s="40"/>
      <c r="M258" s="181" t="s">
        <v>19</v>
      </c>
      <c r="N258" s="182" t="s">
        <v>44</v>
      </c>
      <c r="O258" s="65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212</v>
      </c>
      <c r="AT258" s="185" t="s">
        <v>156</v>
      </c>
      <c r="AU258" s="185" t="s">
        <v>83</v>
      </c>
      <c r="AY258" s="18" t="s">
        <v>153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81</v>
      </c>
      <c r="BK258" s="186">
        <f>ROUND(I258*H258,2)</f>
        <v>0</v>
      </c>
      <c r="BL258" s="18" t="s">
        <v>212</v>
      </c>
      <c r="BM258" s="185" t="s">
        <v>498</v>
      </c>
    </row>
    <row r="259" spans="1:65" s="2" customFormat="1" ht="11.25">
      <c r="A259" s="35"/>
      <c r="B259" s="36"/>
      <c r="C259" s="37"/>
      <c r="D259" s="187" t="s">
        <v>163</v>
      </c>
      <c r="E259" s="37"/>
      <c r="F259" s="188" t="s">
        <v>499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163</v>
      </c>
      <c r="AU259" s="18" t="s">
        <v>83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500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24.2" customHeight="1">
      <c r="A261" s="35"/>
      <c r="B261" s="36"/>
      <c r="C261" s="215" t="s">
        <v>501</v>
      </c>
      <c r="D261" s="215" t="s">
        <v>298</v>
      </c>
      <c r="E261" s="216" t="s">
        <v>502</v>
      </c>
      <c r="F261" s="217" t="s">
        <v>503</v>
      </c>
      <c r="G261" s="218" t="s">
        <v>211</v>
      </c>
      <c r="H261" s="219">
        <v>1</v>
      </c>
      <c r="I261" s="220"/>
      <c r="J261" s="221">
        <f>ROUND(I261*H261,2)</f>
        <v>0</v>
      </c>
      <c r="K261" s="217" t="s">
        <v>160</v>
      </c>
      <c r="L261" s="222"/>
      <c r="M261" s="223" t="s">
        <v>19</v>
      </c>
      <c r="N261" s="224" t="s">
        <v>44</v>
      </c>
      <c r="O261" s="65"/>
      <c r="P261" s="183">
        <f>O261*H261</f>
        <v>0</v>
      </c>
      <c r="Q261" s="183">
        <v>9.0000000000000006E-5</v>
      </c>
      <c r="R261" s="183">
        <f>Q261*H261</f>
        <v>9.0000000000000006E-5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302</v>
      </c>
      <c r="AT261" s="185" t="s">
        <v>298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504</v>
      </c>
    </row>
    <row r="262" spans="1:65" s="2" customFormat="1" ht="49.15" customHeight="1">
      <c r="A262" s="35"/>
      <c r="B262" s="36"/>
      <c r="C262" s="174" t="s">
        <v>505</v>
      </c>
      <c r="D262" s="174" t="s">
        <v>156</v>
      </c>
      <c r="E262" s="175" t="s">
        <v>506</v>
      </c>
      <c r="F262" s="176" t="s">
        <v>507</v>
      </c>
      <c r="G262" s="177" t="s">
        <v>211</v>
      </c>
      <c r="H262" s="178">
        <v>3</v>
      </c>
      <c r="I262" s="179"/>
      <c r="J262" s="180">
        <f>ROUND(I262*H262,2)</f>
        <v>0</v>
      </c>
      <c r="K262" s="176" t="s">
        <v>160</v>
      </c>
      <c r="L262" s="40"/>
      <c r="M262" s="181" t="s">
        <v>19</v>
      </c>
      <c r="N262" s="182" t="s">
        <v>44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212</v>
      </c>
      <c r="AT262" s="185" t="s">
        <v>156</v>
      </c>
      <c r="AU262" s="185" t="s">
        <v>83</v>
      </c>
      <c r="AY262" s="18" t="s">
        <v>153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81</v>
      </c>
      <c r="BK262" s="186">
        <f>ROUND(I262*H262,2)</f>
        <v>0</v>
      </c>
      <c r="BL262" s="18" t="s">
        <v>212</v>
      </c>
      <c r="BM262" s="185" t="s">
        <v>508</v>
      </c>
    </row>
    <row r="263" spans="1:65" s="2" customFormat="1" ht="11.25">
      <c r="A263" s="35"/>
      <c r="B263" s="36"/>
      <c r="C263" s="37"/>
      <c r="D263" s="187" t="s">
        <v>163</v>
      </c>
      <c r="E263" s="37"/>
      <c r="F263" s="188" t="s">
        <v>509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163</v>
      </c>
      <c r="AU263" s="18" t="s">
        <v>83</v>
      </c>
    </row>
    <row r="264" spans="1:65" s="13" customFormat="1" ht="22.5">
      <c r="B264" s="192"/>
      <c r="C264" s="193"/>
      <c r="D264" s="194" t="s">
        <v>165</v>
      </c>
      <c r="E264" s="195" t="s">
        <v>19</v>
      </c>
      <c r="F264" s="196" t="s">
        <v>510</v>
      </c>
      <c r="G264" s="193"/>
      <c r="H264" s="197">
        <v>3</v>
      </c>
      <c r="I264" s="198"/>
      <c r="J264" s="193"/>
      <c r="K264" s="193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165</v>
      </c>
      <c r="AU264" s="203" t="s">
        <v>83</v>
      </c>
      <c r="AV264" s="13" t="s">
        <v>83</v>
      </c>
      <c r="AW264" s="13" t="s">
        <v>34</v>
      </c>
      <c r="AX264" s="13" t="s">
        <v>81</v>
      </c>
      <c r="AY264" s="203" t="s">
        <v>153</v>
      </c>
    </row>
    <row r="265" spans="1:65" s="2" customFormat="1" ht="24.2" customHeight="1">
      <c r="A265" s="35"/>
      <c r="B265" s="36"/>
      <c r="C265" s="215" t="s">
        <v>511</v>
      </c>
      <c r="D265" s="215" t="s">
        <v>298</v>
      </c>
      <c r="E265" s="216" t="s">
        <v>512</v>
      </c>
      <c r="F265" s="217" t="s">
        <v>513</v>
      </c>
      <c r="G265" s="218" t="s">
        <v>211</v>
      </c>
      <c r="H265" s="219">
        <v>3</v>
      </c>
      <c r="I265" s="220"/>
      <c r="J265" s="221">
        <f>ROUND(I265*H265,2)</f>
        <v>0</v>
      </c>
      <c r="K265" s="217" t="s">
        <v>160</v>
      </c>
      <c r="L265" s="222"/>
      <c r="M265" s="223" t="s">
        <v>19</v>
      </c>
      <c r="N265" s="224" t="s">
        <v>44</v>
      </c>
      <c r="O265" s="65"/>
      <c r="P265" s="183">
        <f>O265*H265</f>
        <v>0</v>
      </c>
      <c r="Q265" s="183">
        <v>8.0000000000000007E-5</v>
      </c>
      <c r="R265" s="183">
        <f>Q265*H265</f>
        <v>2.4000000000000003E-4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302</v>
      </c>
      <c r="AT265" s="185" t="s">
        <v>298</v>
      </c>
      <c r="AU265" s="185" t="s">
        <v>83</v>
      </c>
      <c r="AY265" s="18" t="s">
        <v>153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81</v>
      </c>
      <c r="BK265" s="186">
        <f>ROUND(I265*H265,2)</f>
        <v>0</v>
      </c>
      <c r="BL265" s="18" t="s">
        <v>212</v>
      </c>
      <c r="BM265" s="185" t="s">
        <v>514</v>
      </c>
    </row>
    <row r="266" spans="1:65" s="2" customFormat="1" ht="16.5" customHeight="1">
      <c r="A266" s="35"/>
      <c r="B266" s="36"/>
      <c r="C266" s="215" t="s">
        <v>515</v>
      </c>
      <c r="D266" s="215" t="s">
        <v>298</v>
      </c>
      <c r="E266" s="216" t="s">
        <v>516</v>
      </c>
      <c r="F266" s="217" t="s">
        <v>517</v>
      </c>
      <c r="G266" s="218" t="s">
        <v>211</v>
      </c>
      <c r="H266" s="219">
        <v>3</v>
      </c>
      <c r="I266" s="220"/>
      <c r="J266" s="221">
        <f>ROUND(I266*H266,2)</f>
        <v>0</v>
      </c>
      <c r="K266" s="217" t="s">
        <v>160</v>
      </c>
      <c r="L266" s="222"/>
      <c r="M266" s="223" t="s">
        <v>19</v>
      </c>
      <c r="N266" s="224" t="s">
        <v>44</v>
      </c>
      <c r="O266" s="65"/>
      <c r="P266" s="183">
        <f>O266*H266</f>
        <v>0</v>
      </c>
      <c r="Q266" s="183">
        <v>1.0000000000000001E-5</v>
      </c>
      <c r="R266" s="183">
        <f>Q266*H266</f>
        <v>3.0000000000000004E-5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302</v>
      </c>
      <c r="AT266" s="185" t="s">
        <v>298</v>
      </c>
      <c r="AU266" s="185" t="s">
        <v>83</v>
      </c>
      <c r="AY266" s="18" t="s">
        <v>153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81</v>
      </c>
      <c r="BK266" s="186">
        <f>ROUND(I266*H266,2)</f>
        <v>0</v>
      </c>
      <c r="BL266" s="18" t="s">
        <v>212</v>
      </c>
      <c r="BM266" s="185" t="s">
        <v>518</v>
      </c>
    </row>
    <row r="267" spans="1:65" s="2" customFormat="1" ht="49.15" customHeight="1">
      <c r="A267" s="35"/>
      <c r="B267" s="36"/>
      <c r="C267" s="174" t="s">
        <v>519</v>
      </c>
      <c r="D267" s="174" t="s">
        <v>156</v>
      </c>
      <c r="E267" s="175" t="s">
        <v>520</v>
      </c>
      <c r="F267" s="176" t="s">
        <v>521</v>
      </c>
      <c r="G267" s="177" t="s">
        <v>211</v>
      </c>
      <c r="H267" s="178">
        <v>2</v>
      </c>
      <c r="I267" s="179"/>
      <c r="J267" s="180">
        <f>ROUND(I267*H267,2)</f>
        <v>0</v>
      </c>
      <c r="K267" s="176" t="s">
        <v>160</v>
      </c>
      <c r="L267" s="40"/>
      <c r="M267" s="181" t="s">
        <v>19</v>
      </c>
      <c r="N267" s="182" t="s">
        <v>44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212</v>
      </c>
      <c r="AT267" s="185" t="s">
        <v>156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522</v>
      </c>
    </row>
    <row r="268" spans="1:65" s="2" customFormat="1" ht="11.25">
      <c r="A268" s="35"/>
      <c r="B268" s="36"/>
      <c r="C268" s="37"/>
      <c r="D268" s="187" t="s">
        <v>163</v>
      </c>
      <c r="E268" s="37"/>
      <c r="F268" s="188" t="s">
        <v>523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163</v>
      </c>
      <c r="AU268" s="18" t="s">
        <v>83</v>
      </c>
    </row>
    <row r="269" spans="1:65" s="13" customFormat="1" ht="11.25">
      <c r="B269" s="192"/>
      <c r="C269" s="193"/>
      <c r="D269" s="194" t="s">
        <v>165</v>
      </c>
      <c r="E269" s="195" t="s">
        <v>19</v>
      </c>
      <c r="F269" s="196" t="s">
        <v>524</v>
      </c>
      <c r="G269" s="193"/>
      <c r="H269" s="197">
        <v>2</v>
      </c>
      <c r="I269" s="198"/>
      <c r="J269" s="193"/>
      <c r="K269" s="193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165</v>
      </c>
      <c r="AU269" s="203" t="s">
        <v>83</v>
      </c>
      <c r="AV269" s="13" t="s">
        <v>83</v>
      </c>
      <c r="AW269" s="13" t="s">
        <v>34</v>
      </c>
      <c r="AX269" s="13" t="s">
        <v>81</v>
      </c>
      <c r="AY269" s="203" t="s">
        <v>153</v>
      </c>
    </row>
    <row r="270" spans="1:65" s="2" customFormat="1" ht="24.2" customHeight="1">
      <c r="A270" s="35"/>
      <c r="B270" s="36"/>
      <c r="C270" s="215" t="s">
        <v>525</v>
      </c>
      <c r="D270" s="215" t="s">
        <v>298</v>
      </c>
      <c r="E270" s="216" t="s">
        <v>526</v>
      </c>
      <c r="F270" s="217" t="s">
        <v>527</v>
      </c>
      <c r="G270" s="218" t="s">
        <v>211</v>
      </c>
      <c r="H270" s="219">
        <v>2</v>
      </c>
      <c r="I270" s="220"/>
      <c r="J270" s="221">
        <f>ROUND(I270*H270,2)</f>
        <v>0</v>
      </c>
      <c r="K270" s="217" t="s">
        <v>160</v>
      </c>
      <c r="L270" s="222"/>
      <c r="M270" s="223" t="s">
        <v>19</v>
      </c>
      <c r="N270" s="224" t="s">
        <v>44</v>
      </c>
      <c r="O270" s="65"/>
      <c r="P270" s="183">
        <f>O270*H270</f>
        <v>0</v>
      </c>
      <c r="Q270" s="183">
        <v>4.0000000000000003E-5</v>
      </c>
      <c r="R270" s="183">
        <f>Q270*H270</f>
        <v>8.0000000000000007E-5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302</v>
      </c>
      <c r="AT270" s="185" t="s">
        <v>298</v>
      </c>
      <c r="AU270" s="185" t="s">
        <v>83</v>
      </c>
      <c r="AY270" s="18" t="s">
        <v>153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81</v>
      </c>
      <c r="BK270" s="186">
        <f>ROUND(I270*H270,2)</f>
        <v>0</v>
      </c>
      <c r="BL270" s="18" t="s">
        <v>212</v>
      </c>
      <c r="BM270" s="185" t="s">
        <v>528</v>
      </c>
    </row>
    <row r="271" spans="1:65" s="2" customFormat="1" ht="49.15" customHeight="1">
      <c r="A271" s="35"/>
      <c r="B271" s="36"/>
      <c r="C271" s="174" t="s">
        <v>529</v>
      </c>
      <c r="D271" s="174" t="s">
        <v>156</v>
      </c>
      <c r="E271" s="175" t="s">
        <v>762</v>
      </c>
      <c r="F271" s="176" t="s">
        <v>763</v>
      </c>
      <c r="G271" s="177" t="s">
        <v>249</v>
      </c>
      <c r="H271" s="178">
        <v>1E-3</v>
      </c>
      <c r="I271" s="179"/>
      <c r="J271" s="180">
        <f>ROUND(I271*H271,2)</f>
        <v>0</v>
      </c>
      <c r="K271" s="176" t="s">
        <v>160</v>
      </c>
      <c r="L271" s="40"/>
      <c r="M271" s="181" t="s">
        <v>19</v>
      </c>
      <c r="N271" s="182" t="s">
        <v>44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212</v>
      </c>
      <c r="AT271" s="185" t="s">
        <v>156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764</v>
      </c>
    </row>
    <row r="272" spans="1:65" s="2" customFormat="1" ht="11.25">
      <c r="A272" s="35"/>
      <c r="B272" s="36"/>
      <c r="C272" s="37"/>
      <c r="D272" s="187" t="s">
        <v>163</v>
      </c>
      <c r="E272" s="37"/>
      <c r="F272" s="188" t="s">
        <v>765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83</v>
      </c>
    </row>
    <row r="273" spans="1:65" s="12" customFormat="1" ht="22.9" customHeight="1">
      <c r="B273" s="158"/>
      <c r="C273" s="159"/>
      <c r="D273" s="160" t="s">
        <v>72</v>
      </c>
      <c r="E273" s="172" t="s">
        <v>534</v>
      </c>
      <c r="F273" s="172" t="s">
        <v>535</v>
      </c>
      <c r="G273" s="159"/>
      <c r="H273" s="159"/>
      <c r="I273" s="162"/>
      <c r="J273" s="173">
        <f>BK273</f>
        <v>0</v>
      </c>
      <c r="K273" s="159"/>
      <c r="L273" s="164"/>
      <c r="M273" s="165"/>
      <c r="N273" s="166"/>
      <c r="O273" s="166"/>
      <c r="P273" s="167">
        <f>SUM(P274:P282)</f>
        <v>0</v>
      </c>
      <c r="Q273" s="166"/>
      <c r="R273" s="167">
        <f>SUM(R274:R282)</f>
        <v>5.9999999999999995E-4</v>
      </c>
      <c r="S273" s="166"/>
      <c r="T273" s="168">
        <f>SUM(T274:T282)</f>
        <v>4.0000000000000002E-4</v>
      </c>
      <c r="AR273" s="169" t="s">
        <v>83</v>
      </c>
      <c r="AT273" s="170" t="s">
        <v>72</v>
      </c>
      <c r="AU273" s="170" t="s">
        <v>81</v>
      </c>
      <c r="AY273" s="169" t="s">
        <v>153</v>
      </c>
      <c r="BK273" s="171">
        <f>SUM(BK274:BK282)</f>
        <v>0</v>
      </c>
    </row>
    <row r="274" spans="1:65" s="2" customFormat="1" ht="24.2" customHeight="1">
      <c r="A274" s="35"/>
      <c r="B274" s="36"/>
      <c r="C274" s="174" t="s">
        <v>536</v>
      </c>
      <c r="D274" s="174" t="s">
        <v>156</v>
      </c>
      <c r="E274" s="175" t="s">
        <v>537</v>
      </c>
      <c r="F274" s="176" t="s">
        <v>538</v>
      </c>
      <c r="G274" s="177" t="s">
        <v>211</v>
      </c>
      <c r="H274" s="178">
        <v>2</v>
      </c>
      <c r="I274" s="179"/>
      <c r="J274" s="180">
        <f>ROUND(I274*H274,2)</f>
        <v>0</v>
      </c>
      <c r="K274" s="176" t="s">
        <v>160</v>
      </c>
      <c r="L274" s="40"/>
      <c r="M274" s="181" t="s">
        <v>19</v>
      </c>
      <c r="N274" s="182" t="s">
        <v>44</v>
      </c>
      <c r="O274" s="65"/>
      <c r="P274" s="183">
        <f>O274*H274</f>
        <v>0</v>
      </c>
      <c r="Q274" s="183">
        <v>0</v>
      </c>
      <c r="R274" s="183">
        <f>Q274*H274</f>
        <v>0</v>
      </c>
      <c r="S274" s="183">
        <v>2.0000000000000001E-4</v>
      </c>
      <c r="T274" s="184">
        <f>S274*H274</f>
        <v>4.0000000000000002E-4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212</v>
      </c>
      <c r="AT274" s="185" t="s">
        <v>156</v>
      </c>
      <c r="AU274" s="185" t="s">
        <v>83</v>
      </c>
      <c r="AY274" s="18" t="s">
        <v>153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81</v>
      </c>
      <c r="BK274" s="186">
        <f>ROUND(I274*H274,2)</f>
        <v>0</v>
      </c>
      <c r="BL274" s="18" t="s">
        <v>212</v>
      </c>
      <c r="BM274" s="185" t="s">
        <v>539</v>
      </c>
    </row>
    <row r="275" spans="1:65" s="2" customFormat="1" ht="11.25">
      <c r="A275" s="35"/>
      <c r="B275" s="36"/>
      <c r="C275" s="37"/>
      <c r="D275" s="187" t="s">
        <v>163</v>
      </c>
      <c r="E275" s="37"/>
      <c r="F275" s="188" t="s">
        <v>540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163</v>
      </c>
      <c r="AU275" s="18" t="s">
        <v>83</v>
      </c>
    </row>
    <row r="276" spans="1:65" s="13" customFormat="1" ht="11.25">
      <c r="B276" s="192"/>
      <c r="C276" s="193"/>
      <c r="D276" s="194" t="s">
        <v>165</v>
      </c>
      <c r="E276" s="195" t="s">
        <v>19</v>
      </c>
      <c r="F276" s="196" t="s">
        <v>541</v>
      </c>
      <c r="G276" s="193"/>
      <c r="H276" s="197">
        <v>2</v>
      </c>
      <c r="I276" s="198"/>
      <c r="J276" s="193"/>
      <c r="K276" s="193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165</v>
      </c>
      <c r="AU276" s="203" t="s">
        <v>83</v>
      </c>
      <c r="AV276" s="13" t="s">
        <v>83</v>
      </c>
      <c r="AW276" s="13" t="s">
        <v>34</v>
      </c>
      <c r="AX276" s="13" t="s">
        <v>81</v>
      </c>
      <c r="AY276" s="203" t="s">
        <v>153</v>
      </c>
    </row>
    <row r="277" spans="1:65" s="2" customFormat="1" ht="24.2" customHeight="1">
      <c r="A277" s="35"/>
      <c r="B277" s="36"/>
      <c r="C277" s="174" t="s">
        <v>542</v>
      </c>
      <c r="D277" s="174" t="s">
        <v>156</v>
      </c>
      <c r="E277" s="175" t="s">
        <v>543</v>
      </c>
      <c r="F277" s="176" t="s">
        <v>544</v>
      </c>
      <c r="G277" s="177" t="s">
        <v>211</v>
      </c>
      <c r="H277" s="178">
        <v>2</v>
      </c>
      <c r="I277" s="179"/>
      <c r="J277" s="180">
        <f>ROUND(I277*H277,2)</f>
        <v>0</v>
      </c>
      <c r="K277" s="176" t="s">
        <v>160</v>
      </c>
      <c r="L277" s="40"/>
      <c r="M277" s="181" t="s">
        <v>19</v>
      </c>
      <c r="N277" s="182" t="s">
        <v>44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212</v>
      </c>
      <c r="AT277" s="185" t="s">
        <v>156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545</v>
      </c>
    </row>
    <row r="278" spans="1:65" s="2" customFormat="1" ht="11.25">
      <c r="A278" s="35"/>
      <c r="B278" s="36"/>
      <c r="C278" s="37"/>
      <c r="D278" s="187" t="s">
        <v>163</v>
      </c>
      <c r="E278" s="37"/>
      <c r="F278" s="188" t="s">
        <v>546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163</v>
      </c>
      <c r="AU278" s="18" t="s">
        <v>83</v>
      </c>
    </row>
    <row r="279" spans="1:65" s="13" customFormat="1" ht="11.25">
      <c r="B279" s="192"/>
      <c r="C279" s="193"/>
      <c r="D279" s="194" t="s">
        <v>165</v>
      </c>
      <c r="E279" s="195" t="s">
        <v>19</v>
      </c>
      <c r="F279" s="196" t="s">
        <v>541</v>
      </c>
      <c r="G279" s="193"/>
      <c r="H279" s="197">
        <v>2</v>
      </c>
      <c r="I279" s="198"/>
      <c r="J279" s="193"/>
      <c r="K279" s="193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165</v>
      </c>
      <c r="AU279" s="203" t="s">
        <v>83</v>
      </c>
      <c r="AV279" s="13" t="s">
        <v>83</v>
      </c>
      <c r="AW279" s="13" t="s">
        <v>34</v>
      </c>
      <c r="AX279" s="13" t="s">
        <v>81</v>
      </c>
      <c r="AY279" s="203" t="s">
        <v>153</v>
      </c>
    </row>
    <row r="280" spans="1:65" s="2" customFormat="1" ht="24.2" customHeight="1">
      <c r="A280" s="35"/>
      <c r="B280" s="36"/>
      <c r="C280" s="215" t="s">
        <v>547</v>
      </c>
      <c r="D280" s="215" t="s">
        <v>298</v>
      </c>
      <c r="E280" s="216" t="s">
        <v>548</v>
      </c>
      <c r="F280" s="217" t="s">
        <v>549</v>
      </c>
      <c r="G280" s="218" t="s">
        <v>211</v>
      </c>
      <c r="H280" s="219">
        <v>2</v>
      </c>
      <c r="I280" s="220"/>
      <c r="J280" s="221">
        <f>ROUND(I280*H280,2)</f>
        <v>0</v>
      </c>
      <c r="K280" s="217" t="s">
        <v>160</v>
      </c>
      <c r="L280" s="222"/>
      <c r="M280" s="223" t="s">
        <v>19</v>
      </c>
      <c r="N280" s="224" t="s">
        <v>44</v>
      </c>
      <c r="O280" s="65"/>
      <c r="P280" s="183">
        <f>O280*H280</f>
        <v>0</v>
      </c>
      <c r="Q280" s="183">
        <v>2.9999999999999997E-4</v>
      </c>
      <c r="R280" s="183">
        <f>Q280*H280</f>
        <v>5.9999999999999995E-4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302</v>
      </c>
      <c r="AT280" s="185" t="s">
        <v>298</v>
      </c>
      <c r="AU280" s="185" t="s">
        <v>83</v>
      </c>
      <c r="AY280" s="18" t="s">
        <v>153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81</v>
      </c>
      <c r="BK280" s="186">
        <f>ROUND(I280*H280,2)</f>
        <v>0</v>
      </c>
      <c r="BL280" s="18" t="s">
        <v>212</v>
      </c>
      <c r="BM280" s="185" t="s">
        <v>550</v>
      </c>
    </row>
    <row r="281" spans="1:65" s="2" customFormat="1" ht="49.15" customHeight="1">
      <c r="A281" s="35"/>
      <c r="B281" s="36"/>
      <c r="C281" s="174" t="s">
        <v>551</v>
      </c>
      <c r="D281" s="174" t="s">
        <v>156</v>
      </c>
      <c r="E281" s="175" t="s">
        <v>766</v>
      </c>
      <c r="F281" s="176" t="s">
        <v>767</v>
      </c>
      <c r="G281" s="177" t="s">
        <v>249</v>
      </c>
      <c r="H281" s="178">
        <v>1E-3</v>
      </c>
      <c r="I281" s="179"/>
      <c r="J281" s="180">
        <f>ROUND(I281*H281,2)</f>
        <v>0</v>
      </c>
      <c r="K281" s="176" t="s">
        <v>160</v>
      </c>
      <c r="L281" s="40"/>
      <c r="M281" s="181" t="s">
        <v>19</v>
      </c>
      <c r="N281" s="182" t="s">
        <v>44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212</v>
      </c>
      <c r="AT281" s="185" t="s">
        <v>156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768</v>
      </c>
    </row>
    <row r="282" spans="1:65" s="2" customFormat="1" ht="11.25">
      <c r="A282" s="35"/>
      <c r="B282" s="36"/>
      <c r="C282" s="37"/>
      <c r="D282" s="187" t="s">
        <v>163</v>
      </c>
      <c r="E282" s="37"/>
      <c r="F282" s="188" t="s">
        <v>769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163</v>
      </c>
      <c r="AU282" s="18" t="s">
        <v>83</v>
      </c>
    </row>
    <row r="283" spans="1:65" s="12" customFormat="1" ht="22.9" customHeight="1">
      <c r="B283" s="158"/>
      <c r="C283" s="159"/>
      <c r="D283" s="160" t="s">
        <v>72</v>
      </c>
      <c r="E283" s="172" t="s">
        <v>556</v>
      </c>
      <c r="F283" s="172" t="s">
        <v>557</v>
      </c>
      <c r="G283" s="159"/>
      <c r="H283" s="159"/>
      <c r="I283" s="162"/>
      <c r="J283" s="173">
        <f>BK283</f>
        <v>0</v>
      </c>
      <c r="K283" s="159"/>
      <c r="L283" s="164"/>
      <c r="M283" s="165"/>
      <c r="N283" s="166"/>
      <c r="O283" s="166"/>
      <c r="P283" s="167">
        <f>SUM(P284:P299)</f>
        <v>0</v>
      </c>
      <c r="Q283" s="166"/>
      <c r="R283" s="167">
        <f>SUM(R284:R299)</f>
        <v>3.6613399999999997E-2</v>
      </c>
      <c r="S283" s="166"/>
      <c r="T283" s="168">
        <f>SUM(T284:T299)</f>
        <v>0.05</v>
      </c>
      <c r="AR283" s="169" t="s">
        <v>83</v>
      </c>
      <c r="AT283" s="170" t="s">
        <v>72</v>
      </c>
      <c r="AU283" s="170" t="s">
        <v>81</v>
      </c>
      <c r="AY283" s="169" t="s">
        <v>153</v>
      </c>
      <c r="BK283" s="171">
        <f>SUM(BK284:BK299)</f>
        <v>0</v>
      </c>
    </row>
    <row r="284" spans="1:65" s="2" customFormat="1" ht="24.2" customHeight="1">
      <c r="A284" s="35"/>
      <c r="B284" s="36"/>
      <c r="C284" s="174" t="s">
        <v>558</v>
      </c>
      <c r="D284" s="174" t="s">
        <v>156</v>
      </c>
      <c r="E284" s="175" t="s">
        <v>559</v>
      </c>
      <c r="F284" s="176" t="s">
        <v>560</v>
      </c>
      <c r="G284" s="177" t="s">
        <v>211</v>
      </c>
      <c r="H284" s="178">
        <v>2</v>
      </c>
      <c r="I284" s="179"/>
      <c r="J284" s="180">
        <f>ROUND(I284*H284,2)</f>
        <v>0</v>
      </c>
      <c r="K284" s="176" t="s">
        <v>160</v>
      </c>
      <c r="L284" s="40"/>
      <c r="M284" s="181" t="s">
        <v>19</v>
      </c>
      <c r="N284" s="182" t="s">
        <v>44</v>
      </c>
      <c r="O284" s="65"/>
      <c r="P284" s="183">
        <f>O284*H284</f>
        <v>0</v>
      </c>
      <c r="Q284" s="183">
        <v>0</v>
      </c>
      <c r="R284" s="183">
        <f>Q284*H284</f>
        <v>0</v>
      </c>
      <c r="S284" s="183">
        <v>1E-3</v>
      </c>
      <c r="T284" s="184">
        <f>S284*H284</f>
        <v>2E-3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212</v>
      </c>
      <c r="AT284" s="185" t="s">
        <v>156</v>
      </c>
      <c r="AU284" s="185" t="s">
        <v>83</v>
      </c>
      <c r="AY284" s="18" t="s">
        <v>153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81</v>
      </c>
      <c r="BK284" s="186">
        <f>ROUND(I284*H284,2)</f>
        <v>0</v>
      </c>
      <c r="BL284" s="18" t="s">
        <v>212</v>
      </c>
      <c r="BM284" s="185" t="s">
        <v>561</v>
      </c>
    </row>
    <row r="285" spans="1:65" s="2" customFormat="1" ht="11.25">
      <c r="A285" s="35"/>
      <c r="B285" s="36"/>
      <c r="C285" s="37"/>
      <c r="D285" s="187" t="s">
        <v>163</v>
      </c>
      <c r="E285" s="37"/>
      <c r="F285" s="188" t="s">
        <v>562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163</v>
      </c>
      <c r="AU285" s="18" t="s">
        <v>83</v>
      </c>
    </row>
    <row r="286" spans="1:65" s="13" customFormat="1" ht="11.25">
      <c r="B286" s="192"/>
      <c r="C286" s="193"/>
      <c r="D286" s="194" t="s">
        <v>165</v>
      </c>
      <c r="E286" s="195" t="s">
        <v>19</v>
      </c>
      <c r="F286" s="196" t="s">
        <v>563</v>
      </c>
      <c r="G286" s="193"/>
      <c r="H286" s="197">
        <v>2</v>
      </c>
      <c r="I286" s="198"/>
      <c r="J286" s="193"/>
      <c r="K286" s="193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165</v>
      </c>
      <c r="AU286" s="203" t="s">
        <v>83</v>
      </c>
      <c r="AV286" s="13" t="s">
        <v>83</v>
      </c>
      <c r="AW286" s="13" t="s">
        <v>34</v>
      </c>
      <c r="AX286" s="13" t="s">
        <v>81</v>
      </c>
      <c r="AY286" s="203" t="s">
        <v>153</v>
      </c>
    </row>
    <row r="287" spans="1:65" s="2" customFormat="1" ht="24.2" customHeight="1">
      <c r="A287" s="35"/>
      <c r="B287" s="36"/>
      <c r="C287" s="174" t="s">
        <v>564</v>
      </c>
      <c r="D287" s="174" t="s">
        <v>156</v>
      </c>
      <c r="E287" s="175" t="s">
        <v>565</v>
      </c>
      <c r="F287" s="176" t="s">
        <v>566</v>
      </c>
      <c r="G287" s="177" t="s">
        <v>211</v>
      </c>
      <c r="H287" s="178">
        <v>2</v>
      </c>
      <c r="I287" s="179"/>
      <c r="J287" s="180">
        <f>ROUND(I287*H287,2)</f>
        <v>0</v>
      </c>
      <c r="K287" s="176" t="s">
        <v>160</v>
      </c>
      <c r="L287" s="40"/>
      <c r="M287" s="181" t="s">
        <v>19</v>
      </c>
      <c r="N287" s="182" t="s">
        <v>44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2.4E-2</v>
      </c>
      <c r="T287" s="184">
        <f>S287*H287</f>
        <v>4.8000000000000001E-2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212</v>
      </c>
      <c r="AT287" s="185" t="s">
        <v>156</v>
      </c>
      <c r="AU287" s="185" t="s">
        <v>83</v>
      </c>
      <c r="AY287" s="18" t="s">
        <v>153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81</v>
      </c>
      <c r="BK287" s="186">
        <f>ROUND(I287*H287,2)</f>
        <v>0</v>
      </c>
      <c r="BL287" s="18" t="s">
        <v>212</v>
      </c>
      <c r="BM287" s="185" t="s">
        <v>567</v>
      </c>
    </row>
    <row r="288" spans="1:65" s="2" customFormat="1" ht="11.25">
      <c r="A288" s="35"/>
      <c r="B288" s="36"/>
      <c r="C288" s="37"/>
      <c r="D288" s="187" t="s">
        <v>163</v>
      </c>
      <c r="E288" s="37"/>
      <c r="F288" s="188" t="s">
        <v>568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163</v>
      </c>
      <c r="AU288" s="18" t="s">
        <v>83</v>
      </c>
    </row>
    <row r="289" spans="1:65" s="13" customFormat="1" ht="11.25">
      <c r="B289" s="192"/>
      <c r="C289" s="193"/>
      <c r="D289" s="194" t="s">
        <v>165</v>
      </c>
      <c r="E289" s="195" t="s">
        <v>19</v>
      </c>
      <c r="F289" s="196" t="s">
        <v>569</v>
      </c>
      <c r="G289" s="193"/>
      <c r="H289" s="197">
        <v>2</v>
      </c>
      <c r="I289" s="198"/>
      <c r="J289" s="193"/>
      <c r="K289" s="193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165</v>
      </c>
      <c r="AU289" s="203" t="s">
        <v>83</v>
      </c>
      <c r="AV289" s="13" t="s">
        <v>83</v>
      </c>
      <c r="AW289" s="13" t="s">
        <v>34</v>
      </c>
      <c r="AX289" s="13" t="s">
        <v>81</v>
      </c>
      <c r="AY289" s="203" t="s">
        <v>153</v>
      </c>
    </row>
    <row r="290" spans="1:65" s="2" customFormat="1" ht="37.9" customHeight="1">
      <c r="A290" s="35"/>
      <c r="B290" s="36"/>
      <c r="C290" s="174" t="s">
        <v>570</v>
      </c>
      <c r="D290" s="174" t="s">
        <v>156</v>
      </c>
      <c r="E290" s="175" t="s">
        <v>571</v>
      </c>
      <c r="F290" s="176" t="s">
        <v>572</v>
      </c>
      <c r="G290" s="177" t="s">
        <v>211</v>
      </c>
      <c r="H290" s="178">
        <v>2</v>
      </c>
      <c r="I290" s="179"/>
      <c r="J290" s="180">
        <f>ROUND(I290*H290,2)</f>
        <v>0</v>
      </c>
      <c r="K290" s="176" t="s">
        <v>160</v>
      </c>
      <c r="L290" s="40"/>
      <c r="M290" s="181" t="s">
        <v>19</v>
      </c>
      <c r="N290" s="182" t="s">
        <v>44</v>
      </c>
      <c r="O290" s="65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212</v>
      </c>
      <c r="AT290" s="185" t="s">
        <v>156</v>
      </c>
      <c r="AU290" s="185" t="s">
        <v>83</v>
      </c>
      <c r="AY290" s="18" t="s">
        <v>153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81</v>
      </c>
      <c r="BK290" s="186">
        <f>ROUND(I290*H290,2)</f>
        <v>0</v>
      </c>
      <c r="BL290" s="18" t="s">
        <v>212</v>
      </c>
      <c r="BM290" s="185" t="s">
        <v>573</v>
      </c>
    </row>
    <row r="291" spans="1:65" s="2" customFormat="1" ht="11.25">
      <c r="A291" s="35"/>
      <c r="B291" s="36"/>
      <c r="C291" s="37"/>
      <c r="D291" s="187" t="s">
        <v>163</v>
      </c>
      <c r="E291" s="37"/>
      <c r="F291" s="188" t="s">
        <v>574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163</v>
      </c>
      <c r="AU291" s="18" t="s">
        <v>83</v>
      </c>
    </row>
    <row r="292" spans="1:65" s="13" customFormat="1" ht="11.25">
      <c r="B292" s="192"/>
      <c r="C292" s="193"/>
      <c r="D292" s="194" t="s">
        <v>165</v>
      </c>
      <c r="E292" s="195" t="s">
        <v>19</v>
      </c>
      <c r="F292" s="196" t="s">
        <v>575</v>
      </c>
      <c r="G292" s="193"/>
      <c r="H292" s="197">
        <v>2</v>
      </c>
      <c r="I292" s="198"/>
      <c r="J292" s="193"/>
      <c r="K292" s="193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165</v>
      </c>
      <c r="AU292" s="203" t="s">
        <v>83</v>
      </c>
      <c r="AV292" s="13" t="s">
        <v>83</v>
      </c>
      <c r="AW292" s="13" t="s">
        <v>34</v>
      </c>
      <c r="AX292" s="13" t="s">
        <v>81</v>
      </c>
      <c r="AY292" s="203" t="s">
        <v>153</v>
      </c>
    </row>
    <row r="293" spans="1:65" s="2" customFormat="1" ht="24.2" customHeight="1">
      <c r="A293" s="35"/>
      <c r="B293" s="36"/>
      <c r="C293" s="215" t="s">
        <v>576</v>
      </c>
      <c r="D293" s="215" t="s">
        <v>298</v>
      </c>
      <c r="E293" s="216" t="s">
        <v>577</v>
      </c>
      <c r="F293" s="217" t="s">
        <v>578</v>
      </c>
      <c r="G293" s="218" t="s">
        <v>211</v>
      </c>
      <c r="H293" s="219">
        <v>2</v>
      </c>
      <c r="I293" s="220"/>
      <c r="J293" s="221">
        <f>ROUND(I293*H293,2)</f>
        <v>0</v>
      </c>
      <c r="K293" s="217" t="s">
        <v>579</v>
      </c>
      <c r="L293" s="222"/>
      <c r="M293" s="223" t="s">
        <v>19</v>
      </c>
      <c r="N293" s="224" t="s">
        <v>44</v>
      </c>
      <c r="O293" s="65"/>
      <c r="P293" s="183">
        <f>O293*H293</f>
        <v>0</v>
      </c>
      <c r="Q293" s="183">
        <v>1.2999999999999999E-2</v>
      </c>
      <c r="R293" s="183">
        <f>Q293*H293</f>
        <v>2.5999999999999999E-2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302</v>
      </c>
      <c r="AT293" s="185" t="s">
        <v>298</v>
      </c>
      <c r="AU293" s="185" t="s">
        <v>83</v>
      </c>
      <c r="AY293" s="18" t="s">
        <v>153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81</v>
      </c>
      <c r="BK293" s="186">
        <f>ROUND(I293*H293,2)</f>
        <v>0</v>
      </c>
      <c r="BL293" s="18" t="s">
        <v>212</v>
      </c>
      <c r="BM293" s="185" t="s">
        <v>580</v>
      </c>
    </row>
    <row r="294" spans="1:65" s="2" customFormat="1" ht="33" customHeight="1">
      <c r="A294" s="35"/>
      <c r="B294" s="36"/>
      <c r="C294" s="174" t="s">
        <v>581</v>
      </c>
      <c r="D294" s="174" t="s">
        <v>156</v>
      </c>
      <c r="E294" s="175" t="s">
        <v>582</v>
      </c>
      <c r="F294" s="176" t="s">
        <v>583</v>
      </c>
      <c r="G294" s="177" t="s">
        <v>211</v>
      </c>
      <c r="H294" s="178">
        <v>0.9</v>
      </c>
      <c r="I294" s="179"/>
      <c r="J294" s="180">
        <f>ROUND(I294*H294,2)</f>
        <v>0</v>
      </c>
      <c r="K294" s="176" t="s">
        <v>160</v>
      </c>
      <c r="L294" s="40"/>
      <c r="M294" s="181" t="s">
        <v>19</v>
      </c>
      <c r="N294" s="182" t="s">
        <v>44</v>
      </c>
      <c r="O294" s="65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212</v>
      </c>
      <c r="AT294" s="185" t="s">
        <v>156</v>
      </c>
      <c r="AU294" s="185" t="s">
        <v>83</v>
      </c>
      <c r="AY294" s="18" t="s">
        <v>153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81</v>
      </c>
      <c r="BK294" s="186">
        <f>ROUND(I294*H294,2)</f>
        <v>0</v>
      </c>
      <c r="BL294" s="18" t="s">
        <v>212</v>
      </c>
      <c r="BM294" s="185" t="s">
        <v>584</v>
      </c>
    </row>
    <row r="295" spans="1:65" s="2" customFormat="1" ht="11.25">
      <c r="A295" s="35"/>
      <c r="B295" s="36"/>
      <c r="C295" s="37"/>
      <c r="D295" s="187" t="s">
        <v>163</v>
      </c>
      <c r="E295" s="37"/>
      <c r="F295" s="188" t="s">
        <v>585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163</v>
      </c>
      <c r="AU295" s="18" t="s">
        <v>83</v>
      </c>
    </row>
    <row r="296" spans="1:65" s="2" customFormat="1" ht="24.2" customHeight="1">
      <c r="A296" s="35"/>
      <c r="B296" s="36"/>
      <c r="C296" s="215" t="s">
        <v>586</v>
      </c>
      <c r="D296" s="215" t="s">
        <v>298</v>
      </c>
      <c r="E296" s="216" t="s">
        <v>587</v>
      </c>
      <c r="F296" s="217" t="s">
        <v>588</v>
      </c>
      <c r="G296" s="218" t="s">
        <v>159</v>
      </c>
      <c r="H296" s="219">
        <v>0.42</v>
      </c>
      <c r="I296" s="220"/>
      <c r="J296" s="221">
        <f>ROUND(I296*H296,2)</f>
        <v>0</v>
      </c>
      <c r="K296" s="217" t="s">
        <v>206</v>
      </c>
      <c r="L296" s="222"/>
      <c r="M296" s="223" t="s">
        <v>19</v>
      </c>
      <c r="N296" s="224" t="s">
        <v>44</v>
      </c>
      <c r="O296" s="65"/>
      <c r="P296" s="183">
        <f>O296*H296</f>
        <v>0</v>
      </c>
      <c r="Q296" s="183">
        <v>2.5270000000000001E-2</v>
      </c>
      <c r="R296" s="183">
        <f>Q296*H296</f>
        <v>1.06134E-2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302</v>
      </c>
      <c r="AT296" s="185" t="s">
        <v>298</v>
      </c>
      <c r="AU296" s="185" t="s">
        <v>83</v>
      </c>
      <c r="AY296" s="18" t="s">
        <v>153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81</v>
      </c>
      <c r="BK296" s="186">
        <f>ROUND(I296*H296,2)</f>
        <v>0</v>
      </c>
      <c r="BL296" s="18" t="s">
        <v>212</v>
      </c>
      <c r="BM296" s="185" t="s">
        <v>589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590</v>
      </c>
      <c r="G297" s="193"/>
      <c r="H297" s="197">
        <v>0.42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49.15" customHeight="1">
      <c r="A298" s="35"/>
      <c r="B298" s="36"/>
      <c r="C298" s="174" t="s">
        <v>591</v>
      </c>
      <c r="D298" s="174" t="s">
        <v>156</v>
      </c>
      <c r="E298" s="175" t="s">
        <v>770</v>
      </c>
      <c r="F298" s="176" t="s">
        <v>771</v>
      </c>
      <c r="G298" s="177" t="s">
        <v>249</v>
      </c>
      <c r="H298" s="178">
        <v>3.6999999999999998E-2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772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773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596</v>
      </c>
      <c r="F300" s="172" t="s">
        <v>597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SUM(P301:P308)</f>
        <v>0</v>
      </c>
      <c r="Q300" s="166"/>
      <c r="R300" s="167">
        <f>SUM(R301:R308)</f>
        <v>1.4116999999999999E-3</v>
      </c>
      <c r="S300" s="166"/>
      <c r="T300" s="168">
        <f>SUM(T301:T308)</f>
        <v>4.0000000000000002E-4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SUM(BK301:BK308)</f>
        <v>0</v>
      </c>
    </row>
    <row r="301" spans="1:65" s="2" customFormat="1" ht="16.5" customHeight="1">
      <c r="A301" s="35"/>
      <c r="B301" s="36"/>
      <c r="C301" s="174" t="s">
        <v>598</v>
      </c>
      <c r="D301" s="174" t="s">
        <v>156</v>
      </c>
      <c r="E301" s="175" t="s">
        <v>599</v>
      </c>
      <c r="F301" s="176" t="s">
        <v>600</v>
      </c>
      <c r="G301" s="177" t="s">
        <v>211</v>
      </c>
      <c r="H301" s="178">
        <v>1</v>
      </c>
      <c r="I301" s="179"/>
      <c r="J301" s="180">
        <f>ROUND(I301*H301,2)</f>
        <v>0</v>
      </c>
      <c r="K301" s="176" t="s">
        <v>206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4.0000000000000002E-4</v>
      </c>
      <c r="T301" s="184">
        <f>S301*H301</f>
        <v>4.0000000000000002E-4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601</v>
      </c>
    </row>
    <row r="302" spans="1:65" s="13" customFormat="1" ht="11.25">
      <c r="B302" s="192"/>
      <c r="C302" s="193"/>
      <c r="D302" s="194" t="s">
        <v>165</v>
      </c>
      <c r="E302" s="195" t="s">
        <v>19</v>
      </c>
      <c r="F302" s="196" t="s">
        <v>602</v>
      </c>
      <c r="G302" s="193"/>
      <c r="H302" s="197">
        <v>1</v>
      </c>
      <c r="I302" s="198"/>
      <c r="J302" s="193"/>
      <c r="K302" s="193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165</v>
      </c>
      <c r="AU302" s="203" t="s">
        <v>83</v>
      </c>
      <c r="AV302" s="13" t="s">
        <v>83</v>
      </c>
      <c r="AW302" s="13" t="s">
        <v>34</v>
      </c>
      <c r="AX302" s="13" t="s">
        <v>81</v>
      </c>
      <c r="AY302" s="203" t="s">
        <v>153</v>
      </c>
    </row>
    <row r="303" spans="1:65" s="2" customFormat="1" ht="37.9" customHeight="1">
      <c r="A303" s="35"/>
      <c r="B303" s="36"/>
      <c r="C303" s="174" t="s">
        <v>603</v>
      </c>
      <c r="D303" s="174" t="s">
        <v>156</v>
      </c>
      <c r="E303" s="175" t="s">
        <v>604</v>
      </c>
      <c r="F303" s="176" t="s">
        <v>605</v>
      </c>
      <c r="G303" s="177" t="s">
        <v>159</v>
      </c>
      <c r="H303" s="178">
        <v>0.09</v>
      </c>
      <c r="I303" s="179"/>
      <c r="J303" s="180">
        <f>ROUND(I303*H303,2)</f>
        <v>0</v>
      </c>
      <c r="K303" s="176" t="s">
        <v>160</v>
      </c>
      <c r="L303" s="40"/>
      <c r="M303" s="181" t="s">
        <v>19</v>
      </c>
      <c r="N303" s="182" t="s">
        <v>44</v>
      </c>
      <c r="O303" s="65"/>
      <c r="P303" s="183">
        <f>O303*H303</f>
        <v>0</v>
      </c>
      <c r="Q303" s="183">
        <v>1.2999999999999999E-4</v>
      </c>
      <c r="R303" s="183">
        <f>Q303*H303</f>
        <v>1.1699999999999998E-5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212</v>
      </c>
      <c r="AT303" s="185" t="s">
        <v>156</v>
      </c>
      <c r="AU303" s="185" t="s">
        <v>83</v>
      </c>
      <c r="AY303" s="18" t="s">
        <v>153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81</v>
      </c>
      <c r="BK303" s="186">
        <f>ROUND(I303*H303,2)</f>
        <v>0</v>
      </c>
      <c r="BL303" s="18" t="s">
        <v>212</v>
      </c>
      <c r="BM303" s="185" t="s">
        <v>606</v>
      </c>
    </row>
    <row r="304" spans="1:65" s="2" customFormat="1" ht="11.25">
      <c r="A304" s="35"/>
      <c r="B304" s="36"/>
      <c r="C304" s="37"/>
      <c r="D304" s="187" t="s">
        <v>163</v>
      </c>
      <c r="E304" s="37"/>
      <c r="F304" s="188" t="s">
        <v>607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83</v>
      </c>
    </row>
    <row r="305" spans="1:65" s="13" customFormat="1" ht="11.25">
      <c r="B305" s="192"/>
      <c r="C305" s="193"/>
      <c r="D305" s="194" t="s">
        <v>165</v>
      </c>
      <c r="E305" s="195" t="s">
        <v>19</v>
      </c>
      <c r="F305" s="196" t="s">
        <v>608</v>
      </c>
      <c r="G305" s="193"/>
      <c r="H305" s="197">
        <v>0.09</v>
      </c>
      <c r="I305" s="198"/>
      <c r="J305" s="193"/>
      <c r="K305" s="193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165</v>
      </c>
      <c r="AU305" s="203" t="s">
        <v>83</v>
      </c>
      <c r="AV305" s="13" t="s">
        <v>83</v>
      </c>
      <c r="AW305" s="13" t="s">
        <v>34</v>
      </c>
      <c r="AX305" s="13" t="s">
        <v>81</v>
      </c>
      <c r="AY305" s="203" t="s">
        <v>153</v>
      </c>
    </row>
    <row r="306" spans="1:65" s="2" customFormat="1" ht="24.2" customHeight="1">
      <c r="A306" s="35"/>
      <c r="B306" s="36"/>
      <c r="C306" s="215" t="s">
        <v>609</v>
      </c>
      <c r="D306" s="215" t="s">
        <v>298</v>
      </c>
      <c r="E306" s="216" t="s">
        <v>610</v>
      </c>
      <c r="F306" s="217" t="s">
        <v>611</v>
      </c>
      <c r="G306" s="218" t="s">
        <v>211</v>
      </c>
      <c r="H306" s="219">
        <v>1</v>
      </c>
      <c r="I306" s="220"/>
      <c r="J306" s="221">
        <f>ROUND(I306*H306,2)</f>
        <v>0</v>
      </c>
      <c r="K306" s="217" t="s">
        <v>160</v>
      </c>
      <c r="L306" s="222"/>
      <c r="M306" s="223" t="s">
        <v>19</v>
      </c>
      <c r="N306" s="224" t="s">
        <v>44</v>
      </c>
      <c r="O306" s="65"/>
      <c r="P306" s="183">
        <f>O306*H306</f>
        <v>0</v>
      </c>
      <c r="Q306" s="183">
        <v>1.4E-3</v>
      </c>
      <c r="R306" s="183">
        <f>Q306*H306</f>
        <v>1.4E-3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302</v>
      </c>
      <c r="AT306" s="185" t="s">
        <v>298</v>
      </c>
      <c r="AU306" s="185" t="s">
        <v>83</v>
      </c>
      <c r="AY306" s="18" t="s">
        <v>153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81</v>
      </c>
      <c r="BK306" s="186">
        <f>ROUND(I306*H306,2)</f>
        <v>0</v>
      </c>
      <c r="BL306" s="18" t="s">
        <v>212</v>
      </c>
      <c r="BM306" s="185" t="s">
        <v>612</v>
      </c>
    </row>
    <row r="307" spans="1:65" s="2" customFormat="1" ht="49.15" customHeight="1">
      <c r="A307" s="35"/>
      <c r="B307" s="36"/>
      <c r="C307" s="174" t="s">
        <v>613</v>
      </c>
      <c r="D307" s="174" t="s">
        <v>156</v>
      </c>
      <c r="E307" s="175" t="s">
        <v>774</v>
      </c>
      <c r="F307" s="176" t="s">
        <v>775</v>
      </c>
      <c r="G307" s="177" t="s">
        <v>249</v>
      </c>
      <c r="H307" s="178">
        <v>1E-3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776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777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2" customFormat="1" ht="22.9" customHeight="1">
      <c r="B309" s="158"/>
      <c r="C309" s="159"/>
      <c r="D309" s="160" t="s">
        <v>72</v>
      </c>
      <c r="E309" s="172" t="s">
        <v>618</v>
      </c>
      <c r="F309" s="172" t="s">
        <v>619</v>
      </c>
      <c r="G309" s="159"/>
      <c r="H309" s="159"/>
      <c r="I309" s="162"/>
      <c r="J309" s="173">
        <f>BK309</f>
        <v>0</v>
      </c>
      <c r="K309" s="159"/>
      <c r="L309" s="164"/>
      <c r="M309" s="165"/>
      <c r="N309" s="166"/>
      <c r="O309" s="166"/>
      <c r="P309" s="167">
        <f>SUM(P310:P319)</f>
        <v>0</v>
      </c>
      <c r="Q309" s="166"/>
      <c r="R309" s="167">
        <f>SUM(R310:R319)</f>
        <v>9.5195999999999989E-2</v>
      </c>
      <c r="S309" s="166"/>
      <c r="T309" s="168">
        <f>SUM(T310:T319)</f>
        <v>0</v>
      </c>
      <c r="AR309" s="169" t="s">
        <v>83</v>
      </c>
      <c r="AT309" s="170" t="s">
        <v>72</v>
      </c>
      <c r="AU309" s="170" t="s">
        <v>81</v>
      </c>
      <c r="AY309" s="169" t="s">
        <v>153</v>
      </c>
      <c r="BK309" s="171">
        <f>SUM(BK310:BK319)</f>
        <v>0</v>
      </c>
    </row>
    <row r="310" spans="1:65" s="2" customFormat="1" ht="24.2" customHeight="1">
      <c r="A310" s="35"/>
      <c r="B310" s="36"/>
      <c r="C310" s="174" t="s">
        <v>620</v>
      </c>
      <c r="D310" s="174" t="s">
        <v>156</v>
      </c>
      <c r="E310" s="175" t="s">
        <v>621</v>
      </c>
      <c r="F310" s="176" t="s">
        <v>622</v>
      </c>
      <c r="G310" s="177" t="s">
        <v>159</v>
      </c>
      <c r="H310" s="178">
        <v>2.92</v>
      </c>
      <c r="I310" s="179"/>
      <c r="J310" s="180">
        <f>ROUND(I310*H310,2)</f>
        <v>0</v>
      </c>
      <c r="K310" s="176" t="s">
        <v>160</v>
      </c>
      <c r="L310" s="40"/>
      <c r="M310" s="181" t="s">
        <v>19</v>
      </c>
      <c r="N310" s="182" t="s">
        <v>44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212</v>
      </c>
      <c r="AT310" s="185" t="s">
        <v>156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623</v>
      </c>
    </row>
    <row r="311" spans="1:65" s="2" customFormat="1" ht="11.25">
      <c r="A311" s="35"/>
      <c r="B311" s="36"/>
      <c r="C311" s="37"/>
      <c r="D311" s="187" t="s">
        <v>163</v>
      </c>
      <c r="E311" s="37"/>
      <c r="F311" s="188" t="s">
        <v>624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163</v>
      </c>
      <c r="AU311" s="18" t="s">
        <v>83</v>
      </c>
    </row>
    <row r="312" spans="1:65" s="13" customFormat="1" ht="11.25">
      <c r="B312" s="192"/>
      <c r="C312" s="193"/>
      <c r="D312" s="194" t="s">
        <v>165</v>
      </c>
      <c r="E312" s="195" t="s">
        <v>19</v>
      </c>
      <c r="F312" s="196" t="s">
        <v>171</v>
      </c>
      <c r="G312" s="193"/>
      <c r="H312" s="197">
        <v>2.92</v>
      </c>
      <c r="I312" s="198"/>
      <c r="J312" s="193"/>
      <c r="K312" s="193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165</v>
      </c>
      <c r="AU312" s="203" t="s">
        <v>83</v>
      </c>
      <c r="AV312" s="13" t="s">
        <v>83</v>
      </c>
      <c r="AW312" s="13" t="s">
        <v>34</v>
      </c>
      <c r="AX312" s="13" t="s">
        <v>81</v>
      </c>
      <c r="AY312" s="203" t="s">
        <v>153</v>
      </c>
    </row>
    <row r="313" spans="1:65" s="2" customFormat="1" ht="16.5" customHeight="1">
      <c r="A313" s="35"/>
      <c r="B313" s="36"/>
      <c r="C313" s="174" t="s">
        <v>625</v>
      </c>
      <c r="D313" s="174" t="s">
        <v>156</v>
      </c>
      <c r="E313" s="175" t="s">
        <v>626</v>
      </c>
      <c r="F313" s="176" t="s">
        <v>627</v>
      </c>
      <c r="G313" s="177" t="s">
        <v>159</v>
      </c>
      <c r="H313" s="178">
        <v>2.92</v>
      </c>
      <c r="I313" s="179"/>
      <c r="J313" s="180">
        <f>ROUND(I313*H313,2)</f>
        <v>0</v>
      </c>
      <c r="K313" s="176" t="s">
        <v>160</v>
      </c>
      <c r="L313" s="40"/>
      <c r="M313" s="181" t="s">
        <v>19</v>
      </c>
      <c r="N313" s="182" t="s">
        <v>44</v>
      </c>
      <c r="O313" s="65"/>
      <c r="P313" s="183">
        <f>O313*H313</f>
        <v>0</v>
      </c>
      <c r="Q313" s="183">
        <v>2.9999999999999997E-4</v>
      </c>
      <c r="R313" s="183">
        <f>Q313*H313</f>
        <v>8.7599999999999993E-4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212</v>
      </c>
      <c r="AT313" s="185" t="s">
        <v>156</v>
      </c>
      <c r="AU313" s="185" t="s">
        <v>83</v>
      </c>
      <c r="AY313" s="18" t="s">
        <v>153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81</v>
      </c>
      <c r="BK313" s="186">
        <f>ROUND(I313*H313,2)</f>
        <v>0</v>
      </c>
      <c r="BL313" s="18" t="s">
        <v>212</v>
      </c>
      <c r="BM313" s="185" t="s">
        <v>628</v>
      </c>
    </row>
    <row r="314" spans="1:65" s="2" customFormat="1" ht="11.25">
      <c r="A314" s="35"/>
      <c r="B314" s="36"/>
      <c r="C314" s="37"/>
      <c r="D314" s="187" t="s">
        <v>163</v>
      </c>
      <c r="E314" s="37"/>
      <c r="F314" s="188" t="s">
        <v>629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83</v>
      </c>
    </row>
    <row r="315" spans="1:65" s="2" customFormat="1" ht="37.9" customHeight="1">
      <c r="A315" s="35"/>
      <c r="B315" s="36"/>
      <c r="C315" s="174" t="s">
        <v>630</v>
      </c>
      <c r="D315" s="174" t="s">
        <v>156</v>
      </c>
      <c r="E315" s="175" t="s">
        <v>631</v>
      </c>
      <c r="F315" s="176" t="s">
        <v>632</v>
      </c>
      <c r="G315" s="177" t="s">
        <v>159</v>
      </c>
      <c r="H315" s="178">
        <v>2.92</v>
      </c>
      <c r="I315" s="179"/>
      <c r="J315" s="180">
        <f>ROUND(I315*H315,2)</f>
        <v>0</v>
      </c>
      <c r="K315" s="176" t="s">
        <v>160</v>
      </c>
      <c r="L315" s="40"/>
      <c r="M315" s="181" t="s">
        <v>19</v>
      </c>
      <c r="N315" s="182" t="s">
        <v>44</v>
      </c>
      <c r="O315" s="65"/>
      <c r="P315" s="183">
        <f>O315*H315</f>
        <v>0</v>
      </c>
      <c r="Q315" s="183">
        <v>6.0000000000000001E-3</v>
      </c>
      <c r="R315" s="183">
        <f>Q315*H315</f>
        <v>1.7520000000000001E-2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212</v>
      </c>
      <c r="AT315" s="185" t="s">
        <v>156</v>
      </c>
      <c r="AU315" s="185" t="s">
        <v>83</v>
      </c>
      <c r="AY315" s="18" t="s">
        <v>153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81</v>
      </c>
      <c r="BK315" s="186">
        <f>ROUND(I315*H315,2)</f>
        <v>0</v>
      </c>
      <c r="BL315" s="18" t="s">
        <v>212</v>
      </c>
      <c r="BM315" s="185" t="s">
        <v>633</v>
      </c>
    </row>
    <row r="316" spans="1:65" s="2" customFormat="1" ht="11.25">
      <c r="A316" s="35"/>
      <c r="B316" s="36"/>
      <c r="C316" s="37"/>
      <c r="D316" s="187" t="s">
        <v>163</v>
      </c>
      <c r="E316" s="37"/>
      <c r="F316" s="188" t="s">
        <v>634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83</v>
      </c>
    </row>
    <row r="317" spans="1:65" s="2" customFormat="1" ht="24.2" customHeight="1">
      <c r="A317" s="35"/>
      <c r="B317" s="36"/>
      <c r="C317" s="215" t="s">
        <v>635</v>
      </c>
      <c r="D317" s="215" t="s">
        <v>298</v>
      </c>
      <c r="E317" s="216" t="s">
        <v>636</v>
      </c>
      <c r="F317" s="217" t="s">
        <v>637</v>
      </c>
      <c r="G317" s="218" t="s">
        <v>159</v>
      </c>
      <c r="H317" s="219">
        <v>4</v>
      </c>
      <c r="I317" s="220"/>
      <c r="J317" s="221">
        <f>ROUND(I317*H317,2)</f>
        <v>0</v>
      </c>
      <c r="K317" s="217" t="s">
        <v>206</v>
      </c>
      <c r="L317" s="222"/>
      <c r="M317" s="223" t="s">
        <v>19</v>
      </c>
      <c r="N317" s="224" t="s">
        <v>44</v>
      </c>
      <c r="O317" s="65"/>
      <c r="P317" s="183">
        <f>O317*H317</f>
        <v>0</v>
      </c>
      <c r="Q317" s="183">
        <v>1.9199999999999998E-2</v>
      </c>
      <c r="R317" s="183">
        <f>Q317*H317</f>
        <v>7.6799999999999993E-2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302</v>
      </c>
      <c r="AT317" s="185" t="s">
        <v>298</v>
      </c>
      <c r="AU317" s="185" t="s">
        <v>83</v>
      </c>
      <c r="AY317" s="18" t="s">
        <v>153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81</v>
      </c>
      <c r="BK317" s="186">
        <f>ROUND(I317*H317,2)</f>
        <v>0</v>
      </c>
      <c r="BL317" s="18" t="s">
        <v>212</v>
      </c>
      <c r="BM317" s="185" t="s">
        <v>638</v>
      </c>
    </row>
    <row r="318" spans="1:65" s="2" customFormat="1" ht="49.15" customHeight="1">
      <c r="A318" s="35"/>
      <c r="B318" s="36"/>
      <c r="C318" s="174" t="s">
        <v>639</v>
      </c>
      <c r="D318" s="174" t="s">
        <v>156</v>
      </c>
      <c r="E318" s="175" t="s">
        <v>778</v>
      </c>
      <c r="F318" s="176" t="s">
        <v>779</v>
      </c>
      <c r="G318" s="177" t="s">
        <v>249</v>
      </c>
      <c r="H318" s="178">
        <v>9.5000000000000001E-2</v>
      </c>
      <c r="I318" s="179"/>
      <c r="J318" s="180">
        <f>ROUND(I318*H318,2)</f>
        <v>0</v>
      </c>
      <c r="K318" s="176" t="s">
        <v>160</v>
      </c>
      <c r="L318" s="40"/>
      <c r="M318" s="181" t="s">
        <v>19</v>
      </c>
      <c r="N318" s="182" t="s">
        <v>44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212</v>
      </c>
      <c r="AT318" s="185" t="s">
        <v>156</v>
      </c>
      <c r="AU318" s="185" t="s">
        <v>83</v>
      </c>
      <c r="AY318" s="18" t="s">
        <v>153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81</v>
      </c>
      <c r="BK318" s="186">
        <f>ROUND(I318*H318,2)</f>
        <v>0</v>
      </c>
      <c r="BL318" s="18" t="s">
        <v>212</v>
      </c>
      <c r="BM318" s="185" t="s">
        <v>780</v>
      </c>
    </row>
    <row r="319" spans="1:65" s="2" customFormat="1" ht="11.25">
      <c r="A319" s="35"/>
      <c r="B319" s="36"/>
      <c r="C319" s="37"/>
      <c r="D319" s="187" t="s">
        <v>163</v>
      </c>
      <c r="E319" s="37"/>
      <c r="F319" s="188" t="s">
        <v>781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163</v>
      </c>
      <c r="AU319" s="18" t="s">
        <v>83</v>
      </c>
    </row>
    <row r="320" spans="1:65" s="12" customFormat="1" ht="22.9" customHeight="1">
      <c r="B320" s="158"/>
      <c r="C320" s="159"/>
      <c r="D320" s="160" t="s">
        <v>72</v>
      </c>
      <c r="E320" s="172" t="s">
        <v>644</v>
      </c>
      <c r="F320" s="172" t="s">
        <v>645</v>
      </c>
      <c r="G320" s="159"/>
      <c r="H320" s="159"/>
      <c r="I320" s="162"/>
      <c r="J320" s="173">
        <f>BK320</f>
        <v>0</v>
      </c>
      <c r="K320" s="159"/>
      <c r="L320" s="164"/>
      <c r="M320" s="165"/>
      <c r="N320" s="166"/>
      <c r="O320" s="166"/>
      <c r="P320" s="167">
        <f>SUM(P321:P326)</f>
        <v>0</v>
      </c>
      <c r="Q320" s="166"/>
      <c r="R320" s="167">
        <f>SUM(R321:R326)</f>
        <v>5.04E-4</v>
      </c>
      <c r="S320" s="166"/>
      <c r="T320" s="168">
        <f>SUM(T321:T326)</f>
        <v>0</v>
      </c>
      <c r="AR320" s="169" t="s">
        <v>83</v>
      </c>
      <c r="AT320" s="170" t="s">
        <v>72</v>
      </c>
      <c r="AU320" s="170" t="s">
        <v>81</v>
      </c>
      <c r="AY320" s="169" t="s">
        <v>153</v>
      </c>
      <c r="BK320" s="171">
        <f>SUM(BK321:BK326)</f>
        <v>0</v>
      </c>
    </row>
    <row r="321" spans="1:65" s="2" customFormat="1" ht="21.75" customHeight="1">
      <c r="A321" s="35"/>
      <c r="B321" s="36"/>
      <c r="C321" s="174" t="s">
        <v>646</v>
      </c>
      <c r="D321" s="174" t="s">
        <v>156</v>
      </c>
      <c r="E321" s="175" t="s">
        <v>647</v>
      </c>
      <c r="F321" s="176" t="s">
        <v>648</v>
      </c>
      <c r="G321" s="177" t="s">
        <v>205</v>
      </c>
      <c r="H321" s="178">
        <v>1.2</v>
      </c>
      <c r="I321" s="179"/>
      <c r="J321" s="180">
        <f>ROUND(I321*H321,2)</f>
        <v>0</v>
      </c>
      <c r="K321" s="176" t="s">
        <v>160</v>
      </c>
      <c r="L321" s="40"/>
      <c r="M321" s="181" t="s">
        <v>19</v>
      </c>
      <c r="N321" s="182" t="s">
        <v>44</v>
      </c>
      <c r="O321" s="65"/>
      <c r="P321" s="183">
        <f>O321*H321</f>
        <v>0</v>
      </c>
      <c r="Q321" s="183">
        <v>4.0000000000000003E-5</v>
      </c>
      <c r="R321" s="183">
        <f>Q321*H321</f>
        <v>4.8000000000000001E-5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212</v>
      </c>
      <c r="AT321" s="185" t="s">
        <v>156</v>
      </c>
      <c r="AU321" s="185" t="s">
        <v>83</v>
      </c>
      <c r="AY321" s="18" t="s">
        <v>153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81</v>
      </c>
      <c r="BK321" s="186">
        <f>ROUND(I321*H321,2)</f>
        <v>0</v>
      </c>
      <c r="BL321" s="18" t="s">
        <v>212</v>
      </c>
      <c r="BM321" s="185" t="s">
        <v>649</v>
      </c>
    </row>
    <row r="322" spans="1:65" s="2" customFormat="1" ht="11.25">
      <c r="A322" s="35"/>
      <c r="B322" s="36"/>
      <c r="C322" s="37"/>
      <c r="D322" s="187" t="s">
        <v>163</v>
      </c>
      <c r="E322" s="37"/>
      <c r="F322" s="188" t="s">
        <v>650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163</v>
      </c>
      <c r="AU322" s="18" t="s">
        <v>83</v>
      </c>
    </row>
    <row r="323" spans="1:65" s="13" customFormat="1" ht="11.25">
      <c r="B323" s="192"/>
      <c r="C323" s="193"/>
      <c r="D323" s="194" t="s">
        <v>165</v>
      </c>
      <c r="E323" s="195" t="s">
        <v>19</v>
      </c>
      <c r="F323" s="196" t="s">
        <v>651</v>
      </c>
      <c r="G323" s="193"/>
      <c r="H323" s="197">
        <v>1.2</v>
      </c>
      <c r="I323" s="198"/>
      <c r="J323" s="193"/>
      <c r="K323" s="193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165</v>
      </c>
      <c r="AU323" s="203" t="s">
        <v>83</v>
      </c>
      <c r="AV323" s="13" t="s">
        <v>83</v>
      </c>
      <c r="AW323" s="13" t="s">
        <v>34</v>
      </c>
      <c r="AX323" s="13" t="s">
        <v>81</v>
      </c>
      <c r="AY323" s="203" t="s">
        <v>153</v>
      </c>
    </row>
    <row r="324" spans="1:65" s="2" customFormat="1" ht="24.2" customHeight="1">
      <c r="A324" s="35"/>
      <c r="B324" s="36"/>
      <c r="C324" s="215" t="s">
        <v>652</v>
      </c>
      <c r="D324" s="215" t="s">
        <v>298</v>
      </c>
      <c r="E324" s="216" t="s">
        <v>653</v>
      </c>
      <c r="F324" s="217" t="s">
        <v>654</v>
      </c>
      <c r="G324" s="218" t="s">
        <v>205</v>
      </c>
      <c r="H324" s="219">
        <v>1.2</v>
      </c>
      <c r="I324" s="220"/>
      <c r="J324" s="221">
        <f>ROUND(I324*H324,2)</f>
        <v>0</v>
      </c>
      <c r="K324" s="217" t="s">
        <v>160</v>
      </c>
      <c r="L324" s="222"/>
      <c r="M324" s="223" t="s">
        <v>19</v>
      </c>
      <c r="N324" s="224" t="s">
        <v>44</v>
      </c>
      <c r="O324" s="65"/>
      <c r="P324" s="183">
        <f>O324*H324</f>
        <v>0</v>
      </c>
      <c r="Q324" s="183">
        <v>3.8000000000000002E-4</v>
      </c>
      <c r="R324" s="183">
        <f>Q324*H324</f>
        <v>4.5600000000000003E-4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302</v>
      </c>
      <c r="AT324" s="185" t="s">
        <v>298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655</v>
      </c>
    </row>
    <row r="325" spans="1:65" s="2" customFormat="1" ht="49.15" customHeight="1">
      <c r="A325" s="35"/>
      <c r="B325" s="36"/>
      <c r="C325" s="174" t="s">
        <v>656</v>
      </c>
      <c r="D325" s="174" t="s">
        <v>156</v>
      </c>
      <c r="E325" s="175" t="s">
        <v>782</v>
      </c>
      <c r="F325" s="176" t="s">
        <v>783</v>
      </c>
      <c r="G325" s="177" t="s">
        <v>249</v>
      </c>
      <c r="H325" s="178">
        <v>1E-3</v>
      </c>
      <c r="I325" s="179"/>
      <c r="J325" s="180">
        <f>ROUND(I325*H325,2)</f>
        <v>0</v>
      </c>
      <c r="K325" s="176" t="s">
        <v>160</v>
      </c>
      <c r="L325" s="40"/>
      <c r="M325" s="181" t="s">
        <v>19</v>
      </c>
      <c r="N325" s="182" t="s">
        <v>44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212</v>
      </c>
      <c r="AT325" s="185" t="s">
        <v>156</v>
      </c>
      <c r="AU325" s="185" t="s">
        <v>83</v>
      </c>
      <c r="AY325" s="18" t="s">
        <v>153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81</v>
      </c>
      <c r="BK325" s="186">
        <f>ROUND(I325*H325,2)</f>
        <v>0</v>
      </c>
      <c r="BL325" s="18" t="s">
        <v>212</v>
      </c>
      <c r="BM325" s="185" t="s">
        <v>784</v>
      </c>
    </row>
    <row r="326" spans="1:65" s="2" customFormat="1" ht="11.25">
      <c r="A326" s="35"/>
      <c r="B326" s="36"/>
      <c r="C326" s="37"/>
      <c r="D326" s="187" t="s">
        <v>163</v>
      </c>
      <c r="E326" s="37"/>
      <c r="F326" s="188" t="s">
        <v>785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163</v>
      </c>
      <c r="AU326" s="18" t="s">
        <v>83</v>
      </c>
    </row>
    <row r="327" spans="1:65" s="12" customFormat="1" ht="22.9" customHeight="1">
      <c r="B327" s="158"/>
      <c r="C327" s="159"/>
      <c r="D327" s="160" t="s">
        <v>72</v>
      </c>
      <c r="E327" s="172" t="s">
        <v>661</v>
      </c>
      <c r="F327" s="172" t="s">
        <v>662</v>
      </c>
      <c r="G327" s="159"/>
      <c r="H327" s="159"/>
      <c r="I327" s="162"/>
      <c r="J327" s="173">
        <f>BK327</f>
        <v>0</v>
      </c>
      <c r="K327" s="159"/>
      <c r="L327" s="164"/>
      <c r="M327" s="165"/>
      <c r="N327" s="166"/>
      <c r="O327" s="166"/>
      <c r="P327" s="167">
        <f>SUM(P328:P344)</f>
        <v>0</v>
      </c>
      <c r="Q327" s="166"/>
      <c r="R327" s="167">
        <f>SUM(R328:R344)</f>
        <v>0.69312680000000004</v>
      </c>
      <c r="S327" s="166"/>
      <c r="T327" s="168">
        <f>SUM(T328:T344)</f>
        <v>0</v>
      </c>
      <c r="AR327" s="169" t="s">
        <v>83</v>
      </c>
      <c r="AT327" s="170" t="s">
        <v>72</v>
      </c>
      <c r="AU327" s="170" t="s">
        <v>81</v>
      </c>
      <c r="AY327" s="169" t="s">
        <v>153</v>
      </c>
      <c r="BK327" s="171">
        <f>SUM(BK328:BK344)</f>
        <v>0</v>
      </c>
    </row>
    <row r="328" spans="1:65" s="2" customFormat="1" ht="24.2" customHeight="1">
      <c r="A328" s="35"/>
      <c r="B328" s="36"/>
      <c r="C328" s="174" t="s">
        <v>663</v>
      </c>
      <c r="D328" s="174" t="s">
        <v>156</v>
      </c>
      <c r="E328" s="175" t="s">
        <v>664</v>
      </c>
      <c r="F328" s="176" t="s">
        <v>665</v>
      </c>
      <c r="G328" s="177" t="s">
        <v>159</v>
      </c>
      <c r="H328" s="178">
        <v>16.96</v>
      </c>
      <c r="I328" s="179"/>
      <c r="J328" s="180">
        <f>ROUND(I328*H328,2)</f>
        <v>0</v>
      </c>
      <c r="K328" s="176" t="s">
        <v>160</v>
      </c>
      <c r="L328" s="40"/>
      <c r="M328" s="181" t="s">
        <v>19</v>
      </c>
      <c r="N328" s="182" t="s">
        <v>44</v>
      </c>
      <c r="O328" s="65"/>
      <c r="P328" s="183">
        <f>O328*H328</f>
        <v>0</v>
      </c>
      <c r="Q328" s="183">
        <v>2.0480000000000002E-2</v>
      </c>
      <c r="R328" s="183">
        <f>Q328*H328</f>
        <v>0.34734080000000006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212</v>
      </c>
      <c r="AT328" s="185" t="s">
        <v>156</v>
      </c>
      <c r="AU328" s="185" t="s">
        <v>83</v>
      </c>
      <c r="AY328" s="18" t="s">
        <v>153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81</v>
      </c>
      <c r="BK328" s="186">
        <f>ROUND(I328*H328,2)</f>
        <v>0</v>
      </c>
      <c r="BL328" s="18" t="s">
        <v>212</v>
      </c>
      <c r="BM328" s="185" t="s">
        <v>666</v>
      </c>
    </row>
    <row r="329" spans="1:65" s="2" customFormat="1" ht="11.25">
      <c r="A329" s="35"/>
      <c r="B329" s="36"/>
      <c r="C329" s="37"/>
      <c r="D329" s="187" t="s">
        <v>163</v>
      </c>
      <c r="E329" s="37"/>
      <c r="F329" s="188" t="s">
        <v>667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163</v>
      </c>
      <c r="AU329" s="18" t="s">
        <v>83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221</v>
      </c>
      <c r="G330" s="193"/>
      <c r="H330" s="197">
        <v>3.9780000000000002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222</v>
      </c>
      <c r="G331" s="193"/>
      <c r="H331" s="197">
        <v>7.78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3" customFormat="1" ht="11.25">
      <c r="B332" s="192"/>
      <c r="C332" s="193"/>
      <c r="D332" s="194" t="s">
        <v>165</v>
      </c>
      <c r="E332" s="195" t="s">
        <v>19</v>
      </c>
      <c r="F332" s="196" t="s">
        <v>223</v>
      </c>
      <c r="G332" s="193"/>
      <c r="H332" s="197">
        <v>5.202</v>
      </c>
      <c r="I332" s="198"/>
      <c r="J332" s="193"/>
      <c r="K332" s="193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165</v>
      </c>
      <c r="AU332" s="203" t="s">
        <v>83</v>
      </c>
      <c r="AV332" s="13" t="s">
        <v>83</v>
      </c>
      <c r="AW332" s="13" t="s">
        <v>34</v>
      </c>
      <c r="AX332" s="13" t="s">
        <v>73</v>
      </c>
      <c r="AY332" s="203" t="s">
        <v>153</v>
      </c>
    </row>
    <row r="333" spans="1:65" s="14" customFormat="1" ht="11.25">
      <c r="B333" s="204"/>
      <c r="C333" s="205"/>
      <c r="D333" s="194" t="s">
        <v>165</v>
      </c>
      <c r="E333" s="206" t="s">
        <v>19</v>
      </c>
      <c r="F333" s="207" t="s">
        <v>184</v>
      </c>
      <c r="G333" s="205"/>
      <c r="H333" s="208">
        <v>16.96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165</v>
      </c>
      <c r="AU333" s="214" t="s">
        <v>83</v>
      </c>
      <c r="AV333" s="14" t="s">
        <v>161</v>
      </c>
      <c r="AW333" s="14" t="s">
        <v>34</v>
      </c>
      <c r="AX333" s="14" t="s">
        <v>81</v>
      </c>
      <c r="AY333" s="214" t="s">
        <v>153</v>
      </c>
    </row>
    <row r="334" spans="1:65" s="2" customFormat="1" ht="16.5" customHeight="1">
      <c r="A334" s="35"/>
      <c r="B334" s="36"/>
      <c r="C334" s="174" t="s">
        <v>668</v>
      </c>
      <c r="D334" s="174" t="s">
        <v>156</v>
      </c>
      <c r="E334" s="175" t="s">
        <v>669</v>
      </c>
      <c r="F334" s="176" t="s">
        <v>670</v>
      </c>
      <c r="G334" s="177" t="s">
        <v>159</v>
      </c>
      <c r="H334" s="178">
        <v>16.96</v>
      </c>
      <c r="I334" s="179"/>
      <c r="J334" s="180">
        <f>ROUND(I334*H334,2)</f>
        <v>0</v>
      </c>
      <c r="K334" s="176" t="s">
        <v>160</v>
      </c>
      <c r="L334" s="40"/>
      <c r="M334" s="181" t="s">
        <v>19</v>
      </c>
      <c r="N334" s="182" t="s">
        <v>44</v>
      </c>
      <c r="O334" s="65"/>
      <c r="P334" s="183">
        <f>O334*H334</f>
        <v>0</v>
      </c>
      <c r="Q334" s="183">
        <v>2.9999999999999997E-4</v>
      </c>
      <c r="R334" s="183">
        <f>Q334*H334</f>
        <v>5.0879999999999996E-3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212</v>
      </c>
      <c r="AT334" s="185" t="s">
        <v>156</v>
      </c>
      <c r="AU334" s="185" t="s">
        <v>83</v>
      </c>
      <c r="AY334" s="18" t="s">
        <v>153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81</v>
      </c>
      <c r="BK334" s="186">
        <f>ROUND(I334*H334,2)</f>
        <v>0</v>
      </c>
      <c r="BL334" s="18" t="s">
        <v>212</v>
      </c>
      <c r="BM334" s="185" t="s">
        <v>671</v>
      </c>
    </row>
    <row r="335" spans="1:65" s="2" customFormat="1" ht="11.25">
      <c r="A335" s="35"/>
      <c r="B335" s="36"/>
      <c r="C335" s="37"/>
      <c r="D335" s="187" t="s">
        <v>163</v>
      </c>
      <c r="E335" s="37"/>
      <c r="F335" s="188" t="s">
        <v>672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163</v>
      </c>
      <c r="AU335" s="18" t="s">
        <v>83</v>
      </c>
    </row>
    <row r="336" spans="1:65" s="2" customFormat="1" ht="33" customHeight="1">
      <c r="A336" s="35"/>
      <c r="B336" s="36"/>
      <c r="C336" s="174" t="s">
        <v>673</v>
      </c>
      <c r="D336" s="174" t="s">
        <v>156</v>
      </c>
      <c r="E336" s="175" t="s">
        <v>674</v>
      </c>
      <c r="F336" s="176" t="s">
        <v>675</v>
      </c>
      <c r="G336" s="177" t="s">
        <v>205</v>
      </c>
      <c r="H336" s="178">
        <v>9.89</v>
      </c>
      <c r="I336" s="179"/>
      <c r="J336" s="180">
        <f>ROUND(I336*H336,2)</f>
        <v>0</v>
      </c>
      <c r="K336" s="176" t="s">
        <v>160</v>
      </c>
      <c r="L336" s="40"/>
      <c r="M336" s="181" t="s">
        <v>19</v>
      </c>
      <c r="N336" s="182" t="s">
        <v>44</v>
      </c>
      <c r="O336" s="65"/>
      <c r="P336" s="183">
        <f>O336*H336</f>
        <v>0</v>
      </c>
      <c r="Q336" s="183">
        <v>2.0000000000000001E-4</v>
      </c>
      <c r="R336" s="183">
        <f>Q336*H336</f>
        <v>1.9780000000000002E-3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212</v>
      </c>
      <c r="AT336" s="185" t="s">
        <v>156</v>
      </c>
      <c r="AU336" s="185" t="s">
        <v>83</v>
      </c>
      <c r="AY336" s="18" t="s">
        <v>153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81</v>
      </c>
      <c r="BK336" s="186">
        <f>ROUND(I336*H336,2)</f>
        <v>0</v>
      </c>
      <c r="BL336" s="18" t="s">
        <v>212</v>
      </c>
      <c r="BM336" s="185" t="s">
        <v>676</v>
      </c>
    </row>
    <row r="337" spans="1:65" s="2" customFormat="1" ht="11.25">
      <c r="A337" s="35"/>
      <c r="B337" s="36"/>
      <c r="C337" s="37"/>
      <c r="D337" s="187" t="s">
        <v>163</v>
      </c>
      <c r="E337" s="37"/>
      <c r="F337" s="188" t="s">
        <v>677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163</v>
      </c>
      <c r="AU337" s="18" t="s">
        <v>83</v>
      </c>
    </row>
    <row r="338" spans="1:65" s="13" customFormat="1" ht="11.25">
      <c r="B338" s="192"/>
      <c r="C338" s="193"/>
      <c r="D338" s="194" t="s">
        <v>165</v>
      </c>
      <c r="E338" s="195" t="s">
        <v>19</v>
      </c>
      <c r="F338" s="196" t="s">
        <v>678</v>
      </c>
      <c r="G338" s="193"/>
      <c r="H338" s="197">
        <v>9.89</v>
      </c>
      <c r="I338" s="198"/>
      <c r="J338" s="193"/>
      <c r="K338" s="193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165</v>
      </c>
      <c r="AU338" s="203" t="s">
        <v>83</v>
      </c>
      <c r="AV338" s="13" t="s">
        <v>83</v>
      </c>
      <c r="AW338" s="13" t="s">
        <v>34</v>
      </c>
      <c r="AX338" s="13" t="s">
        <v>81</v>
      </c>
      <c r="AY338" s="203" t="s">
        <v>153</v>
      </c>
    </row>
    <row r="339" spans="1:65" s="2" customFormat="1" ht="16.5" customHeight="1">
      <c r="A339" s="35"/>
      <c r="B339" s="36"/>
      <c r="C339" s="215" t="s">
        <v>679</v>
      </c>
      <c r="D339" s="215" t="s">
        <v>298</v>
      </c>
      <c r="E339" s="216" t="s">
        <v>680</v>
      </c>
      <c r="F339" s="217" t="s">
        <v>681</v>
      </c>
      <c r="G339" s="218" t="s">
        <v>205</v>
      </c>
      <c r="H339" s="219">
        <v>12</v>
      </c>
      <c r="I339" s="220"/>
      <c r="J339" s="221">
        <f>ROUND(I339*H339,2)</f>
        <v>0</v>
      </c>
      <c r="K339" s="217" t="s">
        <v>206</v>
      </c>
      <c r="L339" s="222"/>
      <c r="M339" s="223" t="s">
        <v>19</v>
      </c>
      <c r="N339" s="224" t="s">
        <v>44</v>
      </c>
      <c r="O339" s="65"/>
      <c r="P339" s="183">
        <f>O339*H339</f>
        <v>0</v>
      </c>
      <c r="Q339" s="183">
        <v>8.0000000000000007E-5</v>
      </c>
      <c r="R339" s="183">
        <f>Q339*H339</f>
        <v>9.6000000000000013E-4</v>
      </c>
      <c r="S339" s="183">
        <v>0</v>
      </c>
      <c r="T339" s="18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302</v>
      </c>
      <c r="AT339" s="185" t="s">
        <v>298</v>
      </c>
      <c r="AU339" s="185" t="s">
        <v>83</v>
      </c>
      <c r="AY339" s="18" t="s">
        <v>153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8" t="s">
        <v>81</v>
      </c>
      <c r="BK339" s="186">
        <f>ROUND(I339*H339,2)</f>
        <v>0</v>
      </c>
      <c r="BL339" s="18" t="s">
        <v>212</v>
      </c>
      <c r="BM339" s="185" t="s">
        <v>682</v>
      </c>
    </row>
    <row r="340" spans="1:65" s="2" customFormat="1" ht="37.9" customHeight="1">
      <c r="A340" s="35"/>
      <c r="B340" s="36"/>
      <c r="C340" s="174" t="s">
        <v>683</v>
      </c>
      <c r="D340" s="174" t="s">
        <v>156</v>
      </c>
      <c r="E340" s="175" t="s">
        <v>684</v>
      </c>
      <c r="F340" s="176" t="s">
        <v>685</v>
      </c>
      <c r="G340" s="177" t="s">
        <v>159</v>
      </c>
      <c r="H340" s="178">
        <v>16.96</v>
      </c>
      <c r="I340" s="179"/>
      <c r="J340" s="180">
        <f>ROUND(I340*H340,2)</f>
        <v>0</v>
      </c>
      <c r="K340" s="176" t="s">
        <v>160</v>
      </c>
      <c r="L340" s="40"/>
      <c r="M340" s="181" t="s">
        <v>19</v>
      </c>
      <c r="N340" s="182" t="s">
        <v>44</v>
      </c>
      <c r="O340" s="65"/>
      <c r="P340" s="183">
        <f>O340*H340</f>
        <v>0</v>
      </c>
      <c r="Q340" s="183">
        <v>6.0000000000000001E-3</v>
      </c>
      <c r="R340" s="183">
        <f>Q340*H340</f>
        <v>0.10176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212</v>
      </c>
      <c r="AT340" s="185" t="s">
        <v>156</v>
      </c>
      <c r="AU340" s="185" t="s">
        <v>83</v>
      </c>
      <c r="AY340" s="18" t="s">
        <v>153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81</v>
      </c>
      <c r="BK340" s="186">
        <f>ROUND(I340*H340,2)</f>
        <v>0</v>
      </c>
      <c r="BL340" s="18" t="s">
        <v>212</v>
      </c>
      <c r="BM340" s="185" t="s">
        <v>686</v>
      </c>
    </row>
    <row r="341" spans="1:65" s="2" customFormat="1" ht="11.25">
      <c r="A341" s="35"/>
      <c r="B341" s="36"/>
      <c r="C341" s="37"/>
      <c r="D341" s="187" t="s">
        <v>163</v>
      </c>
      <c r="E341" s="37"/>
      <c r="F341" s="188" t="s">
        <v>687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163</v>
      </c>
      <c r="AU341" s="18" t="s">
        <v>83</v>
      </c>
    </row>
    <row r="342" spans="1:65" s="2" customFormat="1" ht="24.2" customHeight="1">
      <c r="A342" s="35"/>
      <c r="B342" s="36"/>
      <c r="C342" s="215" t="s">
        <v>688</v>
      </c>
      <c r="D342" s="215" t="s">
        <v>298</v>
      </c>
      <c r="E342" s="216" t="s">
        <v>689</v>
      </c>
      <c r="F342" s="217" t="s">
        <v>690</v>
      </c>
      <c r="G342" s="218" t="s">
        <v>159</v>
      </c>
      <c r="H342" s="219">
        <v>20</v>
      </c>
      <c r="I342" s="220"/>
      <c r="J342" s="221">
        <f>ROUND(I342*H342,2)</f>
        <v>0</v>
      </c>
      <c r="K342" s="217" t="s">
        <v>206</v>
      </c>
      <c r="L342" s="222"/>
      <c r="M342" s="223" t="s">
        <v>19</v>
      </c>
      <c r="N342" s="224" t="s">
        <v>44</v>
      </c>
      <c r="O342" s="65"/>
      <c r="P342" s="183">
        <f>O342*H342</f>
        <v>0</v>
      </c>
      <c r="Q342" s="183">
        <v>1.18E-2</v>
      </c>
      <c r="R342" s="183">
        <f>Q342*H342</f>
        <v>0.23599999999999999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302</v>
      </c>
      <c r="AT342" s="185" t="s">
        <v>298</v>
      </c>
      <c r="AU342" s="185" t="s">
        <v>83</v>
      </c>
      <c r="AY342" s="18" t="s">
        <v>153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81</v>
      </c>
      <c r="BK342" s="186">
        <f>ROUND(I342*H342,2)</f>
        <v>0</v>
      </c>
      <c r="BL342" s="18" t="s">
        <v>212</v>
      </c>
      <c r="BM342" s="185" t="s">
        <v>691</v>
      </c>
    </row>
    <row r="343" spans="1:65" s="2" customFormat="1" ht="49.15" customHeight="1">
      <c r="A343" s="35"/>
      <c r="B343" s="36"/>
      <c r="C343" s="174" t="s">
        <v>692</v>
      </c>
      <c r="D343" s="174" t="s">
        <v>156</v>
      </c>
      <c r="E343" s="175" t="s">
        <v>786</v>
      </c>
      <c r="F343" s="176" t="s">
        <v>787</v>
      </c>
      <c r="G343" s="177" t="s">
        <v>249</v>
      </c>
      <c r="H343" s="178">
        <v>0.69299999999999995</v>
      </c>
      <c r="I343" s="179"/>
      <c r="J343" s="180">
        <f>ROUND(I343*H343,2)</f>
        <v>0</v>
      </c>
      <c r="K343" s="176" t="s">
        <v>160</v>
      </c>
      <c r="L343" s="40"/>
      <c r="M343" s="181" t="s">
        <v>19</v>
      </c>
      <c r="N343" s="182" t="s">
        <v>44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212</v>
      </c>
      <c r="AT343" s="185" t="s">
        <v>156</v>
      </c>
      <c r="AU343" s="185" t="s">
        <v>83</v>
      </c>
      <c r="AY343" s="18" t="s">
        <v>153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81</v>
      </c>
      <c r="BK343" s="186">
        <f>ROUND(I343*H343,2)</f>
        <v>0</v>
      </c>
      <c r="BL343" s="18" t="s">
        <v>212</v>
      </c>
      <c r="BM343" s="185" t="s">
        <v>788</v>
      </c>
    </row>
    <row r="344" spans="1:65" s="2" customFormat="1" ht="11.25">
      <c r="A344" s="35"/>
      <c r="B344" s="36"/>
      <c r="C344" s="37"/>
      <c r="D344" s="187" t="s">
        <v>163</v>
      </c>
      <c r="E344" s="37"/>
      <c r="F344" s="188" t="s">
        <v>789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163</v>
      </c>
      <c r="AU344" s="18" t="s">
        <v>83</v>
      </c>
    </row>
    <row r="345" spans="1:65" s="12" customFormat="1" ht="22.9" customHeight="1">
      <c r="B345" s="158"/>
      <c r="C345" s="159"/>
      <c r="D345" s="160" t="s">
        <v>72</v>
      </c>
      <c r="E345" s="172" t="s">
        <v>697</v>
      </c>
      <c r="F345" s="172" t="s">
        <v>698</v>
      </c>
      <c r="G345" s="159"/>
      <c r="H345" s="159"/>
      <c r="I345" s="162"/>
      <c r="J345" s="173">
        <f>BK345</f>
        <v>0</v>
      </c>
      <c r="K345" s="159"/>
      <c r="L345" s="164"/>
      <c r="M345" s="165"/>
      <c r="N345" s="166"/>
      <c r="O345" s="166"/>
      <c r="P345" s="167">
        <f>SUM(P346:P354)</f>
        <v>0</v>
      </c>
      <c r="Q345" s="166"/>
      <c r="R345" s="167">
        <f>SUM(R346:R354)</f>
        <v>1.5731999999999999E-3</v>
      </c>
      <c r="S345" s="166"/>
      <c r="T345" s="168">
        <f>SUM(T346:T354)</f>
        <v>0</v>
      </c>
      <c r="AR345" s="169" t="s">
        <v>83</v>
      </c>
      <c r="AT345" s="170" t="s">
        <v>72</v>
      </c>
      <c r="AU345" s="170" t="s">
        <v>81</v>
      </c>
      <c r="AY345" s="169" t="s">
        <v>153</v>
      </c>
      <c r="BK345" s="171">
        <f>SUM(BK346:BK354)</f>
        <v>0</v>
      </c>
    </row>
    <row r="346" spans="1:65" s="2" customFormat="1" ht="24.2" customHeight="1">
      <c r="A346" s="35"/>
      <c r="B346" s="36"/>
      <c r="C346" s="174" t="s">
        <v>699</v>
      </c>
      <c r="D346" s="174" t="s">
        <v>156</v>
      </c>
      <c r="E346" s="175" t="s">
        <v>700</v>
      </c>
      <c r="F346" s="176" t="s">
        <v>701</v>
      </c>
      <c r="G346" s="177" t="s">
        <v>159</v>
      </c>
      <c r="H346" s="178">
        <v>4.1399999999999997</v>
      </c>
      <c r="I346" s="179"/>
      <c r="J346" s="180">
        <f>ROUND(I346*H346,2)</f>
        <v>0</v>
      </c>
      <c r="K346" s="176" t="s">
        <v>160</v>
      </c>
      <c r="L346" s="40"/>
      <c r="M346" s="181" t="s">
        <v>19</v>
      </c>
      <c r="N346" s="182" t="s">
        <v>44</v>
      </c>
      <c r="O346" s="65"/>
      <c r="P346" s="183">
        <f>O346*H346</f>
        <v>0</v>
      </c>
      <c r="Q346" s="183">
        <v>2.0000000000000002E-5</v>
      </c>
      <c r="R346" s="183">
        <f>Q346*H346</f>
        <v>8.2800000000000007E-5</v>
      </c>
      <c r="S346" s="183">
        <v>0</v>
      </c>
      <c r="T346" s="18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5" t="s">
        <v>212</v>
      </c>
      <c r="AT346" s="185" t="s">
        <v>156</v>
      </c>
      <c r="AU346" s="185" t="s">
        <v>83</v>
      </c>
      <c r="AY346" s="18" t="s">
        <v>153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8" t="s">
        <v>81</v>
      </c>
      <c r="BK346" s="186">
        <f>ROUND(I346*H346,2)</f>
        <v>0</v>
      </c>
      <c r="BL346" s="18" t="s">
        <v>212</v>
      </c>
      <c r="BM346" s="185" t="s">
        <v>702</v>
      </c>
    </row>
    <row r="347" spans="1:65" s="2" customFormat="1" ht="11.25">
      <c r="A347" s="35"/>
      <c r="B347" s="36"/>
      <c r="C347" s="37"/>
      <c r="D347" s="187" t="s">
        <v>163</v>
      </c>
      <c r="E347" s="37"/>
      <c r="F347" s="188" t="s">
        <v>703</v>
      </c>
      <c r="G347" s="37"/>
      <c r="H347" s="37"/>
      <c r="I347" s="189"/>
      <c r="J347" s="37"/>
      <c r="K347" s="37"/>
      <c r="L347" s="40"/>
      <c r="M347" s="190"/>
      <c r="N347" s="191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163</v>
      </c>
      <c r="AU347" s="18" t="s">
        <v>83</v>
      </c>
    </row>
    <row r="348" spans="1:65" s="13" customFormat="1" ht="11.25">
      <c r="B348" s="192"/>
      <c r="C348" s="193"/>
      <c r="D348" s="194" t="s">
        <v>165</v>
      </c>
      <c r="E348" s="195" t="s">
        <v>19</v>
      </c>
      <c r="F348" s="196" t="s">
        <v>704</v>
      </c>
      <c r="G348" s="193"/>
      <c r="H348" s="197">
        <v>4.1399999999999997</v>
      </c>
      <c r="I348" s="198"/>
      <c r="J348" s="193"/>
      <c r="K348" s="193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165</v>
      </c>
      <c r="AU348" s="203" t="s">
        <v>83</v>
      </c>
      <c r="AV348" s="13" t="s">
        <v>83</v>
      </c>
      <c r="AW348" s="13" t="s">
        <v>34</v>
      </c>
      <c r="AX348" s="13" t="s">
        <v>81</v>
      </c>
      <c r="AY348" s="203" t="s">
        <v>153</v>
      </c>
    </row>
    <row r="349" spans="1:65" s="2" customFormat="1" ht="37.9" customHeight="1">
      <c r="A349" s="35"/>
      <c r="B349" s="36"/>
      <c r="C349" s="174" t="s">
        <v>705</v>
      </c>
      <c r="D349" s="174" t="s">
        <v>156</v>
      </c>
      <c r="E349" s="175" t="s">
        <v>706</v>
      </c>
      <c r="F349" s="176" t="s">
        <v>707</v>
      </c>
      <c r="G349" s="177" t="s">
        <v>159</v>
      </c>
      <c r="H349" s="178">
        <v>4.1399999999999997</v>
      </c>
      <c r="I349" s="179"/>
      <c r="J349" s="180">
        <f>ROUND(I349*H349,2)</f>
        <v>0</v>
      </c>
      <c r="K349" s="176" t="s">
        <v>160</v>
      </c>
      <c r="L349" s="40"/>
      <c r="M349" s="181" t="s">
        <v>19</v>
      </c>
      <c r="N349" s="182" t="s">
        <v>44</v>
      </c>
      <c r="O349" s="65"/>
      <c r="P349" s="183">
        <f>O349*H349</f>
        <v>0</v>
      </c>
      <c r="Q349" s="183">
        <v>6.9999999999999994E-5</v>
      </c>
      <c r="R349" s="183">
        <f>Q349*H349</f>
        <v>2.8979999999999994E-4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212</v>
      </c>
      <c r="AT349" s="185" t="s">
        <v>156</v>
      </c>
      <c r="AU349" s="185" t="s">
        <v>83</v>
      </c>
      <c r="AY349" s="18" t="s">
        <v>153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81</v>
      </c>
      <c r="BK349" s="186">
        <f>ROUND(I349*H349,2)</f>
        <v>0</v>
      </c>
      <c r="BL349" s="18" t="s">
        <v>212</v>
      </c>
      <c r="BM349" s="185" t="s">
        <v>708</v>
      </c>
    </row>
    <row r="350" spans="1:65" s="2" customFormat="1" ht="11.25">
      <c r="A350" s="35"/>
      <c r="B350" s="36"/>
      <c r="C350" s="37"/>
      <c r="D350" s="187" t="s">
        <v>163</v>
      </c>
      <c r="E350" s="37"/>
      <c r="F350" s="188" t="s">
        <v>709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83</v>
      </c>
    </row>
    <row r="351" spans="1:65" s="2" customFormat="1" ht="24.2" customHeight="1">
      <c r="A351" s="35"/>
      <c r="B351" s="36"/>
      <c r="C351" s="174" t="s">
        <v>710</v>
      </c>
      <c r="D351" s="174" t="s">
        <v>156</v>
      </c>
      <c r="E351" s="175" t="s">
        <v>711</v>
      </c>
      <c r="F351" s="176" t="s">
        <v>712</v>
      </c>
      <c r="G351" s="177" t="s">
        <v>159</v>
      </c>
      <c r="H351" s="178">
        <v>4.1399999999999997</v>
      </c>
      <c r="I351" s="179"/>
      <c r="J351" s="180">
        <f>ROUND(I351*H351,2)</f>
        <v>0</v>
      </c>
      <c r="K351" s="176" t="s">
        <v>160</v>
      </c>
      <c r="L351" s="40"/>
      <c r="M351" s="181" t="s">
        <v>19</v>
      </c>
      <c r="N351" s="182" t="s">
        <v>44</v>
      </c>
      <c r="O351" s="65"/>
      <c r="P351" s="183">
        <f>O351*H351</f>
        <v>0</v>
      </c>
      <c r="Q351" s="183">
        <v>1.7000000000000001E-4</v>
      </c>
      <c r="R351" s="183">
        <f>Q351*H351</f>
        <v>7.0379999999999998E-4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212</v>
      </c>
      <c r="AT351" s="185" t="s">
        <v>156</v>
      </c>
      <c r="AU351" s="185" t="s">
        <v>83</v>
      </c>
      <c r="AY351" s="18" t="s">
        <v>153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81</v>
      </c>
      <c r="BK351" s="186">
        <f>ROUND(I351*H351,2)</f>
        <v>0</v>
      </c>
      <c r="BL351" s="18" t="s">
        <v>212</v>
      </c>
      <c r="BM351" s="185" t="s">
        <v>713</v>
      </c>
    </row>
    <row r="352" spans="1:65" s="2" customFormat="1" ht="11.25">
      <c r="A352" s="35"/>
      <c r="B352" s="36"/>
      <c r="C352" s="37"/>
      <c r="D352" s="187" t="s">
        <v>163</v>
      </c>
      <c r="E352" s="37"/>
      <c r="F352" s="188" t="s">
        <v>714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163</v>
      </c>
      <c r="AU352" s="18" t="s">
        <v>83</v>
      </c>
    </row>
    <row r="353" spans="1:65" s="2" customFormat="1" ht="24.2" customHeight="1">
      <c r="A353" s="35"/>
      <c r="B353" s="36"/>
      <c r="C353" s="174" t="s">
        <v>715</v>
      </c>
      <c r="D353" s="174" t="s">
        <v>156</v>
      </c>
      <c r="E353" s="175" t="s">
        <v>716</v>
      </c>
      <c r="F353" s="176" t="s">
        <v>717</v>
      </c>
      <c r="G353" s="177" t="s">
        <v>159</v>
      </c>
      <c r="H353" s="178">
        <v>4.1399999999999997</v>
      </c>
      <c r="I353" s="179"/>
      <c r="J353" s="180">
        <f>ROUND(I353*H353,2)</f>
        <v>0</v>
      </c>
      <c r="K353" s="176" t="s">
        <v>160</v>
      </c>
      <c r="L353" s="40"/>
      <c r="M353" s="181" t="s">
        <v>19</v>
      </c>
      <c r="N353" s="182" t="s">
        <v>44</v>
      </c>
      <c r="O353" s="65"/>
      <c r="P353" s="183">
        <f>O353*H353</f>
        <v>0</v>
      </c>
      <c r="Q353" s="183">
        <v>1.2E-4</v>
      </c>
      <c r="R353" s="183">
        <f>Q353*H353</f>
        <v>4.9679999999999993E-4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212</v>
      </c>
      <c r="AT353" s="185" t="s">
        <v>156</v>
      </c>
      <c r="AU353" s="185" t="s">
        <v>83</v>
      </c>
      <c r="AY353" s="18" t="s">
        <v>153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81</v>
      </c>
      <c r="BK353" s="186">
        <f>ROUND(I353*H353,2)</f>
        <v>0</v>
      </c>
      <c r="BL353" s="18" t="s">
        <v>212</v>
      </c>
      <c r="BM353" s="185" t="s">
        <v>718</v>
      </c>
    </row>
    <row r="354" spans="1:65" s="2" customFormat="1" ht="11.25">
      <c r="A354" s="35"/>
      <c r="B354" s="36"/>
      <c r="C354" s="37"/>
      <c r="D354" s="187" t="s">
        <v>163</v>
      </c>
      <c r="E354" s="37"/>
      <c r="F354" s="188" t="s">
        <v>719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83</v>
      </c>
    </row>
    <row r="355" spans="1:65" s="12" customFormat="1" ht="22.9" customHeight="1">
      <c r="B355" s="158"/>
      <c r="C355" s="159"/>
      <c r="D355" s="160" t="s">
        <v>72</v>
      </c>
      <c r="E355" s="172" t="s">
        <v>720</v>
      </c>
      <c r="F355" s="172" t="s">
        <v>721</v>
      </c>
      <c r="G355" s="159"/>
      <c r="H355" s="159"/>
      <c r="I355" s="162"/>
      <c r="J355" s="173">
        <f>BK355</f>
        <v>0</v>
      </c>
      <c r="K355" s="159"/>
      <c r="L355" s="164"/>
      <c r="M355" s="165"/>
      <c r="N355" s="166"/>
      <c r="O355" s="166"/>
      <c r="P355" s="167">
        <f>SUM(P356:P360)</f>
        <v>0</v>
      </c>
      <c r="Q355" s="166"/>
      <c r="R355" s="167">
        <f>SUM(R356:R360)</f>
        <v>5.6299199999999992E-3</v>
      </c>
      <c r="S355" s="166"/>
      <c r="T355" s="168">
        <f>SUM(T356:T360)</f>
        <v>0</v>
      </c>
      <c r="AR355" s="169" t="s">
        <v>83</v>
      </c>
      <c r="AT355" s="170" t="s">
        <v>72</v>
      </c>
      <c r="AU355" s="170" t="s">
        <v>81</v>
      </c>
      <c r="AY355" s="169" t="s">
        <v>153</v>
      </c>
      <c r="BK355" s="171">
        <f>SUM(BK356:BK360)</f>
        <v>0</v>
      </c>
    </row>
    <row r="356" spans="1:65" s="2" customFormat="1" ht="33" customHeight="1">
      <c r="A356" s="35"/>
      <c r="B356" s="36"/>
      <c r="C356" s="174" t="s">
        <v>722</v>
      </c>
      <c r="D356" s="174" t="s">
        <v>156</v>
      </c>
      <c r="E356" s="175" t="s">
        <v>723</v>
      </c>
      <c r="F356" s="176" t="s">
        <v>724</v>
      </c>
      <c r="G356" s="177" t="s">
        <v>159</v>
      </c>
      <c r="H356" s="178">
        <v>11.728999999999999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2.3457999999999999E-3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725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726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22.5">
      <c r="B358" s="192"/>
      <c r="C358" s="193"/>
      <c r="D358" s="194" t="s">
        <v>165</v>
      </c>
      <c r="E358" s="195" t="s">
        <v>19</v>
      </c>
      <c r="F358" s="196" t="s">
        <v>727</v>
      </c>
      <c r="G358" s="193"/>
      <c r="H358" s="197">
        <v>11.728999999999999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81</v>
      </c>
      <c r="AY358" s="203" t="s">
        <v>153</v>
      </c>
    </row>
    <row r="359" spans="1:65" s="2" customFormat="1" ht="33" customHeight="1">
      <c r="A359" s="35"/>
      <c r="B359" s="36"/>
      <c r="C359" s="174" t="s">
        <v>728</v>
      </c>
      <c r="D359" s="174" t="s">
        <v>156</v>
      </c>
      <c r="E359" s="175" t="s">
        <v>729</v>
      </c>
      <c r="F359" s="176" t="s">
        <v>730</v>
      </c>
      <c r="G359" s="177" t="s">
        <v>159</v>
      </c>
      <c r="H359" s="178">
        <v>11.728999999999999</v>
      </c>
      <c r="I359" s="179"/>
      <c r="J359" s="180">
        <f>ROUND(I359*H359,2)</f>
        <v>0</v>
      </c>
      <c r="K359" s="176" t="s">
        <v>160</v>
      </c>
      <c r="L359" s="40"/>
      <c r="M359" s="181" t="s">
        <v>19</v>
      </c>
      <c r="N359" s="182" t="s">
        <v>44</v>
      </c>
      <c r="O359" s="65"/>
      <c r="P359" s="183">
        <f>O359*H359</f>
        <v>0</v>
      </c>
      <c r="Q359" s="183">
        <v>2.7999999999999998E-4</v>
      </c>
      <c r="R359" s="183">
        <f>Q359*H359</f>
        <v>3.2841199999999993E-3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212</v>
      </c>
      <c r="AT359" s="185" t="s">
        <v>156</v>
      </c>
      <c r="AU359" s="185" t="s">
        <v>83</v>
      </c>
      <c r="AY359" s="18" t="s">
        <v>153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81</v>
      </c>
      <c r="BK359" s="186">
        <f>ROUND(I359*H359,2)</f>
        <v>0</v>
      </c>
      <c r="BL359" s="18" t="s">
        <v>212</v>
      </c>
      <c r="BM359" s="185" t="s">
        <v>731</v>
      </c>
    </row>
    <row r="360" spans="1:65" s="2" customFormat="1" ht="11.25">
      <c r="A360" s="35"/>
      <c r="B360" s="36"/>
      <c r="C360" s="37"/>
      <c r="D360" s="187" t="s">
        <v>163</v>
      </c>
      <c r="E360" s="37"/>
      <c r="F360" s="188" t="s">
        <v>732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163</v>
      </c>
      <c r="AU360" s="18" t="s">
        <v>83</v>
      </c>
    </row>
    <row r="361" spans="1:65" s="12" customFormat="1" ht="25.9" customHeight="1">
      <c r="B361" s="158"/>
      <c r="C361" s="159"/>
      <c r="D361" s="160" t="s">
        <v>72</v>
      </c>
      <c r="E361" s="161" t="s">
        <v>108</v>
      </c>
      <c r="F361" s="161" t="s">
        <v>109</v>
      </c>
      <c r="G361" s="159"/>
      <c r="H361" s="159"/>
      <c r="I361" s="162"/>
      <c r="J361" s="163">
        <f>BK361</f>
        <v>0</v>
      </c>
      <c r="K361" s="159"/>
      <c r="L361" s="164"/>
      <c r="M361" s="165"/>
      <c r="N361" s="166"/>
      <c r="O361" s="166"/>
      <c r="P361" s="167">
        <f>P362</f>
        <v>0</v>
      </c>
      <c r="Q361" s="166"/>
      <c r="R361" s="167">
        <f>R362</f>
        <v>0</v>
      </c>
      <c r="S361" s="166"/>
      <c r="T361" s="168">
        <f>T362</f>
        <v>0</v>
      </c>
      <c r="AR361" s="169" t="s">
        <v>185</v>
      </c>
      <c r="AT361" s="170" t="s">
        <v>72</v>
      </c>
      <c r="AU361" s="170" t="s">
        <v>73</v>
      </c>
      <c r="AY361" s="169" t="s">
        <v>153</v>
      </c>
      <c r="BK361" s="171">
        <f>BK362</f>
        <v>0</v>
      </c>
    </row>
    <row r="362" spans="1:65" s="12" customFormat="1" ht="22.9" customHeight="1">
      <c r="B362" s="158"/>
      <c r="C362" s="159"/>
      <c r="D362" s="160" t="s">
        <v>72</v>
      </c>
      <c r="E362" s="172" t="s">
        <v>733</v>
      </c>
      <c r="F362" s="172" t="s">
        <v>734</v>
      </c>
      <c r="G362" s="159"/>
      <c r="H362" s="159"/>
      <c r="I362" s="162"/>
      <c r="J362" s="173">
        <f>BK362</f>
        <v>0</v>
      </c>
      <c r="K362" s="159"/>
      <c r="L362" s="164"/>
      <c r="M362" s="165"/>
      <c r="N362" s="166"/>
      <c r="O362" s="166"/>
      <c r="P362" s="167">
        <f>SUM(P363:P364)</f>
        <v>0</v>
      </c>
      <c r="Q362" s="166"/>
      <c r="R362" s="167">
        <f>SUM(R363:R364)</f>
        <v>0</v>
      </c>
      <c r="S362" s="166"/>
      <c r="T362" s="168">
        <f>SUM(T363:T364)</f>
        <v>0</v>
      </c>
      <c r="AR362" s="169" t="s">
        <v>185</v>
      </c>
      <c r="AT362" s="170" t="s">
        <v>72</v>
      </c>
      <c r="AU362" s="170" t="s">
        <v>81</v>
      </c>
      <c r="AY362" s="169" t="s">
        <v>153</v>
      </c>
      <c r="BK362" s="171">
        <f>SUM(BK363:BK364)</f>
        <v>0</v>
      </c>
    </row>
    <row r="363" spans="1:65" s="2" customFormat="1" ht="16.5" customHeight="1">
      <c r="A363" s="35"/>
      <c r="B363" s="36"/>
      <c r="C363" s="174" t="s">
        <v>735</v>
      </c>
      <c r="D363" s="174" t="s">
        <v>156</v>
      </c>
      <c r="E363" s="175" t="s">
        <v>736</v>
      </c>
      <c r="F363" s="176" t="s">
        <v>737</v>
      </c>
      <c r="G363" s="177" t="s">
        <v>384</v>
      </c>
      <c r="H363" s="178">
        <v>1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738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738</v>
      </c>
      <c r="BM363" s="185" t="s">
        <v>739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740</v>
      </c>
      <c r="G364" s="37"/>
      <c r="H364" s="37"/>
      <c r="I364" s="189"/>
      <c r="J364" s="37"/>
      <c r="K364" s="37"/>
      <c r="L364" s="40"/>
      <c r="M364" s="225"/>
      <c r="N364" s="226"/>
      <c r="O364" s="227"/>
      <c r="P364" s="227"/>
      <c r="Q364" s="227"/>
      <c r="R364" s="227"/>
      <c r="S364" s="227"/>
      <c r="T364" s="228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6.95" customHeight="1">
      <c r="A365" s="35"/>
      <c r="B365" s="48"/>
      <c r="C365" s="49"/>
      <c r="D365" s="49"/>
      <c r="E365" s="49"/>
      <c r="F365" s="49"/>
      <c r="G365" s="49"/>
      <c r="H365" s="49"/>
      <c r="I365" s="49"/>
      <c r="J365" s="49"/>
      <c r="K365" s="49"/>
      <c r="L365" s="40"/>
      <c r="M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</sheetData>
  <sheetProtection algorithmName="SHA-512" hashValue="JPybbV/rBK/9RWA8mzt+97EdaL11kRUJtcZbu4AkofBYmgyrPMAtQHXjrS5DPnFuMtyCLoieaoT+0PBPe1MeFg==" saltValue="hf0psbfinMJj6+7I8phu9NrVX367DZ3tdvbINztWiCLY++VdnCfFLvRp3VCLXybgYOKLS3M47HJW06UX7vRxNg==" spinCount="100000" sheet="1" objects="1" scenarios="1" formatColumns="0" formatRows="0" autoFilter="0"/>
  <autoFilter ref="C98:K364" xr:uid="{00000000-0009-0000-0000-000002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200-000000000000}"/>
    <hyperlink ref="F106" r:id="rId2" xr:uid="{00000000-0004-0000-0200-000001000000}"/>
    <hyperlink ref="F109" r:id="rId3" xr:uid="{00000000-0004-0000-0200-000002000000}"/>
    <hyperlink ref="F111" r:id="rId4" xr:uid="{00000000-0004-0000-0200-000003000000}"/>
    <hyperlink ref="F117" r:id="rId5" xr:uid="{00000000-0004-0000-0200-000004000000}"/>
    <hyperlink ref="F120" r:id="rId6" xr:uid="{00000000-0004-0000-0200-000005000000}"/>
    <hyperlink ref="F122" r:id="rId7" xr:uid="{00000000-0004-0000-0200-000006000000}"/>
    <hyperlink ref="F127" r:id="rId8" xr:uid="{00000000-0004-0000-0200-000007000000}"/>
    <hyperlink ref="F130" r:id="rId9" xr:uid="{00000000-0004-0000-0200-000008000000}"/>
    <hyperlink ref="F136" r:id="rId10" xr:uid="{00000000-0004-0000-0200-000009000000}"/>
    <hyperlink ref="F139" r:id="rId11" xr:uid="{00000000-0004-0000-0200-00000A000000}"/>
    <hyperlink ref="F145" r:id="rId12" xr:uid="{00000000-0004-0000-0200-00000B000000}"/>
    <hyperlink ref="F150" r:id="rId13" xr:uid="{00000000-0004-0000-0200-00000C000000}"/>
    <hyperlink ref="F152" r:id="rId14" xr:uid="{00000000-0004-0000-0200-00000D000000}"/>
    <hyperlink ref="F154" r:id="rId15" xr:uid="{00000000-0004-0000-0200-00000E000000}"/>
    <hyperlink ref="F157" r:id="rId16" xr:uid="{00000000-0004-0000-0200-00000F000000}"/>
    <hyperlink ref="F160" r:id="rId17" xr:uid="{00000000-0004-0000-0200-000010000000}"/>
    <hyperlink ref="F164" r:id="rId18" xr:uid="{00000000-0004-0000-0200-000011000000}"/>
    <hyperlink ref="F170" r:id="rId19" xr:uid="{00000000-0004-0000-0200-000012000000}"/>
    <hyperlink ref="F176" r:id="rId20" xr:uid="{00000000-0004-0000-0200-000013000000}"/>
    <hyperlink ref="F184" r:id="rId21" xr:uid="{00000000-0004-0000-0200-000014000000}"/>
    <hyperlink ref="F187" r:id="rId22" xr:uid="{00000000-0004-0000-0200-000015000000}"/>
    <hyperlink ref="F189" r:id="rId23" xr:uid="{00000000-0004-0000-0200-000016000000}"/>
    <hyperlink ref="F191" r:id="rId24" xr:uid="{00000000-0004-0000-0200-000017000000}"/>
    <hyperlink ref="F195" r:id="rId25" xr:uid="{00000000-0004-0000-0200-000018000000}"/>
    <hyperlink ref="F198" r:id="rId26" xr:uid="{00000000-0004-0000-0200-000019000000}"/>
    <hyperlink ref="F200" r:id="rId27" xr:uid="{00000000-0004-0000-0200-00001A000000}"/>
    <hyperlink ref="F202" r:id="rId28" xr:uid="{00000000-0004-0000-0200-00001B000000}"/>
    <hyperlink ref="F206" r:id="rId29" xr:uid="{00000000-0004-0000-0200-00001C000000}"/>
    <hyperlink ref="F208" r:id="rId30" xr:uid="{00000000-0004-0000-0200-00001D000000}"/>
    <hyperlink ref="F210" r:id="rId31" xr:uid="{00000000-0004-0000-0200-00001E000000}"/>
    <hyperlink ref="F213" r:id="rId32" xr:uid="{00000000-0004-0000-0200-00001F000000}"/>
    <hyperlink ref="F216" r:id="rId33" xr:uid="{00000000-0004-0000-0200-000020000000}"/>
    <hyperlink ref="F218" r:id="rId34" xr:uid="{00000000-0004-0000-0200-000021000000}"/>
    <hyperlink ref="F220" r:id="rId35" xr:uid="{00000000-0004-0000-0200-000022000000}"/>
    <hyperlink ref="F222" r:id="rId36" xr:uid="{00000000-0004-0000-0200-000023000000}"/>
    <hyperlink ref="F224" r:id="rId37" xr:uid="{00000000-0004-0000-0200-000024000000}"/>
    <hyperlink ref="F228" r:id="rId38" xr:uid="{00000000-0004-0000-0200-000025000000}"/>
    <hyperlink ref="F230" r:id="rId39" xr:uid="{00000000-0004-0000-0200-000026000000}"/>
    <hyperlink ref="F233" r:id="rId40" xr:uid="{00000000-0004-0000-0200-000027000000}"/>
    <hyperlink ref="F243" r:id="rId41" xr:uid="{00000000-0004-0000-0200-000028000000}"/>
    <hyperlink ref="F246" r:id="rId42" xr:uid="{00000000-0004-0000-0200-000029000000}"/>
    <hyperlink ref="F248" r:id="rId43" xr:uid="{00000000-0004-0000-0200-00002A000000}"/>
    <hyperlink ref="F254" r:id="rId44" xr:uid="{00000000-0004-0000-0200-00002B000000}"/>
    <hyperlink ref="F256" r:id="rId45" xr:uid="{00000000-0004-0000-0200-00002C000000}"/>
    <hyperlink ref="F259" r:id="rId46" xr:uid="{00000000-0004-0000-0200-00002D000000}"/>
    <hyperlink ref="F263" r:id="rId47" xr:uid="{00000000-0004-0000-0200-00002E000000}"/>
    <hyperlink ref="F268" r:id="rId48" xr:uid="{00000000-0004-0000-0200-00002F000000}"/>
    <hyperlink ref="F272" r:id="rId49" xr:uid="{00000000-0004-0000-0200-000030000000}"/>
    <hyperlink ref="F275" r:id="rId50" xr:uid="{00000000-0004-0000-0200-000031000000}"/>
    <hyperlink ref="F278" r:id="rId51" xr:uid="{00000000-0004-0000-0200-000032000000}"/>
    <hyperlink ref="F282" r:id="rId52" xr:uid="{00000000-0004-0000-0200-000033000000}"/>
    <hyperlink ref="F285" r:id="rId53" xr:uid="{00000000-0004-0000-0200-000034000000}"/>
    <hyperlink ref="F288" r:id="rId54" xr:uid="{00000000-0004-0000-0200-000035000000}"/>
    <hyperlink ref="F291" r:id="rId55" xr:uid="{00000000-0004-0000-0200-000036000000}"/>
    <hyperlink ref="F295" r:id="rId56" xr:uid="{00000000-0004-0000-0200-000037000000}"/>
    <hyperlink ref="F299" r:id="rId57" xr:uid="{00000000-0004-0000-0200-000038000000}"/>
    <hyperlink ref="F304" r:id="rId58" xr:uid="{00000000-0004-0000-0200-000039000000}"/>
    <hyperlink ref="F308" r:id="rId59" xr:uid="{00000000-0004-0000-0200-00003A000000}"/>
    <hyperlink ref="F311" r:id="rId60" xr:uid="{00000000-0004-0000-0200-00003B000000}"/>
    <hyperlink ref="F314" r:id="rId61" xr:uid="{00000000-0004-0000-0200-00003C000000}"/>
    <hyperlink ref="F316" r:id="rId62" xr:uid="{00000000-0004-0000-0200-00003D000000}"/>
    <hyperlink ref="F319" r:id="rId63" xr:uid="{00000000-0004-0000-0200-00003E000000}"/>
    <hyperlink ref="F322" r:id="rId64" xr:uid="{00000000-0004-0000-0200-00003F000000}"/>
    <hyperlink ref="F326" r:id="rId65" xr:uid="{00000000-0004-0000-0200-000040000000}"/>
    <hyperlink ref="F329" r:id="rId66" xr:uid="{00000000-0004-0000-0200-000041000000}"/>
    <hyperlink ref="F335" r:id="rId67" xr:uid="{00000000-0004-0000-0200-000042000000}"/>
    <hyperlink ref="F337" r:id="rId68" xr:uid="{00000000-0004-0000-0200-000043000000}"/>
    <hyperlink ref="F341" r:id="rId69" xr:uid="{00000000-0004-0000-0200-000044000000}"/>
    <hyperlink ref="F344" r:id="rId70" xr:uid="{00000000-0004-0000-0200-000045000000}"/>
    <hyperlink ref="F347" r:id="rId71" xr:uid="{00000000-0004-0000-0200-000046000000}"/>
    <hyperlink ref="F350" r:id="rId72" xr:uid="{00000000-0004-0000-0200-000047000000}"/>
    <hyperlink ref="F352" r:id="rId73" xr:uid="{00000000-0004-0000-0200-000048000000}"/>
    <hyperlink ref="F354" r:id="rId74" xr:uid="{00000000-0004-0000-0200-000049000000}"/>
    <hyperlink ref="F357" r:id="rId75" xr:uid="{00000000-0004-0000-0200-00004A000000}"/>
    <hyperlink ref="F360" r:id="rId76" xr:uid="{00000000-0004-0000-0200-00004B000000}"/>
    <hyperlink ref="F364" r:id="rId77" xr:uid="{00000000-0004-0000-0200-00004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89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790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ROUND(J99,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ROUND((SUM(BE99:BE364)),  2)</f>
        <v>0</v>
      </c>
      <c r="G33" s="35"/>
      <c r="H33" s="35"/>
      <c r="I33" s="119">
        <v>0.21</v>
      </c>
      <c r="J33" s="118">
        <f>ROUND(((SUM(BE99:BE364))*I33),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ROUND((SUM(BF99:BF364)),  2)</f>
        <v>0</v>
      </c>
      <c r="G34" s="35"/>
      <c r="H34" s="35"/>
      <c r="I34" s="119">
        <v>0.12</v>
      </c>
      <c r="J34" s="118">
        <f>ROUND(((SUM(BF99:BF364))*I34),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ROUND((SUM(BG99:BG364)),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ROUND((SUM(BH99:BH364)),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ROUND((SUM(BI99:BI364)),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03 - 5.NP - č. 501 - Koupelna typ A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J99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J118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J148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J161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J162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J185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J196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J211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J249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J273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129</v>
      </c>
      <c r="E71" s="144"/>
      <c r="F71" s="144"/>
      <c r="G71" s="144"/>
      <c r="H71" s="144"/>
      <c r="I71" s="144"/>
      <c r="J71" s="145">
        <f>J283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130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131</v>
      </c>
      <c r="E73" s="144"/>
      <c r="F73" s="144"/>
      <c r="G73" s="144"/>
      <c r="H73" s="144"/>
      <c r="I73" s="144"/>
      <c r="J73" s="145">
        <f>J309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132</v>
      </c>
      <c r="E74" s="144"/>
      <c r="F74" s="144"/>
      <c r="G74" s="144"/>
      <c r="H74" s="144"/>
      <c r="I74" s="144"/>
      <c r="J74" s="145">
        <f>J320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133</v>
      </c>
      <c r="E75" s="144"/>
      <c r="F75" s="144"/>
      <c r="G75" s="144"/>
      <c r="H75" s="144"/>
      <c r="I75" s="144"/>
      <c r="J75" s="145">
        <f>J327</f>
        <v>0</v>
      </c>
      <c r="K75" s="142"/>
      <c r="L75" s="146"/>
    </row>
    <row r="76" spans="1:31" s="10" customFormat="1" ht="19.899999999999999" customHeight="1">
      <c r="B76" s="141"/>
      <c r="C76" s="142"/>
      <c r="D76" s="143" t="s">
        <v>134</v>
      </c>
      <c r="E76" s="144"/>
      <c r="F76" s="144"/>
      <c r="G76" s="144"/>
      <c r="H76" s="144"/>
      <c r="I76" s="144"/>
      <c r="J76" s="145">
        <f>J345</f>
        <v>0</v>
      </c>
      <c r="K76" s="142"/>
      <c r="L76" s="146"/>
    </row>
    <row r="77" spans="1:31" s="10" customFormat="1" ht="19.899999999999999" customHeight="1">
      <c r="B77" s="141"/>
      <c r="C77" s="142"/>
      <c r="D77" s="143" t="s">
        <v>135</v>
      </c>
      <c r="E77" s="144"/>
      <c r="F77" s="144"/>
      <c r="G77" s="144"/>
      <c r="H77" s="144"/>
      <c r="I77" s="144"/>
      <c r="J77" s="145">
        <f>J355</f>
        <v>0</v>
      </c>
      <c r="K77" s="142"/>
      <c r="L77" s="146"/>
    </row>
    <row r="78" spans="1:31" s="9" customFormat="1" ht="24.95" customHeight="1">
      <c r="B78" s="135"/>
      <c r="C78" s="136"/>
      <c r="D78" s="137" t="s">
        <v>136</v>
      </c>
      <c r="E78" s="138"/>
      <c r="F78" s="138"/>
      <c r="G78" s="138"/>
      <c r="H78" s="138"/>
      <c r="I78" s="138"/>
      <c r="J78" s="139">
        <f>J361</f>
        <v>0</v>
      </c>
      <c r="K78" s="136"/>
      <c r="L78" s="140"/>
    </row>
    <row r="79" spans="1:31" s="10" customFormat="1" ht="19.899999999999999" customHeight="1">
      <c r="B79" s="141"/>
      <c r="C79" s="142"/>
      <c r="D79" s="143" t="s">
        <v>137</v>
      </c>
      <c r="E79" s="144"/>
      <c r="F79" s="144"/>
      <c r="G79" s="144"/>
      <c r="H79" s="144"/>
      <c r="I79" s="144"/>
      <c r="J79" s="145">
        <f>J362</f>
        <v>0</v>
      </c>
      <c r="K79" s="142"/>
      <c r="L79" s="146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5" customHeight="1">
      <c r="A85" s="35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5" customHeight="1">
      <c r="A86" s="35"/>
      <c r="B86" s="36"/>
      <c r="C86" s="24" t="s">
        <v>138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63" t="str">
        <f>E7</f>
        <v>Rekonstrukce hygienických prostor ISŠT, Benešov, Černoleská 1997</v>
      </c>
      <c r="F89" s="364"/>
      <c r="G89" s="364"/>
      <c r="H89" s="364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112</v>
      </c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20" t="str">
        <f>E9</f>
        <v>03 - 5.NP - č. 501 - Koupelna typ A</v>
      </c>
      <c r="F91" s="365"/>
      <c r="G91" s="365"/>
      <c r="H91" s="365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F12</f>
        <v>Benešov, Černoleská 1997</v>
      </c>
      <c r="G93" s="37"/>
      <c r="H93" s="37"/>
      <c r="I93" s="30" t="s">
        <v>23</v>
      </c>
      <c r="J93" s="60" t="str">
        <f>IF(J12="","",J12)</f>
        <v>28. 6. 2024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E15</f>
        <v>Integrovaná střední škola technická</v>
      </c>
      <c r="G95" s="37"/>
      <c r="H95" s="37"/>
      <c r="I95" s="30" t="s">
        <v>32</v>
      </c>
      <c r="J95" s="33" t="str">
        <f>E21</f>
        <v>Ing. arch. Ondřej Lovíšek</v>
      </c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IF(E18="","",E18)</f>
        <v>Vyplň údaj</v>
      </c>
      <c r="G96" s="37"/>
      <c r="H96" s="37"/>
      <c r="I96" s="30" t="s">
        <v>35</v>
      </c>
      <c r="J96" s="33" t="str">
        <f>E24</f>
        <v xml:space="preserve"> 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47"/>
      <c r="B98" s="148"/>
      <c r="C98" s="149" t="s">
        <v>139</v>
      </c>
      <c r="D98" s="150" t="s">
        <v>58</v>
      </c>
      <c r="E98" s="150" t="s">
        <v>54</v>
      </c>
      <c r="F98" s="150" t="s">
        <v>55</v>
      </c>
      <c r="G98" s="150" t="s">
        <v>140</v>
      </c>
      <c r="H98" s="150" t="s">
        <v>141</v>
      </c>
      <c r="I98" s="150" t="s">
        <v>142</v>
      </c>
      <c r="J98" s="150" t="s">
        <v>116</v>
      </c>
      <c r="K98" s="151" t="s">
        <v>143</v>
      </c>
      <c r="L98" s="152"/>
      <c r="M98" s="69" t="s">
        <v>19</v>
      </c>
      <c r="N98" s="70" t="s">
        <v>43</v>
      </c>
      <c r="O98" s="70" t="s">
        <v>144</v>
      </c>
      <c r="P98" s="70" t="s">
        <v>145</v>
      </c>
      <c r="Q98" s="70" t="s">
        <v>146</v>
      </c>
      <c r="R98" s="70" t="s">
        <v>147</v>
      </c>
      <c r="S98" s="70" t="s">
        <v>148</v>
      </c>
      <c r="T98" s="71" t="s">
        <v>149</v>
      </c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65" s="2" customFormat="1" ht="22.9" customHeight="1">
      <c r="A99" s="35"/>
      <c r="B99" s="36"/>
      <c r="C99" s="76" t="s">
        <v>150</v>
      </c>
      <c r="D99" s="37"/>
      <c r="E99" s="37"/>
      <c r="F99" s="37"/>
      <c r="G99" s="37"/>
      <c r="H99" s="37"/>
      <c r="I99" s="37"/>
      <c r="J99" s="153">
        <f>BK99</f>
        <v>0</v>
      </c>
      <c r="K99" s="37"/>
      <c r="L99" s="40"/>
      <c r="M99" s="72"/>
      <c r="N99" s="154"/>
      <c r="O99" s="73"/>
      <c r="P99" s="155">
        <f>P100+P161+P361</f>
        <v>0</v>
      </c>
      <c r="Q99" s="73"/>
      <c r="R99" s="155">
        <f>R100+R161+R361</f>
        <v>1.3270893799999999</v>
      </c>
      <c r="S99" s="73"/>
      <c r="T99" s="156">
        <f>T100+T161+T361</f>
        <v>2.244354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72</v>
      </c>
      <c r="AU99" s="18" t="s">
        <v>117</v>
      </c>
      <c r="BK99" s="157">
        <f>BK100+BK161+BK361</f>
        <v>0</v>
      </c>
    </row>
    <row r="100" spans="1:65" s="12" customFormat="1" ht="25.9" customHeight="1">
      <c r="B100" s="158"/>
      <c r="C100" s="159"/>
      <c r="D100" s="160" t="s">
        <v>72</v>
      </c>
      <c r="E100" s="161" t="s">
        <v>151</v>
      </c>
      <c r="F100" s="161" t="s">
        <v>152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P101+P118+P148</f>
        <v>0</v>
      </c>
      <c r="Q100" s="166"/>
      <c r="R100" s="167">
        <f>R101+R118+R148</f>
        <v>0.38708836000000002</v>
      </c>
      <c r="S100" s="166"/>
      <c r="T100" s="168">
        <f>T101+T118+T148</f>
        <v>2.1261839999999999</v>
      </c>
      <c r="AR100" s="169" t="s">
        <v>81</v>
      </c>
      <c r="AT100" s="170" t="s">
        <v>72</v>
      </c>
      <c r="AU100" s="170" t="s">
        <v>73</v>
      </c>
      <c r="AY100" s="169" t="s">
        <v>153</v>
      </c>
      <c r="BK100" s="171">
        <f>BK101+BK118+BK148</f>
        <v>0</v>
      </c>
    </row>
    <row r="101" spans="1:65" s="12" customFormat="1" ht="22.9" customHeight="1">
      <c r="B101" s="158"/>
      <c r="C101" s="159"/>
      <c r="D101" s="160" t="s">
        <v>72</v>
      </c>
      <c r="E101" s="172" t="s">
        <v>154</v>
      </c>
      <c r="F101" s="172" t="s">
        <v>155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SUM(P102:P117)</f>
        <v>0</v>
      </c>
      <c r="Q101" s="166"/>
      <c r="R101" s="167">
        <f>SUM(R102:R117)</f>
        <v>0.38662856000000001</v>
      </c>
      <c r="S101" s="166"/>
      <c r="T101" s="168">
        <f>SUM(T102:T117)</f>
        <v>0</v>
      </c>
      <c r="AR101" s="169" t="s">
        <v>81</v>
      </c>
      <c r="AT101" s="170" t="s">
        <v>72</v>
      </c>
      <c r="AU101" s="170" t="s">
        <v>81</v>
      </c>
      <c r="AY101" s="169" t="s">
        <v>153</v>
      </c>
      <c r="BK101" s="171">
        <f>SUM(BK102:BK117)</f>
        <v>0</v>
      </c>
    </row>
    <row r="102" spans="1:65" s="2" customFormat="1" ht="21.75" customHeight="1">
      <c r="A102" s="35"/>
      <c r="B102" s="36"/>
      <c r="C102" s="174" t="s">
        <v>81</v>
      </c>
      <c r="D102" s="174" t="s">
        <v>156</v>
      </c>
      <c r="E102" s="175" t="s">
        <v>157</v>
      </c>
      <c r="F102" s="176" t="s">
        <v>158</v>
      </c>
      <c r="G102" s="177" t="s">
        <v>159</v>
      </c>
      <c r="H102" s="178">
        <v>3</v>
      </c>
      <c r="I102" s="179"/>
      <c r="J102" s="180">
        <f>ROUND(I102*H102,2)</f>
        <v>0</v>
      </c>
      <c r="K102" s="176" t="s">
        <v>160</v>
      </c>
      <c r="L102" s="40"/>
      <c r="M102" s="181" t="s">
        <v>19</v>
      </c>
      <c r="N102" s="182" t="s">
        <v>44</v>
      </c>
      <c r="O102" s="65"/>
      <c r="P102" s="183">
        <f>O102*H102</f>
        <v>0</v>
      </c>
      <c r="Q102" s="183">
        <v>5.6000000000000001E-2</v>
      </c>
      <c r="R102" s="183">
        <f>Q102*H102</f>
        <v>0.16800000000000001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161</v>
      </c>
      <c r="AT102" s="185" t="s">
        <v>156</v>
      </c>
      <c r="AU102" s="185" t="s">
        <v>83</v>
      </c>
      <c r="AY102" s="18" t="s">
        <v>153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81</v>
      </c>
      <c r="BK102" s="186">
        <f>ROUND(I102*H102,2)</f>
        <v>0</v>
      </c>
      <c r="BL102" s="18" t="s">
        <v>161</v>
      </c>
      <c r="BM102" s="185" t="s">
        <v>162</v>
      </c>
    </row>
    <row r="103" spans="1:65" s="2" customFormat="1" ht="11.25">
      <c r="A103" s="35"/>
      <c r="B103" s="36"/>
      <c r="C103" s="37"/>
      <c r="D103" s="187" t="s">
        <v>163</v>
      </c>
      <c r="E103" s="37"/>
      <c r="F103" s="188" t="s">
        <v>164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83</v>
      </c>
    </row>
    <row r="104" spans="1:65" s="13" customFormat="1" ht="11.25">
      <c r="B104" s="192"/>
      <c r="C104" s="193"/>
      <c r="D104" s="194" t="s">
        <v>165</v>
      </c>
      <c r="E104" s="195" t="s">
        <v>19</v>
      </c>
      <c r="F104" s="196" t="s">
        <v>166</v>
      </c>
      <c r="G104" s="193"/>
      <c r="H104" s="197">
        <v>3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165</v>
      </c>
      <c r="AU104" s="203" t="s">
        <v>83</v>
      </c>
      <c r="AV104" s="13" t="s">
        <v>83</v>
      </c>
      <c r="AW104" s="13" t="s">
        <v>34</v>
      </c>
      <c r="AX104" s="13" t="s">
        <v>81</v>
      </c>
      <c r="AY104" s="203" t="s">
        <v>153</v>
      </c>
    </row>
    <row r="105" spans="1:65" s="2" customFormat="1" ht="24.2" customHeight="1">
      <c r="A105" s="35"/>
      <c r="B105" s="36"/>
      <c r="C105" s="174" t="s">
        <v>83</v>
      </c>
      <c r="D105" s="174" t="s">
        <v>156</v>
      </c>
      <c r="E105" s="175" t="s">
        <v>167</v>
      </c>
      <c r="F105" s="176" t="s">
        <v>168</v>
      </c>
      <c r="G105" s="177" t="s">
        <v>159</v>
      </c>
      <c r="H105" s="178">
        <v>2.92</v>
      </c>
      <c r="I105" s="179"/>
      <c r="J105" s="180">
        <f>ROUND(I105*H105,2)</f>
        <v>0</v>
      </c>
      <c r="K105" s="176" t="s">
        <v>160</v>
      </c>
      <c r="L105" s="40"/>
      <c r="M105" s="181" t="s">
        <v>19</v>
      </c>
      <c r="N105" s="182" t="s">
        <v>44</v>
      </c>
      <c r="O105" s="65"/>
      <c r="P105" s="183">
        <f>O105*H105</f>
        <v>0</v>
      </c>
      <c r="Q105" s="183">
        <v>2.5999999999999998E-4</v>
      </c>
      <c r="R105" s="183">
        <f>Q105*H105</f>
        <v>7.5919999999999991E-4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161</v>
      </c>
      <c r="AT105" s="185" t="s">
        <v>156</v>
      </c>
      <c r="AU105" s="185" t="s">
        <v>83</v>
      </c>
      <c r="AY105" s="18" t="s">
        <v>153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81</v>
      </c>
      <c r="BK105" s="186">
        <f>ROUND(I105*H105,2)</f>
        <v>0</v>
      </c>
      <c r="BL105" s="18" t="s">
        <v>161</v>
      </c>
      <c r="BM105" s="185" t="s">
        <v>169</v>
      </c>
    </row>
    <row r="106" spans="1:65" s="2" customFormat="1" ht="11.25">
      <c r="A106" s="35"/>
      <c r="B106" s="36"/>
      <c r="C106" s="37"/>
      <c r="D106" s="187" t="s">
        <v>163</v>
      </c>
      <c r="E106" s="37"/>
      <c r="F106" s="188" t="s">
        <v>170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83</v>
      </c>
    </row>
    <row r="107" spans="1:65" s="13" customFormat="1" ht="11.25">
      <c r="B107" s="192"/>
      <c r="C107" s="193"/>
      <c r="D107" s="194" t="s">
        <v>165</v>
      </c>
      <c r="E107" s="195" t="s">
        <v>19</v>
      </c>
      <c r="F107" s="196" t="s">
        <v>171</v>
      </c>
      <c r="G107" s="193"/>
      <c r="H107" s="197">
        <v>2.92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165</v>
      </c>
      <c r="AU107" s="203" t="s">
        <v>83</v>
      </c>
      <c r="AV107" s="13" t="s">
        <v>83</v>
      </c>
      <c r="AW107" s="13" t="s">
        <v>34</v>
      </c>
      <c r="AX107" s="13" t="s">
        <v>81</v>
      </c>
      <c r="AY107" s="203" t="s">
        <v>153</v>
      </c>
    </row>
    <row r="108" spans="1:65" s="2" customFormat="1" ht="49.15" customHeight="1">
      <c r="A108" s="35"/>
      <c r="B108" s="36"/>
      <c r="C108" s="174" t="s">
        <v>172</v>
      </c>
      <c r="D108" s="174" t="s">
        <v>156</v>
      </c>
      <c r="E108" s="175" t="s">
        <v>173</v>
      </c>
      <c r="F108" s="176" t="s">
        <v>174</v>
      </c>
      <c r="G108" s="177" t="s">
        <v>159</v>
      </c>
      <c r="H108" s="178">
        <v>2.92</v>
      </c>
      <c r="I108" s="179"/>
      <c r="J108" s="180">
        <f>ROUND(I108*H108,2)</f>
        <v>0</v>
      </c>
      <c r="K108" s="176" t="s">
        <v>160</v>
      </c>
      <c r="L108" s="40"/>
      <c r="M108" s="181" t="s">
        <v>19</v>
      </c>
      <c r="N108" s="182" t="s">
        <v>44</v>
      </c>
      <c r="O108" s="65"/>
      <c r="P108" s="183">
        <f>O108*H108</f>
        <v>0</v>
      </c>
      <c r="Q108" s="183">
        <v>1.8380000000000001E-2</v>
      </c>
      <c r="R108" s="183">
        <f>Q108*H108</f>
        <v>5.3669599999999998E-2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161</v>
      </c>
      <c r="AT108" s="185" t="s">
        <v>156</v>
      </c>
      <c r="AU108" s="185" t="s">
        <v>83</v>
      </c>
      <c r="AY108" s="18" t="s">
        <v>153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81</v>
      </c>
      <c r="BK108" s="186">
        <f>ROUND(I108*H108,2)</f>
        <v>0</v>
      </c>
      <c r="BL108" s="18" t="s">
        <v>161</v>
      </c>
      <c r="BM108" s="185" t="s">
        <v>175</v>
      </c>
    </row>
    <row r="109" spans="1:65" s="2" customFormat="1" ht="11.25">
      <c r="A109" s="35"/>
      <c r="B109" s="36"/>
      <c r="C109" s="37"/>
      <c r="D109" s="187" t="s">
        <v>163</v>
      </c>
      <c r="E109" s="37"/>
      <c r="F109" s="188" t="s">
        <v>176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83</v>
      </c>
    </row>
    <row r="110" spans="1:65" s="2" customFormat="1" ht="24.2" customHeight="1">
      <c r="A110" s="35"/>
      <c r="B110" s="36"/>
      <c r="C110" s="174" t="s">
        <v>161</v>
      </c>
      <c r="D110" s="174" t="s">
        <v>156</v>
      </c>
      <c r="E110" s="175" t="s">
        <v>177</v>
      </c>
      <c r="F110" s="176" t="s">
        <v>178</v>
      </c>
      <c r="G110" s="177" t="s">
        <v>159</v>
      </c>
      <c r="H110" s="178">
        <v>8.8089999999999993</v>
      </c>
      <c r="I110" s="179"/>
      <c r="J110" s="180">
        <f>ROUND(I110*H110,2)</f>
        <v>0</v>
      </c>
      <c r="K110" s="176" t="s">
        <v>160</v>
      </c>
      <c r="L110" s="40"/>
      <c r="M110" s="181" t="s">
        <v>19</v>
      </c>
      <c r="N110" s="182" t="s">
        <v>44</v>
      </c>
      <c r="O110" s="65"/>
      <c r="P110" s="183">
        <f>O110*H110</f>
        <v>0</v>
      </c>
      <c r="Q110" s="183">
        <v>2.5999999999999998E-4</v>
      </c>
      <c r="R110" s="183">
        <f>Q110*H110</f>
        <v>2.2903399999999997E-3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161</v>
      </c>
      <c r="AT110" s="185" t="s">
        <v>156</v>
      </c>
      <c r="AU110" s="185" t="s">
        <v>83</v>
      </c>
      <c r="AY110" s="18" t="s">
        <v>153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81</v>
      </c>
      <c r="BK110" s="186">
        <f>ROUND(I110*H110,2)</f>
        <v>0</v>
      </c>
      <c r="BL110" s="18" t="s">
        <v>161</v>
      </c>
      <c r="BM110" s="185" t="s">
        <v>179</v>
      </c>
    </row>
    <row r="111" spans="1:65" s="2" customFormat="1" ht="11.25">
      <c r="A111" s="35"/>
      <c r="B111" s="36"/>
      <c r="C111" s="37"/>
      <c r="D111" s="187" t="s">
        <v>163</v>
      </c>
      <c r="E111" s="37"/>
      <c r="F111" s="188" t="s">
        <v>180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83</v>
      </c>
    </row>
    <row r="112" spans="1:65" s="13" customFormat="1" ht="11.25">
      <c r="B112" s="192"/>
      <c r="C112" s="193"/>
      <c r="D112" s="194" t="s">
        <v>165</v>
      </c>
      <c r="E112" s="195" t="s">
        <v>19</v>
      </c>
      <c r="F112" s="196" t="s">
        <v>181</v>
      </c>
      <c r="G112" s="193"/>
      <c r="H112" s="197">
        <v>2.6259999999999999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165</v>
      </c>
      <c r="AU112" s="203" t="s">
        <v>83</v>
      </c>
      <c r="AV112" s="13" t="s">
        <v>83</v>
      </c>
      <c r="AW112" s="13" t="s">
        <v>34</v>
      </c>
      <c r="AX112" s="13" t="s">
        <v>73</v>
      </c>
      <c r="AY112" s="203" t="s">
        <v>153</v>
      </c>
    </row>
    <row r="113" spans="1:65" s="13" customFormat="1" ht="11.25">
      <c r="B113" s="192"/>
      <c r="C113" s="193"/>
      <c r="D113" s="194" t="s">
        <v>165</v>
      </c>
      <c r="E113" s="195" t="s">
        <v>19</v>
      </c>
      <c r="F113" s="196" t="s">
        <v>182</v>
      </c>
      <c r="G113" s="193"/>
      <c r="H113" s="197">
        <v>2.4249999999999998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165</v>
      </c>
      <c r="AU113" s="203" t="s">
        <v>83</v>
      </c>
      <c r="AV113" s="13" t="s">
        <v>83</v>
      </c>
      <c r="AW113" s="13" t="s">
        <v>34</v>
      </c>
      <c r="AX113" s="13" t="s">
        <v>73</v>
      </c>
      <c r="AY113" s="203" t="s">
        <v>153</v>
      </c>
    </row>
    <row r="114" spans="1:65" s="13" customFormat="1" ht="11.25">
      <c r="B114" s="192"/>
      <c r="C114" s="193"/>
      <c r="D114" s="194" t="s">
        <v>165</v>
      </c>
      <c r="E114" s="195" t="s">
        <v>19</v>
      </c>
      <c r="F114" s="196" t="s">
        <v>183</v>
      </c>
      <c r="G114" s="193"/>
      <c r="H114" s="197">
        <v>3.758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165</v>
      </c>
      <c r="AU114" s="203" t="s">
        <v>83</v>
      </c>
      <c r="AV114" s="13" t="s">
        <v>83</v>
      </c>
      <c r="AW114" s="13" t="s">
        <v>34</v>
      </c>
      <c r="AX114" s="13" t="s">
        <v>73</v>
      </c>
      <c r="AY114" s="203" t="s">
        <v>153</v>
      </c>
    </row>
    <row r="115" spans="1:65" s="14" customFormat="1" ht="11.25">
      <c r="B115" s="204"/>
      <c r="C115" s="205"/>
      <c r="D115" s="194" t="s">
        <v>165</v>
      </c>
      <c r="E115" s="206" t="s">
        <v>19</v>
      </c>
      <c r="F115" s="207" t="s">
        <v>184</v>
      </c>
      <c r="G115" s="205"/>
      <c r="H115" s="208">
        <v>8.8089999999999993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165</v>
      </c>
      <c r="AU115" s="214" t="s">
        <v>83</v>
      </c>
      <c r="AV115" s="14" t="s">
        <v>161</v>
      </c>
      <c r="AW115" s="14" t="s">
        <v>34</v>
      </c>
      <c r="AX115" s="14" t="s">
        <v>81</v>
      </c>
      <c r="AY115" s="214" t="s">
        <v>153</v>
      </c>
    </row>
    <row r="116" spans="1:65" s="2" customFormat="1" ht="44.25" customHeight="1">
      <c r="A116" s="35"/>
      <c r="B116" s="36"/>
      <c r="C116" s="174" t="s">
        <v>185</v>
      </c>
      <c r="D116" s="174" t="s">
        <v>156</v>
      </c>
      <c r="E116" s="175" t="s">
        <v>186</v>
      </c>
      <c r="F116" s="176" t="s">
        <v>187</v>
      </c>
      <c r="G116" s="177" t="s">
        <v>159</v>
      </c>
      <c r="H116" s="178">
        <v>8.8089999999999993</v>
      </c>
      <c r="I116" s="179"/>
      <c r="J116" s="180">
        <f>ROUND(I116*H116,2)</f>
        <v>0</v>
      </c>
      <c r="K116" s="176" t="s">
        <v>160</v>
      </c>
      <c r="L116" s="40"/>
      <c r="M116" s="181" t="s">
        <v>19</v>
      </c>
      <c r="N116" s="182" t="s">
        <v>44</v>
      </c>
      <c r="O116" s="65"/>
      <c r="P116" s="183">
        <f>O116*H116</f>
        <v>0</v>
      </c>
      <c r="Q116" s="183">
        <v>1.8380000000000001E-2</v>
      </c>
      <c r="R116" s="183">
        <f>Q116*H116</f>
        <v>0.16190942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161</v>
      </c>
      <c r="AT116" s="185" t="s">
        <v>156</v>
      </c>
      <c r="AU116" s="185" t="s">
        <v>83</v>
      </c>
      <c r="AY116" s="18" t="s">
        <v>153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81</v>
      </c>
      <c r="BK116" s="186">
        <f>ROUND(I116*H116,2)</f>
        <v>0</v>
      </c>
      <c r="BL116" s="18" t="s">
        <v>161</v>
      </c>
      <c r="BM116" s="185" t="s">
        <v>188</v>
      </c>
    </row>
    <row r="117" spans="1:65" s="2" customFormat="1" ht="11.25">
      <c r="A117" s="35"/>
      <c r="B117" s="36"/>
      <c r="C117" s="37"/>
      <c r="D117" s="187" t="s">
        <v>163</v>
      </c>
      <c r="E117" s="37"/>
      <c r="F117" s="188" t="s">
        <v>189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163</v>
      </c>
      <c r="AU117" s="18" t="s">
        <v>83</v>
      </c>
    </row>
    <row r="118" spans="1:65" s="12" customFormat="1" ht="22.9" customHeight="1">
      <c r="B118" s="158"/>
      <c r="C118" s="159"/>
      <c r="D118" s="160" t="s">
        <v>72</v>
      </c>
      <c r="E118" s="172" t="s">
        <v>190</v>
      </c>
      <c r="F118" s="172" t="s">
        <v>191</v>
      </c>
      <c r="G118" s="159"/>
      <c r="H118" s="159"/>
      <c r="I118" s="162"/>
      <c r="J118" s="173">
        <f>BK118</f>
        <v>0</v>
      </c>
      <c r="K118" s="159"/>
      <c r="L118" s="164"/>
      <c r="M118" s="165"/>
      <c r="N118" s="166"/>
      <c r="O118" s="166"/>
      <c r="P118" s="167">
        <f>SUM(P119:P147)</f>
        <v>0</v>
      </c>
      <c r="Q118" s="166"/>
      <c r="R118" s="167">
        <f>SUM(R119:R147)</f>
        <v>4.5980000000000001E-4</v>
      </c>
      <c r="S118" s="166"/>
      <c r="T118" s="168">
        <f>SUM(T119:T147)</f>
        <v>2.1261839999999999</v>
      </c>
      <c r="AR118" s="169" t="s">
        <v>81</v>
      </c>
      <c r="AT118" s="170" t="s">
        <v>72</v>
      </c>
      <c r="AU118" s="170" t="s">
        <v>81</v>
      </c>
      <c r="AY118" s="169" t="s">
        <v>153</v>
      </c>
      <c r="BK118" s="171">
        <f>SUM(BK119:BK147)</f>
        <v>0</v>
      </c>
    </row>
    <row r="119" spans="1:65" s="2" customFormat="1" ht="37.9" customHeight="1">
      <c r="A119" s="35"/>
      <c r="B119" s="36"/>
      <c r="C119" s="174" t="s">
        <v>154</v>
      </c>
      <c r="D119" s="174" t="s">
        <v>156</v>
      </c>
      <c r="E119" s="175" t="s">
        <v>192</v>
      </c>
      <c r="F119" s="176" t="s">
        <v>193</v>
      </c>
      <c r="G119" s="177" t="s">
        <v>159</v>
      </c>
      <c r="H119" s="178">
        <v>3.46</v>
      </c>
      <c r="I119" s="179"/>
      <c r="J119" s="180">
        <f>ROUND(I119*H119,2)</f>
        <v>0</v>
      </c>
      <c r="K119" s="176" t="s">
        <v>160</v>
      </c>
      <c r="L119" s="40"/>
      <c r="M119" s="181" t="s">
        <v>19</v>
      </c>
      <c r="N119" s="182" t="s">
        <v>44</v>
      </c>
      <c r="O119" s="65"/>
      <c r="P119" s="183">
        <f>O119*H119</f>
        <v>0</v>
      </c>
      <c r="Q119" s="183">
        <v>1.2999999999999999E-4</v>
      </c>
      <c r="R119" s="183">
        <f>Q119*H119</f>
        <v>4.4979999999999998E-4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161</v>
      </c>
      <c r="AT119" s="185" t="s">
        <v>156</v>
      </c>
      <c r="AU119" s="185" t="s">
        <v>83</v>
      </c>
      <c r="AY119" s="18" t="s">
        <v>153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81</v>
      </c>
      <c r="BK119" s="186">
        <f>ROUND(I119*H119,2)</f>
        <v>0</v>
      </c>
      <c r="BL119" s="18" t="s">
        <v>161</v>
      </c>
      <c r="BM119" s="185" t="s">
        <v>194</v>
      </c>
    </row>
    <row r="120" spans="1:65" s="2" customFormat="1" ht="11.25">
      <c r="A120" s="35"/>
      <c r="B120" s="36"/>
      <c r="C120" s="37"/>
      <c r="D120" s="187" t="s">
        <v>163</v>
      </c>
      <c r="E120" s="37"/>
      <c r="F120" s="188" t="s">
        <v>195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163</v>
      </c>
      <c r="AU120" s="18" t="s">
        <v>83</v>
      </c>
    </row>
    <row r="121" spans="1:65" s="2" customFormat="1" ht="44.25" customHeight="1">
      <c r="A121" s="35"/>
      <c r="B121" s="36"/>
      <c r="C121" s="174" t="s">
        <v>196</v>
      </c>
      <c r="D121" s="174" t="s">
        <v>156</v>
      </c>
      <c r="E121" s="175" t="s">
        <v>197</v>
      </c>
      <c r="F121" s="176" t="s">
        <v>198</v>
      </c>
      <c r="G121" s="177" t="s">
        <v>159</v>
      </c>
      <c r="H121" s="178">
        <v>3.46</v>
      </c>
      <c r="I121" s="179"/>
      <c r="J121" s="180">
        <f>ROUND(I121*H121,2)</f>
        <v>0</v>
      </c>
      <c r="K121" s="176" t="s">
        <v>160</v>
      </c>
      <c r="L121" s="40"/>
      <c r="M121" s="181" t="s">
        <v>19</v>
      </c>
      <c r="N121" s="182" t="s">
        <v>44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5.7000000000000002E-2</v>
      </c>
      <c r="T121" s="184">
        <f>S121*H121</f>
        <v>0.19722000000000001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161</v>
      </c>
      <c r="AT121" s="185" t="s">
        <v>156</v>
      </c>
      <c r="AU121" s="185" t="s">
        <v>83</v>
      </c>
      <c r="AY121" s="18" t="s">
        <v>153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81</v>
      </c>
      <c r="BK121" s="186">
        <f>ROUND(I121*H121,2)</f>
        <v>0</v>
      </c>
      <c r="BL121" s="18" t="s">
        <v>161</v>
      </c>
      <c r="BM121" s="185" t="s">
        <v>199</v>
      </c>
    </row>
    <row r="122" spans="1:65" s="2" customFormat="1" ht="11.25">
      <c r="A122" s="35"/>
      <c r="B122" s="36"/>
      <c r="C122" s="37"/>
      <c r="D122" s="187" t="s">
        <v>163</v>
      </c>
      <c r="E122" s="37"/>
      <c r="F122" s="188" t="s">
        <v>200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83</v>
      </c>
    </row>
    <row r="123" spans="1:65" s="13" customFormat="1" ht="11.25">
      <c r="B123" s="192"/>
      <c r="C123" s="193"/>
      <c r="D123" s="194" t="s">
        <v>165</v>
      </c>
      <c r="E123" s="195" t="s">
        <v>19</v>
      </c>
      <c r="F123" s="196" t="s">
        <v>201</v>
      </c>
      <c r="G123" s="193"/>
      <c r="H123" s="197">
        <v>3.46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165</v>
      </c>
      <c r="AU123" s="203" t="s">
        <v>83</v>
      </c>
      <c r="AV123" s="13" t="s">
        <v>83</v>
      </c>
      <c r="AW123" s="13" t="s">
        <v>34</v>
      </c>
      <c r="AX123" s="13" t="s">
        <v>81</v>
      </c>
      <c r="AY123" s="203" t="s">
        <v>153</v>
      </c>
    </row>
    <row r="124" spans="1:65" s="2" customFormat="1" ht="24.2" customHeight="1">
      <c r="A124" s="35"/>
      <c r="B124" s="36"/>
      <c r="C124" s="174" t="s">
        <v>202</v>
      </c>
      <c r="D124" s="174" t="s">
        <v>156</v>
      </c>
      <c r="E124" s="175" t="s">
        <v>203</v>
      </c>
      <c r="F124" s="176" t="s">
        <v>204</v>
      </c>
      <c r="G124" s="177" t="s">
        <v>205</v>
      </c>
      <c r="H124" s="178">
        <v>16</v>
      </c>
      <c r="I124" s="179"/>
      <c r="J124" s="180">
        <f>ROUND(I124*H124,2)</f>
        <v>0</v>
      </c>
      <c r="K124" s="176" t="s">
        <v>206</v>
      </c>
      <c r="L124" s="40"/>
      <c r="M124" s="181" t="s">
        <v>19</v>
      </c>
      <c r="N124" s="182" t="s">
        <v>44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6.4999999999999997E-3</v>
      </c>
      <c r="T124" s="184">
        <f>S124*H124</f>
        <v>0.104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161</v>
      </c>
      <c r="AT124" s="185" t="s">
        <v>156</v>
      </c>
      <c r="AU124" s="185" t="s">
        <v>83</v>
      </c>
      <c r="AY124" s="18" t="s">
        <v>153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81</v>
      </c>
      <c r="BK124" s="186">
        <f>ROUND(I124*H124,2)</f>
        <v>0</v>
      </c>
      <c r="BL124" s="18" t="s">
        <v>161</v>
      </c>
      <c r="BM124" s="185" t="s">
        <v>207</v>
      </c>
    </row>
    <row r="125" spans="1:65" s="13" customFormat="1" ht="11.25">
      <c r="B125" s="192"/>
      <c r="C125" s="193"/>
      <c r="D125" s="194" t="s">
        <v>165</v>
      </c>
      <c r="E125" s="195" t="s">
        <v>19</v>
      </c>
      <c r="F125" s="196" t="s">
        <v>208</v>
      </c>
      <c r="G125" s="193"/>
      <c r="H125" s="197">
        <v>16</v>
      </c>
      <c r="I125" s="198"/>
      <c r="J125" s="193"/>
      <c r="K125" s="193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165</v>
      </c>
      <c r="AU125" s="203" t="s">
        <v>83</v>
      </c>
      <c r="AV125" s="13" t="s">
        <v>83</v>
      </c>
      <c r="AW125" s="13" t="s">
        <v>34</v>
      </c>
      <c r="AX125" s="13" t="s">
        <v>81</v>
      </c>
      <c r="AY125" s="203" t="s">
        <v>153</v>
      </c>
    </row>
    <row r="126" spans="1:65" s="2" customFormat="1" ht="55.5" customHeight="1">
      <c r="A126" s="35"/>
      <c r="B126" s="36"/>
      <c r="C126" s="174" t="s">
        <v>190</v>
      </c>
      <c r="D126" s="174" t="s">
        <v>156</v>
      </c>
      <c r="E126" s="175" t="s">
        <v>209</v>
      </c>
      <c r="F126" s="176" t="s">
        <v>210</v>
      </c>
      <c r="G126" s="177" t="s">
        <v>211</v>
      </c>
      <c r="H126" s="178">
        <v>2</v>
      </c>
      <c r="I126" s="179"/>
      <c r="J126" s="180">
        <f>ROUND(I126*H126,2)</f>
        <v>0</v>
      </c>
      <c r="K126" s="176" t="s">
        <v>160</v>
      </c>
      <c r="L126" s="40"/>
      <c r="M126" s="181" t="s">
        <v>19</v>
      </c>
      <c r="N126" s="182" t="s">
        <v>44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2.5000000000000001E-2</v>
      </c>
      <c r="T126" s="184">
        <f>S126*H126</f>
        <v>0.05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212</v>
      </c>
      <c r="AT126" s="185" t="s">
        <v>156</v>
      </c>
      <c r="AU126" s="185" t="s">
        <v>83</v>
      </c>
      <c r="AY126" s="18" t="s">
        <v>153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81</v>
      </c>
      <c r="BK126" s="186">
        <f>ROUND(I126*H126,2)</f>
        <v>0</v>
      </c>
      <c r="BL126" s="18" t="s">
        <v>212</v>
      </c>
      <c r="BM126" s="185" t="s">
        <v>213</v>
      </c>
    </row>
    <row r="127" spans="1:65" s="2" customFormat="1" ht="11.25">
      <c r="A127" s="35"/>
      <c r="B127" s="36"/>
      <c r="C127" s="37"/>
      <c r="D127" s="187" t="s">
        <v>163</v>
      </c>
      <c r="E127" s="37"/>
      <c r="F127" s="188" t="s">
        <v>214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163</v>
      </c>
      <c r="AU127" s="18" t="s">
        <v>83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215</v>
      </c>
      <c r="G128" s="193"/>
      <c r="H128" s="197">
        <v>2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81</v>
      </c>
      <c r="AY128" s="203" t="s">
        <v>153</v>
      </c>
    </row>
    <row r="129" spans="1:65" s="2" customFormat="1" ht="37.9" customHeight="1">
      <c r="A129" s="35"/>
      <c r="B129" s="36"/>
      <c r="C129" s="174" t="s">
        <v>216</v>
      </c>
      <c r="D129" s="174" t="s">
        <v>156</v>
      </c>
      <c r="E129" s="175" t="s">
        <v>217</v>
      </c>
      <c r="F129" s="176" t="s">
        <v>218</v>
      </c>
      <c r="G129" s="177" t="s">
        <v>159</v>
      </c>
      <c r="H129" s="178">
        <v>16.96</v>
      </c>
      <c r="I129" s="179"/>
      <c r="J129" s="180">
        <f>ROUND(I129*H129,2)</f>
        <v>0</v>
      </c>
      <c r="K129" s="176" t="s">
        <v>160</v>
      </c>
      <c r="L129" s="40"/>
      <c r="M129" s="181" t="s">
        <v>19</v>
      </c>
      <c r="N129" s="182" t="s">
        <v>44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6.8000000000000005E-2</v>
      </c>
      <c r="T129" s="184">
        <f>S129*H129</f>
        <v>1.1532800000000001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161</v>
      </c>
      <c r="AT129" s="185" t="s">
        <v>156</v>
      </c>
      <c r="AU129" s="185" t="s">
        <v>83</v>
      </c>
      <c r="AY129" s="18" t="s">
        <v>153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81</v>
      </c>
      <c r="BK129" s="186">
        <f>ROUND(I129*H129,2)</f>
        <v>0</v>
      </c>
      <c r="BL129" s="18" t="s">
        <v>161</v>
      </c>
      <c r="BM129" s="185" t="s">
        <v>219</v>
      </c>
    </row>
    <row r="130" spans="1:65" s="2" customFormat="1" ht="11.25">
      <c r="A130" s="35"/>
      <c r="B130" s="36"/>
      <c r="C130" s="37"/>
      <c r="D130" s="187" t="s">
        <v>163</v>
      </c>
      <c r="E130" s="37"/>
      <c r="F130" s="188" t="s">
        <v>220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83</v>
      </c>
    </row>
    <row r="131" spans="1:65" s="13" customFormat="1" ht="11.25">
      <c r="B131" s="192"/>
      <c r="C131" s="193"/>
      <c r="D131" s="194" t="s">
        <v>165</v>
      </c>
      <c r="E131" s="195" t="s">
        <v>19</v>
      </c>
      <c r="F131" s="196" t="s">
        <v>221</v>
      </c>
      <c r="G131" s="193"/>
      <c r="H131" s="197">
        <v>3.9780000000000002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165</v>
      </c>
      <c r="AU131" s="203" t="s">
        <v>83</v>
      </c>
      <c r="AV131" s="13" t="s">
        <v>83</v>
      </c>
      <c r="AW131" s="13" t="s">
        <v>34</v>
      </c>
      <c r="AX131" s="13" t="s">
        <v>73</v>
      </c>
      <c r="AY131" s="203" t="s">
        <v>153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222</v>
      </c>
      <c r="G132" s="193"/>
      <c r="H132" s="197">
        <v>7.78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73</v>
      </c>
      <c r="AY132" s="203" t="s">
        <v>153</v>
      </c>
    </row>
    <row r="133" spans="1:65" s="13" customFormat="1" ht="11.25">
      <c r="B133" s="192"/>
      <c r="C133" s="193"/>
      <c r="D133" s="194" t="s">
        <v>165</v>
      </c>
      <c r="E133" s="195" t="s">
        <v>19</v>
      </c>
      <c r="F133" s="196" t="s">
        <v>223</v>
      </c>
      <c r="G133" s="193"/>
      <c r="H133" s="197">
        <v>5.202</v>
      </c>
      <c r="I133" s="198"/>
      <c r="J133" s="193"/>
      <c r="K133" s="193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165</v>
      </c>
      <c r="AU133" s="203" t="s">
        <v>83</v>
      </c>
      <c r="AV133" s="13" t="s">
        <v>83</v>
      </c>
      <c r="AW133" s="13" t="s">
        <v>34</v>
      </c>
      <c r="AX133" s="13" t="s">
        <v>73</v>
      </c>
      <c r="AY133" s="203" t="s">
        <v>153</v>
      </c>
    </row>
    <row r="134" spans="1:65" s="14" customFormat="1" ht="11.25">
      <c r="B134" s="204"/>
      <c r="C134" s="205"/>
      <c r="D134" s="194" t="s">
        <v>165</v>
      </c>
      <c r="E134" s="206" t="s">
        <v>19</v>
      </c>
      <c r="F134" s="207" t="s">
        <v>184</v>
      </c>
      <c r="G134" s="205"/>
      <c r="H134" s="208">
        <v>16.96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165</v>
      </c>
      <c r="AU134" s="214" t="s">
        <v>83</v>
      </c>
      <c r="AV134" s="14" t="s">
        <v>161</v>
      </c>
      <c r="AW134" s="14" t="s">
        <v>34</v>
      </c>
      <c r="AX134" s="14" t="s">
        <v>81</v>
      </c>
      <c r="AY134" s="214" t="s">
        <v>153</v>
      </c>
    </row>
    <row r="135" spans="1:65" s="2" customFormat="1" ht="33" customHeight="1">
      <c r="A135" s="35"/>
      <c r="B135" s="36"/>
      <c r="C135" s="174" t="s">
        <v>224</v>
      </c>
      <c r="D135" s="174" t="s">
        <v>156</v>
      </c>
      <c r="E135" s="175" t="s">
        <v>225</v>
      </c>
      <c r="F135" s="176" t="s">
        <v>226</v>
      </c>
      <c r="G135" s="177" t="s">
        <v>159</v>
      </c>
      <c r="H135" s="178">
        <v>2.92</v>
      </c>
      <c r="I135" s="179"/>
      <c r="J135" s="180">
        <f>ROUND(I135*H135,2)</f>
        <v>0</v>
      </c>
      <c r="K135" s="176" t="s">
        <v>160</v>
      </c>
      <c r="L135" s="40"/>
      <c r="M135" s="181" t="s">
        <v>19</v>
      </c>
      <c r="N135" s="182" t="s">
        <v>44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0.05</v>
      </c>
      <c r="T135" s="184">
        <f>S135*H135</f>
        <v>0.14599999999999999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161</v>
      </c>
      <c r="AT135" s="185" t="s">
        <v>156</v>
      </c>
      <c r="AU135" s="185" t="s">
        <v>83</v>
      </c>
      <c r="AY135" s="18" t="s">
        <v>153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81</v>
      </c>
      <c r="BK135" s="186">
        <f>ROUND(I135*H135,2)</f>
        <v>0</v>
      </c>
      <c r="BL135" s="18" t="s">
        <v>161</v>
      </c>
      <c r="BM135" s="185" t="s">
        <v>227</v>
      </c>
    </row>
    <row r="136" spans="1:65" s="2" customFormat="1" ht="11.25">
      <c r="A136" s="35"/>
      <c r="B136" s="36"/>
      <c r="C136" s="37"/>
      <c r="D136" s="187" t="s">
        <v>163</v>
      </c>
      <c r="E136" s="37"/>
      <c r="F136" s="188" t="s">
        <v>228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83</v>
      </c>
    </row>
    <row r="137" spans="1:65" s="13" customFormat="1" ht="11.25">
      <c r="B137" s="192"/>
      <c r="C137" s="193"/>
      <c r="D137" s="194" t="s">
        <v>165</v>
      </c>
      <c r="E137" s="195" t="s">
        <v>19</v>
      </c>
      <c r="F137" s="196" t="s">
        <v>171</v>
      </c>
      <c r="G137" s="193"/>
      <c r="H137" s="197">
        <v>2.92</v>
      </c>
      <c r="I137" s="198"/>
      <c r="J137" s="193"/>
      <c r="K137" s="193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165</v>
      </c>
      <c r="AU137" s="203" t="s">
        <v>83</v>
      </c>
      <c r="AV137" s="13" t="s">
        <v>83</v>
      </c>
      <c r="AW137" s="13" t="s">
        <v>34</v>
      </c>
      <c r="AX137" s="13" t="s">
        <v>81</v>
      </c>
      <c r="AY137" s="203" t="s">
        <v>153</v>
      </c>
    </row>
    <row r="138" spans="1:65" s="2" customFormat="1" ht="44.25" customHeight="1">
      <c r="A138" s="35"/>
      <c r="B138" s="36"/>
      <c r="C138" s="174" t="s">
        <v>8</v>
      </c>
      <c r="D138" s="174" t="s">
        <v>156</v>
      </c>
      <c r="E138" s="175" t="s">
        <v>229</v>
      </c>
      <c r="F138" s="176" t="s">
        <v>230</v>
      </c>
      <c r="G138" s="177" t="s">
        <v>159</v>
      </c>
      <c r="H138" s="178">
        <v>8.8089999999999993</v>
      </c>
      <c r="I138" s="179"/>
      <c r="J138" s="180">
        <f>ROUND(I138*H138,2)</f>
        <v>0</v>
      </c>
      <c r="K138" s="176" t="s">
        <v>160</v>
      </c>
      <c r="L138" s="40"/>
      <c r="M138" s="181" t="s">
        <v>19</v>
      </c>
      <c r="N138" s="182" t="s">
        <v>44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4.5999999999999999E-2</v>
      </c>
      <c r="T138" s="184">
        <f>S138*H138</f>
        <v>0.40521399999999996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161</v>
      </c>
      <c r="AT138" s="185" t="s">
        <v>156</v>
      </c>
      <c r="AU138" s="185" t="s">
        <v>83</v>
      </c>
      <c r="AY138" s="18" t="s">
        <v>153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81</v>
      </c>
      <c r="BK138" s="186">
        <f>ROUND(I138*H138,2)</f>
        <v>0</v>
      </c>
      <c r="BL138" s="18" t="s">
        <v>161</v>
      </c>
      <c r="BM138" s="185" t="s">
        <v>231</v>
      </c>
    </row>
    <row r="139" spans="1:65" s="2" customFormat="1" ht="11.25">
      <c r="A139" s="35"/>
      <c r="B139" s="36"/>
      <c r="C139" s="37"/>
      <c r="D139" s="187" t="s">
        <v>163</v>
      </c>
      <c r="E139" s="37"/>
      <c r="F139" s="188" t="s">
        <v>232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163</v>
      </c>
      <c r="AU139" s="18" t="s">
        <v>83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181</v>
      </c>
      <c r="G140" s="193"/>
      <c r="H140" s="197">
        <v>2.6259999999999999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3" customFormat="1" ht="11.25">
      <c r="B141" s="192"/>
      <c r="C141" s="193"/>
      <c r="D141" s="194" t="s">
        <v>165</v>
      </c>
      <c r="E141" s="195" t="s">
        <v>19</v>
      </c>
      <c r="F141" s="196" t="s">
        <v>182</v>
      </c>
      <c r="G141" s="193"/>
      <c r="H141" s="197">
        <v>2.4249999999999998</v>
      </c>
      <c r="I141" s="198"/>
      <c r="J141" s="193"/>
      <c r="K141" s="193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165</v>
      </c>
      <c r="AU141" s="203" t="s">
        <v>83</v>
      </c>
      <c r="AV141" s="13" t="s">
        <v>83</v>
      </c>
      <c r="AW141" s="13" t="s">
        <v>34</v>
      </c>
      <c r="AX141" s="13" t="s">
        <v>73</v>
      </c>
      <c r="AY141" s="203" t="s">
        <v>153</v>
      </c>
    </row>
    <row r="142" spans="1:65" s="13" customFormat="1" ht="11.25">
      <c r="B142" s="192"/>
      <c r="C142" s="193"/>
      <c r="D142" s="194" t="s">
        <v>165</v>
      </c>
      <c r="E142" s="195" t="s">
        <v>19</v>
      </c>
      <c r="F142" s="196" t="s">
        <v>183</v>
      </c>
      <c r="G142" s="193"/>
      <c r="H142" s="197">
        <v>3.758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165</v>
      </c>
      <c r="AU142" s="203" t="s">
        <v>83</v>
      </c>
      <c r="AV142" s="13" t="s">
        <v>83</v>
      </c>
      <c r="AW142" s="13" t="s">
        <v>34</v>
      </c>
      <c r="AX142" s="13" t="s">
        <v>73</v>
      </c>
      <c r="AY142" s="203" t="s">
        <v>153</v>
      </c>
    </row>
    <row r="143" spans="1:65" s="14" customFormat="1" ht="11.25">
      <c r="B143" s="204"/>
      <c r="C143" s="205"/>
      <c r="D143" s="194" t="s">
        <v>165</v>
      </c>
      <c r="E143" s="206" t="s">
        <v>19</v>
      </c>
      <c r="F143" s="207" t="s">
        <v>184</v>
      </c>
      <c r="G143" s="205"/>
      <c r="H143" s="208">
        <v>8.8089999999999993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165</v>
      </c>
      <c r="AU143" s="214" t="s">
        <v>83</v>
      </c>
      <c r="AV143" s="14" t="s">
        <v>161</v>
      </c>
      <c r="AW143" s="14" t="s">
        <v>34</v>
      </c>
      <c r="AX143" s="14" t="s">
        <v>81</v>
      </c>
      <c r="AY143" s="214" t="s">
        <v>153</v>
      </c>
    </row>
    <row r="144" spans="1:65" s="2" customFormat="1" ht="24.2" customHeight="1">
      <c r="A144" s="35"/>
      <c r="B144" s="36"/>
      <c r="C144" s="174" t="s">
        <v>233</v>
      </c>
      <c r="D144" s="174" t="s">
        <v>156</v>
      </c>
      <c r="E144" s="175" t="s">
        <v>234</v>
      </c>
      <c r="F144" s="176" t="s">
        <v>235</v>
      </c>
      <c r="G144" s="177" t="s">
        <v>159</v>
      </c>
      <c r="H144" s="178">
        <v>0.27</v>
      </c>
      <c r="I144" s="179"/>
      <c r="J144" s="180">
        <f>ROUND(I144*H144,2)</f>
        <v>0</v>
      </c>
      <c r="K144" s="176" t="s">
        <v>160</v>
      </c>
      <c r="L144" s="40"/>
      <c r="M144" s="181" t="s">
        <v>19</v>
      </c>
      <c r="N144" s="182" t="s">
        <v>44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0.26100000000000001</v>
      </c>
      <c r="T144" s="184">
        <f>S144*H144</f>
        <v>7.0470000000000005E-2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161</v>
      </c>
      <c r="AT144" s="185" t="s">
        <v>156</v>
      </c>
      <c r="AU144" s="185" t="s">
        <v>83</v>
      </c>
      <c r="AY144" s="18" t="s">
        <v>153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81</v>
      </c>
      <c r="BK144" s="186">
        <f>ROUND(I144*H144,2)</f>
        <v>0</v>
      </c>
      <c r="BL144" s="18" t="s">
        <v>161</v>
      </c>
      <c r="BM144" s="185" t="s">
        <v>236</v>
      </c>
    </row>
    <row r="145" spans="1:65" s="2" customFormat="1" ht="11.25">
      <c r="A145" s="35"/>
      <c r="B145" s="36"/>
      <c r="C145" s="37"/>
      <c r="D145" s="187" t="s">
        <v>163</v>
      </c>
      <c r="E145" s="37"/>
      <c r="F145" s="188" t="s">
        <v>237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163</v>
      </c>
      <c r="AU145" s="18" t="s">
        <v>83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238</v>
      </c>
      <c r="G146" s="193"/>
      <c r="H146" s="197">
        <v>0.27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81</v>
      </c>
      <c r="AY146" s="203" t="s">
        <v>153</v>
      </c>
    </row>
    <row r="147" spans="1:65" s="2" customFormat="1" ht="37.9" customHeight="1">
      <c r="A147" s="35"/>
      <c r="B147" s="36"/>
      <c r="C147" s="174" t="s">
        <v>239</v>
      </c>
      <c r="D147" s="174" t="s">
        <v>156</v>
      </c>
      <c r="E147" s="175" t="s">
        <v>240</v>
      </c>
      <c r="F147" s="176" t="s">
        <v>241</v>
      </c>
      <c r="G147" s="177" t="s">
        <v>242</v>
      </c>
      <c r="H147" s="178">
        <v>1</v>
      </c>
      <c r="I147" s="179"/>
      <c r="J147" s="180">
        <f>ROUND(I147*H147,2)</f>
        <v>0</v>
      </c>
      <c r="K147" s="176" t="s">
        <v>206</v>
      </c>
      <c r="L147" s="40"/>
      <c r="M147" s="181" t="s">
        <v>19</v>
      </c>
      <c r="N147" s="182" t="s">
        <v>44</v>
      </c>
      <c r="O147" s="65"/>
      <c r="P147" s="183">
        <f>O147*H147</f>
        <v>0</v>
      </c>
      <c r="Q147" s="183">
        <v>1.0000000000000001E-5</v>
      </c>
      <c r="R147" s="183">
        <f>Q147*H147</f>
        <v>1.0000000000000001E-5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161</v>
      </c>
      <c r="AT147" s="185" t="s">
        <v>156</v>
      </c>
      <c r="AU147" s="185" t="s">
        <v>83</v>
      </c>
      <c r="AY147" s="18" t="s">
        <v>153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81</v>
      </c>
      <c r="BK147" s="186">
        <f>ROUND(I147*H147,2)</f>
        <v>0</v>
      </c>
      <c r="BL147" s="18" t="s">
        <v>161</v>
      </c>
      <c r="BM147" s="185" t="s">
        <v>243</v>
      </c>
    </row>
    <row r="148" spans="1:65" s="12" customFormat="1" ht="22.9" customHeight="1">
      <c r="B148" s="158"/>
      <c r="C148" s="159"/>
      <c r="D148" s="160" t="s">
        <v>72</v>
      </c>
      <c r="E148" s="172" t="s">
        <v>244</v>
      </c>
      <c r="F148" s="172" t="s">
        <v>245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SUM(P149:P160)</f>
        <v>0</v>
      </c>
      <c r="Q148" s="166"/>
      <c r="R148" s="167">
        <f>SUM(R149:R160)</f>
        <v>0</v>
      </c>
      <c r="S148" s="166"/>
      <c r="T148" s="168">
        <f>SUM(T149:T160)</f>
        <v>0</v>
      </c>
      <c r="AR148" s="169" t="s">
        <v>81</v>
      </c>
      <c r="AT148" s="170" t="s">
        <v>72</v>
      </c>
      <c r="AU148" s="170" t="s">
        <v>81</v>
      </c>
      <c r="AY148" s="169" t="s">
        <v>153</v>
      </c>
      <c r="BK148" s="171">
        <f>SUM(BK149:BK160)</f>
        <v>0</v>
      </c>
    </row>
    <row r="149" spans="1:65" s="2" customFormat="1" ht="37.9" customHeight="1">
      <c r="A149" s="35"/>
      <c r="B149" s="36"/>
      <c r="C149" s="174" t="s">
        <v>246</v>
      </c>
      <c r="D149" s="174" t="s">
        <v>156</v>
      </c>
      <c r="E149" s="175" t="s">
        <v>791</v>
      </c>
      <c r="F149" s="176" t="s">
        <v>792</v>
      </c>
      <c r="G149" s="177" t="s">
        <v>249</v>
      </c>
      <c r="H149" s="178">
        <v>2.2440000000000002</v>
      </c>
      <c r="I149" s="179"/>
      <c r="J149" s="180">
        <f>ROUND(I149*H149,2)</f>
        <v>0</v>
      </c>
      <c r="K149" s="176" t="s">
        <v>160</v>
      </c>
      <c r="L149" s="40"/>
      <c r="M149" s="181" t="s">
        <v>19</v>
      </c>
      <c r="N149" s="182" t="s">
        <v>44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161</v>
      </c>
      <c r="AT149" s="185" t="s">
        <v>156</v>
      </c>
      <c r="AU149" s="185" t="s">
        <v>83</v>
      </c>
      <c r="AY149" s="18" t="s">
        <v>153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81</v>
      </c>
      <c r="BK149" s="186">
        <f>ROUND(I149*H149,2)</f>
        <v>0</v>
      </c>
      <c r="BL149" s="18" t="s">
        <v>161</v>
      </c>
      <c r="BM149" s="185" t="s">
        <v>793</v>
      </c>
    </row>
    <row r="150" spans="1:65" s="2" customFormat="1" ht="11.25">
      <c r="A150" s="35"/>
      <c r="B150" s="36"/>
      <c r="C150" s="37"/>
      <c r="D150" s="187" t="s">
        <v>163</v>
      </c>
      <c r="E150" s="37"/>
      <c r="F150" s="188" t="s">
        <v>794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163</v>
      </c>
      <c r="AU150" s="18" t="s">
        <v>83</v>
      </c>
    </row>
    <row r="151" spans="1:65" s="2" customFormat="1" ht="33" customHeight="1">
      <c r="A151" s="35"/>
      <c r="B151" s="36"/>
      <c r="C151" s="174" t="s">
        <v>212</v>
      </c>
      <c r="D151" s="174" t="s">
        <v>156</v>
      </c>
      <c r="E151" s="175" t="s">
        <v>252</v>
      </c>
      <c r="F151" s="176" t="s">
        <v>253</v>
      </c>
      <c r="G151" s="177" t="s">
        <v>249</v>
      </c>
      <c r="H151" s="178">
        <v>2.2440000000000002</v>
      </c>
      <c r="I151" s="179"/>
      <c r="J151" s="180">
        <f>ROUND(I151*H151,2)</f>
        <v>0</v>
      </c>
      <c r="K151" s="176" t="s">
        <v>160</v>
      </c>
      <c r="L151" s="40"/>
      <c r="M151" s="181" t="s">
        <v>19</v>
      </c>
      <c r="N151" s="182" t="s">
        <v>44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161</v>
      </c>
      <c r="AT151" s="185" t="s">
        <v>156</v>
      </c>
      <c r="AU151" s="185" t="s">
        <v>83</v>
      </c>
      <c r="AY151" s="18" t="s">
        <v>153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81</v>
      </c>
      <c r="BK151" s="186">
        <f>ROUND(I151*H151,2)</f>
        <v>0</v>
      </c>
      <c r="BL151" s="18" t="s">
        <v>161</v>
      </c>
      <c r="BM151" s="185" t="s">
        <v>254</v>
      </c>
    </row>
    <row r="152" spans="1:65" s="2" customFormat="1" ht="11.25">
      <c r="A152" s="35"/>
      <c r="B152" s="36"/>
      <c r="C152" s="37"/>
      <c r="D152" s="187" t="s">
        <v>163</v>
      </c>
      <c r="E152" s="37"/>
      <c r="F152" s="188" t="s">
        <v>255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163</v>
      </c>
      <c r="AU152" s="18" t="s">
        <v>83</v>
      </c>
    </row>
    <row r="153" spans="1:65" s="2" customFormat="1" ht="44.25" customHeight="1">
      <c r="A153" s="35"/>
      <c r="B153" s="36"/>
      <c r="C153" s="174" t="s">
        <v>256</v>
      </c>
      <c r="D153" s="174" t="s">
        <v>156</v>
      </c>
      <c r="E153" s="175" t="s">
        <v>257</v>
      </c>
      <c r="F153" s="176" t="s">
        <v>258</v>
      </c>
      <c r="G153" s="177" t="s">
        <v>249</v>
      </c>
      <c r="H153" s="178">
        <v>41.914000000000001</v>
      </c>
      <c r="I153" s="179"/>
      <c r="J153" s="180">
        <f>ROUND(I153*H153,2)</f>
        <v>0</v>
      </c>
      <c r="K153" s="176" t="s">
        <v>160</v>
      </c>
      <c r="L153" s="40"/>
      <c r="M153" s="181" t="s">
        <v>19</v>
      </c>
      <c r="N153" s="182" t="s">
        <v>44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161</v>
      </c>
      <c r="AT153" s="185" t="s">
        <v>156</v>
      </c>
      <c r="AU153" s="185" t="s">
        <v>83</v>
      </c>
      <c r="AY153" s="18" t="s">
        <v>153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81</v>
      </c>
      <c r="BK153" s="186">
        <f>ROUND(I153*H153,2)</f>
        <v>0</v>
      </c>
      <c r="BL153" s="18" t="s">
        <v>161</v>
      </c>
      <c r="BM153" s="185" t="s">
        <v>259</v>
      </c>
    </row>
    <row r="154" spans="1:65" s="2" customFormat="1" ht="11.25">
      <c r="A154" s="35"/>
      <c r="B154" s="36"/>
      <c r="C154" s="37"/>
      <c r="D154" s="187" t="s">
        <v>163</v>
      </c>
      <c r="E154" s="37"/>
      <c r="F154" s="188" t="s">
        <v>260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163</v>
      </c>
      <c r="AU154" s="18" t="s">
        <v>83</v>
      </c>
    </row>
    <row r="155" spans="1:65" s="13" customFormat="1" ht="11.25">
      <c r="B155" s="192"/>
      <c r="C155" s="193"/>
      <c r="D155" s="194" t="s">
        <v>165</v>
      </c>
      <c r="E155" s="195" t="s">
        <v>19</v>
      </c>
      <c r="F155" s="196" t="s">
        <v>261</v>
      </c>
      <c r="G155" s="193"/>
      <c r="H155" s="197">
        <v>41.914000000000001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165</v>
      </c>
      <c r="AU155" s="203" t="s">
        <v>83</v>
      </c>
      <c r="AV155" s="13" t="s">
        <v>83</v>
      </c>
      <c r="AW155" s="13" t="s">
        <v>34</v>
      </c>
      <c r="AX155" s="13" t="s">
        <v>81</v>
      </c>
      <c r="AY155" s="203" t="s">
        <v>153</v>
      </c>
    </row>
    <row r="156" spans="1:65" s="2" customFormat="1" ht="44.25" customHeight="1">
      <c r="A156" s="35"/>
      <c r="B156" s="36"/>
      <c r="C156" s="174" t="s">
        <v>262</v>
      </c>
      <c r="D156" s="174" t="s">
        <v>156</v>
      </c>
      <c r="E156" s="175" t="s">
        <v>263</v>
      </c>
      <c r="F156" s="176" t="s">
        <v>264</v>
      </c>
      <c r="G156" s="177" t="s">
        <v>249</v>
      </c>
      <c r="H156" s="178">
        <v>1.35</v>
      </c>
      <c r="I156" s="179"/>
      <c r="J156" s="180">
        <f>ROUND(I156*H156,2)</f>
        <v>0</v>
      </c>
      <c r="K156" s="176" t="s">
        <v>160</v>
      </c>
      <c r="L156" s="40"/>
      <c r="M156" s="181" t="s">
        <v>19</v>
      </c>
      <c r="N156" s="182" t="s">
        <v>44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161</v>
      </c>
      <c r="AT156" s="185" t="s">
        <v>156</v>
      </c>
      <c r="AU156" s="185" t="s">
        <v>83</v>
      </c>
      <c r="AY156" s="18" t="s">
        <v>153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81</v>
      </c>
      <c r="BK156" s="186">
        <f>ROUND(I156*H156,2)</f>
        <v>0</v>
      </c>
      <c r="BL156" s="18" t="s">
        <v>161</v>
      </c>
      <c r="BM156" s="185" t="s">
        <v>265</v>
      </c>
    </row>
    <row r="157" spans="1:65" s="2" customFormat="1" ht="11.25">
      <c r="A157" s="35"/>
      <c r="B157" s="36"/>
      <c r="C157" s="37"/>
      <c r="D157" s="187" t="s">
        <v>163</v>
      </c>
      <c r="E157" s="37"/>
      <c r="F157" s="188" t="s">
        <v>266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163</v>
      </c>
      <c r="AU157" s="18" t="s">
        <v>83</v>
      </c>
    </row>
    <row r="158" spans="1:65" s="13" customFormat="1" ht="11.25">
      <c r="B158" s="192"/>
      <c r="C158" s="193"/>
      <c r="D158" s="194" t="s">
        <v>165</v>
      </c>
      <c r="E158" s="195" t="s">
        <v>19</v>
      </c>
      <c r="F158" s="196" t="s">
        <v>267</v>
      </c>
      <c r="G158" s="193"/>
      <c r="H158" s="197">
        <v>1.35</v>
      </c>
      <c r="I158" s="198"/>
      <c r="J158" s="193"/>
      <c r="K158" s="193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165</v>
      </c>
      <c r="AU158" s="203" t="s">
        <v>83</v>
      </c>
      <c r="AV158" s="13" t="s">
        <v>83</v>
      </c>
      <c r="AW158" s="13" t="s">
        <v>34</v>
      </c>
      <c r="AX158" s="13" t="s">
        <v>81</v>
      </c>
      <c r="AY158" s="203" t="s">
        <v>153</v>
      </c>
    </row>
    <row r="159" spans="1:65" s="2" customFormat="1" ht="44.25" customHeight="1">
      <c r="A159" s="35"/>
      <c r="B159" s="36"/>
      <c r="C159" s="174" t="s">
        <v>268</v>
      </c>
      <c r="D159" s="174" t="s">
        <v>156</v>
      </c>
      <c r="E159" s="175" t="s">
        <v>269</v>
      </c>
      <c r="F159" s="176" t="s">
        <v>270</v>
      </c>
      <c r="G159" s="177" t="s">
        <v>249</v>
      </c>
      <c r="H159" s="178">
        <v>0.85599999999999998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271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272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12" customFormat="1" ht="25.9" customHeight="1">
      <c r="B161" s="158"/>
      <c r="C161" s="159"/>
      <c r="D161" s="160" t="s">
        <v>72</v>
      </c>
      <c r="E161" s="161" t="s">
        <v>273</v>
      </c>
      <c r="F161" s="161" t="s">
        <v>274</v>
      </c>
      <c r="G161" s="159"/>
      <c r="H161" s="159"/>
      <c r="I161" s="162"/>
      <c r="J161" s="163">
        <f>BK161</f>
        <v>0</v>
      </c>
      <c r="K161" s="159"/>
      <c r="L161" s="164"/>
      <c r="M161" s="165"/>
      <c r="N161" s="166"/>
      <c r="O161" s="166"/>
      <c r="P161" s="167">
        <f>P162+P185+P196+P211+P249+P273+P283+P300+P309+P320+P327+P345+P355</f>
        <v>0</v>
      </c>
      <c r="Q161" s="166"/>
      <c r="R161" s="167">
        <f>R162+R185+R196+R211+R249+R273+R283+R300+R309+R320+R327+R345+R355</f>
        <v>0.94000101999999996</v>
      </c>
      <c r="S161" s="166"/>
      <c r="T161" s="168">
        <f>T162+T185+T196+T211+T249+T273+T283+T300+T309+T320+T327+T345+T355</f>
        <v>0.11817</v>
      </c>
      <c r="AR161" s="169" t="s">
        <v>83</v>
      </c>
      <c r="AT161" s="170" t="s">
        <v>72</v>
      </c>
      <c r="AU161" s="170" t="s">
        <v>73</v>
      </c>
      <c r="AY161" s="169" t="s">
        <v>153</v>
      </c>
      <c r="BK161" s="171">
        <f>BK162+BK185+BK196+BK211+BK249+BK273+BK283+BK300+BK309+BK320+BK327+BK345+BK355</f>
        <v>0</v>
      </c>
    </row>
    <row r="162" spans="1:65" s="12" customFormat="1" ht="22.9" customHeight="1">
      <c r="B162" s="158"/>
      <c r="C162" s="159"/>
      <c r="D162" s="160" t="s">
        <v>72</v>
      </c>
      <c r="E162" s="172" t="s">
        <v>275</v>
      </c>
      <c r="F162" s="172" t="s">
        <v>276</v>
      </c>
      <c r="G162" s="159"/>
      <c r="H162" s="159"/>
      <c r="I162" s="162"/>
      <c r="J162" s="173">
        <f>BK162</f>
        <v>0</v>
      </c>
      <c r="K162" s="159"/>
      <c r="L162" s="164"/>
      <c r="M162" s="165"/>
      <c r="N162" s="166"/>
      <c r="O162" s="166"/>
      <c r="P162" s="167">
        <f>SUM(P163:P184)</f>
        <v>0</v>
      </c>
      <c r="Q162" s="166"/>
      <c r="R162" s="167">
        <f>SUM(R163:R184)</f>
        <v>6.2859999999999999E-3</v>
      </c>
      <c r="S162" s="166"/>
      <c r="T162" s="168">
        <f>SUM(T163:T184)</f>
        <v>1.1679999999999999E-2</v>
      </c>
      <c r="AR162" s="169" t="s">
        <v>83</v>
      </c>
      <c r="AT162" s="170" t="s">
        <v>72</v>
      </c>
      <c r="AU162" s="170" t="s">
        <v>81</v>
      </c>
      <c r="AY162" s="169" t="s">
        <v>153</v>
      </c>
      <c r="BK162" s="171">
        <f>SUM(BK163:BK184)</f>
        <v>0</v>
      </c>
    </row>
    <row r="163" spans="1:65" s="2" customFormat="1" ht="24.2" customHeight="1">
      <c r="A163" s="35"/>
      <c r="B163" s="36"/>
      <c r="C163" s="174" t="s">
        <v>277</v>
      </c>
      <c r="D163" s="174" t="s">
        <v>156</v>
      </c>
      <c r="E163" s="175" t="s">
        <v>278</v>
      </c>
      <c r="F163" s="176" t="s">
        <v>279</v>
      </c>
      <c r="G163" s="177" t="s">
        <v>159</v>
      </c>
      <c r="H163" s="178">
        <v>2.92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4.0000000000000001E-3</v>
      </c>
      <c r="T163" s="184">
        <f>S163*H163</f>
        <v>1.1679999999999999E-2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212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212</v>
      </c>
      <c r="BM163" s="185" t="s">
        <v>280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281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282</v>
      </c>
      <c r="G165" s="193"/>
      <c r="H165" s="197">
        <v>0.749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73</v>
      </c>
      <c r="AY165" s="203" t="s">
        <v>153</v>
      </c>
    </row>
    <row r="166" spans="1:65" s="13" customFormat="1" ht="11.25">
      <c r="B166" s="192"/>
      <c r="C166" s="193"/>
      <c r="D166" s="194" t="s">
        <v>165</v>
      </c>
      <c r="E166" s="195" t="s">
        <v>19</v>
      </c>
      <c r="F166" s="196" t="s">
        <v>283</v>
      </c>
      <c r="G166" s="193"/>
      <c r="H166" s="197">
        <v>1.2110000000000001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165</v>
      </c>
      <c r="AU166" s="203" t="s">
        <v>83</v>
      </c>
      <c r="AV166" s="13" t="s">
        <v>83</v>
      </c>
      <c r="AW166" s="13" t="s">
        <v>34</v>
      </c>
      <c r="AX166" s="13" t="s">
        <v>73</v>
      </c>
      <c r="AY166" s="203" t="s">
        <v>153</v>
      </c>
    </row>
    <row r="167" spans="1:65" s="13" customFormat="1" ht="11.25">
      <c r="B167" s="192"/>
      <c r="C167" s="193"/>
      <c r="D167" s="194" t="s">
        <v>165</v>
      </c>
      <c r="E167" s="195" t="s">
        <v>19</v>
      </c>
      <c r="F167" s="196" t="s">
        <v>284</v>
      </c>
      <c r="G167" s="193"/>
      <c r="H167" s="197">
        <v>0.96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165</v>
      </c>
      <c r="AU167" s="203" t="s">
        <v>83</v>
      </c>
      <c r="AV167" s="13" t="s">
        <v>83</v>
      </c>
      <c r="AW167" s="13" t="s">
        <v>34</v>
      </c>
      <c r="AX167" s="13" t="s">
        <v>73</v>
      </c>
      <c r="AY167" s="203" t="s">
        <v>153</v>
      </c>
    </row>
    <row r="168" spans="1:65" s="14" customFormat="1" ht="11.25">
      <c r="B168" s="204"/>
      <c r="C168" s="205"/>
      <c r="D168" s="194" t="s">
        <v>165</v>
      </c>
      <c r="E168" s="206" t="s">
        <v>19</v>
      </c>
      <c r="F168" s="207" t="s">
        <v>184</v>
      </c>
      <c r="G168" s="205"/>
      <c r="H168" s="208">
        <v>2.92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165</v>
      </c>
      <c r="AU168" s="214" t="s">
        <v>83</v>
      </c>
      <c r="AV168" s="14" t="s">
        <v>161</v>
      </c>
      <c r="AW168" s="14" t="s">
        <v>34</v>
      </c>
      <c r="AX168" s="14" t="s">
        <v>81</v>
      </c>
      <c r="AY168" s="214" t="s">
        <v>153</v>
      </c>
    </row>
    <row r="169" spans="1:65" s="2" customFormat="1" ht="33" customHeight="1">
      <c r="A169" s="35"/>
      <c r="B169" s="36"/>
      <c r="C169" s="174" t="s">
        <v>7</v>
      </c>
      <c r="D169" s="174" t="s">
        <v>156</v>
      </c>
      <c r="E169" s="175" t="s">
        <v>285</v>
      </c>
      <c r="F169" s="176" t="s">
        <v>286</v>
      </c>
      <c r="G169" s="177" t="s">
        <v>159</v>
      </c>
      <c r="H169" s="178">
        <v>2.92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212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212</v>
      </c>
      <c r="BM169" s="185" t="s">
        <v>287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288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3" customFormat="1" ht="11.25">
      <c r="B171" s="192"/>
      <c r="C171" s="193"/>
      <c r="D171" s="194" t="s">
        <v>165</v>
      </c>
      <c r="E171" s="195" t="s">
        <v>19</v>
      </c>
      <c r="F171" s="196" t="s">
        <v>282</v>
      </c>
      <c r="G171" s="193"/>
      <c r="H171" s="197">
        <v>0.749</v>
      </c>
      <c r="I171" s="198"/>
      <c r="J171" s="193"/>
      <c r="K171" s="193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165</v>
      </c>
      <c r="AU171" s="203" t="s">
        <v>83</v>
      </c>
      <c r="AV171" s="13" t="s">
        <v>83</v>
      </c>
      <c r="AW171" s="13" t="s">
        <v>34</v>
      </c>
      <c r="AX171" s="13" t="s">
        <v>73</v>
      </c>
      <c r="AY171" s="203" t="s">
        <v>153</v>
      </c>
    </row>
    <row r="172" spans="1:65" s="13" customFormat="1" ht="11.25">
      <c r="B172" s="192"/>
      <c r="C172" s="193"/>
      <c r="D172" s="194" t="s">
        <v>165</v>
      </c>
      <c r="E172" s="195" t="s">
        <v>19</v>
      </c>
      <c r="F172" s="196" t="s">
        <v>283</v>
      </c>
      <c r="G172" s="193"/>
      <c r="H172" s="197">
        <v>1.2110000000000001</v>
      </c>
      <c r="I172" s="198"/>
      <c r="J172" s="193"/>
      <c r="K172" s="193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165</v>
      </c>
      <c r="AU172" s="203" t="s">
        <v>83</v>
      </c>
      <c r="AV172" s="13" t="s">
        <v>83</v>
      </c>
      <c r="AW172" s="13" t="s">
        <v>34</v>
      </c>
      <c r="AX172" s="13" t="s">
        <v>73</v>
      </c>
      <c r="AY172" s="203" t="s">
        <v>153</v>
      </c>
    </row>
    <row r="173" spans="1:65" s="13" customFormat="1" ht="11.25">
      <c r="B173" s="192"/>
      <c r="C173" s="193"/>
      <c r="D173" s="194" t="s">
        <v>165</v>
      </c>
      <c r="E173" s="195" t="s">
        <v>19</v>
      </c>
      <c r="F173" s="196" t="s">
        <v>284</v>
      </c>
      <c r="G173" s="193"/>
      <c r="H173" s="197">
        <v>0.96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165</v>
      </c>
      <c r="AU173" s="203" t="s">
        <v>83</v>
      </c>
      <c r="AV173" s="13" t="s">
        <v>83</v>
      </c>
      <c r="AW173" s="13" t="s">
        <v>34</v>
      </c>
      <c r="AX173" s="13" t="s">
        <v>73</v>
      </c>
      <c r="AY173" s="203" t="s">
        <v>153</v>
      </c>
    </row>
    <row r="174" spans="1:65" s="14" customFormat="1" ht="11.25">
      <c r="B174" s="204"/>
      <c r="C174" s="205"/>
      <c r="D174" s="194" t="s">
        <v>165</v>
      </c>
      <c r="E174" s="206" t="s">
        <v>19</v>
      </c>
      <c r="F174" s="207" t="s">
        <v>184</v>
      </c>
      <c r="G174" s="205"/>
      <c r="H174" s="208">
        <v>2.92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165</v>
      </c>
      <c r="AU174" s="214" t="s">
        <v>83</v>
      </c>
      <c r="AV174" s="14" t="s">
        <v>161</v>
      </c>
      <c r="AW174" s="14" t="s">
        <v>34</v>
      </c>
      <c r="AX174" s="14" t="s">
        <v>81</v>
      </c>
      <c r="AY174" s="214" t="s">
        <v>153</v>
      </c>
    </row>
    <row r="175" spans="1:65" s="2" customFormat="1" ht="33" customHeight="1">
      <c r="A175" s="35"/>
      <c r="B175" s="36"/>
      <c r="C175" s="174" t="s">
        <v>289</v>
      </c>
      <c r="D175" s="174" t="s">
        <v>156</v>
      </c>
      <c r="E175" s="175" t="s">
        <v>290</v>
      </c>
      <c r="F175" s="176" t="s">
        <v>291</v>
      </c>
      <c r="G175" s="177" t="s">
        <v>159</v>
      </c>
      <c r="H175" s="178">
        <v>7.5570000000000004</v>
      </c>
      <c r="I175" s="179"/>
      <c r="J175" s="180">
        <f>ROUND(I175*H175,2)</f>
        <v>0</v>
      </c>
      <c r="K175" s="176" t="s">
        <v>160</v>
      </c>
      <c r="L175" s="40"/>
      <c r="M175" s="181" t="s">
        <v>19</v>
      </c>
      <c r="N175" s="182" t="s">
        <v>44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212</v>
      </c>
      <c r="AT175" s="185" t="s">
        <v>156</v>
      </c>
      <c r="AU175" s="185" t="s">
        <v>83</v>
      </c>
      <c r="AY175" s="18" t="s">
        <v>153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81</v>
      </c>
      <c r="BK175" s="186">
        <f>ROUND(I175*H175,2)</f>
        <v>0</v>
      </c>
      <c r="BL175" s="18" t="s">
        <v>212</v>
      </c>
      <c r="BM175" s="185" t="s">
        <v>292</v>
      </c>
    </row>
    <row r="176" spans="1:65" s="2" customFormat="1" ht="11.25">
      <c r="A176" s="35"/>
      <c r="B176" s="36"/>
      <c r="C176" s="37"/>
      <c r="D176" s="187" t="s">
        <v>163</v>
      </c>
      <c r="E176" s="37"/>
      <c r="F176" s="188" t="s">
        <v>293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294</v>
      </c>
      <c r="G177" s="193"/>
      <c r="H177" s="197">
        <v>0.78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3" customFormat="1" ht="11.25">
      <c r="B178" s="192"/>
      <c r="C178" s="193"/>
      <c r="D178" s="194" t="s">
        <v>165</v>
      </c>
      <c r="E178" s="195" t="s">
        <v>19</v>
      </c>
      <c r="F178" s="196" t="s">
        <v>295</v>
      </c>
      <c r="G178" s="193"/>
      <c r="H178" s="197">
        <v>5.7569999999999997</v>
      </c>
      <c r="I178" s="198"/>
      <c r="J178" s="193"/>
      <c r="K178" s="193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165</v>
      </c>
      <c r="AU178" s="203" t="s">
        <v>83</v>
      </c>
      <c r="AV178" s="13" t="s">
        <v>83</v>
      </c>
      <c r="AW178" s="13" t="s">
        <v>34</v>
      </c>
      <c r="AX178" s="13" t="s">
        <v>73</v>
      </c>
      <c r="AY178" s="203" t="s">
        <v>153</v>
      </c>
    </row>
    <row r="179" spans="1:65" s="13" customFormat="1" ht="11.25">
      <c r="B179" s="192"/>
      <c r="C179" s="193"/>
      <c r="D179" s="194" t="s">
        <v>165</v>
      </c>
      <c r="E179" s="195" t="s">
        <v>19</v>
      </c>
      <c r="F179" s="196" t="s">
        <v>296</v>
      </c>
      <c r="G179" s="193"/>
      <c r="H179" s="197">
        <v>1.02</v>
      </c>
      <c r="I179" s="198"/>
      <c r="J179" s="193"/>
      <c r="K179" s="193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165</v>
      </c>
      <c r="AU179" s="203" t="s">
        <v>83</v>
      </c>
      <c r="AV179" s="13" t="s">
        <v>83</v>
      </c>
      <c r="AW179" s="13" t="s">
        <v>34</v>
      </c>
      <c r="AX179" s="13" t="s">
        <v>73</v>
      </c>
      <c r="AY179" s="203" t="s">
        <v>153</v>
      </c>
    </row>
    <row r="180" spans="1:65" s="14" customFormat="1" ht="11.25">
      <c r="B180" s="204"/>
      <c r="C180" s="205"/>
      <c r="D180" s="194" t="s">
        <v>165</v>
      </c>
      <c r="E180" s="206" t="s">
        <v>19</v>
      </c>
      <c r="F180" s="207" t="s">
        <v>184</v>
      </c>
      <c r="G180" s="205"/>
      <c r="H180" s="208">
        <v>7.5570000000000004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165</v>
      </c>
      <c r="AU180" s="214" t="s">
        <v>83</v>
      </c>
      <c r="AV180" s="14" t="s">
        <v>161</v>
      </c>
      <c r="AW180" s="14" t="s">
        <v>34</v>
      </c>
      <c r="AX180" s="14" t="s">
        <v>81</v>
      </c>
      <c r="AY180" s="214" t="s">
        <v>153</v>
      </c>
    </row>
    <row r="181" spans="1:65" s="2" customFormat="1" ht="24.2" customHeight="1">
      <c r="A181" s="35"/>
      <c r="B181" s="36"/>
      <c r="C181" s="215" t="s">
        <v>297</v>
      </c>
      <c r="D181" s="215" t="s">
        <v>298</v>
      </c>
      <c r="E181" s="216" t="s">
        <v>299</v>
      </c>
      <c r="F181" s="217" t="s">
        <v>300</v>
      </c>
      <c r="G181" s="218" t="s">
        <v>301</v>
      </c>
      <c r="H181" s="219">
        <v>6.2859999999999996</v>
      </c>
      <c r="I181" s="220"/>
      <c r="J181" s="221">
        <f>ROUND(I181*H181,2)</f>
        <v>0</v>
      </c>
      <c r="K181" s="217" t="s">
        <v>160</v>
      </c>
      <c r="L181" s="222"/>
      <c r="M181" s="223" t="s">
        <v>19</v>
      </c>
      <c r="N181" s="224" t="s">
        <v>44</v>
      </c>
      <c r="O181" s="65"/>
      <c r="P181" s="183">
        <f>O181*H181</f>
        <v>0</v>
      </c>
      <c r="Q181" s="183">
        <v>1E-3</v>
      </c>
      <c r="R181" s="183">
        <f>Q181*H181</f>
        <v>6.2859999999999999E-3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302</v>
      </c>
      <c r="AT181" s="185" t="s">
        <v>298</v>
      </c>
      <c r="AU181" s="185" t="s">
        <v>83</v>
      </c>
      <c r="AY181" s="18" t="s">
        <v>153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81</v>
      </c>
      <c r="BK181" s="186">
        <f>ROUND(I181*H181,2)</f>
        <v>0</v>
      </c>
      <c r="BL181" s="18" t="s">
        <v>212</v>
      </c>
      <c r="BM181" s="185" t="s">
        <v>303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304</v>
      </c>
      <c r="G182" s="193"/>
      <c r="H182" s="197">
        <v>6.2859999999999996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81</v>
      </c>
      <c r="AY182" s="203" t="s">
        <v>153</v>
      </c>
    </row>
    <row r="183" spans="1:65" s="2" customFormat="1" ht="49.15" customHeight="1">
      <c r="A183" s="35"/>
      <c r="B183" s="36"/>
      <c r="C183" s="174" t="s">
        <v>305</v>
      </c>
      <c r="D183" s="174" t="s">
        <v>156</v>
      </c>
      <c r="E183" s="175" t="s">
        <v>746</v>
      </c>
      <c r="F183" s="176" t="s">
        <v>747</v>
      </c>
      <c r="G183" s="177" t="s">
        <v>249</v>
      </c>
      <c r="H183" s="178">
        <v>6.0000000000000001E-3</v>
      </c>
      <c r="I183" s="179"/>
      <c r="J183" s="180">
        <f>ROUND(I183*H183,2)</f>
        <v>0</v>
      </c>
      <c r="K183" s="176" t="s">
        <v>160</v>
      </c>
      <c r="L183" s="40"/>
      <c r="M183" s="181" t="s">
        <v>19</v>
      </c>
      <c r="N183" s="182" t="s">
        <v>44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212</v>
      </c>
      <c r="AT183" s="185" t="s">
        <v>156</v>
      </c>
      <c r="AU183" s="185" t="s">
        <v>83</v>
      </c>
      <c r="AY183" s="18" t="s">
        <v>153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81</v>
      </c>
      <c r="BK183" s="186">
        <f>ROUND(I183*H183,2)</f>
        <v>0</v>
      </c>
      <c r="BL183" s="18" t="s">
        <v>212</v>
      </c>
      <c r="BM183" s="185" t="s">
        <v>795</v>
      </c>
    </row>
    <row r="184" spans="1:65" s="2" customFormat="1" ht="11.25">
      <c r="A184" s="35"/>
      <c r="B184" s="36"/>
      <c r="C184" s="37"/>
      <c r="D184" s="187" t="s">
        <v>163</v>
      </c>
      <c r="E184" s="37"/>
      <c r="F184" s="188" t="s">
        <v>749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163</v>
      </c>
      <c r="AU184" s="18" t="s">
        <v>83</v>
      </c>
    </row>
    <row r="185" spans="1:65" s="12" customFormat="1" ht="22.9" customHeight="1">
      <c r="B185" s="158"/>
      <c r="C185" s="159"/>
      <c r="D185" s="160" t="s">
        <v>72</v>
      </c>
      <c r="E185" s="172" t="s">
        <v>310</v>
      </c>
      <c r="F185" s="172" t="s">
        <v>311</v>
      </c>
      <c r="G185" s="159"/>
      <c r="H185" s="159"/>
      <c r="I185" s="162"/>
      <c r="J185" s="173">
        <f>BK185</f>
        <v>0</v>
      </c>
      <c r="K185" s="159"/>
      <c r="L185" s="164"/>
      <c r="M185" s="165"/>
      <c r="N185" s="166"/>
      <c r="O185" s="166"/>
      <c r="P185" s="167">
        <f>SUM(P186:P195)</f>
        <v>0</v>
      </c>
      <c r="Q185" s="166"/>
      <c r="R185" s="167">
        <f>SUM(R186:R195)</f>
        <v>1.4740000000000001E-2</v>
      </c>
      <c r="S185" s="166"/>
      <c r="T185" s="168">
        <f>SUM(T186:T195)</f>
        <v>0</v>
      </c>
      <c r="AR185" s="169" t="s">
        <v>83</v>
      </c>
      <c r="AT185" s="170" t="s">
        <v>72</v>
      </c>
      <c r="AU185" s="170" t="s">
        <v>81</v>
      </c>
      <c r="AY185" s="169" t="s">
        <v>153</v>
      </c>
      <c r="BK185" s="171">
        <f>SUM(BK186:BK195)</f>
        <v>0</v>
      </c>
    </row>
    <row r="186" spans="1:65" s="2" customFormat="1" ht="21.75" customHeight="1">
      <c r="A186" s="35"/>
      <c r="B186" s="36"/>
      <c r="C186" s="174" t="s">
        <v>312</v>
      </c>
      <c r="D186" s="174" t="s">
        <v>156</v>
      </c>
      <c r="E186" s="175" t="s">
        <v>313</v>
      </c>
      <c r="F186" s="176" t="s">
        <v>314</v>
      </c>
      <c r="G186" s="177" t="s">
        <v>205</v>
      </c>
      <c r="H186" s="178">
        <v>2</v>
      </c>
      <c r="I186" s="179"/>
      <c r="J186" s="180">
        <f>ROUND(I186*H186,2)</f>
        <v>0</v>
      </c>
      <c r="K186" s="176" t="s">
        <v>160</v>
      </c>
      <c r="L186" s="40"/>
      <c r="M186" s="181" t="s">
        <v>19</v>
      </c>
      <c r="N186" s="182" t="s">
        <v>44</v>
      </c>
      <c r="O186" s="65"/>
      <c r="P186" s="183">
        <f>O186*H186</f>
        <v>0</v>
      </c>
      <c r="Q186" s="183">
        <v>7.1000000000000002E-4</v>
      </c>
      <c r="R186" s="183">
        <f>Q186*H186</f>
        <v>1.42E-3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212</v>
      </c>
      <c r="AT186" s="185" t="s">
        <v>156</v>
      </c>
      <c r="AU186" s="185" t="s">
        <v>83</v>
      </c>
      <c r="AY186" s="18" t="s">
        <v>153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81</v>
      </c>
      <c r="BK186" s="186">
        <f>ROUND(I186*H186,2)</f>
        <v>0</v>
      </c>
      <c r="BL186" s="18" t="s">
        <v>212</v>
      </c>
      <c r="BM186" s="185" t="s">
        <v>315</v>
      </c>
    </row>
    <row r="187" spans="1:65" s="2" customFormat="1" ht="11.25">
      <c r="A187" s="35"/>
      <c r="B187" s="36"/>
      <c r="C187" s="37"/>
      <c r="D187" s="187" t="s">
        <v>163</v>
      </c>
      <c r="E187" s="37"/>
      <c r="F187" s="188" t="s">
        <v>316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163</v>
      </c>
      <c r="AU187" s="18" t="s">
        <v>83</v>
      </c>
    </row>
    <row r="188" spans="1:65" s="2" customFormat="1" ht="24.2" customHeight="1">
      <c r="A188" s="35"/>
      <c r="B188" s="36"/>
      <c r="C188" s="174" t="s">
        <v>317</v>
      </c>
      <c r="D188" s="174" t="s">
        <v>156</v>
      </c>
      <c r="E188" s="175" t="s">
        <v>318</v>
      </c>
      <c r="F188" s="176" t="s">
        <v>319</v>
      </c>
      <c r="G188" s="177" t="s">
        <v>205</v>
      </c>
      <c r="H188" s="178">
        <v>6</v>
      </c>
      <c r="I188" s="179"/>
      <c r="J188" s="180">
        <f>ROUND(I188*H188,2)</f>
        <v>0</v>
      </c>
      <c r="K188" s="176" t="s">
        <v>160</v>
      </c>
      <c r="L188" s="40"/>
      <c r="M188" s="181" t="s">
        <v>19</v>
      </c>
      <c r="N188" s="182" t="s">
        <v>44</v>
      </c>
      <c r="O188" s="65"/>
      <c r="P188" s="183">
        <f>O188*H188</f>
        <v>0</v>
      </c>
      <c r="Q188" s="183">
        <v>2.0600000000000002E-3</v>
      </c>
      <c r="R188" s="183">
        <f>Q188*H188</f>
        <v>1.2360000000000001E-2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212</v>
      </c>
      <c r="AT188" s="185" t="s">
        <v>156</v>
      </c>
      <c r="AU188" s="185" t="s">
        <v>83</v>
      </c>
      <c r="AY188" s="18" t="s">
        <v>153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81</v>
      </c>
      <c r="BK188" s="186">
        <f>ROUND(I188*H188,2)</f>
        <v>0</v>
      </c>
      <c r="BL188" s="18" t="s">
        <v>212</v>
      </c>
      <c r="BM188" s="185" t="s">
        <v>320</v>
      </c>
    </row>
    <row r="189" spans="1:65" s="2" customFormat="1" ht="11.25">
      <c r="A189" s="35"/>
      <c r="B189" s="36"/>
      <c r="C189" s="37"/>
      <c r="D189" s="187" t="s">
        <v>163</v>
      </c>
      <c r="E189" s="37"/>
      <c r="F189" s="188" t="s">
        <v>321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163</v>
      </c>
      <c r="AU189" s="18" t="s">
        <v>83</v>
      </c>
    </row>
    <row r="190" spans="1:65" s="2" customFormat="1" ht="21.75" customHeight="1">
      <c r="A190" s="35"/>
      <c r="B190" s="36"/>
      <c r="C190" s="174" t="s">
        <v>322</v>
      </c>
      <c r="D190" s="174" t="s">
        <v>156</v>
      </c>
      <c r="E190" s="175" t="s">
        <v>323</v>
      </c>
      <c r="F190" s="176" t="s">
        <v>324</v>
      </c>
      <c r="G190" s="177" t="s">
        <v>205</v>
      </c>
      <c r="H190" s="178">
        <v>2</v>
      </c>
      <c r="I190" s="179"/>
      <c r="J190" s="180">
        <f>ROUND(I190*H190,2)</f>
        <v>0</v>
      </c>
      <c r="K190" s="176" t="s">
        <v>160</v>
      </c>
      <c r="L190" s="40"/>
      <c r="M190" s="181" t="s">
        <v>19</v>
      </c>
      <c r="N190" s="182" t="s">
        <v>44</v>
      </c>
      <c r="O190" s="65"/>
      <c r="P190" s="183">
        <f>O190*H190</f>
        <v>0</v>
      </c>
      <c r="Q190" s="183">
        <v>4.8000000000000001E-4</v>
      </c>
      <c r="R190" s="183">
        <f>Q190*H190</f>
        <v>9.6000000000000002E-4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212</v>
      </c>
      <c r="AT190" s="185" t="s">
        <v>156</v>
      </c>
      <c r="AU190" s="185" t="s">
        <v>83</v>
      </c>
      <c r="AY190" s="18" t="s">
        <v>153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81</v>
      </c>
      <c r="BK190" s="186">
        <f>ROUND(I190*H190,2)</f>
        <v>0</v>
      </c>
      <c r="BL190" s="18" t="s">
        <v>212</v>
      </c>
      <c r="BM190" s="185" t="s">
        <v>325</v>
      </c>
    </row>
    <row r="191" spans="1:65" s="2" customFormat="1" ht="11.25">
      <c r="A191" s="35"/>
      <c r="B191" s="36"/>
      <c r="C191" s="37"/>
      <c r="D191" s="187" t="s">
        <v>163</v>
      </c>
      <c r="E191" s="37"/>
      <c r="F191" s="188" t="s">
        <v>326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163</v>
      </c>
      <c r="AU191" s="18" t="s">
        <v>83</v>
      </c>
    </row>
    <row r="192" spans="1:65" s="2" customFormat="1" ht="24.2" customHeight="1">
      <c r="A192" s="35"/>
      <c r="B192" s="36"/>
      <c r="C192" s="174" t="s">
        <v>327</v>
      </c>
      <c r="D192" s="174" t="s">
        <v>156</v>
      </c>
      <c r="E192" s="175" t="s">
        <v>328</v>
      </c>
      <c r="F192" s="176" t="s">
        <v>329</v>
      </c>
      <c r="G192" s="177" t="s">
        <v>242</v>
      </c>
      <c r="H192" s="178">
        <v>3</v>
      </c>
      <c r="I192" s="179"/>
      <c r="J192" s="180">
        <f>ROUND(I192*H192,2)</f>
        <v>0</v>
      </c>
      <c r="K192" s="176" t="s">
        <v>206</v>
      </c>
      <c r="L192" s="40"/>
      <c r="M192" s="181" t="s">
        <v>19</v>
      </c>
      <c r="N192" s="182" t="s">
        <v>44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212</v>
      </c>
      <c r="AT192" s="185" t="s">
        <v>156</v>
      </c>
      <c r="AU192" s="185" t="s">
        <v>83</v>
      </c>
      <c r="AY192" s="18" t="s">
        <v>153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81</v>
      </c>
      <c r="BK192" s="186">
        <f>ROUND(I192*H192,2)</f>
        <v>0</v>
      </c>
      <c r="BL192" s="18" t="s">
        <v>212</v>
      </c>
      <c r="BM192" s="185" t="s">
        <v>330</v>
      </c>
    </row>
    <row r="193" spans="1:65" s="13" customFormat="1" ht="11.25">
      <c r="B193" s="192"/>
      <c r="C193" s="193"/>
      <c r="D193" s="194" t="s">
        <v>165</v>
      </c>
      <c r="E193" s="195" t="s">
        <v>19</v>
      </c>
      <c r="F193" s="196" t="s">
        <v>331</v>
      </c>
      <c r="G193" s="193"/>
      <c r="H193" s="197">
        <v>3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165</v>
      </c>
      <c r="AU193" s="203" t="s">
        <v>83</v>
      </c>
      <c r="AV193" s="13" t="s">
        <v>83</v>
      </c>
      <c r="AW193" s="13" t="s">
        <v>34</v>
      </c>
      <c r="AX193" s="13" t="s">
        <v>81</v>
      </c>
      <c r="AY193" s="203" t="s">
        <v>153</v>
      </c>
    </row>
    <row r="194" spans="1:65" s="2" customFormat="1" ht="49.15" customHeight="1">
      <c r="A194" s="35"/>
      <c r="B194" s="36"/>
      <c r="C194" s="174" t="s">
        <v>332</v>
      </c>
      <c r="D194" s="174" t="s">
        <v>156</v>
      </c>
      <c r="E194" s="175" t="s">
        <v>750</v>
      </c>
      <c r="F194" s="176" t="s">
        <v>751</v>
      </c>
      <c r="G194" s="177" t="s">
        <v>249</v>
      </c>
      <c r="H194" s="178">
        <v>1.4999999999999999E-2</v>
      </c>
      <c r="I194" s="179"/>
      <c r="J194" s="180">
        <f>ROUND(I194*H194,2)</f>
        <v>0</v>
      </c>
      <c r="K194" s="176" t="s">
        <v>160</v>
      </c>
      <c r="L194" s="40"/>
      <c r="M194" s="181" t="s">
        <v>19</v>
      </c>
      <c r="N194" s="182" t="s">
        <v>44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212</v>
      </c>
      <c r="AT194" s="185" t="s">
        <v>156</v>
      </c>
      <c r="AU194" s="185" t="s">
        <v>83</v>
      </c>
      <c r="AY194" s="18" t="s">
        <v>153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81</v>
      </c>
      <c r="BK194" s="186">
        <f>ROUND(I194*H194,2)</f>
        <v>0</v>
      </c>
      <c r="BL194" s="18" t="s">
        <v>212</v>
      </c>
      <c r="BM194" s="185" t="s">
        <v>796</v>
      </c>
    </row>
    <row r="195" spans="1:65" s="2" customFormat="1" ht="11.25">
      <c r="A195" s="35"/>
      <c r="B195" s="36"/>
      <c r="C195" s="37"/>
      <c r="D195" s="187" t="s">
        <v>163</v>
      </c>
      <c r="E195" s="37"/>
      <c r="F195" s="188" t="s">
        <v>753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163</v>
      </c>
      <c r="AU195" s="18" t="s">
        <v>83</v>
      </c>
    </row>
    <row r="196" spans="1:65" s="12" customFormat="1" ht="22.9" customHeight="1">
      <c r="B196" s="158"/>
      <c r="C196" s="159"/>
      <c r="D196" s="160" t="s">
        <v>72</v>
      </c>
      <c r="E196" s="172" t="s">
        <v>337</v>
      </c>
      <c r="F196" s="172" t="s">
        <v>338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SUM(P197:P210)</f>
        <v>0</v>
      </c>
      <c r="Q196" s="166"/>
      <c r="R196" s="167">
        <f>SUM(R197:R210)</f>
        <v>1.0880000000000003E-2</v>
      </c>
      <c r="S196" s="166"/>
      <c r="T196" s="168">
        <f>SUM(T197:T210)</f>
        <v>0</v>
      </c>
      <c r="AR196" s="169" t="s">
        <v>83</v>
      </c>
      <c r="AT196" s="170" t="s">
        <v>72</v>
      </c>
      <c r="AU196" s="170" t="s">
        <v>81</v>
      </c>
      <c r="AY196" s="169" t="s">
        <v>153</v>
      </c>
      <c r="BK196" s="171">
        <f>SUM(BK197:BK210)</f>
        <v>0</v>
      </c>
    </row>
    <row r="197" spans="1:65" s="2" customFormat="1" ht="33" customHeight="1">
      <c r="A197" s="35"/>
      <c r="B197" s="36"/>
      <c r="C197" s="174" t="s">
        <v>339</v>
      </c>
      <c r="D197" s="174" t="s">
        <v>156</v>
      </c>
      <c r="E197" s="175" t="s">
        <v>340</v>
      </c>
      <c r="F197" s="176" t="s">
        <v>341</v>
      </c>
      <c r="G197" s="177" t="s">
        <v>205</v>
      </c>
      <c r="H197" s="178">
        <v>4</v>
      </c>
      <c r="I197" s="179"/>
      <c r="J197" s="180">
        <f>ROUND(I197*H197,2)</f>
        <v>0</v>
      </c>
      <c r="K197" s="176" t="s">
        <v>160</v>
      </c>
      <c r="L197" s="40"/>
      <c r="M197" s="181" t="s">
        <v>19</v>
      </c>
      <c r="N197" s="182" t="s">
        <v>44</v>
      </c>
      <c r="O197" s="65"/>
      <c r="P197" s="183">
        <f>O197*H197</f>
        <v>0</v>
      </c>
      <c r="Q197" s="183">
        <v>1.16E-3</v>
      </c>
      <c r="R197" s="183">
        <f>Q197*H197</f>
        <v>4.64E-3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212</v>
      </c>
      <c r="AT197" s="185" t="s">
        <v>156</v>
      </c>
      <c r="AU197" s="185" t="s">
        <v>83</v>
      </c>
      <c r="AY197" s="18" t="s">
        <v>153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81</v>
      </c>
      <c r="BK197" s="186">
        <f>ROUND(I197*H197,2)</f>
        <v>0</v>
      </c>
      <c r="BL197" s="18" t="s">
        <v>212</v>
      </c>
      <c r="BM197" s="185" t="s">
        <v>342</v>
      </c>
    </row>
    <row r="198" spans="1:65" s="2" customFormat="1" ht="11.25">
      <c r="A198" s="35"/>
      <c r="B198" s="36"/>
      <c r="C198" s="37"/>
      <c r="D198" s="187" t="s">
        <v>163</v>
      </c>
      <c r="E198" s="37"/>
      <c r="F198" s="188" t="s">
        <v>343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163</v>
      </c>
      <c r="AU198" s="18" t="s">
        <v>83</v>
      </c>
    </row>
    <row r="199" spans="1:65" s="2" customFormat="1" ht="33" customHeight="1">
      <c r="A199" s="35"/>
      <c r="B199" s="36"/>
      <c r="C199" s="174" t="s">
        <v>344</v>
      </c>
      <c r="D199" s="174" t="s">
        <v>156</v>
      </c>
      <c r="E199" s="175" t="s">
        <v>345</v>
      </c>
      <c r="F199" s="176" t="s">
        <v>346</v>
      </c>
      <c r="G199" s="177" t="s">
        <v>205</v>
      </c>
      <c r="H199" s="178">
        <v>4</v>
      </c>
      <c r="I199" s="179"/>
      <c r="J199" s="180">
        <f>ROUND(I199*H199,2)</f>
        <v>0</v>
      </c>
      <c r="K199" s="176" t="s">
        <v>160</v>
      </c>
      <c r="L199" s="40"/>
      <c r="M199" s="181" t="s">
        <v>19</v>
      </c>
      <c r="N199" s="182" t="s">
        <v>44</v>
      </c>
      <c r="O199" s="65"/>
      <c r="P199" s="183">
        <f>O199*H199</f>
        <v>0</v>
      </c>
      <c r="Q199" s="183">
        <v>1.2600000000000001E-3</v>
      </c>
      <c r="R199" s="183">
        <f>Q199*H199</f>
        <v>5.0400000000000002E-3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212</v>
      </c>
      <c r="AT199" s="185" t="s">
        <v>156</v>
      </c>
      <c r="AU199" s="185" t="s">
        <v>83</v>
      </c>
      <c r="AY199" s="18" t="s">
        <v>153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81</v>
      </c>
      <c r="BK199" s="186">
        <f>ROUND(I199*H199,2)</f>
        <v>0</v>
      </c>
      <c r="BL199" s="18" t="s">
        <v>212</v>
      </c>
      <c r="BM199" s="185" t="s">
        <v>347</v>
      </c>
    </row>
    <row r="200" spans="1:65" s="2" customFormat="1" ht="11.25">
      <c r="A200" s="35"/>
      <c r="B200" s="36"/>
      <c r="C200" s="37"/>
      <c r="D200" s="187" t="s">
        <v>163</v>
      </c>
      <c r="E200" s="37"/>
      <c r="F200" s="188" t="s">
        <v>348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163</v>
      </c>
      <c r="AU200" s="18" t="s">
        <v>83</v>
      </c>
    </row>
    <row r="201" spans="1:65" s="2" customFormat="1" ht="55.5" customHeight="1">
      <c r="A201" s="35"/>
      <c r="B201" s="36"/>
      <c r="C201" s="174" t="s">
        <v>302</v>
      </c>
      <c r="D201" s="174" t="s">
        <v>156</v>
      </c>
      <c r="E201" s="175" t="s">
        <v>349</v>
      </c>
      <c r="F201" s="176" t="s">
        <v>350</v>
      </c>
      <c r="G201" s="177" t="s">
        <v>205</v>
      </c>
      <c r="H201" s="178">
        <v>8</v>
      </c>
      <c r="I201" s="179"/>
      <c r="J201" s="180">
        <f>ROUND(I201*H201,2)</f>
        <v>0</v>
      </c>
      <c r="K201" s="176" t="s">
        <v>160</v>
      </c>
      <c r="L201" s="40"/>
      <c r="M201" s="181" t="s">
        <v>19</v>
      </c>
      <c r="N201" s="182" t="s">
        <v>44</v>
      </c>
      <c r="O201" s="65"/>
      <c r="P201" s="183">
        <f>O201*H201</f>
        <v>0</v>
      </c>
      <c r="Q201" s="183">
        <v>4.0000000000000003E-5</v>
      </c>
      <c r="R201" s="183">
        <f>Q201*H201</f>
        <v>3.2000000000000003E-4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212</v>
      </c>
      <c r="AT201" s="185" t="s">
        <v>156</v>
      </c>
      <c r="AU201" s="185" t="s">
        <v>83</v>
      </c>
      <c r="AY201" s="18" t="s">
        <v>153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81</v>
      </c>
      <c r="BK201" s="186">
        <f>ROUND(I201*H201,2)</f>
        <v>0</v>
      </c>
      <c r="BL201" s="18" t="s">
        <v>212</v>
      </c>
      <c r="BM201" s="185" t="s">
        <v>351</v>
      </c>
    </row>
    <row r="202" spans="1:65" s="2" customFormat="1" ht="11.25">
      <c r="A202" s="35"/>
      <c r="B202" s="36"/>
      <c r="C202" s="37"/>
      <c r="D202" s="187" t="s">
        <v>163</v>
      </c>
      <c r="E202" s="37"/>
      <c r="F202" s="188" t="s">
        <v>352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163</v>
      </c>
      <c r="AU202" s="18" t="s">
        <v>83</v>
      </c>
    </row>
    <row r="203" spans="1:65" s="2" customFormat="1" ht="24.2" customHeight="1">
      <c r="A203" s="35"/>
      <c r="B203" s="36"/>
      <c r="C203" s="174" t="s">
        <v>353</v>
      </c>
      <c r="D203" s="174" t="s">
        <v>156</v>
      </c>
      <c r="E203" s="175" t="s">
        <v>354</v>
      </c>
      <c r="F203" s="176" t="s">
        <v>355</v>
      </c>
      <c r="G203" s="177" t="s">
        <v>242</v>
      </c>
      <c r="H203" s="178">
        <v>4</v>
      </c>
      <c r="I203" s="179"/>
      <c r="J203" s="180">
        <f>ROUND(I203*H203,2)</f>
        <v>0</v>
      </c>
      <c r="K203" s="176" t="s">
        <v>206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356</v>
      </c>
    </row>
    <row r="204" spans="1:65" s="13" customFormat="1" ht="11.25">
      <c r="B204" s="192"/>
      <c r="C204" s="193"/>
      <c r="D204" s="194" t="s">
        <v>165</v>
      </c>
      <c r="E204" s="195" t="s">
        <v>19</v>
      </c>
      <c r="F204" s="196" t="s">
        <v>357</v>
      </c>
      <c r="G204" s="193"/>
      <c r="H204" s="197">
        <v>4</v>
      </c>
      <c r="I204" s="198"/>
      <c r="J204" s="193"/>
      <c r="K204" s="193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165</v>
      </c>
      <c r="AU204" s="203" t="s">
        <v>83</v>
      </c>
      <c r="AV204" s="13" t="s">
        <v>83</v>
      </c>
      <c r="AW204" s="13" t="s">
        <v>34</v>
      </c>
      <c r="AX204" s="13" t="s">
        <v>81</v>
      </c>
      <c r="AY204" s="203" t="s">
        <v>153</v>
      </c>
    </row>
    <row r="205" spans="1:65" s="2" customFormat="1" ht="24.2" customHeight="1">
      <c r="A205" s="35"/>
      <c r="B205" s="36"/>
      <c r="C205" s="174" t="s">
        <v>358</v>
      </c>
      <c r="D205" s="174" t="s">
        <v>156</v>
      </c>
      <c r="E205" s="175" t="s">
        <v>359</v>
      </c>
      <c r="F205" s="176" t="s">
        <v>360</v>
      </c>
      <c r="G205" s="177" t="s">
        <v>211</v>
      </c>
      <c r="H205" s="178">
        <v>4</v>
      </c>
      <c r="I205" s="179"/>
      <c r="J205" s="180">
        <f>ROUND(I205*H205,2)</f>
        <v>0</v>
      </c>
      <c r="K205" s="176" t="s">
        <v>160</v>
      </c>
      <c r="L205" s="40"/>
      <c r="M205" s="181" t="s">
        <v>19</v>
      </c>
      <c r="N205" s="182" t="s">
        <v>44</v>
      </c>
      <c r="O205" s="65"/>
      <c r="P205" s="183">
        <f>O205*H205</f>
        <v>0</v>
      </c>
      <c r="Q205" s="183">
        <v>2.0000000000000001E-4</v>
      </c>
      <c r="R205" s="183">
        <f>Q205*H205</f>
        <v>8.0000000000000004E-4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212</v>
      </c>
      <c r="AT205" s="185" t="s">
        <v>156</v>
      </c>
      <c r="AU205" s="185" t="s">
        <v>83</v>
      </c>
      <c r="AY205" s="18" t="s">
        <v>153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81</v>
      </c>
      <c r="BK205" s="186">
        <f>ROUND(I205*H205,2)</f>
        <v>0</v>
      </c>
      <c r="BL205" s="18" t="s">
        <v>212</v>
      </c>
      <c r="BM205" s="185" t="s">
        <v>361</v>
      </c>
    </row>
    <row r="206" spans="1:65" s="2" customFormat="1" ht="11.25">
      <c r="A206" s="35"/>
      <c r="B206" s="36"/>
      <c r="C206" s="37"/>
      <c r="D206" s="187" t="s">
        <v>163</v>
      </c>
      <c r="E206" s="37"/>
      <c r="F206" s="188" t="s">
        <v>362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163</v>
      </c>
      <c r="AU206" s="18" t="s">
        <v>83</v>
      </c>
    </row>
    <row r="207" spans="1:65" s="2" customFormat="1" ht="33" customHeight="1">
      <c r="A207" s="35"/>
      <c r="B207" s="36"/>
      <c r="C207" s="174" t="s">
        <v>363</v>
      </c>
      <c r="D207" s="174" t="s">
        <v>156</v>
      </c>
      <c r="E207" s="175" t="s">
        <v>364</v>
      </c>
      <c r="F207" s="176" t="s">
        <v>365</v>
      </c>
      <c r="G207" s="177" t="s">
        <v>205</v>
      </c>
      <c r="H207" s="178">
        <v>8</v>
      </c>
      <c r="I207" s="179"/>
      <c r="J207" s="180">
        <f>ROUND(I207*H207,2)</f>
        <v>0</v>
      </c>
      <c r="K207" s="176" t="s">
        <v>160</v>
      </c>
      <c r="L207" s="40"/>
      <c r="M207" s="181" t="s">
        <v>19</v>
      </c>
      <c r="N207" s="182" t="s">
        <v>44</v>
      </c>
      <c r="O207" s="65"/>
      <c r="P207" s="183">
        <f>O207*H207</f>
        <v>0</v>
      </c>
      <c r="Q207" s="183">
        <v>1.0000000000000001E-5</v>
      </c>
      <c r="R207" s="183">
        <f>Q207*H207</f>
        <v>8.0000000000000007E-5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212</v>
      </c>
      <c r="AT207" s="185" t="s">
        <v>156</v>
      </c>
      <c r="AU207" s="185" t="s">
        <v>83</v>
      </c>
      <c r="AY207" s="18" t="s">
        <v>153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81</v>
      </c>
      <c r="BK207" s="186">
        <f>ROUND(I207*H207,2)</f>
        <v>0</v>
      </c>
      <c r="BL207" s="18" t="s">
        <v>212</v>
      </c>
      <c r="BM207" s="185" t="s">
        <v>366</v>
      </c>
    </row>
    <row r="208" spans="1:65" s="2" customFormat="1" ht="11.25">
      <c r="A208" s="35"/>
      <c r="B208" s="36"/>
      <c r="C208" s="37"/>
      <c r="D208" s="187" t="s">
        <v>163</v>
      </c>
      <c r="E208" s="37"/>
      <c r="F208" s="188" t="s">
        <v>367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163</v>
      </c>
      <c r="AU208" s="18" t="s">
        <v>83</v>
      </c>
    </row>
    <row r="209" spans="1:65" s="2" customFormat="1" ht="49.15" customHeight="1">
      <c r="A209" s="35"/>
      <c r="B209" s="36"/>
      <c r="C209" s="174" t="s">
        <v>368</v>
      </c>
      <c r="D209" s="174" t="s">
        <v>156</v>
      </c>
      <c r="E209" s="175" t="s">
        <v>754</v>
      </c>
      <c r="F209" s="176" t="s">
        <v>755</v>
      </c>
      <c r="G209" s="177" t="s">
        <v>249</v>
      </c>
      <c r="H209" s="178">
        <v>1.0999999999999999E-2</v>
      </c>
      <c r="I209" s="179"/>
      <c r="J209" s="180">
        <f>ROUND(I209*H209,2)</f>
        <v>0</v>
      </c>
      <c r="K209" s="176" t="s">
        <v>160</v>
      </c>
      <c r="L209" s="40"/>
      <c r="M209" s="181" t="s">
        <v>19</v>
      </c>
      <c r="N209" s="182" t="s">
        <v>44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212</v>
      </c>
      <c r="AT209" s="185" t="s">
        <v>156</v>
      </c>
      <c r="AU209" s="185" t="s">
        <v>83</v>
      </c>
      <c r="AY209" s="18" t="s">
        <v>153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81</v>
      </c>
      <c r="BK209" s="186">
        <f>ROUND(I209*H209,2)</f>
        <v>0</v>
      </c>
      <c r="BL209" s="18" t="s">
        <v>212</v>
      </c>
      <c r="BM209" s="185" t="s">
        <v>797</v>
      </c>
    </row>
    <row r="210" spans="1:65" s="2" customFormat="1" ht="11.25">
      <c r="A210" s="35"/>
      <c r="B210" s="36"/>
      <c r="C210" s="37"/>
      <c r="D210" s="187" t="s">
        <v>163</v>
      </c>
      <c r="E210" s="37"/>
      <c r="F210" s="188" t="s">
        <v>757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163</v>
      </c>
      <c r="AU210" s="18" t="s">
        <v>83</v>
      </c>
    </row>
    <row r="211" spans="1:65" s="12" customFormat="1" ht="22.9" customHeight="1">
      <c r="B211" s="158"/>
      <c r="C211" s="159"/>
      <c r="D211" s="160" t="s">
        <v>72</v>
      </c>
      <c r="E211" s="172" t="s">
        <v>373</v>
      </c>
      <c r="F211" s="172" t="s">
        <v>374</v>
      </c>
      <c r="G211" s="159"/>
      <c r="H211" s="159"/>
      <c r="I211" s="162"/>
      <c r="J211" s="173">
        <f>BK211</f>
        <v>0</v>
      </c>
      <c r="K211" s="159"/>
      <c r="L211" s="164"/>
      <c r="M211" s="165"/>
      <c r="N211" s="166"/>
      <c r="O211" s="166"/>
      <c r="P211" s="167">
        <f>SUM(P212:P248)</f>
        <v>0</v>
      </c>
      <c r="Q211" s="166"/>
      <c r="R211" s="167">
        <f>SUM(R212:R248)</f>
        <v>7.1980000000000002E-2</v>
      </c>
      <c r="S211" s="166"/>
      <c r="T211" s="168">
        <f>SUM(T212:T248)</f>
        <v>4.9439999999999998E-2</v>
      </c>
      <c r="AR211" s="169" t="s">
        <v>83</v>
      </c>
      <c r="AT211" s="170" t="s">
        <v>72</v>
      </c>
      <c r="AU211" s="170" t="s">
        <v>81</v>
      </c>
      <c r="AY211" s="169" t="s">
        <v>153</v>
      </c>
      <c r="BK211" s="171">
        <f>SUM(BK212:BK248)</f>
        <v>0</v>
      </c>
    </row>
    <row r="212" spans="1:65" s="2" customFormat="1" ht="16.5" customHeight="1">
      <c r="A212" s="35"/>
      <c r="B212" s="36"/>
      <c r="C212" s="174" t="s">
        <v>375</v>
      </c>
      <c r="D212" s="174" t="s">
        <v>156</v>
      </c>
      <c r="E212" s="175" t="s">
        <v>376</v>
      </c>
      <c r="F212" s="176" t="s">
        <v>377</v>
      </c>
      <c r="G212" s="177" t="s">
        <v>211</v>
      </c>
      <c r="H212" s="178">
        <v>3</v>
      </c>
      <c r="I212" s="179"/>
      <c r="J212" s="180">
        <f>ROUND(I212*H212,2)</f>
        <v>0</v>
      </c>
      <c r="K212" s="176" t="s">
        <v>160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4.8999999999999998E-4</v>
      </c>
      <c r="T212" s="184">
        <f>S212*H212</f>
        <v>1.47E-3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378</v>
      </c>
    </row>
    <row r="213" spans="1:65" s="2" customFormat="1" ht="11.25">
      <c r="A213" s="35"/>
      <c r="B213" s="36"/>
      <c r="C213" s="37"/>
      <c r="D213" s="187" t="s">
        <v>163</v>
      </c>
      <c r="E213" s="37"/>
      <c r="F213" s="188" t="s">
        <v>379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163</v>
      </c>
      <c r="AU213" s="18" t="s">
        <v>83</v>
      </c>
    </row>
    <row r="214" spans="1:65" s="13" customFormat="1" ht="11.25">
      <c r="B214" s="192"/>
      <c r="C214" s="193"/>
      <c r="D214" s="194" t="s">
        <v>165</v>
      </c>
      <c r="E214" s="195" t="s">
        <v>19</v>
      </c>
      <c r="F214" s="196" t="s">
        <v>380</v>
      </c>
      <c r="G214" s="193"/>
      <c r="H214" s="197">
        <v>3</v>
      </c>
      <c r="I214" s="198"/>
      <c r="J214" s="193"/>
      <c r="K214" s="193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165</v>
      </c>
      <c r="AU214" s="203" t="s">
        <v>83</v>
      </c>
      <c r="AV214" s="13" t="s">
        <v>83</v>
      </c>
      <c r="AW214" s="13" t="s">
        <v>34</v>
      </c>
      <c r="AX214" s="13" t="s">
        <v>81</v>
      </c>
      <c r="AY214" s="203" t="s">
        <v>153</v>
      </c>
    </row>
    <row r="215" spans="1:65" s="2" customFormat="1" ht="16.5" customHeight="1">
      <c r="A215" s="35"/>
      <c r="B215" s="36"/>
      <c r="C215" s="174" t="s">
        <v>381</v>
      </c>
      <c r="D215" s="174" t="s">
        <v>156</v>
      </c>
      <c r="E215" s="175" t="s">
        <v>382</v>
      </c>
      <c r="F215" s="176" t="s">
        <v>383</v>
      </c>
      <c r="G215" s="177" t="s">
        <v>384</v>
      </c>
      <c r="H215" s="178">
        <v>1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1.56E-3</v>
      </c>
      <c r="T215" s="184">
        <f>S215*H215</f>
        <v>1.56E-3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385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386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16.5" customHeight="1">
      <c r="A217" s="35"/>
      <c r="B217" s="36"/>
      <c r="C217" s="174" t="s">
        <v>387</v>
      </c>
      <c r="D217" s="174" t="s">
        <v>156</v>
      </c>
      <c r="E217" s="175" t="s">
        <v>388</v>
      </c>
      <c r="F217" s="176" t="s">
        <v>389</v>
      </c>
      <c r="G217" s="177" t="s">
        <v>211</v>
      </c>
      <c r="H217" s="178">
        <v>1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7.62E-3</v>
      </c>
      <c r="T217" s="184">
        <f>S217*H217</f>
        <v>7.62E-3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390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391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2" customFormat="1" ht="24.2" customHeight="1">
      <c r="A219" s="35"/>
      <c r="B219" s="36"/>
      <c r="C219" s="174" t="s">
        <v>392</v>
      </c>
      <c r="D219" s="174" t="s">
        <v>156</v>
      </c>
      <c r="E219" s="175" t="s">
        <v>393</v>
      </c>
      <c r="F219" s="176" t="s">
        <v>394</v>
      </c>
      <c r="G219" s="177" t="s">
        <v>384</v>
      </c>
      <c r="H219" s="178">
        <v>1</v>
      </c>
      <c r="I219" s="179"/>
      <c r="J219" s="180">
        <f>ROUND(I219*H219,2)</f>
        <v>0</v>
      </c>
      <c r="K219" s="176" t="s">
        <v>160</v>
      </c>
      <c r="L219" s="40"/>
      <c r="M219" s="181" t="s">
        <v>19</v>
      </c>
      <c r="N219" s="182" t="s">
        <v>44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1.933E-2</v>
      </c>
      <c r="T219" s="184">
        <f>S219*H219</f>
        <v>1.933E-2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212</v>
      </c>
      <c r="AT219" s="185" t="s">
        <v>156</v>
      </c>
      <c r="AU219" s="185" t="s">
        <v>83</v>
      </c>
      <c r="AY219" s="18" t="s">
        <v>153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81</v>
      </c>
      <c r="BK219" s="186">
        <f>ROUND(I219*H219,2)</f>
        <v>0</v>
      </c>
      <c r="BL219" s="18" t="s">
        <v>212</v>
      </c>
      <c r="BM219" s="185" t="s">
        <v>395</v>
      </c>
    </row>
    <row r="220" spans="1:65" s="2" customFormat="1" ht="11.25">
      <c r="A220" s="35"/>
      <c r="B220" s="36"/>
      <c r="C220" s="37"/>
      <c r="D220" s="187" t="s">
        <v>163</v>
      </c>
      <c r="E220" s="37"/>
      <c r="F220" s="188" t="s">
        <v>396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163</v>
      </c>
      <c r="AU220" s="18" t="s">
        <v>83</v>
      </c>
    </row>
    <row r="221" spans="1:65" s="2" customFormat="1" ht="21.75" customHeight="1">
      <c r="A221" s="35"/>
      <c r="B221" s="36"/>
      <c r="C221" s="174" t="s">
        <v>397</v>
      </c>
      <c r="D221" s="174" t="s">
        <v>156</v>
      </c>
      <c r="E221" s="175" t="s">
        <v>398</v>
      </c>
      <c r="F221" s="176" t="s">
        <v>399</v>
      </c>
      <c r="G221" s="177" t="s">
        <v>384</v>
      </c>
      <c r="H221" s="178">
        <v>1</v>
      </c>
      <c r="I221" s="179"/>
      <c r="J221" s="180">
        <f>ROUND(I221*H221,2)</f>
        <v>0</v>
      </c>
      <c r="K221" s="176" t="s">
        <v>160</v>
      </c>
      <c r="L221" s="40"/>
      <c r="M221" s="181" t="s">
        <v>19</v>
      </c>
      <c r="N221" s="182" t="s">
        <v>44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1.9460000000000002E-2</v>
      </c>
      <c r="T221" s="184">
        <f>S221*H221</f>
        <v>1.9460000000000002E-2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212</v>
      </c>
      <c r="AT221" s="185" t="s">
        <v>156</v>
      </c>
      <c r="AU221" s="185" t="s">
        <v>83</v>
      </c>
      <c r="AY221" s="18" t="s">
        <v>153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81</v>
      </c>
      <c r="BK221" s="186">
        <f>ROUND(I221*H221,2)</f>
        <v>0</v>
      </c>
      <c r="BL221" s="18" t="s">
        <v>212</v>
      </c>
      <c r="BM221" s="185" t="s">
        <v>400</v>
      </c>
    </row>
    <row r="222" spans="1:65" s="2" customFormat="1" ht="11.25">
      <c r="A222" s="35"/>
      <c r="B222" s="36"/>
      <c r="C222" s="37"/>
      <c r="D222" s="187" t="s">
        <v>163</v>
      </c>
      <c r="E222" s="37"/>
      <c r="F222" s="188" t="s">
        <v>401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163</v>
      </c>
      <c r="AU222" s="18" t="s">
        <v>83</v>
      </c>
    </row>
    <row r="223" spans="1:65" s="2" customFormat="1" ht="24.2" customHeight="1">
      <c r="A223" s="35"/>
      <c r="B223" s="36"/>
      <c r="C223" s="174" t="s">
        <v>402</v>
      </c>
      <c r="D223" s="174" t="s">
        <v>156</v>
      </c>
      <c r="E223" s="175" t="s">
        <v>403</v>
      </c>
      <c r="F223" s="176" t="s">
        <v>404</v>
      </c>
      <c r="G223" s="177" t="s">
        <v>384</v>
      </c>
      <c r="H223" s="178">
        <v>3</v>
      </c>
      <c r="I223" s="179"/>
      <c r="J223" s="180">
        <f>ROUND(I223*H223,2)</f>
        <v>0</v>
      </c>
      <c r="K223" s="176" t="s">
        <v>160</v>
      </c>
      <c r="L223" s="40"/>
      <c r="M223" s="181" t="s">
        <v>19</v>
      </c>
      <c r="N223" s="182" t="s">
        <v>44</v>
      </c>
      <c r="O223" s="65"/>
      <c r="P223" s="183">
        <f>O223*H223</f>
        <v>0</v>
      </c>
      <c r="Q223" s="183">
        <v>2.4000000000000001E-4</v>
      </c>
      <c r="R223" s="183">
        <f>Q223*H223</f>
        <v>7.2000000000000005E-4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212</v>
      </c>
      <c r="AT223" s="185" t="s">
        <v>156</v>
      </c>
      <c r="AU223" s="185" t="s">
        <v>83</v>
      </c>
      <c r="AY223" s="18" t="s">
        <v>153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81</v>
      </c>
      <c r="BK223" s="186">
        <f>ROUND(I223*H223,2)</f>
        <v>0</v>
      </c>
      <c r="BL223" s="18" t="s">
        <v>212</v>
      </c>
      <c r="BM223" s="185" t="s">
        <v>405</v>
      </c>
    </row>
    <row r="224" spans="1:65" s="2" customFormat="1" ht="11.25">
      <c r="A224" s="35"/>
      <c r="B224" s="36"/>
      <c r="C224" s="37"/>
      <c r="D224" s="187" t="s">
        <v>163</v>
      </c>
      <c r="E224" s="37"/>
      <c r="F224" s="188" t="s">
        <v>406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163</v>
      </c>
      <c r="AU224" s="18" t="s">
        <v>83</v>
      </c>
    </row>
    <row r="225" spans="1:65" s="13" customFormat="1" ht="11.25">
      <c r="B225" s="192"/>
      <c r="C225" s="193"/>
      <c r="D225" s="194" t="s">
        <v>165</v>
      </c>
      <c r="E225" s="195" t="s">
        <v>19</v>
      </c>
      <c r="F225" s="196" t="s">
        <v>407</v>
      </c>
      <c r="G225" s="193"/>
      <c r="H225" s="197">
        <v>3</v>
      </c>
      <c r="I225" s="198"/>
      <c r="J225" s="193"/>
      <c r="K225" s="193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165</v>
      </c>
      <c r="AU225" s="203" t="s">
        <v>83</v>
      </c>
      <c r="AV225" s="13" t="s">
        <v>83</v>
      </c>
      <c r="AW225" s="13" t="s">
        <v>34</v>
      </c>
      <c r="AX225" s="13" t="s">
        <v>81</v>
      </c>
      <c r="AY225" s="203" t="s">
        <v>153</v>
      </c>
    </row>
    <row r="226" spans="1:65" s="2" customFormat="1" ht="24.2" customHeight="1">
      <c r="A226" s="35"/>
      <c r="B226" s="36"/>
      <c r="C226" s="215" t="s">
        <v>408</v>
      </c>
      <c r="D226" s="215" t="s">
        <v>298</v>
      </c>
      <c r="E226" s="216" t="s">
        <v>409</v>
      </c>
      <c r="F226" s="217" t="s">
        <v>410</v>
      </c>
      <c r="G226" s="218" t="s">
        <v>205</v>
      </c>
      <c r="H226" s="219">
        <v>1.5</v>
      </c>
      <c r="I226" s="220"/>
      <c r="J226" s="221">
        <f>ROUND(I226*H226,2)</f>
        <v>0</v>
      </c>
      <c r="K226" s="217" t="s">
        <v>160</v>
      </c>
      <c r="L226" s="222"/>
      <c r="M226" s="223" t="s">
        <v>19</v>
      </c>
      <c r="N226" s="224" t="s">
        <v>44</v>
      </c>
      <c r="O226" s="65"/>
      <c r="P226" s="183">
        <f>O226*H226</f>
        <v>0</v>
      </c>
      <c r="Q226" s="183">
        <v>1.8000000000000001E-4</v>
      </c>
      <c r="R226" s="183">
        <f>Q226*H226</f>
        <v>2.7E-4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302</v>
      </c>
      <c r="AT226" s="185" t="s">
        <v>298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411</v>
      </c>
    </row>
    <row r="227" spans="1:65" s="2" customFormat="1" ht="37.9" customHeight="1">
      <c r="A227" s="35"/>
      <c r="B227" s="36"/>
      <c r="C227" s="174" t="s">
        <v>412</v>
      </c>
      <c r="D227" s="174" t="s">
        <v>156</v>
      </c>
      <c r="E227" s="175" t="s">
        <v>413</v>
      </c>
      <c r="F227" s="176" t="s">
        <v>414</v>
      </c>
      <c r="G227" s="177" t="s">
        <v>384</v>
      </c>
      <c r="H227" s="178">
        <v>1</v>
      </c>
      <c r="I227" s="179"/>
      <c r="J227" s="180">
        <f>ROUND(I227*H227,2)</f>
        <v>0</v>
      </c>
      <c r="K227" s="176" t="s">
        <v>160</v>
      </c>
      <c r="L227" s="40"/>
      <c r="M227" s="181" t="s">
        <v>19</v>
      </c>
      <c r="N227" s="182" t="s">
        <v>44</v>
      </c>
      <c r="O227" s="65"/>
      <c r="P227" s="183">
        <f>O227*H227</f>
        <v>0</v>
      </c>
      <c r="Q227" s="183">
        <v>1.387E-2</v>
      </c>
      <c r="R227" s="183">
        <f>Q227*H227</f>
        <v>1.387E-2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212</v>
      </c>
      <c r="AT227" s="185" t="s">
        <v>156</v>
      </c>
      <c r="AU227" s="185" t="s">
        <v>83</v>
      </c>
      <c r="AY227" s="18" t="s">
        <v>153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81</v>
      </c>
      <c r="BK227" s="186">
        <f>ROUND(I227*H227,2)</f>
        <v>0</v>
      </c>
      <c r="BL227" s="18" t="s">
        <v>212</v>
      </c>
      <c r="BM227" s="185" t="s">
        <v>415</v>
      </c>
    </row>
    <row r="228" spans="1:65" s="2" customFormat="1" ht="11.25">
      <c r="A228" s="35"/>
      <c r="B228" s="36"/>
      <c r="C228" s="37"/>
      <c r="D228" s="187" t="s">
        <v>163</v>
      </c>
      <c r="E228" s="37"/>
      <c r="F228" s="188" t="s">
        <v>416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163</v>
      </c>
      <c r="AU228" s="18" t="s">
        <v>83</v>
      </c>
    </row>
    <row r="229" spans="1:65" s="2" customFormat="1" ht="24.2" customHeight="1">
      <c r="A229" s="35"/>
      <c r="B229" s="36"/>
      <c r="C229" s="174" t="s">
        <v>417</v>
      </c>
      <c r="D229" s="174" t="s">
        <v>156</v>
      </c>
      <c r="E229" s="175" t="s">
        <v>418</v>
      </c>
      <c r="F229" s="176" t="s">
        <v>419</v>
      </c>
      <c r="G229" s="177" t="s">
        <v>211</v>
      </c>
      <c r="H229" s="178">
        <v>1</v>
      </c>
      <c r="I229" s="179"/>
      <c r="J229" s="180">
        <f>ROUND(I229*H229,2)</f>
        <v>0</v>
      </c>
      <c r="K229" s="176" t="s">
        <v>160</v>
      </c>
      <c r="L229" s="40"/>
      <c r="M229" s="181" t="s">
        <v>19</v>
      </c>
      <c r="N229" s="182" t="s">
        <v>44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212</v>
      </c>
      <c r="AT229" s="185" t="s">
        <v>156</v>
      </c>
      <c r="AU229" s="185" t="s">
        <v>83</v>
      </c>
      <c r="AY229" s="18" t="s">
        <v>153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81</v>
      </c>
      <c r="BK229" s="186">
        <f>ROUND(I229*H229,2)</f>
        <v>0</v>
      </c>
      <c r="BL229" s="18" t="s">
        <v>212</v>
      </c>
      <c r="BM229" s="185" t="s">
        <v>420</v>
      </c>
    </row>
    <row r="230" spans="1:65" s="2" customFormat="1" ht="11.25">
      <c r="A230" s="35"/>
      <c r="B230" s="36"/>
      <c r="C230" s="37"/>
      <c r="D230" s="187" t="s">
        <v>163</v>
      </c>
      <c r="E230" s="37"/>
      <c r="F230" s="188" t="s">
        <v>421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163</v>
      </c>
      <c r="AU230" s="18" t="s">
        <v>83</v>
      </c>
    </row>
    <row r="231" spans="1:65" s="2" customFormat="1" ht="16.5" customHeight="1">
      <c r="A231" s="35"/>
      <c r="B231" s="36"/>
      <c r="C231" s="215" t="s">
        <v>422</v>
      </c>
      <c r="D231" s="215" t="s">
        <v>298</v>
      </c>
      <c r="E231" s="216" t="s">
        <v>423</v>
      </c>
      <c r="F231" s="217" t="s">
        <v>424</v>
      </c>
      <c r="G231" s="218" t="s">
        <v>211</v>
      </c>
      <c r="H231" s="219">
        <v>1</v>
      </c>
      <c r="I231" s="220"/>
      <c r="J231" s="221">
        <f>ROUND(I231*H231,2)</f>
        <v>0</v>
      </c>
      <c r="K231" s="217" t="s">
        <v>160</v>
      </c>
      <c r="L231" s="222"/>
      <c r="M231" s="223" t="s">
        <v>19</v>
      </c>
      <c r="N231" s="224" t="s">
        <v>44</v>
      </c>
      <c r="O231" s="65"/>
      <c r="P231" s="183">
        <f>O231*H231</f>
        <v>0</v>
      </c>
      <c r="Q231" s="183">
        <v>2.3999999999999998E-3</v>
      </c>
      <c r="R231" s="183">
        <f>Q231*H231</f>
        <v>2.3999999999999998E-3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302</v>
      </c>
      <c r="AT231" s="185" t="s">
        <v>298</v>
      </c>
      <c r="AU231" s="185" t="s">
        <v>83</v>
      </c>
      <c r="AY231" s="18" t="s">
        <v>153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81</v>
      </c>
      <c r="BK231" s="186">
        <f>ROUND(I231*H231,2)</f>
        <v>0</v>
      </c>
      <c r="BL231" s="18" t="s">
        <v>212</v>
      </c>
      <c r="BM231" s="185" t="s">
        <v>425</v>
      </c>
    </row>
    <row r="232" spans="1:65" s="2" customFormat="1" ht="16.5" customHeight="1">
      <c r="A232" s="35"/>
      <c r="B232" s="36"/>
      <c r="C232" s="174" t="s">
        <v>426</v>
      </c>
      <c r="D232" s="174" t="s">
        <v>156</v>
      </c>
      <c r="E232" s="175" t="s">
        <v>427</v>
      </c>
      <c r="F232" s="176" t="s">
        <v>428</v>
      </c>
      <c r="G232" s="177" t="s">
        <v>384</v>
      </c>
      <c r="H232" s="178">
        <v>1</v>
      </c>
      <c r="I232" s="179"/>
      <c r="J232" s="180">
        <f>ROUND(I232*H232,2)</f>
        <v>0</v>
      </c>
      <c r="K232" s="176" t="s">
        <v>160</v>
      </c>
      <c r="L232" s="40"/>
      <c r="M232" s="181" t="s">
        <v>19</v>
      </c>
      <c r="N232" s="182" t="s">
        <v>44</v>
      </c>
      <c r="O232" s="65"/>
      <c r="P232" s="183">
        <f>O232*H232</f>
        <v>0</v>
      </c>
      <c r="Q232" s="183">
        <v>5.8300000000000001E-3</v>
      </c>
      <c r="R232" s="183">
        <f>Q232*H232</f>
        <v>5.8300000000000001E-3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212</v>
      </c>
      <c r="AT232" s="185" t="s">
        <v>156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429</v>
      </c>
    </row>
    <row r="233" spans="1:65" s="2" customFormat="1" ht="11.25">
      <c r="A233" s="35"/>
      <c r="B233" s="36"/>
      <c r="C233" s="37"/>
      <c r="D233" s="187" t="s">
        <v>163</v>
      </c>
      <c r="E233" s="37"/>
      <c r="F233" s="188" t="s">
        <v>430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163</v>
      </c>
      <c r="AU233" s="18" t="s">
        <v>83</v>
      </c>
    </row>
    <row r="234" spans="1:65" s="2" customFormat="1" ht="24.2" customHeight="1">
      <c r="A234" s="35"/>
      <c r="B234" s="36"/>
      <c r="C234" s="215" t="s">
        <v>431</v>
      </c>
      <c r="D234" s="215" t="s">
        <v>298</v>
      </c>
      <c r="E234" s="216" t="s">
        <v>432</v>
      </c>
      <c r="F234" s="217" t="s">
        <v>433</v>
      </c>
      <c r="G234" s="218" t="s">
        <v>211</v>
      </c>
      <c r="H234" s="219">
        <v>1</v>
      </c>
      <c r="I234" s="220"/>
      <c r="J234" s="221">
        <f>ROUND(I234*H234,2)</f>
        <v>0</v>
      </c>
      <c r="K234" s="217" t="s">
        <v>206</v>
      </c>
      <c r="L234" s="222"/>
      <c r="M234" s="223" t="s">
        <v>19</v>
      </c>
      <c r="N234" s="224" t="s">
        <v>44</v>
      </c>
      <c r="O234" s="65"/>
      <c r="P234" s="183">
        <f>O234*H234</f>
        <v>0</v>
      </c>
      <c r="Q234" s="183">
        <v>1.2999999999999999E-2</v>
      </c>
      <c r="R234" s="183">
        <f>Q234*H234</f>
        <v>1.2999999999999999E-2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302</v>
      </c>
      <c r="AT234" s="185" t="s">
        <v>298</v>
      </c>
      <c r="AU234" s="185" t="s">
        <v>83</v>
      </c>
      <c r="AY234" s="18" t="s">
        <v>153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81</v>
      </c>
      <c r="BK234" s="186">
        <f>ROUND(I234*H234,2)</f>
        <v>0</v>
      </c>
      <c r="BL234" s="18" t="s">
        <v>212</v>
      </c>
      <c r="BM234" s="185" t="s">
        <v>434</v>
      </c>
    </row>
    <row r="235" spans="1:65" s="13" customFormat="1" ht="11.25">
      <c r="B235" s="192"/>
      <c r="C235" s="193"/>
      <c r="D235" s="194" t="s">
        <v>165</v>
      </c>
      <c r="E235" s="195" t="s">
        <v>19</v>
      </c>
      <c r="F235" s="196" t="s">
        <v>435</v>
      </c>
      <c r="G235" s="193"/>
      <c r="H235" s="197">
        <v>1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165</v>
      </c>
      <c r="AU235" s="203" t="s">
        <v>83</v>
      </c>
      <c r="AV235" s="13" t="s">
        <v>83</v>
      </c>
      <c r="AW235" s="13" t="s">
        <v>34</v>
      </c>
      <c r="AX235" s="13" t="s">
        <v>81</v>
      </c>
      <c r="AY235" s="203" t="s">
        <v>153</v>
      </c>
    </row>
    <row r="236" spans="1:65" s="2" customFormat="1" ht="33" customHeight="1">
      <c r="A236" s="35"/>
      <c r="B236" s="36"/>
      <c r="C236" s="174" t="s">
        <v>436</v>
      </c>
      <c r="D236" s="174" t="s">
        <v>156</v>
      </c>
      <c r="E236" s="175" t="s">
        <v>437</v>
      </c>
      <c r="F236" s="176" t="s">
        <v>438</v>
      </c>
      <c r="G236" s="177" t="s">
        <v>211</v>
      </c>
      <c r="H236" s="178">
        <v>1</v>
      </c>
      <c r="I236" s="179"/>
      <c r="J236" s="180">
        <f>ROUND(I236*H236,2)</f>
        <v>0</v>
      </c>
      <c r="K236" s="176" t="s">
        <v>206</v>
      </c>
      <c r="L236" s="40"/>
      <c r="M236" s="181" t="s">
        <v>19</v>
      </c>
      <c r="N236" s="182" t="s">
        <v>44</v>
      </c>
      <c r="O236" s="65"/>
      <c r="P236" s="183">
        <f>O236*H236</f>
        <v>0</v>
      </c>
      <c r="Q236" s="183">
        <v>2.8500000000000001E-3</v>
      </c>
      <c r="R236" s="183">
        <f>Q236*H236</f>
        <v>2.8500000000000001E-3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212</v>
      </c>
      <c r="AT236" s="185" t="s">
        <v>156</v>
      </c>
      <c r="AU236" s="185" t="s">
        <v>83</v>
      </c>
      <c r="AY236" s="18" t="s">
        <v>153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81</v>
      </c>
      <c r="BK236" s="186">
        <f>ROUND(I236*H236,2)</f>
        <v>0</v>
      </c>
      <c r="BL236" s="18" t="s">
        <v>212</v>
      </c>
      <c r="BM236" s="185" t="s">
        <v>439</v>
      </c>
    </row>
    <row r="237" spans="1:65" s="2" customFormat="1" ht="24.2" customHeight="1">
      <c r="A237" s="35"/>
      <c r="B237" s="36"/>
      <c r="C237" s="174" t="s">
        <v>440</v>
      </c>
      <c r="D237" s="174" t="s">
        <v>156</v>
      </c>
      <c r="E237" s="175" t="s">
        <v>441</v>
      </c>
      <c r="F237" s="176" t="s">
        <v>442</v>
      </c>
      <c r="G237" s="177" t="s">
        <v>384</v>
      </c>
      <c r="H237" s="178">
        <v>1</v>
      </c>
      <c r="I237" s="179"/>
      <c r="J237" s="180">
        <f>ROUND(I237*H237,2)</f>
        <v>0</v>
      </c>
      <c r="K237" s="176" t="s">
        <v>206</v>
      </c>
      <c r="L237" s="40"/>
      <c r="M237" s="181" t="s">
        <v>19</v>
      </c>
      <c r="N237" s="182" t="s">
        <v>44</v>
      </c>
      <c r="O237" s="65"/>
      <c r="P237" s="183">
        <f>O237*H237</f>
        <v>0</v>
      </c>
      <c r="Q237" s="183">
        <v>1.736E-2</v>
      </c>
      <c r="R237" s="183">
        <f>Q237*H237</f>
        <v>1.736E-2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212</v>
      </c>
      <c r="AT237" s="185" t="s">
        <v>156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443</v>
      </c>
    </row>
    <row r="238" spans="1:65" s="2" customFormat="1" ht="24.2" customHeight="1">
      <c r="A238" s="35"/>
      <c r="B238" s="36"/>
      <c r="C238" s="174" t="s">
        <v>444</v>
      </c>
      <c r="D238" s="174" t="s">
        <v>156</v>
      </c>
      <c r="E238" s="175" t="s">
        <v>445</v>
      </c>
      <c r="F238" s="176" t="s">
        <v>446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206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2.14E-3</v>
      </c>
      <c r="R238" s="183">
        <f>Q238*H238</f>
        <v>2.14E-3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447</v>
      </c>
    </row>
    <row r="239" spans="1:65" s="13" customFormat="1" ht="22.5">
      <c r="B239" s="192"/>
      <c r="C239" s="193"/>
      <c r="D239" s="194" t="s">
        <v>165</v>
      </c>
      <c r="E239" s="195" t="s">
        <v>19</v>
      </c>
      <c r="F239" s="196" t="s">
        <v>448</v>
      </c>
      <c r="G239" s="193"/>
      <c r="H239" s="197">
        <v>1</v>
      </c>
      <c r="I239" s="198"/>
      <c r="J239" s="193"/>
      <c r="K239" s="193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165</v>
      </c>
      <c r="AU239" s="203" t="s">
        <v>83</v>
      </c>
      <c r="AV239" s="13" t="s">
        <v>83</v>
      </c>
      <c r="AW239" s="13" t="s">
        <v>34</v>
      </c>
      <c r="AX239" s="13" t="s">
        <v>81</v>
      </c>
      <c r="AY239" s="203" t="s">
        <v>153</v>
      </c>
    </row>
    <row r="240" spans="1:65" s="2" customFormat="1" ht="33" customHeight="1">
      <c r="A240" s="35"/>
      <c r="B240" s="36"/>
      <c r="C240" s="174" t="s">
        <v>449</v>
      </c>
      <c r="D240" s="174" t="s">
        <v>156</v>
      </c>
      <c r="E240" s="175" t="s">
        <v>450</v>
      </c>
      <c r="F240" s="176" t="s">
        <v>451</v>
      </c>
      <c r="G240" s="177" t="s">
        <v>384</v>
      </c>
      <c r="H240" s="178">
        <v>1</v>
      </c>
      <c r="I240" s="179"/>
      <c r="J240" s="180">
        <f>ROUND(I240*H240,2)</f>
        <v>0</v>
      </c>
      <c r="K240" s="176" t="s">
        <v>206</v>
      </c>
      <c r="L240" s="40"/>
      <c r="M240" s="181" t="s">
        <v>19</v>
      </c>
      <c r="N240" s="182" t="s">
        <v>44</v>
      </c>
      <c r="O240" s="65"/>
      <c r="P240" s="183">
        <f>O240*H240</f>
        <v>0</v>
      </c>
      <c r="Q240" s="183">
        <v>1.0460000000000001E-2</v>
      </c>
      <c r="R240" s="183">
        <f>Q240*H240</f>
        <v>1.0460000000000001E-2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212</v>
      </c>
      <c r="AT240" s="185" t="s">
        <v>156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452</v>
      </c>
    </row>
    <row r="241" spans="1:65" s="13" customFormat="1" ht="22.5">
      <c r="B241" s="192"/>
      <c r="C241" s="193"/>
      <c r="D241" s="194" t="s">
        <v>165</v>
      </c>
      <c r="E241" s="195" t="s">
        <v>19</v>
      </c>
      <c r="F241" s="196" t="s">
        <v>453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454</v>
      </c>
      <c r="D242" s="174" t="s">
        <v>156</v>
      </c>
      <c r="E242" s="175" t="s">
        <v>455</v>
      </c>
      <c r="F242" s="176" t="s">
        <v>456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160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1.2800000000000001E-3</v>
      </c>
      <c r="R242" s="183">
        <f>Q242*H242</f>
        <v>1.2800000000000001E-3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457</v>
      </c>
    </row>
    <row r="243" spans="1:65" s="2" customFormat="1" ht="11.25">
      <c r="A243" s="35"/>
      <c r="B243" s="36"/>
      <c r="C243" s="37"/>
      <c r="D243" s="187" t="s">
        <v>163</v>
      </c>
      <c r="E243" s="37"/>
      <c r="F243" s="188" t="s">
        <v>458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163</v>
      </c>
      <c r="AU243" s="18" t="s">
        <v>83</v>
      </c>
    </row>
    <row r="244" spans="1:65" s="13" customFormat="1" ht="11.25">
      <c r="B244" s="192"/>
      <c r="C244" s="193"/>
      <c r="D244" s="194" t="s">
        <v>165</v>
      </c>
      <c r="E244" s="195" t="s">
        <v>19</v>
      </c>
      <c r="F244" s="196" t="s">
        <v>459</v>
      </c>
      <c r="G244" s="193"/>
      <c r="H244" s="197">
        <v>1</v>
      </c>
      <c r="I244" s="198"/>
      <c r="J244" s="193"/>
      <c r="K244" s="193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165</v>
      </c>
      <c r="AU244" s="203" t="s">
        <v>83</v>
      </c>
      <c r="AV244" s="13" t="s">
        <v>83</v>
      </c>
      <c r="AW244" s="13" t="s">
        <v>34</v>
      </c>
      <c r="AX244" s="13" t="s">
        <v>81</v>
      </c>
      <c r="AY244" s="203" t="s">
        <v>153</v>
      </c>
    </row>
    <row r="245" spans="1:65" s="2" customFormat="1" ht="24.2" customHeight="1">
      <c r="A245" s="35"/>
      <c r="B245" s="36"/>
      <c r="C245" s="174" t="s">
        <v>460</v>
      </c>
      <c r="D245" s="174" t="s">
        <v>156</v>
      </c>
      <c r="E245" s="175" t="s">
        <v>461</v>
      </c>
      <c r="F245" s="176" t="s">
        <v>462</v>
      </c>
      <c r="G245" s="177" t="s">
        <v>384</v>
      </c>
      <c r="H245" s="178">
        <v>1</v>
      </c>
      <c r="I245" s="179"/>
      <c r="J245" s="180">
        <f>ROUND(I245*H245,2)</f>
        <v>0</v>
      </c>
      <c r="K245" s="176" t="s">
        <v>160</v>
      </c>
      <c r="L245" s="40"/>
      <c r="M245" s="181" t="s">
        <v>19</v>
      </c>
      <c r="N245" s="182" t="s">
        <v>44</v>
      </c>
      <c r="O245" s="65"/>
      <c r="P245" s="183">
        <f>O245*H245</f>
        <v>0</v>
      </c>
      <c r="Q245" s="183">
        <v>1.8E-3</v>
      </c>
      <c r="R245" s="183">
        <f>Q245*H245</f>
        <v>1.8E-3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212</v>
      </c>
      <c r="AT245" s="185" t="s">
        <v>156</v>
      </c>
      <c r="AU245" s="185" t="s">
        <v>83</v>
      </c>
      <c r="AY245" s="18" t="s">
        <v>153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81</v>
      </c>
      <c r="BK245" s="186">
        <f>ROUND(I245*H245,2)</f>
        <v>0</v>
      </c>
      <c r="BL245" s="18" t="s">
        <v>212</v>
      </c>
      <c r="BM245" s="185" t="s">
        <v>463</v>
      </c>
    </row>
    <row r="246" spans="1:65" s="2" customFormat="1" ht="11.25">
      <c r="A246" s="35"/>
      <c r="B246" s="36"/>
      <c r="C246" s="37"/>
      <c r="D246" s="187" t="s">
        <v>163</v>
      </c>
      <c r="E246" s="37"/>
      <c r="F246" s="188" t="s">
        <v>464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163</v>
      </c>
      <c r="AU246" s="18" t="s">
        <v>83</v>
      </c>
    </row>
    <row r="247" spans="1:65" s="2" customFormat="1" ht="49.15" customHeight="1">
      <c r="A247" s="35"/>
      <c r="B247" s="36"/>
      <c r="C247" s="174" t="s">
        <v>465</v>
      </c>
      <c r="D247" s="174" t="s">
        <v>156</v>
      </c>
      <c r="E247" s="175" t="s">
        <v>758</v>
      </c>
      <c r="F247" s="176" t="s">
        <v>759</v>
      </c>
      <c r="G247" s="177" t="s">
        <v>249</v>
      </c>
      <c r="H247" s="178">
        <v>7.1999999999999995E-2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798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761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2" customFormat="1" ht="22.9" customHeight="1">
      <c r="B249" s="158"/>
      <c r="C249" s="159"/>
      <c r="D249" s="160" t="s">
        <v>72</v>
      </c>
      <c r="E249" s="172" t="s">
        <v>470</v>
      </c>
      <c r="F249" s="172" t="s">
        <v>471</v>
      </c>
      <c r="G249" s="159"/>
      <c r="H249" s="159"/>
      <c r="I249" s="162"/>
      <c r="J249" s="173">
        <f>BK249</f>
        <v>0</v>
      </c>
      <c r="K249" s="159"/>
      <c r="L249" s="164"/>
      <c r="M249" s="165"/>
      <c r="N249" s="166"/>
      <c r="O249" s="166"/>
      <c r="P249" s="167">
        <f>SUM(P250:P272)</f>
        <v>0</v>
      </c>
      <c r="Q249" s="166"/>
      <c r="R249" s="167">
        <f>SUM(R250:R272)</f>
        <v>1.4600000000000001E-3</v>
      </c>
      <c r="S249" s="166"/>
      <c r="T249" s="168">
        <f>SUM(T250:T272)</f>
        <v>6.2500000000000003E-3</v>
      </c>
      <c r="AR249" s="169" t="s">
        <v>83</v>
      </c>
      <c r="AT249" s="170" t="s">
        <v>72</v>
      </c>
      <c r="AU249" s="170" t="s">
        <v>81</v>
      </c>
      <c r="AY249" s="169" t="s">
        <v>153</v>
      </c>
      <c r="BK249" s="171">
        <f>SUM(BK250:BK272)</f>
        <v>0</v>
      </c>
    </row>
    <row r="250" spans="1:65" s="2" customFormat="1" ht="21.75" customHeight="1">
      <c r="A250" s="35"/>
      <c r="B250" s="36"/>
      <c r="C250" s="174" t="s">
        <v>472</v>
      </c>
      <c r="D250" s="174" t="s">
        <v>156</v>
      </c>
      <c r="E250" s="175" t="s">
        <v>473</v>
      </c>
      <c r="F250" s="176" t="s">
        <v>474</v>
      </c>
      <c r="G250" s="177" t="s">
        <v>211</v>
      </c>
      <c r="H250" s="178">
        <v>4</v>
      </c>
      <c r="I250" s="179"/>
      <c r="J250" s="180">
        <f>ROUND(I250*H250,2)</f>
        <v>0</v>
      </c>
      <c r="K250" s="176" t="s">
        <v>206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0</v>
      </c>
      <c r="R250" s="183">
        <f>Q250*H250</f>
        <v>0</v>
      </c>
      <c r="S250" s="183">
        <v>5.0000000000000002E-5</v>
      </c>
      <c r="T250" s="184">
        <f>S250*H250</f>
        <v>2.0000000000000001E-4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475</v>
      </c>
    </row>
    <row r="251" spans="1:65" s="13" customFormat="1" ht="11.25">
      <c r="B251" s="192"/>
      <c r="C251" s="193"/>
      <c r="D251" s="194" t="s">
        <v>165</v>
      </c>
      <c r="E251" s="195" t="s">
        <v>19</v>
      </c>
      <c r="F251" s="196" t="s">
        <v>476</v>
      </c>
      <c r="G251" s="193"/>
      <c r="H251" s="197">
        <v>4</v>
      </c>
      <c r="I251" s="198"/>
      <c r="J251" s="193"/>
      <c r="K251" s="193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165</v>
      </c>
      <c r="AU251" s="203" t="s">
        <v>83</v>
      </c>
      <c r="AV251" s="13" t="s">
        <v>83</v>
      </c>
      <c r="AW251" s="13" t="s">
        <v>34</v>
      </c>
      <c r="AX251" s="13" t="s">
        <v>81</v>
      </c>
      <c r="AY251" s="203" t="s">
        <v>153</v>
      </c>
    </row>
    <row r="252" spans="1:65" s="2" customFormat="1" ht="24.2" customHeight="1">
      <c r="A252" s="35"/>
      <c r="B252" s="36"/>
      <c r="C252" s="174" t="s">
        <v>477</v>
      </c>
      <c r="D252" s="174" t="s">
        <v>156</v>
      </c>
      <c r="E252" s="175" t="s">
        <v>478</v>
      </c>
      <c r="F252" s="176" t="s">
        <v>479</v>
      </c>
      <c r="G252" s="177" t="s">
        <v>211</v>
      </c>
      <c r="H252" s="178">
        <v>1</v>
      </c>
      <c r="I252" s="179"/>
      <c r="J252" s="180">
        <f>ROUND(I252*H252,2)</f>
        <v>0</v>
      </c>
      <c r="K252" s="176" t="s">
        <v>206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5.0000000000000002E-5</v>
      </c>
      <c r="T252" s="184">
        <f>S252*H252</f>
        <v>5.0000000000000002E-5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480</v>
      </c>
    </row>
    <row r="253" spans="1:65" s="2" customFormat="1" ht="37.9" customHeight="1">
      <c r="A253" s="35"/>
      <c r="B253" s="36"/>
      <c r="C253" s="174" t="s">
        <v>481</v>
      </c>
      <c r="D253" s="174" t="s">
        <v>156</v>
      </c>
      <c r="E253" s="175" t="s">
        <v>482</v>
      </c>
      <c r="F253" s="176" t="s">
        <v>483</v>
      </c>
      <c r="G253" s="177" t="s">
        <v>211</v>
      </c>
      <c r="H253" s="178">
        <v>3</v>
      </c>
      <c r="I253" s="179"/>
      <c r="J253" s="180">
        <f>ROUND(I253*H253,2)</f>
        <v>0</v>
      </c>
      <c r="K253" s="176" t="s">
        <v>160</v>
      </c>
      <c r="L253" s="40"/>
      <c r="M253" s="181" t="s">
        <v>19</v>
      </c>
      <c r="N253" s="182" t="s">
        <v>44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2E-3</v>
      </c>
      <c r="T253" s="184">
        <f>S253*H253</f>
        <v>6.0000000000000001E-3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212</v>
      </c>
      <c r="AT253" s="185" t="s">
        <v>156</v>
      </c>
      <c r="AU253" s="185" t="s">
        <v>83</v>
      </c>
      <c r="AY253" s="18" t="s">
        <v>153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81</v>
      </c>
      <c r="BK253" s="186">
        <f>ROUND(I253*H253,2)</f>
        <v>0</v>
      </c>
      <c r="BL253" s="18" t="s">
        <v>212</v>
      </c>
      <c r="BM253" s="185" t="s">
        <v>484</v>
      </c>
    </row>
    <row r="254" spans="1:65" s="2" customFormat="1" ht="11.25">
      <c r="A254" s="35"/>
      <c r="B254" s="36"/>
      <c r="C254" s="37"/>
      <c r="D254" s="187" t="s">
        <v>163</v>
      </c>
      <c r="E254" s="37"/>
      <c r="F254" s="188" t="s">
        <v>485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163</v>
      </c>
      <c r="AU254" s="18" t="s">
        <v>83</v>
      </c>
    </row>
    <row r="255" spans="1:65" s="2" customFormat="1" ht="37.9" customHeight="1">
      <c r="A255" s="35"/>
      <c r="B255" s="36"/>
      <c r="C255" s="174" t="s">
        <v>486</v>
      </c>
      <c r="D255" s="174" t="s">
        <v>156</v>
      </c>
      <c r="E255" s="175" t="s">
        <v>487</v>
      </c>
      <c r="F255" s="176" t="s">
        <v>488</v>
      </c>
      <c r="G255" s="177" t="s">
        <v>211</v>
      </c>
      <c r="H255" s="178">
        <v>3</v>
      </c>
      <c r="I255" s="179"/>
      <c r="J255" s="180">
        <f>ROUND(I255*H255,2)</f>
        <v>0</v>
      </c>
      <c r="K255" s="176" t="s">
        <v>160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489</v>
      </c>
    </row>
    <row r="256" spans="1:65" s="2" customFormat="1" ht="11.25">
      <c r="A256" s="35"/>
      <c r="B256" s="36"/>
      <c r="C256" s="37"/>
      <c r="D256" s="187" t="s">
        <v>163</v>
      </c>
      <c r="E256" s="37"/>
      <c r="F256" s="188" t="s">
        <v>490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163</v>
      </c>
      <c r="AU256" s="18" t="s">
        <v>83</v>
      </c>
    </row>
    <row r="257" spans="1:65" s="2" customFormat="1" ht="24.2" customHeight="1">
      <c r="A257" s="35"/>
      <c r="B257" s="36"/>
      <c r="C257" s="215" t="s">
        <v>491</v>
      </c>
      <c r="D257" s="215" t="s">
        <v>298</v>
      </c>
      <c r="E257" s="216" t="s">
        <v>492</v>
      </c>
      <c r="F257" s="217" t="s">
        <v>493</v>
      </c>
      <c r="G257" s="218" t="s">
        <v>211</v>
      </c>
      <c r="H257" s="219">
        <v>3</v>
      </c>
      <c r="I257" s="220"/>
      <c r="J257" s="221">
        <f>ROUND(I257*H257,2)</f>
        <v>0</v>
      </c>
      <c r="K257" s="217" t="s">
        <v>206</v>
      </c>
      <c r="L257" s="222"/>
      <c r="M257" s="223" t="s">
        <v>19</v>
      </c>
      <c r="N257" s="224" t="s">
        <v>44</v>
      </c>
      <c r="O257" s="65"/>
      <c r="P257" s="183">
        <f>O257*H257</f>
        <v>0</v>
      </c>
      <c r="Q257" s="183">
        <v>3.4000000000000002E-4</v>
      </c>
      <c r="R257" s="183">
        <f>Q257*H257</f>
        <v>1.0200000000000001E-3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302</v>
      </c>
      <c r="AT257" s="185" t="s">
        <v>298</v>
      </c>
      <c r="AU257" s="185" t="s">
        <v>83</v>
      </c>
      <c r="AY257" s="18" t="s">
        <v>153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81</v>
      </c>
      <c r="BK257" s="186">
        <f>ROUND(I257*H257,2)</f>
        <v>0</v>
      </c>
      <c r="BL257" s="18" t="s">
        <v>212</v>
      </c>
      <c r="BM257" s="185" t="s">
        <v>494</v>
      </c>
    </row>
    <row r="258" spans="1:65" s="2" customFormat="1" ht="44.25" customHeight="1">
      <c r="A258" s="35"/>
      <c r="B258" s="36"/>
      <c r="C258" s="174" t="s">
        <v>495</v>
      </c>
      <c r="D258" s="174" t="s">
        <v>156</v>
      </c>
      <c r="E258" s="175" t="s">
        <v>496</v>
      </c>
      <c r="F258" s="176" t="s">
        <v>497</v>
      </c>
      <c r="G258" s="177" t="s">
        <v>211</v>
      </c>
      <c r="H258" s="178">
        <v>1</v>
      </c>
      <c r="I258" s="179"/>
      <c r="J258" s="180">
        <f>ROUND(I258*H258,2)</f>
        <v>0</v>
      </c>
      <c r="K258" s="176" t="s">
        <v>160</v>
      </c>
      <c r="L258" s="40"/>
      <c r="M258" s="181" t="s">
        <v>19</v>
      </c>
      <c r="N258" s="182" t="s">
        <v>44</v>
      </c>
      <c r="O258" s="65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212</v>
      </c>
      <c r="AT258" s="185" t="s">
        <v>156</v>
      </c>
      <c r="AU258" s="185" t="s">
        <v>83</v>
      </c>
      <c r="AY258" s="18" t="s">
        <v>153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81</v>
      </c>
      <c r="BK258" s="186">
        <f>ROUND(I258*H258,2)</f>
        <v>0</v>
      </c>
      <c r="BL258" s="18" t="s">
        <v>212</v>
      </c>
      <c r="BM258" s="185" t="s">
        <v>498</v>
      </c>
    </row>
    <row r="259" spans="1:65" s="2" customFormat="1" ht="11.25">
      <c r="A259" s="35"/>
      <c r="B259" s="36"/>
      <c r="C259" s="37"/>
      <c r="D259" s="187" t="s">
        <v>163</v>
      </c>
      <c r="E259" s="37"/>
      <c r="F259" s="188" t="s">
        <v>499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163</v>
      </c>
      <c r="AU259" s="18" t="s">
        <v>83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500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24.2" customHeight="1">
      <c r="A261" s="35"/>
      <c r="B261" s="36"/>
      <c r="C261" s="215" t="s">
        <v>501</v>
      </c>
      <c r="D261" s="215" t="s">
        <v>298</v>
      </c>
      <c r="E261" s="216" t="s">
        <v>502</v>
      </c>
      <c r="F261" s="217" t="s">
        <v>503</v>
      </c>
      <c r="G261" s="218" t="s">
        <v>211</v>
      </c>
      <c r="H261" s="219">
        <v>1</v>
      </c>
      <c r="I261" s="220"/>
      <c r="J261" s="221">
        <f>ROUND(I261*H261,2)</f>
        <v>0</v>
      </c>
      <c r="K261" s="217" t="s">
        <v>160</v>
      </c>
      <c r="L261" s="222"/>
      <c r="M261" s="223" t="s">
        <v>19</v>
      </c>
      <c r="N261" s="224" t="s">
        <v>44</v>
      </c>
      <c r="O261" s="65"/>
      <c r="P261" s="183">
        <f>O261*H261</f>
        <v>0</v>
      </c>
      <c r="Q261" s="183">
        <v>9.0000000000000006E-5</v>
      </c>
      <c r="R261" s="183">
        <f>Q261*H261</f>
        <v>9.0000000000000006E-5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302</v>
      </c>
      <c r="AT261" s="185" t="s">
        <v>298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504</v>
      </c>
    </row>
    <row r="262" spans="1:65" s="2" customFormat="1" ht="49.15" customHeight="1">
      <c r="A262" s="35"/>
      <c r="B262" s="36"/>
      <c r="C262" s="174" t="s">
        <v>505</v>
      </c>
      <c r="D262" s="174" t="s">
        <v>156</v>
      </c>
      <c r="E262" s="175" t="s">
        <v>506</v>
      </c>
      <c r="F262" s="176" t="s">
        <v>507</v>
      </c>
      <c r="G262" s="177" t="s">
        <v>211</v>
      </c>
      <c r="H262" s="178">
        <v>3</v>
      </c>
      <c r="I262" s="179"/>
      <c r="J262" s="180">
        <f>ROUND(I262*H262,2)</f>
        <v>0</v>
      </c>
      <c r="K262" s="176" t="s">
        <v>160</v>
      </c>
      <c r="L262" s="40"/>
      <c r="M262" s="181" t="s">
        <v>19</v>
      </c>
      <c r="N262" s="182" t="s">
        <v>44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212</v>
      </c>
      <c r="AT262" s="185" t="s">
        <v>156</v>
      </c>
      <c r="AU262" s="185" t="s">
        <v>83</v>
      </c>
      <c r="AY262" s="18" t="s">
        <v>153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81</v>
      </c>
      <c r="BK262" s="186">
        <f>ROUND(I262*H262,2)</f>
        <v>0</v>
      </c>
      <c r="BL262" s="18" t="s">
        <v>212</v>
      </c>
      <c r="BM262" s="185" t="s">
        <v>508</v>
      </c>
    </row>
    <row r="263" spans="1:65" s="2" customFormat="1" ht="11.25">
      <c r="A263" s="35"/>
      <c r="B263" s="36"/>
      <c r="C263" s="37"/>
      <c r="D263" s="187" t="s">
        <v>163</v>
      </c>
      <c r="E263" s="37"/>
      <c r="F263" s="188" t="s">
        <v>509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163</v>
      </c>
      <c r="AU263" s="18" t="s">
        <v>83</v>
      </c>
    </row>
    <row r="264" spans="1:65" s="13" customFormat="1" ht="22.5">
      <c r="B264" s="192"/>
      <c r="C264" s="193"/>
      <c r="D264" s="194" t="s">
        <v>165</v>
      </c>
      <c r="E264" s="195" t="s">
        <v>19</v>
      </c>
      <c r="F264" s="196" t="s">
        <v>510</v>
      </c>
      <c r="G264" s="193"/>
      <c r="H264" s="197">
        <v>3</v>
      </c>
      <c r="I264" s="198"/>
      <c r="J264" s="193"/>
      <c r="K264" s="193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165</v>
      </c>
      <c r="AU264" s="203" t="s">
        <v>83</v>
      </c>
      <c r="AV264" s="13" t="s">
        <v>83</v>
      </c>
      <c r="AW264" s="13" t="s">
        <v>34</v>
      </c>
      <c r="AX264" s="13" t="s">
        <v>81</v>
      </c>
      <c r="AY264" s="203" t="s">
        <v>153</v>
      </c>
    </row>
    <row r="265" spans="1:65" s="2" customFormat="1" ht="24.2" customHeight="1">
      <c r="A265" s="35"/>
      <c r="B265" s="36"/>
      <c r="C265" s="215" t="s">
        <v>511</v>
      </c>
      <c r="D265" s="215" t="s">
        <v>298</v>
      </c>
      <c r="E265" s="216" t="s">
        <v>512</v>
      </c>
      <c r="F265" s="217" t="s">
        <v>513</v>
      </c>
      <c r="G265" s="218" t="s">
        <v>211</v>
      </c>
      <c r="H265" s="219">
        <v>3</v>
      </c>
      <c r="I265" s="220"/>
      <c r="J265" s="221">
        <f>ROUND(I265*H265,2)</f>
        <v>0</v>
      </c>
      <c r="K265" s="217" t="s">
        <v>160</v>
      </c>
      <c r="L265" s="222"/>
      <c r="M265" s="223" t="s">
        <v>19</v>
      </c>
      <c r="N265" s="224" t="s">
        <v>44</v>
      </c>
      <c r="O265" s="65"/>
      <c r="P265" s="183">
        <f>O265*H265</f>
        <v>0</v>
      </c>
      <c r="Q265" s="183">
        <v>8.0000000000000007E-5</v>
      </c>
      <c r="R265" s="183">
        <f>Q265*H265</f>
        <v>2.4000000000000003E-4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302</v>
      </c>
      <c r="AT265" s="185" t="s">
        <v>298</v>
      </c>
      <c r="AU265" s="185" t="s">
        <v>83</v>
      </c>
      <c r="AY265" s="18" t="s">
        <v>153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81</v>
      </c>
      <c r="BK265" s="186">
        <f>ROUND(I265*H265,2)</f>
        <v>0</v>
      </c>
      <c r="BL265" s="18" t="s">
        <v>212</v>
      </c>
      <c r="BM265" s="185" t="s">
        <v>514</v>
      </c>
    </row>
    <row r="266" spans="1:65" s="2" customFormat="1" ht="16.5" customHeight="1">
      <c r="A266" s="35"/>
      <c r="B266" s="36"/>
      <c r="C266" s="215" t="s">
        <v>515</v>
      </c>
      <c r="D266" s="215" t="s">
        <v>298</v>
      </c>
      <c r="E266" s="216" t="s">
        <v>516</v>
      </c>
      <c r="F266" s="217" t="s">
        <v>517</v>
      </c>
      <c r="G266" s="218" t="s">
        <v>211</v>
      </c>
      <c r="H266" s="219">
        <v>3</v>
      </c>
      <c r="I266" s="220"/>
      <c r="J266" s="221">
        <f>ROUND(I266*H266,2)</f>
        <v>0</v>
      </c>
      <c r="K266" s="217" t="s">
        <v>160</v>
      </c>
      <c r="L266" s="222"/>
      <c r="M266" s="223" t="s">
        <v>19</v>
      </c>
      <c r="N266" s="224" t="s">
        <v>44</v>
      </c>
      <c r="O266" s="65"/>
      <c r="P266" s="183">
        <f>O266*H266</f>
        <v>0</v>
      </c>
      <c r="Q266" s="183">
        <v>1.0000000000000001E-5</v>
      </c>
      <c r="R266" s="183">
        <f>Q266*H266</f>
        <v>3.0000000000000004E-5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302</v>
      </c>
      <c r="AT266" s="185" t="s">
        <v>298</v>
      </c>
      <c r="AU266" s="185" t="s">
        <v>83</v>
      </c>
      <c r="AY266" s="18" t="s">
        <v>153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81</v>
      </c>
      <c r="BK266" s="186">
        <f>ROUND(I266*H266,2)</f>
        <v>0</v>
      </c>
      <c r="BL266" s="18" t="s">
        <v>212</v>
      </c>
      <c r="BM266" s="185" t="s">
        <v>518</v>
      </c>
    </row>
    <row r="267" spans="1:65" s="2" customFormat="1" ht="49.15" customHeight="1">
      <c r="A267" s="35"/>
      <c r="B267" s="36"/>
      <c r="C267" s="174" t="s">
        <v>519</v>
      </c>
      <c r="D267" s="174" t="s">
        <v>156</v>
      </c>
      <c r="E267" s="175" t="s">
        <v>520</v>
      </c>
      <c r="F267" s="176" t="s">
        <v>521</v>
      </c>
      <c r="G267" s="177" t="s">
        <v>211</v>
      </c>
      <c r="H267" s="178">
        <v>2</v>
      </c>
      <c r="I267" s="179"/>
      <c r="J267" s="180">
        <f>ROUND(I267*H267,2)</f>
        <v>0</v>
      </c>
      <c r="K267" s="176" t="s">
        <v>160</v>
      </c>
      <c r="L267" s="40"/>
      <c r="M267" s="181" t="s">
        <v>19</v>
      </c>
      <c r="N267" s="182" t="s">
        <v>44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212</v>
      </c>
      <c r="AT267" s="185" t="s">
        <v>156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522</v>
      </c>
    </row>
    <row r="268" spans="1:65" s="2" customFormat="1" ht="11.25">
      <c r="A268" s="35"/>
      <c r="B268" s="36"/>
      <c r="C268" s="37"/>
      <c r="D268" s="187" t="s">
        <v>163</v>
      </c>
      <c r="E268" s="37"/>
      <c r="F268" s="188" t="s">
        <v>523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163</v>
      </c>
      <c r="AU268" s="18" t="s">
        <v>83</v>
      </c>
    </row>
    <row r="269" spans="1:65" s="13" customFormat="1" ht="11.25">
      <c r="B269" s="192"/>
      <c r="C269" s="193"/>
      <c r="D269" s="194" t="s">
        <v>165</v>
      </c>
      <c r="E269" s="195" t="s">
        <v>19</v>
      </c>
      <c r="F269" s="196" t="s">
        <v>524</v>
      </c>
      <c r="G269" s="193"/>
      <c r="H269" s="197">
        <v>2</v>
      </c>
      <c r="I269" s="198"/>
      <c r="J269" s="193"/>
      <c r="K269" s="193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165</v>
      </c>
      <c r="AU269" s="203" t="s">
        <v>83</v>
      </c>
      <c r="AV269" s="13" t="s">
        <v>83</v>
      </c>
      <c r="AW269" s="13" t="s">
        <v>34</v>
      </c>
      <c r="AX269" s="13" t="s">
        <v>81</v>
      </c>
      <c r="AY269" s="203" t="s">
        <v>153</v>
      </c>
    </row>
    <row r="270" spans="1:65" s="2" customFormat="1" ht="24.2" customHeight="1">
      <c r="A270" s="35"/>
      <c r="B270" s="36"/>
      <c r="C270" s="215" t="s">
        <v>525</v>
      </c>
      <c r="D270" s="215" t="s">
        <v>298</v>
      </c>
      <c r="E270" s="216" t="s">
        <v>526</v>
      </c>
      <c r="F270" s="217" t="s">
        <v>527</v>
      </c>
      <c r="G270" s="218" t="s">
        <v>211</v>
      </c>
      <c r="H270" s="219">
        <v>2</v>
      </c>
      <c r="I270" s="220"/>
      <c r="J270" s="221">
        <f>ROUND(I270*H270,2)</f>
        <v>0</v>
      </c>
      <c r="K270" s="217" t="s">
        <v>160</v>
      </c>
      <c r="L270" s="222"/>
      <c r="M270" s="223" t="s">
        <v>19</v>
      </c>
      <c r="N270" s="224" t="s">
        <v>44</v>
      </c>
      <c r="O270" s="65"/>
      <c r="P270" s="183">
        <f>O270*H270</f>
        <v>0</v>
      </c>
      <c r="Q270" s="183">
        <v>4.0000000000000003E-5</v>
      </c>
      <c r="R270" s="183">
        <f>Q270*H270</f>
        <v>8.0000000000000007E-5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302</v>
      </c>
      <c r="AT270" s="185" t="s">
        <v>298</v>
      </c>
      <c r="AU270" s="185" t="s">
        <v>83</v>
      </c>
      <c r="AY270" s="18" t="s">
        <v>153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81</v>
      </c>
      <c r="BK270" s="186">
        <f>ROUND(I270*H270,2)</f>
        <v>0</v>
      </c>
      <c r="BL270" s="18" t="s">
        <v>212</v>
      </c>
      <c r="BM270" s="185" t="s">
        <v>528</v>
      </c>
    </row>
    <row r="271" spans="1:65" s="2" customFormat="1" ht="49.15" customHeight="1">
      <c r="A271" s="35"/>
      <c r="B271" s="36"/>
      <c r="C271" s="174" t="s">
        <v>529</v>
      </c>
      <c r="D271" s="174" t="s">
        <v>156</v>
      </c>
      <c r="E271" s="175" t="s">
        <v>762</v>
      </c>
      <c r="F271" s="176" t="s">
        <v>763</v>
      </c>
      <c r="G271" s="177" t="s">
        <v>249</v>
      </c>
      <c r="H271" s="178">
        <v>1E-3</v>
      </c>
      <c r="I271" s="179"/>
      <c r="J271" s="180">
        <f>ROUND(I271*H271,2)</f>
        <v>0</v>
      </c>
      <c r="K271" s="176" t="s">
        <v>160</v>
      </c>
      <c r="L271" s="40"/>
      <c r="M271" s="181" t="s">
        <v>19</v>
      </c>
      <c r="N271" s="182" t="s">
        <v>44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212</v>
      </c>
      <c r="AT271" s="185" t="s">
        <v>156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799</v>
      </c>
    </row>
    <row r="272" spans="1:65" s="2" customFormat="1" ht="11.25">
      <c r="A272" s="35"/>
      <c r="B272" s="36"/>
      <c r="C272" s="37"/>
      <c r="D272" s="187" t="s">
        <v>163</v>
      </c>
      <c r="E272" s="37"/>
      <c r="F272" s="188" t="s">
        <v>765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83</v>
      </c>
    </row>
    <row r="273" spans="1:65" s="12" customFormat="1" ht="22.9" customHeight="1">
      <c r="B273" s="158"/>
      <c r="C273" s="159"/>
      <c r="D273" s="160" t="s">
        <v>72</v>
      </c>
      <c r="E273" s="172" t="s">
        <v>534</v>
      </c>
      <c r="F273" s="172" t="s">
        <v>535</v>
      </c>
      <c r="G273" s="159"/>
      <c r="H273" s="159"/>
      <c r="I273" s="162"/>
      <c r="J273" s="173">
        <f>BK273</f>
        <v>0</v>
      </c>
      <c r="K273" s="159"/>
      <c r="L273" s="164"/>
      <c r="M273" s="165"/>
      <c r="N273" s="166"/>
      <c r="O273" s="166"/>
      <c r="P273" s="167">
        <f>SUM(P274:P282)</f>
        <v>0</v>
      </c>
      <c r="Q273" s="166"/>
      <c r="R273" s="167">
        <f>SUM(R274:R282)</f>
        <v>5.9999999999999995E-4</v>
      </c>
      <c r="S273" s="166"/>
      <c r="T273" s="168">
        <f>SUM(T274:T282)</f>
        <v>4.0000000000000002E-4</v>
      </c>
      <c r="AR273" s="169" t="s">
        <v>83</v>
      </c>
      <c r="AT273" s="170" t="s">
        <v>72</v>
      </c>
      <c r="AU273" s="170" t="s">
        <v>81</v>
      </c>
      <c r="AY273" s="169" t="s">
        <v>153</v>
      </c>
      <c r="BK273" s="171">
        <f>SUM(BK274:BK282)</f>
        <v>0</v>
      </c>
    </row>
    <row r="274" spans="1:65" s="2" customFormat="1" ht="24.2" customHeight="1">
      <c r="A274" s="35"/>
      <c r="B274" s="36"/>
      <c r="C274" s="174" t="s">
        <v>536</v>
      </c>
      <c r="D274" s="174" t="s">
        <v>156</v>
      </c>
      <c r="E274" s="175" t="s">
        <v>537</v>
      </c>
      <c r="F274" s="176" t="s">
        <v>538</v>
      </c>
      <c r="G274" s="177" t="s">
        <v>211</v>
      </c>
      <c r="H274" s="178">
        <v>2</v>
      </c>
      <c r="I274" s="179"/>
      <c r="J274" s="180">
        <f>ROUND(I274*H274,2)</f>
        <v>0</v>
      </c>
      <c r="K274" s="176" t="s">
        <v>160</v>
      </c>
      <c r="L274" s="40"/>
      <c r="M274" s="181" t="s">
        <v>19</v>
      </c>
      <c r="N274" s="182" t="s">
        <v>44</v>
      </c>
      <c r="O274" s="65"/>
      <c r="P274" s="183">
        <f>O274*H274</f>
        <v>0</v>
      </c>
      <c r="Q274" s="183">
        <v>0</v>
      </c>
      <c r="R274" s="183">
        <f>Q274*H274</f>
        <v>0</v>
      </c>
      <c r="S274" s="183">
        <v>2.0000000000000001E-4</v>
      </c>
      <c r="T274" s="184">
        <f>S274*H274</f>
        <v>4.0000000000000002E-4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212</v>
      </c>
      <c r="AT274" s="185" t="s">
        <v>156</v>
      </c>
      <c r="AU274" s="185" t="s">
        <v>83</v>
      </c>
      <c r="AY274" s="18" t="s">
        <v>153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81</v>
      </c>
      <c r="BK274" s="186">
        <f>ROUND(I274*H274,2)</f>
        <v>0</v>
      </c>
      <c r="BL274" s="18" t="s">
        <v>212</v>
      </c>
      <c r="BM274" s="185" t="s">
        <v>539</v>
      </c>
    </row>
    <row r="275" spans="1:65" s="2" customFormat="1" ht="11.25">
      <c r="A275" s="35"/>
      <c r="B275" s="36"/>
      <c r="C275" s="37"/>
      <c r="D275" s="187" t="s">
        <v>163</v>
      </c>
      <c r="E275" s="37"/>
      <c r="F275" s="188" t="s">
        <v>540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163</v>
      </c>
      <c r="AU275" s="18" t="s">
        <v>83</v>
      </c>
    </row>
    <row r="276" spans="1:65" s="13" customFormat="1" ht="11.25">
      <c r="B276" s="192"/>
      <c r="C276" s="193"/>
      <c r="D276" s="194" t="s">
        <v>165</v>
      </c>
      <c r="E276" s="195" t="s">
        <v>19</v>
      </c>
      <c r="F276" s="196" t="s">
        <v>541</v>
      </c>
      <c r="G276" s="193"/>
      <c r="H276" s="197">
        <v>2</v>
      </c>
      <c r="I276" s="198"/>
      <c r="J276" s="193"/>
      <c r="K276" s="193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165</v>
      </c>
      <c r="AU276" s="203" t="s">
        <v>83</v>
      </c>
      <c r="AV276" s="13" t="s">
        <v>83</v>
      </c>
      <c r="AW276" s="13" t="s">
        <v>34</v>
      </c>
      <c r="AX276" s="13" t="s">
        <v>81</v>
      </c>
      <c r="AY276" s="203" t="s">
        <v>153</v>
      </c>
    </row>
    <row r="277" spans="1:65" s="2" customFormat="1" ht="24.2" customHeight="1">
      <c r="A277" s="35"/>
      <c r="B277" s="36"/>
      <c r="C277" s="174" t="s">
        <v>542</v>
      </c>
      <c r="D277" s="174" t="s">
        <v>156</v>
      </c>
      <c r="E277" s="175" t="s">
        <v>543</v>
      </c>
      <c r="F277" s="176" t="s">
        <v>544</v>
      </c>
      <c r="G277" s="177" t="s">
        <v>211</v>
      </c>
      <c r="H277" s="178">
        <v>2</v>
      </c>
      <c r="I277" s="179"/>
      <c r="J277" s="180">
        <f>ROUND(I277*H277,2)</f>
        <v>0</v>
      </c>
      <c r="K277" s="176" t="s">
        <v>160</v>
      </c>
      <c r="L277" s="40"/>
      <c r="M277" s="181" t="s">
        <v>19</v>
      </c>
      <c r="N277" s="182" t="s">
        <v>44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212</v>
      </c>
      <c r="AT277" s="185" t="s">
        <v>156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545</v>
      </c>
    </row>
    <row r="278" spans="1:65" s="2" customFormat="1" ht="11.25">
      <c r="A278" s="35"/>
      <c r="B278" s="36"/>
      <c r="C278" s="37"/>
      <c r="D278" s="187" t="s">
        <v>163</v>
      </c>
      <c r="E278" s="37"/>
      <c r="F278" s="188" t="s">
        <v>546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163</v>
      </c>
      <c r="AU278" s="18" t="s">
        <v>83</v>
      </c>
    </row>
    <row r="279" spans="1:65" s="13" customFormat="1" ht="11.25">
      <c r="B279" s="192"/>
      <c r="C279" s="193"/>
      <c r="D279" s="194" t="s">
        <v>165</v>
      </c>
      <c r="E279" s="195" t="s">
        <v>19</v>
      </c>
      <c r="F279" s="196" t="s">
        <v>541</v>
      </c>
      <c r="G279" s="193"/>
      <c r="H279" s="197">
        <v>2</v>
      </c>
      <c r="I279" s="198"/>
      <c r="J279" s="193"/>
      <c r="K279" s="193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165</v>
      </c>
      <c r="AU279" s="203" t="s">
        <v>83</v>
      </c>
      <c r="AV279" s="13" t="s">
        <v>83</v>
      </c>
      <c r="AW279" s="13" t="s">
        <v>34</v>
      </c>
      <c r="AX279" s="13" t="s">
        <v>81</v>
      </c>
      <c r="AY279" s="203" t="s">
        <v>153</v>
      </c>
    </row>
    <row r="280" spans="1:65" s="2" customFormat="1" ht="24.2" customHeight="1">
      <c r="A280" s="35"/>
      <c r="B280" s="36"/>
      <c r="C280" s="215" t="s">
        <v>547</v>
      </c>
      <c r="D280" s="215" t="s">
        <v>298</v>
      </c>
      <c r="E280" s="216" t="s">
        <v>548</v>
      </c>
      <c r="F280" s="217" t="s">
        <v>549</v>
      </c>
      <c r="G280" s="218" t="s">
        <v>211</v>
      </c>
      <c r="H280" s="219">
        <v>2</v>
      </c>
      <c r="I280" s="220"/>
      <c r="J280" s="221">
        <f>ROUND(I280*H280,2)</f>
        <v>0</v>
      </c>
      <c r="K280" s="217" t="s">
        <v>160</v>
      </c>
      <c r="L280" s="222"/>
      <c r="M280" s="223" t="s">
        <v>19</v>
      </c>
      <c r="N280" s="224" t="s">
        <v>44</v>
      </c>
      <c r="O280" s="65"/>
      <c r="P280" s="183">
        <f>O280*H280</f>
        <v>0</v>
      </c>
      <c r="Q280" s="183">
        <v>2.9999999999999997E-4</v>
      </c>
      <c r="R280" s="183">
        <f>Q280*H280</f>
        <v>5.9999999999999995E-4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302</v>
      </c>
      <c r="AT280" s="185" t="s">
        <v>298</v>
      </c>
      <c r="AU280" s="185" t="s">
        <v>83</v>
      </c>
      <c r="AY280" s="18" t="s">
        <v>153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81</v>
      </c>
      <c r="BK280" s="186">
        <f>ROUND(I280*H280,2)</f>
        <v>0</v>
      </c>
      <c r="BL280" s="18" t="s">
        <v>212</v>
      </c>
      <c r="BM280" s="185" t="s">
        <v>550</v>
      </c>
    </row>
    <row r="281" spans="1:65" s="2" customFormat="1" ht="49.15" customHeight="1">
      <c r="A281" s="35"/>
      <c r="B281" s="36"/>
      <c r="C281" s="174" t="s">
        <v>551</v>
      </c>
      <c r="D281" s="174" t="s">
        <v>156</v>
      </c>
      <c r="E281" s="175" t="s">
        <v>766</v>
      </c>
      <c r="F281" s="176" t="s">
        <v>767</v>
      </c>
      <c r="G281" s="177" t="s">
        <v>249</v>
      </c>
      <c r="H281" s="178">
        <v>1E-3</v>
      </c>
      <c r="I281" s="179"/>
      <c r="J281" s="180">
        <f>ROUND(I281*H281,2)</f>
        <v>0</v>
      </c>
      <c r="K281" s="176" t="s">
        <v>160</v>
      </c>
      <c r="L281" s="40"/>
      <c r="M281" s="181" t="s">
        <v>19</v>
      </c>
      <c r="N281" s="182" t="s">
        <v>44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212</v>
      </c>
      <c r="AT281" s="185" t="s">
        <v>156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800</v>
      </c>
    </row>
    <row r="282" spans="1:65" s="2" customFormat="1" ht="11.25">
      <c r="A282" s="35"/>
      <c r="B282" s="36"/>
      <c r="C282" s="37"/>
      <c r="D282" s="187" t="s">
        <v>163</v>
      </c>
      <c r="E282" s="37"/>
      <c r="F282" s="188" t="s">
        <v>769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163</v>
      </c>
      <c r="AU282" s="18" t="s">
        <v>83</v>
      </c>
    </row>
    <row r="283" spans="1:65" s="12" customFormat="1" ht="22.9" customHeight="1">
      <c r="B283" s="158"/>
      <c r="C283" s="159"/>
      <c r="D283" s="160" t="s">
        <v>72</v>
      </c>
      <c r="E283" s="172" t="s">
        <v>556</v>
      </c>
      <c r="F283" s="172" t="s">
        <v>557</v>
      </c>
      <c r="G283" s="159"/>
      <c r="H283" s="159"/>
      <c r="I283" s="162"/>
      <c r="J283" s="173">
        <f>BK283</f>
        <v>0</v>
      </c>
      <c r="K283" s="159"/>
      <c r="L283" s="164"/>
      <c r="M283" s="165"/>
      <c r="N283" s="166"/>
      <c r="O283" s="166"/>
      <c r="P283" s="167">
        <f>SUM(P284:P299)</f>
        <v>0</v>
      </c>
      <c r="Q283" s="166"/>
      <c r="R283" s="167">
        <f>SUM(R284:R299)</f>
        <v>3.6613399999999997E-2</v>
      </c>
      <c r="S283" s="166"/>
      <c r="T283" s="168">
        <f>SUM(T284:T299)</f>
        <v>0.05</v>
      </c>
      <c r="AR283" s="169" t="s">
        <v>83</v>
      </c>
      <c r="AT283" s="170" t="s">
        <v>72</v>
      </c>
      <c r="AU283" s="170" t="s">
        <v>81</v>
      </c>
      <c r="AY283" s="169" t="s">
        <v>153</v>
      </c>
      <c r="BK283" s="171">
        <f>SUM(BK284:BK299)</f>
        <v>0</v>
      </c>
    </row>
    <row r="284" spans="1:65" s="2" customFormat="1" ht="24.2" customHeight="1">
      <c r="A284" s="35"/>
      <c r="B284" s="36"/>
      <c r="C284" s="174" t="s">
        <v>558</v>
      </c>
      <c r="D284" s="174" t="s">
        <v>156</v>
      </c>
      <c r="E284" s="175" t="s">
        <v>559</v>
      </c>
      <c r="F284" s="176" t="s">
        <v>560</v>
      </c>
      <c r="G284" s="177" t="s">
        <v>211</v>
      </c>
      <c r="H284" s="178">
        <v>2</v>
      </c>
      <c r="I284" s="179"/>
      <c r="J284" s="180">
        <f>ROUND(I284*H284,2)</f>
        <v>0</v>
      </c>
      <c r="K284" s="176" t="s">
        <v>160</v>
      </c>
      <c r="L284" s="40"/>
      <c r="M284" s="181" t="s">
        <v>19</v>
      </c>
      <c r="N284" s="182" t="s">
        <v>44</v>
      </c>
      <c r="O284" s="65"/>
      <c r="P284" s="183">
        <f>O284*H284</f>
        <v>0</v>
      </c>
      <c r="Q284" s="183">
        <v>0</v>
      </c>
      <c r="R284" s="183">
        <f>Q284*H284</f>
        <v>0</v>
      </c>
      <c r="S284" s="183">
        <v>1E-3</v>
      </c>
      <c r="T284" s="184">
        <f>S284*H284</f>
        <v>2E-3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212</v>
      </c>
      <c r="AT284" s="185" t="s">
        <v>156</v>
      </c>
      <c r="AU284" s="185" t="s">
        <v>83</v>
      </c>
      <c r="AY284" s="18" t="s">
        <v>153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81</v>
      </c>
      <c r="BK284" s="186">
        <f>ROUND(I284*H284,2)</f>
        <v>0</v>
      </c>
      <c r="BL284" s="18" t="s">
        <v>212</v>
      </c>
      <c r="BM284" s="185" t="s">
        <v>561</v>
      </c>
    </row>
    <row r="285" spans="1:65" s="2" customFormat="1" ht="11.25">
      <c r="A285" s="35"/>
      <c r="B285" s="36"/>
      <c r="C285" s="37"/>
      <c r="D285" s="187" t="s">
        <v>163</v>
      </c>
      <c r="E285" s="37"/>
      <c r="F285" s="188" t="s">
        <v>562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163</v>
      </c>
      <c r="AU285" s="18" t="s">
        <v>83</v>
      </c>
    </row>
    <row r="286" spans="1:65" s="13" customFormat="1" ht="11.25">
      <c r="B286" s="192"/>
      <c r="C286" s="193"/>
      <c r="D286" s="194" t="s">
        <v>165</v>
      </c>
      <c r="E286" s="195" t="s">
        <v>19</v>
      </c>
      <c r="F286" s="196" t="s">
        <v>563</v>
      </c>
      <c r="G286" s="193"/>
      <c r="H286" s="197">
        <v>2</v>
      </c>
      <c r="I286" s="198"/>
      <c r="J286" s="193"/>
      <c r="K286" s="193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165</v>
      </c>
      <c r="AU286" s="203" t="s">
        <v>83</v>
      </c>
      <c r="AV286" s="13" t="s">
        <v>83</v>
      </c>
      <c r="AW286" s="13" t="s">
        <v>34</v>
      </c>
      <c r="AX286" s="13" t="s">
        <v>81</v>
      </c>
      <c r="AY286" s="203" t="s">
        <v>153</v>
      </c>
    </row>
    <row r="287" spans="1:65" s="2" customFormat="1" ht="24.2" customHeight="1">
      <c r="A287" s="35"/>
      <c r="B287" s="36"/>
      <c r="C287" s="174" t="s">
        <v>564</v>
      </c>
      <c r="D287" s="174" t="s">
        <v>156</v>
      </c>
      <c r="E287" s="175" t="s">
        <v>565</v>
      </c>
      <c r="F287" s="176" t="s">
        <v>566</v>
      </c>
      <c r="G287" s="177" t="s">
        <v>211</v>
      </c>
      <c r="H287" s="178">
        <v>2</v>
      </c>
      <c r="I287" s="179"/>
      <c r="J287" s="180">
        <f>ROUND(I287*H287,2)</f>
        <v>0</v>
      </c>
      <c r="K287" s="176" t="s">
        <v>160</v>
      </c>
      <c r="L287" s="40"/>
      <c r="M287" s="181" t="s">
        <v>19</v>
      </c>
      <c r="N287" s="182" t="s">
        <v>44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2.4E-2</v>
      </c>
      <c r="T287" s="184">
        <f>S287*H287</f>
        <v>4.8000000000000001E-2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212</v>
      </c>
      <c r="AT287" s="185" t="s">
        <v>156</v>
      </c>
      <c r="AU287" s="185" t="s">
        <v>83</v>
      </c>
      <c r="AY287" s="18" t="s">
        <v>153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81</v>
      </c>
      <c r="BK287" s="186">
        <f>ROUND(I287*H287,2)</f>
        <v>0</v>
      </c>
      <c r="BL287" s="18" t="s">
        <v>212</v>
      </c>
      <c r="BM287" s="185" t="s">
        <v>567</v>
      </c>
    </row>
    <row r="288" spans="1:65" s="2" customFormat="1" ht="11.25">
      <c r="A288" s="35"/>
      <c r="B288" s="36"/>
      <c r="C288" s="37"/>
      <c r="D288" s="187" t="s">
        <v>163</v>
      </c>
      <c r="E288" s="37"/>
      <c r="F288" s="188" t="s">
        <v>568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163</v>
      </c>
      <c r="AU288" s="18" t="s">
        <v>83</v>
      </c>
    </row>
    <row r="289" spans="1:65" s="13" customFormat="1" ht="11.25">
      <c r="B289" s="192"/>
      <c r="C289" s="193"/>
      <c r="D289" s="194" t="s">
        <v>165</v>
      </c>
      <c r="E289" s="195" t="s">
        <v>19</v>
      </c>
      <c r="F289" s="196" t="s">
        <v>569</v>
      </c>
      <c r="G289" s="193"/>
      <c r="H289" s="197">
        <v>2</v>
      </c>
      <c r="I289" s="198"/>
      <c r="J289" s="193"/>
      <c r="K289" s="193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165</v>
      </c>
      <c r="AU289" s="203" t="s">
        <v>83</v>
      </c>
      <c r="AV289" s="13" t="s">
        <v>83</v>
      </c>
      <c r="AW289" s="13" t="s">
        <v>34</v>
      </c>
      <c r="AX289" s="13" t="s">
        <v>81</v>
      </c>
      <c r="AY289" s="203" t="s">
        <v>153</v>
      </c>
    </row>
    <row r="290" spans="1:65" s="2" customFormat="1" ht="37.9" customHeight="1">
      <c r="A290" s="35"/>
      <c r="B290" s="36"/>
      <c r="C290" s="174" t="s">
        <v>570</v>
      </c>
      <c r="D290" s="174" t="s">
        <v>156</v>
      </c>
      <c r="E290" s="175" t="s">
        <v>571</v>
      </c>
      <c r="F290" s="176" t="s">
        <v>572</v>
      </c>
      <c r="G290" s="177" t="s">
        <v>211</v>
      </c>
      <c r="H290" s="178">
        <v>2</v>
      </c>
      <c r="I290" s="179"/>
      <c r="J290" s="180">
        <f>ROUND(I290*H290,2)</f>
        <v>0</v>
      </c>
      <c r="K290" s="176" t="s">
        <v>160</v>
      </c>
      <c r="L290" s="40"/>
      <c r="M290" s="181" t="s">
        <v>19</v>
      </c>
      <c r="N290" s="182" t="s">
        <v>44</v>
      </c>
      <c r="O290" s="65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212</v>
      </c>
      <c r="AT290" s="185" t="s">
        <v>156</v>
      </c>
      <c r="AU290" s="185" t="s">
        <v>83</v>
      </c>
      <c r="AY290" s="18" t="s">
        <v>153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81</v>
      </c>
      <c r="BK290" s="186">
        <f>ROUND(I290*H290,2)</f>
        <v>0</v>
      </c>
      <c r="BL290" s="18" t="s">
        <v>212</v>
      </c>
      <c r="BM290" s="185" t="s">
        <v>573</v>
      </c>
    </row>
    <row r="291" spans="1:65" s="2" customFormat="1" ht="11.25">
      <c r="A291" s="35"/>
      <c r="B291" s="36"/>
      <c r="C291" s="37"/>
      <c r="D291" s="187" t="s">
        <v>163</v>
      </c>
      <c r="E291" s="37"/>
      <c r="F291" s="188" t="s">
        <v>574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163</v>
      </c>
      <c r="AU291" s="18" t="s">
        <v>83</v>
      </c>
    </row>
    <row r="292" spans="1:65" s="13" customFormat="1" ht="11.25">
      <c r="B292" s="192"/>
      <c r="C292" s="193"/>
      <c r="D292" s="194" t="s">
        <v>165</v>
      </c>
      <c r="E292" s="195" t="s">
        <v>19</v>
      </c>
      <c r="F292" s="196" t="s">
        <v>575</v>
      </c>
      <c r="G292" s="193"/>
      <c r="H292" s="197">
        <v>2</v>
      </c>
      <c r="I292" s="198"/>
      <c r="J292" s="193"/>
      <c r="K292" s="193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165</v>
      </c>
      <c r="AU292" s="203" t="s">
        <v>83</v>
      </c>
      <c r="AV292" s="13" t="s">
        <v>83</v>
      </c>
      <c r="AW292" s="13" t="s">
        <v>34</v>
      </c>
      <c r="AX292" s="13" t="s">
        <v>81</v>
      </c>
      <c r="AY292" s="203" t="s">
        <v>153</v>
      </c>
    </row>
    <row r="293" spans="1:65" s="2" customFormat="1" ht="24.2" customHeight="1">
      <c r="A293" s="35"/>
      <c r="B293" s="36"/>
      <c r="C293" s="215" t="s">
        <v>576</v>
      </c>
      <c r="D293" s="215" t="s">
        <v>298</v>
      </c>
      <c r="E293" s="216" t="s">
        <v>577</v>
      </c>
      <c r="F293" s="217" t="s">
        <v>578</v>
      </c>
      <c r="G293" s="218" t="s">
        <v>211</v>
      </c>
      <c r="H293" s="219">
        <v>2</v>
      </c>
      <c r="I293" s="220"/>
      <c r="J293" s="221">
        <f>ROUND(I293*H293,2)</f>
        <v>0</v>
      </c>
      <c r="K293" s="217" t="s">
        <v>579</v>
      </c>
      <c r="L293" s="222"/>
      <c r="M293" s="223" t="s">
        <v>19</v>
      </c>
      <c r="N293" s="224" t="s">
        <v>44</v>
      </c>
      <c r="O293" s="65"/>
      <c r="P293" s="183">
        <f>O293*H293</f>
        <v>0</v>
      </c>
      <c r="Q293" s="183">
        <v>1.2999999999999999E-2</v>
      </c>
      <c r="R293" s="183">
        <f>Q293*H293</f>
        <v>2.5999999999999999E-2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302</v>
      </c>
      <c r="AT293" s="185" t="s">
        <v>298</v>
      </c>
      <c r="AU293" s="185" t="s">
        <v>83</v>
      </c>
      <c r="AY293" s="18" t="s">
        <v>153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81</v>
      </c>
      <c r="BK293" s="186">
        <f>ROUND(I293*H293,2)</f>
        <v>0</v>
      </c>
      <c r="BL293" s="18" t="s">
        <v>212</v>
      </c>
      <c r="BM293" s="185" t="s">
        <v>580</v>
      </c>
    </row>
    <row r="294" spans="1:65" s="2" customFormat="1" ht="33" customHeight="1">
      <c r="A294" s="35"/>
      <c r="B294" s="36"/>
      <c r="C294" s="174" t="s">
        <v>581</v>
      </c>
      <c r="D294" s="174" t="s">
        <v>156</v>
      </c>
      <c r="E294" s="175" t="s">
        <v>582</v>
      </c>
      <c r="F294" s="176" t="s">
        <v>583</v>
      </c>
      <c r="G294" s="177" t="s">
        <v>211</v>
      </c>
      <c r="H294" s="178">
        <v>0.9</v>
      </c>
      <c r="I294" s="179"/>
      <c r="J294" s="180">
        <f>ROUND(I294*H294,2)</f>
        <v>0</v>
      </c>
      <c r="K294" s="176" t="s">
        <v>160</v>
      </c>
      <c r="L294" s="40"/>
      <c r="M294" s="181" t="s">
        <v>19</v>
      </c>
      <c r="N294" s="182" t="s">
        <v>44</v>
      </c>
      <c r="O294" s="65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212</v>
      </c>
      <c r="AT294" s="185" t="s">
        <v>156</v>
      </c>
      <c r="AU294" s="185" t="s">
        <v>83</v>
      </c>
      <c r="AY294" s="18" t="s">
        <v>153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81</v>
      </c>
      <c r="BK294" s="186">
        <f>ROUND(I294*H294,2)</f>
        <v>0</v>
      </c>
      <c r="BL294" s="18" t="s">
        <v>212</v>
      </c>
      <c r="BM294" s="185" t="s">
        <v>584</v>
      </c>
    </row>
    <row r="295" spans="1:65" s="2" customFormat="1" ht="11.25">
      <c r="A295" s="35"/>
      <c r="B295" s="36"/>
      <c r="C295" s="37"/>
      <c r="D295" s="187" t="s">
        <v>163</v>
      </c>
      <c r="E295" s="37"/>
      <c r="F295" s="188" t="s">
        <v>585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163</v>
      </c>
      <c r="AU295" s="18" t="s">
        <v>83</v>
      </c>
    </row>
    <row r="296" spans="1:65" s="2" customFormat="1" ht="24.2" customHeight="1">
      <c r="A296" s="35"/>
      <c r="B296" s="36"/>
      <c r="C296" s="215" t="s">
        <v>586</v>
      </c>
      <c r="D296" s="215" t="s">
        <v>298</v>
      </c>
      <c r="E296" s="216" t="s">
        <v>587</v>
      </c>
      <c r="F296" s="217" t="s">
        <v>588</v>
      </c>
      <c r="G296" s="218" t="s">
        <v>159</v>
      </c>
      <c r="H296" s="219">
        <v>0.42</v>
      </c>
      <c r="I296" s="220"/>
      <c r="J296" s="221">
        <f>ROUND(I296*H296,2)</f>
        <v>0</v>
      </c>
      <c r="K296" s="217" t="s">
        <v>206</v>
      </c>
      <c r="L296" s="222"/>
      <c r="M296" s="223" t="s">
        <v>19</v>
      </c>
      <c r="N296" s="224" t="s">
        <v>44</v>
      </c>
      <c r="O296" s="65"/>
      <c r="P296" s="183">
        <f>O296*H296</f>
        <v>0</v>
      </c>
      <c r="Q296" s="183">
        <v>2.5270000000000001E-2</v>
      </c>
      <c r="R296" s="183">
        <f>Q296*H296</f>
        <v>1.06134E-2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302</v>
      </c>
      <c r="AT296" s="185" t="s">
        <v>298</v>
      </c>
      <c r="AU296" s="185" t="s">
        <v>83</v>
      </c>
      <c r="AY296" s="18" t="s">
        <v>153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81</v>
      </c>
      <c r="BK296" s="186">
        <f>ROUND(I296*H296,2)</f>
        <v>0</v>
      </c>
      <c r="BL296" s="18" t="s">
        <v>212</v>
      </c>
      <c r="BM296" s="185" t="s">
        <v>589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590</v>
      </c>
      <c r="G297" s="193"/>
      <c r="H297" s="197">
        <v>0.42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49.15" customHeight="1">
      <c r="A298" s="35"/>
      <c r="B298" s="36"/>
      <c r="C298" s="174" t="s">
        <v>591</v>
      </c>
      <c r="D298" s="174" t="s">
        <v>156</v>
      </c>
      <c r="E298" s="175" t="s">
        <v>770</v>
      </c>
      <c r="F298" s="176" t="s">
        <v>771</v>
      </c>
      <c r="G298" s="177" t="s">
        <v>249</v>
      </c>
      <c r="H298" s="178">
        <v>3.6999999999999998E-2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801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773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596</v>
      </c>
      <c r="F300" s="172" t="s">
        <v>597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SUM(P301:P308)</f>
        <v>0</v>
      </c>
      <c r="Q300" s="166"/>
      <c r="R300" s="167">
        <f>SUM(R301:R308)</f>
        <v>1.4116999999999999E-3</v>
      </c>
      <c r="S300" s="166"/>
      <c r="T300" s="168">
        <f>SUM(T301:T308)</f>
        <v>4.0000000000000002E-4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SUM(BK301:BK308)</f>
        <v>0</v>
      </c>
    </row>
    <row r="301" spans="1:65" s="2" customFormat="1" ht="16.5" customHeight="1">
      <c r="A301" s="35"/>
      <c r="B301" s="36"/>
      <c r="C301" s="174" t="s">
        <v>598</v>
      </c>
      <c r="D301" s="174" t="s">
        <v>156</v>
      </c>
      <c r="E301" s="175" t="s">
        <v>599</v>
      </c>
      <c r="F301" s="176" t="s">
        <v>600</v>
      </c>
      <c r="G301" s="177" t="s">
        <v>211</v>
      </c>
      <c r="H301" s="178">
        <v>1</v>
      </c>
      <c r="I301" s="179"/>
      <c r="J301" s="180">
        <f>ROUND(I301*H301,2)</f>
        <v>0</v>
      </c>
      <c r="K301" s="176" t="s">
        <v>206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4.0000000000000002E-4</v>
      </c>
      <c r="T301" s="184">
        <f>S301*H301</f>
        <v>4.0000000000000002E-4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601</v>
      </c>
    </row>
    <row r="302" spans="1:65" s="13" customFormat="1" ht="11.25">
      <c r="B302" s="192"/>
      <c r="C302" s="193"/>
      <c r="D302" s="194" t="s">
        <v>165</v>
      </c>
      <c r="E302" s="195" t="s">
        <v>19</v>
      </c>
      <c r="F302" s="196" t="s">
        <v>602</v>
      </c>
      <c r="G302" s="193"/>
      <c r="H302" s="197">
        <v>1</v>
      </c>
      <c r="I302" s="198"/>
      <c r="J302" s="193"/>
      <c r="K302" s="193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165</v>
      </c>
      <c r="AU302" s="203" t="s">
        <v>83</v>
      </c>
      <c r="AV302" s="13" t="s">
        <v>83</v>
      </c>
      <c r="AW302" s="13" t="s">
        <v>34</v>
      </c>
      <c r="AX302" s="13" t="s">
        <v>81</v>
      </c>
      <c r="AY302" s="203" t="s">
        <v>153</v>
      </c>
    </row>
    <row r="303" spans="1:65" s="2" customFormat="1" ht="37.9" customHeight="1">
      <c r="A303" s="35"/>
      <c r="B303" s="36"/>
      <c r="C303" s="174" t="s">
        <v>603</v>
      </c>
      <c r="D303" s="174" t="s">
        <v>156</v>
      </c>
      <c r="E303" s="175" t="s">
        <v>604</v>
      </c>
      <c r="F303" s="176" t="s">
        <v>605</v>
      </c>
      <c r="G303" s="177" t="s">
        <v>159</v>
      </c>
      <c r="H303" s="178">
        <v>0.09</v>
      </c>
      <c r="I303" s="179"/>
      <c r="J303" s="180">
        <f>ROUND(I303*H303,2)</f>
        <v>0</v>
      </c>
      <c r="K303" s="176" t="s">
        <v>160</v>
      </c>
      <c r="L303" s="40"/>
      <c r="M303" s="181" t="s">
        <v>19</v>
      </c>
      <c r="N303" s="182" t="s">
        <v>44</v>
      </c>
      <c r="O303" s="65"/>
      <c r="P303" s="183">
        <f>O303*H303</f>
        <v>0</v>
      </c>
      <c r="Q303" s="183">
        <v>1.2999999999999999E-4</v>
      </c>
      <c r="R303" s="183">
        <f>Q303*H303</f>
        <v>1.1699999999999998E-5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212</v>
      </c>
      <c r="AT303" s="185" t="s">
        <v>156</v>
      </c>
      <c r="AU303" s="185" t="s">
        <v>83</v>
      </c>
      <c r="AY303" s="18" t="s">
        <v>153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81</v>
      </c>
      <c r="BK303" s="186">
        <f>ROUND(I303*H303,2)</f>
        <v>0</v>
      </c>
      <c r="BL303" s="18" t="s">
        <v>212</v>
      </c>
      <c r="BM303" s="185" t="s">
        <v>606</v>
      </c>
    </row>
    <row r="304" spans="1:65" s="2" customFormat="1" ht="11.25">
      <c r="A304" s="35"/>
      <c r="B304" s="36"/>
      <c r="C304" s="37"/>
      <c r="D304" s="187" t="s">
        <v>163</v>
      </c>
      <c r="E304" s="37"/>
      <c r="F304" s="188" t="s">
        <v>607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83</v>
      </c>
    </row>
    <row r="305" spans="1:65" s="13" customFormat="1" ht="11.25">
      <c r="B305" s="192"/>
      <c r="C305" s="193"/>
      <c r="D305" s="194" t="s">
        <v>165</v>
      </c>
      <c r="E305" s="195" t="s">
        <v>19</v>
      </c>
      <c r="F305" s="196" t="s">
        <v>608</v>
      </c>
      <c r="G305" s="193"/>
      <c r="H305" s="197">
        <v>0.09</v>
      </c>
      <c r="I305" s="198"/>
      <c r="J305" s="193"/>
      <c r="K305" s="193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165</v>
      </c>
      <c r="AU305" s="203" t="s">
        <v>83</v>
      </c>
      <c r="AV305" s="13" t="s">
        <v>83</v>
      </c>
      <c r="AW305" s="13" t="s">
        <v>34</v>
      </c>
      <c r="AX305" s="13" t="s">
        <v>81</v>
      </c>
      <c r="AY305" s="203" t="s">
        <v>153</v>
      </c>
    </row>
    <row r="306" spans="1:65" s="2" customFormat="1" ht="24.2" customHeight="1">
      <c r="A306" s="35"/>
      <c r="B306" s="36"/>
      <c r="C306" s="215" t="s">
        <v>609</v>
      </c>
      <c r="D306" s="215" t="s">
        <v>298</v>
      </c>
      <c r="E306" s="216" t="s">
        <v>610</v>
      </c>
      <c r="F306" s="217" t="s">
        <v>611</v>
      </c>
      <c r="G306" s="218" t="s">
        <v>211</v>
      </c>
      <c r="H306" s="219">
        <v>1</v>
      </c>
      <c r="I306" s="220"/>
      <c r="J306" s="221">
        <f>ROUND(I306*H306,2)</f>
        <v>0</v>
      </c>
      <c r="K306" s="217" t="s">
        <v>160</v>
      </c>
      <c r="L306" s="222"/>
      <c r="M306" s="223" t="s">
        <v>19</v>
      </c>
      <c r="N306" s="224" t="s">
        <v>44</v>
      </c>
      <c r="O306" s="65"/>
      <c r="P306" s="183">
        <f>O306*H306</f>
        <v>0</v>
      </c>
      <c r="Q306" s="183">
        <v>1.4E-3</v>
      </c>
      <c r="R306" s="183">
        <f>Q306*H306</f>
        <v>1.4E-3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302</v>
      </c>
      <c r="AT306" s="185" t="s">
        <v>298</v>
      </c>
      <c r="AU306" s="185" t="s">
        <v>83</v>
      </c>
      <c r="AY306" s="18" t="s">
        <v>153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81</v>
      </c>
      <c r="BK306" s="186">
        <f>ROUND(I306*H306,2)</f>
        <v>0</v>
      </c>
      <c r="BL306" s="18" t="s">
        <v>212</v>
      </c>
      <c r="BM306" s="185" t="s">
        <v>612</v>
      </c>
    </row>
    <row r="307" spans="1:65" s="2" customFormat="1" ht="49.15" customHeight="1">
      <c r="A307" s="35"/>
      <c r="B307" s="36"/>
      <c r="C307" s="174" t="s">
        <v>613</v>
      </c>
      <c r="D307" s="174" t="s">
        <v>156</v>
      </c>
      <c r="E307" s="175" t="s">
        <v>774</v>
      </c>
      <c r="F307" s="176" t="s">
        <v>775</v>
      </c>
      <c r="G307" s="177" t="s">
        <v>249</v>
      </c>
      <c r="H307" s="178">
        <v>1E-3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802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777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2" customFormat="1" ht="22.9" customHeight="1">
      <c r="B309" s="158"/>
      <c r="C309" s="159"/>
      <c r="D309" s="160" t="s">
        <v>72</v>
      </c>
      <c r="E309" s="172" t="s">
        <v>618</v>
      </c>
      <c r="F309" s="172" t="s">
        <v>619</v>
      </c>
      <c r="G309" s="159"/>
      <c r="H309" s="159"/>
      <c r="I309" s="162"/>
      <c r="J309" s="173">
        <f>BK309</f>
        <v>0</v>
      </c>
      <c r="K309" s="159"/>
      <c r="L309" s="164"/>
      <c r="M309" s="165"/>
      <c r="N309" s="166"/>
      <c r="O309" s="166"/>
      <c r="P309" s="167">
        <f>SUM(P310:P319)</f>
        <v>0</v>
      </c>
      <c r="Q309" s="166"/>
      <c r="R309" s="167">
        <f>SUM(R310:R319)</f>
        <v>9.5195999999999989E-2</v>
      </c>
      <c r="S309" s="166"/>
      <c r="T309" s="168">
        <f>SUM(T310:T319)</f>
        <v>0</v>
      </c>
      <c r="AR309" s="169" t="s">
        <v>83</v>
      </c>
      <c r="AT309" s="170" t="s">
        <v>72</v>
      </c>
      <c r="AU309" s="170" t="s">
        <v>81</v>
      </c>
      <c r="AY309" s="169" t="s">
        <v>153</v>
      </c>
      <c r="BK309" s="171">
        <f>SUM(BK310:BK319)</f>
        <v>0</v>
      </c>
    </row>
    <row r="310" spans="1:65" s="2" customFormat="1" ht="24.2" customHeight="1">
      <c r="A310" s="35"/>
      <c r="B310" s="36"/>
      <c r="C310" s="174" t="s">
        <v>620</v>
      </c>
      <c r="D310" s="174" t="s">
        <v>156</v>
      </c>
      <c r="E310" s="175" t="s">
        <v>621</v>
      </c>
      <c r="F310" s="176" t="s">
        <v>622</v>
      </c>
      <c r="G310" s="177" t="s">
        <v>159</v>
      </c>
      <c r="H310" s="178">
        <v>2.92</v>
      </c>
      <c r="I310" s="179"/>
      <c r="J310" s="180">
        <f>ROUND(I310*H310,2)</f>
        <v>0</v>
      </c>
      <c r="K310" s="176" t="s">
        <v>160</v>
      </c>
      <c r="L310" s="40"/>
      <c r="M310" s="181" t="s">
        <v>19</v>
      </c>
      <c r="N310" s="182" t="s">
        <v>44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212</v>
      </c>
      <c r="AT310" s="185" t="s">
        <v>156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623</v>
      </c>
    </row>
    <row r="311" spans="1:65" s="2" customFormat="1" ht="11.25">
      <c r="A311" s="35"/>
      <c r="B311" s="36"/>
      <c r="C311" s="37"/>
      <c r="D311" s="187" t="s">
        <v>163</v>
      </c>
      <c r="E311" s="37"/>
      <c r="F311" s="188" t="s">
        <v>624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163</v>
      </c>
      <c r="AU311" s="18" t="s">
        <v>83</v>
      </c>
    </row>
    <row r="312" spans="1:65" s="13" customFormat="1" ht="11.25">
      <c r="B312" s="192"/>
      <c r="C312" s="193"/>
      <c r="D312" s="194" t="s">
        <v>165</v>
      </c>
      <c r="E312" s="195" t="s">
        <v>19</v>
      </c>
      <c r="F312" s="196" t="s">
        <v>171</v>
      </c>
      <c r="G312" s="193"/>
      <c r="H312" s="197">
        <v>2.92</v>
      </c>
      <c r="I312" s="198"/>
      <c r="J312" s="193"/>
      <c r="K312" s="193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165</v>
      </c>
      <c r="AU312" s="203" t="s">
        <v>83</v>
      </c>
      <c r="AV312" s="13" t="s">
        <v>83</v>
      </c>
      <c r="AW312" s="13" t="s">
        <v>34</v>
      </c>
      <c r="AX312" s="13" t="s">
        <v>81</v>
      </c>
      <c r="AY312" s="203" t="s">
        <v>153</v>
      </c>
    </row>
    <row r="313" spans="1:65" s="2" customFormat="1" ht="16.5" customHeight="1">
      <c r="A313" s="35"/>
      <c r="B313" s="36"/>
      <c r="C313" s="174" t="s">
        <v>625</v>
      </c>
      <c r="D313" s="174" t="s">
        <v>156</v>
      </c>
      <c r="E313" s="175" t="s">
        <v>626</v>
      </c>
      <c r="F313" s="176" t="s">
        <v>627</v>
      </c>
      <c r="G313" s="177" t="s">
        <v>159</v>
      </c>
      <c r="H313" s="178">
        <v>2.92</v>
      </c>
      <c r="I313" s="179"/>
      <c r="J313" s="180">
        <f>ROUND(I313*H313,2)</f>
        <v>0</v>
      </c>
      <c r="K313" s="176" t="s">
        <v>160</v>
      </c>
      <c r="L313" s="40"/>
      <c r="M313" s="181" t="s">
        <v>19</v>
      </c>
      <c r="N313" s="182" t="s">
        <v>44</v>
      </c>
      <c r="O313" s="65"/>
      <c r="P313" s="183">
        <f>O313*H313</f>
        <v>0</v>
      </c>
      <c r="Q313" s="183">
        <v>2.9999999999999997E-4</v>
      </c>
      <c r="R313" s="183">
        <f>Q313*H313</f>
        <v>8.7599999999999993E-4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212</v>
      </c>
      <c r="AT313" s="185" t="s">
        <v>156</v>
      </c>
      <c r="AU313" s="185" t="s">
        <v>83</v>
      </c>
      <c r="AY313" s="18" t="s">
        <v>153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81</v>
      </c>
      <c r="BK313" s="186">
        <f>ROUND(I313*H313,2)</f>
        <v>0</v>
      </c>
      <c r="BL313" s="18" t="s">
        <v>212</v>
      </c>
      <c r="BM313" s="185" t="s">
        <v>628</v>
      </c>
    </row>
    <row r="314" spans="1:65" s="2" customFormat="1" ht="11.25">
      <c r="A314" s="35"/>
      <c r="B314" s="36"/>
      <c r="C314" s="37"/>
      <c r="D314" s="187" t="s">
        <v>163</v>
      </c>
      <c r="E314" s="37"/>
      <c r="F314" s="188" t="s">
        <v>629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83</v>
      </c>
    </row>
    <row r="315" spans="1:65" s="2" customFormat="1" ht="37.9" customHeight="1">
      <c r="A315" s="35"/>
      <c r="B315" s="36"/>
      <c r="C315" s="174" t="s">
        <v>630</v>
      </c>
      <c r="D315" s="174" t="s">
        <v>156</v>
      </c>
      <c r="E315" s="175" t="s">
        <v>631</v>
      </c>
      <c r="F315" s="176" t="s">
        <v>632</v>
      </c>
      <c r="G315" s="177" t="s">
        <v>159</v>
      </c>
      <c r="H315" s="178">
        <v>2.92</v>
      </c>
      <c r="I315" s="179"/>
      <c r="J315" s="180">
        <f>ROUND(I315*H315,2)</f>
        <v>0</v>
      </c>
      <c r="K315" s="176" t="s">
        <v>160</v>
      </c>
      <c r="L315" s="40"/>
      <c r="M315" s="181" t="s">
        <v>19</v>
      </c>
      <c r="N315" s="182" t="s">
        <v>44</v>
      </c>
      <c r="O315" s="65"/>
      <c r="P315" s="183">
        <f>O315*H315</f>
        <v>0</v>
      </c>
      <c r="Q315" s="183">
        <v>6.0000000000000001E-3</v>
      </c>
      <c r="R315" s="183">
        <f>Q315*H315</f>
        <v>1.7520000000000001E-2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212</v>
      </c>
      <c r="AT315" s="185" t="s">
        <v>156</v>
      </c>
      <c r="AU315" s="185" t="s">
        <v>83</v>
      </c>
      <c r="AY315" s="18" t="s">
        <v>153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81</v>
      </c>
      <c r="BK315" s="186">
        <f>ROUND(I315*H315,2)</f>
        <v>0</v>
      </c>
      <c r="BL315" s="18" t="s">
        <v>212</v>
      </c>
      <c r="BM315" s="185" t="s">
        <v>633</v>
      </c>
    </row>
    <row r="316" spans="1:65" s="2" customFormat="1" ht="11.25">
      <c r="A316" s="35"/>
      <c r="B316" s="36"/>
      <c r="C316" s="37"/>
      <c r="D316" s="187" t="s">
        <v>163</v>
      </c>
      <c r="E316" s="37"/>
      <c r="F316" s="188" t="s">
        <v>634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83</v>
      </c>
    </row>
    <row r="317" spans="1:65" s="2" customFormat="1" ht="24.2" customHeight="1">
      <c r="A317" s="35"/>
      <c r="B317" s="36"/>
      <c r="C317" s="215" t="s">
        <v>635</v>
      </c>
      <c r="D317" s="215" t="s">
        <v>298</v>
      </c>
      <c r="E317" s="216" t="s">
        <v>636</v>
      </c>
      <c r="F317" s="217" t="s">
        <v>637</v>
      </c>
      <c r="G317" s="218" t="s">
        <v>159</v>
      </c>
      <c r="H317" s="219">
        <v>4</v>
      </c>
      <c r="I317" s="220"/>
      <c r="J317" s="221">
        <f>ROUND(I317*H317,2)</f>
        <v>0</v>
      </c>
      <c r="K317" s="217" t="s">
        <v>206</v>
      </c>
      <c r="L317" s="222"/>
      <c r="M317" s="223" t="s">
        <v>19</v>
      </c>
      <c r="N317" s="224" t="s">
        <v>44</v>
      </c>
      <c r="O317" s="65"/>
      <c r="P317" s="183">
        <f>O317*H317</f>
        <v>0</v>
      </c>
      <c r="Q317" s="183">
        <v>1.9199999999999998E-2</v>
      </c>
      <c r="R317" s="183">
        <f>Q317*H317</f>
        <v>7.6799999999999993E-2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302</v>
      </c>
      <c r="AT317" s="185" t="s">
        <v>298</v>
      </c>
      <c r="AU317" s="185" t="s">
        <v>83</v>
      </c>
      <c r="AY317" s="18" t="s">
        <v>153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81</v>
      </c>
      <c r="BK317" s="186">
        <f>ROUND(I317*H317,2)</f>
        <v>0</v>
      </c>
      <c r="BL317" s="18" t="s">
        <v>212</v>
      </c>
      <c r="BM317" s="185" t="s">
        <v>638</v>
      </c>
    </row>
    <row r="318" spans="1:65" s="2" customFormat="1" ht="49.15" customHeight="1">
      <c r="A318" s="35"/>
      <c r="B318" s="36"/>
      <c r="C318" s="174" t="s">
        <v>639</v>
      </c>
      <c r="D318" s="174" t="s">
        <v>156</v>
      </c>
      <c r="E318" s="175" t="s">
        <v>778</v>
      </c>
      <c r="F318" s="176" t="s">
        <v>779</v>
      </c>
      <c r="G318" s="177" t="s">
        <v>249</v>
      </c>
      <c r="H318" s="178">
        <v>9.5000000000000001E-2</v>
      </c>
      <c r="I318" s="179"/>
      <c r="J318" s="180">
        <f>ROUND(I318*H318,2)</f>
        <v>0</v>
      </c>
      <c r="K318" s="176" t="s">
        <v>160</v>
      </c>
      <c r="L318" s="40"/>
      <c r="M318" s="181" t="s">
        <v>19</v>
      </c>
      <c r="N318" s="182" t="s">
        <v>44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212</v>
      </c>
      <c r="AT318" s="185" t="s">
        <v>156</v>
      </c>
      <c r="AU318" s="185" t="s">
        <v>83</v>
      </c>
      <c r="AY318" s="18" t="s">
        <v>153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81</v>
      </c>
      <c r="BK318" s="186">
        <f>ROUND(I318*H318,2)</f>
        <v>0</v>
      </c>
      <c r="BL318" s="18" t="s">
        <v>212</v>
      </c>
      <c r="BM318" s="185" t="s">
        <v>803</v>
      </c>
    </row>
    <row r="319" spans="1:65" s="2" customFormat="1" ht="11.25">
      <c r="A319" s="35"/>
      <c r="B319" s="36"/>
      <c r="C319" s="37"/>
      <c r="D319" s="187" t="s">
        <v>163</v>
      </c>
      <c r="E319" s="37"/>
      <c r="F319" s="188" t="s">
        <v>781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163</v>
      </c>
      <c r="AU319" s="18" t="s">
        <v>83</v>
      </c>
    </row>
    <row r="320" spans="1:65" s="12" customFormat="1" ht="22.9" customHeight="1">
      <c r="B320" s="158"/>
      <c r="C320" s="159"/>
      <c r="D320" s="160" t="s">
        <v>72</v>
      </c>
      <c r="E320" s="172" t="s">
        <v>644</v>
      </c>
      <c r="F320" s="172" t="s">
        <v>645</v>
      </c>
      <c r="G320" s="159"/>
      <c r="H320" s="159"/>
      <c r="I320" s="162"/>
      <c r="J320" s="173">
        <f>BK320</f>
        <v>0</v>
      </c>
      <c r="K320" s="159"/>
      <c r="L320" s="164"/>
      <c r="M320" s="165"/>
      <c r="N320" s="166"/>
      <c r="O320" s="166"/>
      <c r="P320" s="167">
        <f>SUM(P321:P326)</f>
        <v>0</v>
      </c>
      <c r="Q320" s="166"/>
      <c r="R320" s="167">
        <f>SUM(R321:R326)</f>
        <v>5.04E-4</v>
      </c>
      <c r="S320" s="166"/>
      <c r="T320" s="168">
        <f>SUM(T321:T326)</f>
        <v>0</v>
      </c>
      <c r="AR320" s="169" t="s">
        <v>83</v>
      </c>
      <c r="AT320" s="170" t="s">
        <v>72</v>
      </c>
      <c r="AU320" s="170" t="s">
        <v>81</v>
      </c>
      <c r="AY320" s="169" t="s">
        <v>153</v>
      </c>
      <c r="BK320" s="171">
        <f>SUM(BK321:BK326)</f>
        <v>0</v>
      </c>
    </row>
    <row r="321" spans="1:65" s="2" customFormat="1" ht="21.75" customHeight="1">
      <c r="A321" s="35"/>
      <c r="B321" s="36"/>
      <c r="C321" s="174" t="s">
        <v>646</v>
      </c>
      <c r="D321" s="174" t="s">
        <v>156</v>
      </c>
      <c r="E321" s="175" t="s">
        <v>647</v>
      </c>
      <c r="F321" s="176" t="s">
        <v>648</v>
      </c>
      <c r="G321" s="177" t="s">
        <v>205</v>
      </c>
      <c r="H321" s="178">
        <v>1.2</v>
      </c>
      <c r="I321" s="179"/>
      <c r="J321" s="180">
        <f>ROUND(I321*H321,2)</f>
        <v>0</v>
      </c>
      <c r="K321" s="176" t="s">
        <v>160</v>
      </c>
      <c r="L321" s="40"/>
      <c r="M321" s="181" t="s">
        <v>19</v>
      </c>
      <c r="N321" s="182" t="s">
        <v>44</v>
      </c>
      <c r="O321" s="65"/>
      <c r="P321" s="183">
        <f>O321*H321</f>
        <v>0</v>
      </c>
      <c r="Q321" s="183">
        <v>4.0000000000000003E-5</v>
      </c>
      <c r="R321" s="183">
        <f>Q321*H321</f>
        <v>4.8000000000000001E-5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212</v>
      </c>
      <c r="AT321" s="185" t="s">
        <v>156</v>
      </c>
      <c r="AU321" s="185" t="s">
        <v>83</v>
      </c>
      <c r="AY321" s="18" t="s">
        <v>153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81</v>
      </c>
      <c r="BK321" s="186">
        <f>ROUND(I321*H321,2)</f>
        <v>0</v>
      </c>
      <c r="BL321" s="18" t="s">
        <v>212</v>
      </c>
      <c r="BM321" s="185" t="s">
        <v>649</v>
      </c>
    </row>
    <row r="322" spans="1:65" s="2" customFormat="1" ht="11.25">
      <c r="A322" s="35"/>
      <c r="B322" s="36"/>
      <c r="C322" s="37"/>
      <c r="D322" s="187" t="s">
        <v>163</v>
      </c>
      <c r="E322" s="37"/>
      <c r="F322" s="188" t="s">
        <v>650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163</v>
      </c>
      <c r="AU322" s="18" t="s">
        <v>83</v>
      </c>
    </row>
    <row r="323" spans="1:65" s="13" customFormat="1" ht="11.25">
      <c r="B323" s="192"/>
      <c r="C323" s="193"/>
      <c r="D323" s="194" t="s">
        <v>165</v>
      </c>
      <c r="E323" s="195" t="s">
        <v>19</v>
      </c>
      <c r="F323" s="196" t="s">
        <v>651</v>
      </c>
      <c r="G323" s="193"/>
      <c r="H323" s="197">
        <v>1.2</v>
      </c>
      <c r="I323" s="198"/>
      <c r="J323" s="193"/>
      <c r="K323" s="193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165</v>
      </c>
      <c r="AU323" s="203" t="s">
        <v>83</v>
      </c>
      <c r="AV323" s="13" t="s">
        <v>83</v>
      </c>
      <c r="AW323" s="13" t="s">
        <v>34</v>
      </c>
      <c r="AX323" s="13" t="s">
        <v>81</v>
      </c>
      <c r="AY323" s="203" t="s">
        <v>153</v>
      </c>
    </row>
    <row r="324" spans="1:65" s="2" customFormat="1" ht="24.2" customHeight="1">
      <c r="A324" s="35"/>
      <c r="B324" s="36"/>
      <c r="C324" s="215" t="s">
        <v>652</v>
      </c>
      <c r="D324" s="215" t="s">
        <v>298</v>
      </c>
      <c r="E324" s="216" t="s">
        <v>653</v>
      </c>
      <c r="F324" s="217" t="s">
        <v>654</v>
      </c>
      <c r="G324" s="218" t="s">
        <v>205</v>
      </c>
      <c r="H324" s="219">
        <v>1.2</v>
      </c>
      <c r="I324" s="220"/>
      <c r="J324" s="221">
        <f>ROUND(I324*H324,2)</f>
        <v>0</v>
      </c>
      <c r="K324" s="217" t="s">
        <v>160</v>
      </c>
      <c r="L324" s="222"/>
      <c r="M324" s="223" t="s">
        <v>19</v>
      </c>
      <c r="N324" s="224" t="s">
        <v>44</v>
      </c>
      <c r="O324" s="65"/>
      <c r="P324" s="183">
        <f>O324*H324</f>
        <v>0</v>
      </c>
      <c r="Q324" s="183">
        <v>3.8000000000000002E-4</v>
      </c>
      <c r="R324" s="183">
        <f>Q324*H324</f>
        <v>4.5600000000000003E-4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302</v>
      </c>
      <c r="AT324" s="185" t="s">
        <v>298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655</v>
      </c>
    </row>
    <row r="325" spans="1:65" s="2" customFormat="1" ht="49.15" customHeight="1">
      <c r="A325" s="35"/>
      <c r="B325" s="36"/>
      <c r="C325" s="174" t="s">
        <v>656</v>
      </c>
      <c r="D325" s="174" t="s">
        <v>156</v>
      </c>
      <c r="E325" s="175" t="s">
        <v>782</v>
      </c>
      <c r="F325" s="176" t="s">
        <v>783</v>
      </c>
      <c r="G325" s="177" t="s">
        <v>249</v>
      </c>
      <c r="H325" s="178">
        <v>1E-3</v>
      </c>
      <c r="I325" s="179"/>
      <c r="J325" s="180">
        <f>ROUND(I325*H325,2)</f>
        <v>0</v>
      </c>
      <c r="K325" s="176" t="s">
        <v>160</v>
      </c>
      <c r="L325" s="40"/>
      <c r="M325" s="181" t="s">
        <v>19</v>
      </c>
      <c r="N325" s="182" t="s">
        <v>44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212</v>
      </c>
      <c r="AT325" s="185" t="s">
        <v>156</v>
      </c>
      <c r="AU325" s="185" t="s">
        <v>83</v>
      </c>
      <c r="AY325" s="18" t="s">
        <v>153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81</v>
      </c>
      <c r="BK325" s="186">
        <f>ROUND(I325*H325,2)</f>
        <v>0</v>
      </c>
      <c r="BL325" s="18" t="s">
        <v>212</v>
      </c>
      <c r="BM325" s="185" t="s">
        <v>804</v>
      </c>
    </row>
    <row r="326" spans="1:65" s="2" customFormat="1" ht="11.25">
      <c r="A326" s="35"/>
      <c r="B326" s="36"/>
      <c r="C326" s="37"/>
      <c r="D326" s="187" t="s">
        <v>163</v>
      </c>
      <c r="E326" s="37"/>
      <c r="F326" s="188" t="s">
        <v>785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163</v>
      </c>
      <c r="AU326" s="18" t="s">
        <v>83</v>
      </c>
    </row>
    <row r="327" spans="1:65" s="12" customFormat="1" ht="22.9" customHeight="1">
      <c r="B327" s="158"/>
      <c r="C327" s="159"/>
      <c r="D327" s="160" t="s">
        <v>72</v>
      </c>
      <c r="E327" s="172" t="s">
        <v>661</v>
      </c>
      <c r="F327" s="172" t="s">
        <v>662</v>
      </c>
      <c r="G327" s="159"/>
      <c r="H327" s="159"/>
      <c r="I327" s="162"/>
      <c r="J327" s="173">
        <f>BK327</f>
        <v>0</v>
      </c>
      <c r="K327" s="159"/>
      <c r="L327" s="164"/>
      <c r="M327" s="165"/>
      <c r="N327" s="166"/>
      <c r="O327" s="166"/>
      <c r="P327" s="167">
        <f>SUM(P328:P344)</f>
        <v>0</v>
      </c>
      <c r="Q327" s="166"/>
      <c r="R327" s="167">
        <f>SUM(R328:R344)</f>
        <v>0.69312680000000004</v>
      </c>
      <c r="S327" s="166"/>
      <c r="T327" s="168">
        <f>SUM(T328:T344)</f>
        <v>0</v>
      </c>
      <c r="AR327" s="169" t="s">
        <v>83</v>
      </c>
      <c r="AT327" s="170" t="s">
        <v>72</v>
      </c>
      <c r="AU327" s="170" t="s">
        <v>81</v>
      </c>
      <c r="AY327" s="169" t="s">
        <v>153</v>
      </c>
      <c r="BK327" s="171">
        <f>SUM(BK328:BK344)</f>
        <v>0</v>
      </c>
    </row>
    <row r="328" spans="1:65" s="2" customFormat="1" ht="24.2" customHeight="1">
      <c r="A328" s="35"/>
      <c r="B328" s="36"/>
      <c r="C328" s="174" t="s">
        <v>663</v>
      </c>
      <c r="D328" s="174" t="s">
        <v>156</v>
      </c>
      <c r="E328" s="175" t="s">
        <v>664</v>
      </c>
      <c r="F328" s="176" t="s">
        <v>665</v>
      </c>
      <c r="G328" s="177" t="s">
        <v>159</v>
      </c>
      <c r="H328" s="178">
        <v>16.96</v>
      </c>
      <c r="I328" s="179"/>
      <c r="J328" s="180">
        <f>ROUND(I328*H328,2)</f>
        <v>0</v>
      </c>
      <c r="K328" s="176" t="s">
        <v>160</v>
      </c>
      <c r="L328" s="40"/>
      <c r="M328" s="181" t="s">
        <v>19</v>
      </c>
      <c r="N328" s="182" t="s">
        <v>44</v>
      </c>
      <c r="O328" s="65"/>
      <c r="P328" s="183">
        <f>O328*H328</f>
        <v>0</v>
      </c>
      <c r="Q328" s="183">
        <v>2.0480000000000002E-2</v>
      </c>
      <c r="R328" s="183">
        <f>Q328*H328</f>
        <v>0.34734080000000006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212</v>
      </c>
      <c r="AT328" s="185" t="s">
        <v>156</v>
      </c>
      <c r="AU328" s="185" t="s">
        <v>83</v>
      </c>
      <c r="AY328" s="18" t="s">
        <v>153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81</v>
      </c>
      <c r="BK328" s="186">
        <f>ROUND(I328*H328,2)</f>
        <v>0</v>
      </c>
      <c r="BL328" s="18" t="s">
        <v>212</v>
      </c>
      <c r="BM328" s="185" t="s">
        <v>666</v>
      </c>
    </row>
    <row r="329" spans="1:65" s="2" customFormat="1" ht="11.25">
      <c r="A329" s="35"/>
      <c r="B329" s="36"/>
      <c r="C329" s="37"/>
      <c r="D329" s="187" t="s">
        <v>163</v>
      </c>
      <c r="E329" s="37"/>
      <c r="F329" s="188" t="s">
        <v>667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163</v>
      </c>
      <c r="AU329" s="18" t="s">
        <v>83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221</v>
      </c>
      <c r="G330" s="193"/>
      <c r="H330" s="197">
        <v>3.9780000000000002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222</v>
      </c>
      <c r="G331" s="193"/>
      <c r="H331" s="197">
        <v>7.78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3" customFormat="1" ht="11.25">
      <c r="B332" s="192"/>
      <c r="C332" s="193"/>
      <c r="D332" s="194" t="s">
        <v>165</v>
      </c>
      <c r="E332" s="195" t="s">
        <v>19</v>
      </c>
      <c r="F332" s="196" t="s">
        <v>223</v>
      </c>
      <c r="G332" s="193"/>
      <c r="H332" s="197">
        <v>5.202</v>
      </c>
      <c r="I332" s="198"/>
      <c r="J332" s="193"/>
      <c r="K332" s="193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165</v>
      </c>
      <c r="AU332" s="203" t="s">
        <v>83</v>
      </c>
      <c r="AV332" s="13" t="s">
        <v>83</v>
      </c>
      <c r="AW332" s="13" t="s">
        <v>34</v>
      </c>
      <c r="AX332" s="13" t="s">
        <v>73</v>
      </c>
      <c r="AY332" s="203" t="s">
        <v>153</v>
      </c>
    </row>
    <row r="333" spans="1:65" s="14" customFormat="1" ht="11.25">
      <c r="B333" s="204"/>
      <c r="C333" s="205"/>
      <c r="D333" s="194" t="s">
        <v>165</v>
      </c>
      <c r="E333" s="206" t="s">
        <v>19</v>
      </c>
      <c r="F333" s="207" t="s">
        <v>184</v>
      </c>
      <c r="G333" s="205"/>
      <c r="H333" s="208">
        <v>16.96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165</v>
      </c>
      <c r="AU333" s="214" t="s">
        <v>83</v>
      </c>
      <c r="AV333" s="14" t="s">
        <v>161</v>
      </c>
      <c r="AW333" s="14" t="s">
        <v>34</v>
      </c>
      <c r="AX333" s="14" t="s">
        <v>81</v>
      </c>
      <c r="AY333" s="214" t="s">
        <v>153</v>
      </c>
    </row>
    <row r="334" spans="1:65" s="2" customFormat="1" ht="16.5" customHeight="1">
      <c r="A334" s="35"/>
      <c r="B334" s="36"/>
      <c r="C334" s="174" t="s">
        <v>668</v>
      </c>
      <c r="D334" s="174" t="s">
        <v>156</v>
      </c>
      <c r="E334" s="175" t="s">
        <v>669</v>
      </c>
      <c r="F334" s="176" t="s">
        <v>670</v>
      </c>
      <c r="G334" s="177" t="s">
        <v>159</v>
      </c>
      <c r="H334" s="178">
        <v>16.96</v>
      </c>
      <c r="I334" s="179"/>
      <c r="J334" s="180">
        <f>ROUND(I334*H334,2)</f>
        <v>0</v>
      </c>
      <c r="K334" s="176" t="s">
        <v>160</v>
      </c>
      <c r="L334" s="40"/>
      <c r="M334" s="181" t="s">
        <v>19</v>
      </c>
      <c r="N334" s="182" t="s">
        <v>44</v>
      </c>
      <c r="O334" s="65"/>
      <c r="P334" s="183">
        <f>O334*H334</f>
        <v>0</v>
      </c>
      <c r="Q334" s="183">
        <v>2.9999999999999997E-4</v>
      </c>
      <c r="R334" s="183">
        <f>Q334*H334</f>
        <v>5.0879999999999996E-3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212</v>
      </c>
      <c r="AT334" s="185" t="s">
        <v>156</v>
      </c>
      <c r="AU334" s="185" t="s">
        <v>83</v>
      </c>
      <c r="AY334" s="18" t="s">
        <v>153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81</v>
      </c>
      <c r="BK334" s="186">
        <f>ROUND(I334*H334,2)</f>
        <v>0</v>
      </c>
      <c r="BL334" s="18" t="s">
        <v>212</v>
      </c>
      <c r="BM334" s="185" t="s">
        <v>671</v>
      </c>
    </row>
    <row r="335" spans="1:65" s="2" customFormat="1" ht="11.25">
      <c r="A335" s="35"/>
      <c r="B335" s="36"/>
      <c r="C335" s="37"/>
      <c r="D335" s="187" t="s">
        <v>163</v>
      </c>
      <c r="E335" s="37"/>
      <c r="F335" s="188" t="s">
        <v>672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163</v>
      </c>
      <c r="AU335" s="18" t="s">
        <v>83</v>
      </c>
    </row>
    <row r="336" spans="1:65" s="2" customFormat="1" ht="33" customHeight="1">
      <c r="A336" s="35"/>
      <c r="B336" s="36"/>
      <c r="C336" s="174" t="s">
        <v>673</v>
      </c>
      <c r="D336" s="174" t="s">
        <v>156</v>
      </c>
      <c r="E336" s="175" t="s">
        <v>674</v>
      </c>
      <c r="F336" s="176" t="s">
        <v>675</v>
      </c>
      <c r="G336" s="177" t="s">
        <v>205</v>
      </c>
      <c r="H336" s="178">
        <v>9.89</v>
      </c>
      <c r="I336" s="179"/>
      <c r="J336" s="180">
        <f>ROUND(I336*H336,2)</f>
        <v>0</v>
      </c>
      <c r="K336" s="176" t="s">
        <v>160</v>
      </c>
      <c r="L336" s="40"/>
      <c r="M336" s="181" t="s">
        <v>19</v>
      </c>
      <c r="N336" s="182" t="s">
        <v>44</v>
      </c>
      <c r="O336" s="65"/>
      <c r="P336" s="183">
        <f>O336*H336</f>
        <v>0</v>
      </c>
      <c r="Q336" s="183">
        <v>2.0000000000000001E-4</v>
      </c>
      <c r="R336" s="183">
        <f>Q336*H336</f>
        <v>1.9780000000000002E-3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212</v>
      </c>
      <c r="AT336" s="185" t="s">
        <v>156</v>
      </c>
      <c r="AU336" s="185" t="s">
        <v>83</v>
      </c>
      <c r="AY336" s="18" t="s">
        <v>153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81</v>
      </c>
      <c r="BK336" s="186">
        <f>ROUND(I336*H336,2)</f>
        <v>0</v>
      </c>
      <c r="BL336" s="18" t="s">
        <v>212</v>
      </c>
      <c r="BM336" s="185" t="s">
        <v>676</v>
      </c>
    </row>
    <row r="337" spans="1:65" s="2" customFormat="1" ht="11.25">
      <c r="A337" s="35"/>
      <c r="B337" s="36"/>
      <c r="C337" s="37"/>
      <c r="D337" s="187" t="s">
        <v>163</v>
      </c>
      <c r="E337" s="37"/>
      <c r="F337" s="188" t="s">
        <v>677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163</v>
      </c>
      <c r="AU337" s="18" t="s">
        <v>83</v>
      </c>
    </row>
    <row r="338" spans="1:65" s="13" customFormat="1" ht="11.25">
      <c r="B338" s="192"/>
      <c r="C338" s="193"/>
      <c r="D338" s="194" t="s">
        <v>165</v>
      </c>
      <c r="E338" s="195" t="s">
        <v>19</v>
      </c>
      <c r="F338" s="196" t="s">
        <v>678</v>
      </c>
      <c r="G338" s="193"/>
      <c r="H338" s="197">
        <v>9.89</v>
      </c>
      <c r="I338" s="198"/>
      <c r="J338" s="193"/>
      <c r="K338" s="193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165</v>
      </c>
      <c r="AU338" s="203" t="s">
        <v>83</v>
      </c>
      <c r="AV338" s="13" t="s">
        <v>83</v>
      </c>
      <c r="AW338" s="13" t="s">
        <v>34</v>
      </c>
      <c r="AX338" s="13" t="s">
        <v>81</v>
      </c>
      <c r="AY338" s="203" t="s">
        <v>153</v>
      </c>
    </row>
    <row r="339" spans="1:65" s="2" customFormat="1" ht="16.5" customHeight="1">
      <c r="A339" s="35"/>
      <c r="B339" s="36"/>
      <c r="C339" s="215" t="s">
        <v>679</v>
      </c>
      <c r="D339" s="215" t="s">
        <v>298</v>
      </c>
      <c r="E339" s="216" t="s">
        <v>680</v>
      </c>
      <c r="F339" s="217" t="s">
        <v>681</v>
      </c>
      <c r="G339" s="218" t="s">
        <v>205</v>
      </c>
      <c r="H339" s="219">
        <v>12</v>
      </c>
      <c r="I339" s="220"/>
      <c r="J339" s="221">
        <f>ROUND(I339*H339,2)</f>
        <v>0</v>
      </c>
      <c r="K339" s="217" t="s">
        <v>206</v>
      </c>
      <c r="L339" s="222"/>
      <c r="M339" s="223" t="s">
        <v>19</v>
      </c>
      <c r="N339" s="224" t="s">
        <v>44</v>
      </c>
      <c r="O339" s="65"/>
      <c r="P339" s="183">
        <f>O339*H339</f>
        <v>0</v>
      </c>
      <c r="Q339" s="183">
        <v>8.0000000000000007E-5</v>
      </c>
      <c r="R339" s="183">
        <f>Q339*H339</f>
        <v>9.6000000000000013E-4</v>
      </c>
      <c r="S339" s="183">
        <v>0</v>
      </c>
      <c r="T339" s="18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302</v>
      </c>
      <c r="AT339" s="185" t="s">
        <v>298</v>
      </c>
      <c r="AU339" s="185" t="s">
        <v>83</v>
      </c>
      <c r="AY339" s="18" t="s">
        <v>153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8" t="s">
        <v>81</v>
      </c>
      <c r="BK339" s="186">
        <f>ROUND(I339*H339,2)</f>
        <v>0</v>
      </c>
      <c r="BL339" s="18" t="s">
        <v>212</v>
      </c>
      <c r="BM339" s="185" t="s">
        <v>682</v>
      </c>
    </row>
    <row r="340" spans="1:65" s="2" customFormat="1" ht="37.9" customHeight="1">
      <c r="A340" s="35"/>
      <c r="B340" s="36"/>
      <c r="C340" s="174" t="s">
        <v>683</v>
      </c>
      <c r="D340" s="174" t="s">
        <v>156</v>
      </c>
      <c r="E340" s="175" t="s">
        <v>684</v>
      </c>
      <c r="F340" s="176" t="s">
        <v>685</v>
      </c>
      <c r="G340" s="177" t="s">
        <v>159</v>
      </c>
      <c r="H340" s="178">
        <v>16.96</v>
      </c>
      <c r="I340" s="179"/>
      <c r="J340" s="180">
        <f>ROUND(I340*H340,2)</f>
        <v>0</v>
      </c>
      <c r="K340" s="176" t="s">
        <v>160</v>
      </c>
      <c r="L340" s="40"/>
      <c r="M340" s="181" t="s">
        <v>19</v>
      </c>
      <c r="N340" s="182" t="s">
        <v>44</v>
      </c>
      <c r="O340" s="65"/>
      <c r="P340" s="183">
        <f>O340*H340</f>
        <v>0</v>
      </c>
      <c r="Q340" s="183">
        <v>6.0000000000000001E-3</v>
      </c>
      <c r="R340" s="183">
        <f>Q340*H340</f>
        <v>0.10176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212</v>
      </c>
      <c r="AT340" s="185" t="s">
        <v>156</v>
      </c>
      <c r="AU340" s="185" t="s">
        <v>83</v>
      </c>
      <c r="AY340" s="18" t="s">
        <v>153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81</v>
      </c>
      <c r="BK340" s="186">
        <f>ROUND(I340*H340,2)</f>
        <v>0</v>
      </c>
      <c r="BL340" s="18" t="s">
        <v>212</v>
      </c>
      <c r="BM340" s="185" t="s">
        <v>686</v>
      </c>
    </row>
    <row r="341" spans="1:65" s="2" customFormat="1" ht="11.25">
      <c r="A341" s="35"/>
      <c r="B341" s="36"/>
      <c r="C341" s="37"/>
      <c r="D341" s="187" t="s">
        <v>163</v>
      </c>
      <c r="E341" s="37"/>
      <c r="F341" s="188" t="s">
        <v>687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163</v>
      </c>
      <c r="AU341" s="18" t="s">
        <v>83</v>
      </c>
    </row>
    <row r="342" spans="1:65" s="2" customFormat="1" ht="24.2" customHeight="1">
      <c r="A342" s="35"/>
      <c r="B342" s="36"/>
      <c r="C342" s="215" t="s">
        <v>688</v>
      </c>
      <c r="D342" s="215" t="s">
        <v>298</v>
      </c>
      <c r="E342" s="216" t="s">
        <v>689</v>
      </c>
      <c r="F342" s="217" t="s">
        <v>690</v>
      </c>
      <c r="G342" s="218" t="s">
        <v>159</v>
      </c>
      <c r="H342" s="219">
        <v>20</v>
      </c>
      <c r="I342" s="220"/>
      <c r="J342" s="221">
        <f>ROUND(I342*H342,2)</f>
        <v>0</v>
      </c>
      <c r="K342" s="217" t="s">
        <v>206</v>
      </c>
      <c r="L342" s="222"/>
      <c r="M342" s="223" t="s">
        <v>19</v>
      </c>
      <c r="N342" s="224" t="s">
        <v>44</v>
      </c>
      <c r="O342" s="65"/>
      <c r="P342" s="183">
        <f>O342*H342</f>
        <v>0</v>
      </c>
      <c r="Q342" s="183">
        <v>1.18E-2</v>
      </c>
      <c r="R342" s="183">
        <f>Q342*H342</f>
        <v>0.23599999999999999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302</v>
      </c>
      <c r="AT342" s="185" t="s">
        <v>298</v>
      </c>
      <c r="AU342" s="185" t="s">
        <v>83</v>
      </c>
      <c r="AY342" s="18" t="s">
        <v>153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81</v>
      </c>
      <c r="BK342" s="186">
        <f>ROUND(I342*H342,2)</f>
        <v>0</v>
      </c>
      <c r="BL342" s="18" t="s">
        <v>212</v>
      </c>
      <c r="BM342" s="185" t="s">
        <v>691</v>
      </c>
    </row>
    <row r="343" spans="1:65" s="2" customFormat="1" ht="49.15" customHeight="1">
      <c r="A343" s="35"/>
      <c r="B343" s="36"/>
      <c r="C343" s="174" t="s">
        <v>692</v>
      </c>
      <c r="D343" s="174" t="s">
        <v>156</v>
      </c>
      <c r="E343" s="175" t="s">
        <v>786</v>
      </c>
      <c r="F343" s="176" t="s">
        <v>787</v>
      </c>
      <c r="G343" s="177" t="s">
        <v>249</v>
      </c>
      <c r="H343" s="178">
        <v>0.69299999999999995</v>
      </c>
      <c r="I343" s="179"/>
      <c r="J343" s="180">
        <f>ROUND(I343*H343,2)</f>
        <v>0</v>
      </c>
      <c r="K343" s="176" t="s">
        <v>160</v>
      </c>
      <c r="L343" s="40"/>
      <c r="M343" s="181" t="s">
        <v>19</v>
      </c>
      <c r="N343" s="182" t="s">
        <v>44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212</v>
      </c>
      <c r="AT343" s="185" t="s">
        <v>156</v>
      </c>
      <c r="AU343" s="185" t="s">
        <v>83</v>
      </c>
      <c r="AY343" s="18" t="s">
        <v>153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81</v>
      </c>
      <c r="BK343" s="186">
        <f>ROUND(I343*H343,2)</f>
        <v>0</v>
      </c>
      <c r="BL343" s="18" t="s">
        <v>212</v>
      </c>
      <c r="BM343" s="185" t="s">
        <v>805</v>
      </c>
    </row>
    <row r="344" spans="1:65" s="2" customFormat="1" ht="11.25">
      <c r="A344" s="35"/>
      <c r="B344" s="36"/>
      <c r="C344" s="37"/>
      <c r="D344" s="187" t="s">
        <v>163</v>
      </c>
      <c r="E344" s="37"/>
      <c r="F344" s="188" t="s">
        <v>789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163</v>
      </c>
      <c r="AU344" s="18" t="s">
        <v>83</v>
      </c>
    </row>
    <row r="345" spans="1:65" s="12" customFormat="1" ht="22.9" customHeight="1">
      <c r="B345" s="158"/>
      <c r="C345" s="159"/>
      <c r="D345" s="160" t="s">
        <v>72</v>
      </c>
      <c r="E345" s="172" t="s">
        <v>697</v>
      </c>
      <c r="F345" s="172" t="s">
        <v>698</v>
      </c>
      <c r="G345" s="159"/>
      <c r="H345" s="159"/>
      <c r="I345" s="162"/>
      <c r="J345" s="173">
        <f>BK345</f>
        <v>0</v>
      </c>
      <c r="K345" s="159"/>
      <c r="L345" s="164"/>
      <c r="M345" s="165"/>
      <c r="N345" s="166"/>
      <c r="O345" s="166"/>
      <c r="P345" s="167">
        <f>SUM(P346:P354)</f>
        <v>0</v>
      </c>
      <c r="Q345" s="166"/>
      <c r="R345" s="167">
        <f>SUM(R346:R354)</f>
        <v>1.5731999999999999E-3</v>
      </c>
      <c r="S345" s="166"/>
      <c r="T345" s="168">
        <f>SUM(T346:T354)</f>
        <v>0</v>
      </c>
      <c r="AR345" s="169" t="s">
        <v>83</v>
      </c>
      <c r="AT345" s="170" t="s">
        <v>72</v>
      </c>
      <c r="AU345" s="170" t="s">
        <v>81</v>
      </c>
      <c r="AY345" s="169" t="s">
        <v>153</v>
      </c>
      <c r="BK345" s="171">
        <f>SUM(BK346:BK354)</f>
        <v>0</v>
      </c>
    </row>
    <row r="346" spans="1:65" s="2" customFormat="1" ht="24.2" customHeight="1">
      <c r="A346" s="35"/>
      <c r="B346" s="36"/>
      <c r="C346" s="174" t="s">
        <v>699</v>
      </c>
      <c r="D346" s="174" t="s">
        <v>156</v>
      </c>
      <c r="E346" s="175" t="s">
        <v>700</v>
      </c>
      <c r="F346" s="176" t="s">
        <v>701</v>
      </c>
      <c r="G346" s="177" t="s">
        <v>159</v>
      </c>
      <c r="H346" s="178">
        <v>4.1399999999999997</v>
      </c>
      <c r="I346" s="179"/>
      <c r="J346" s="180">
        <f>ROUND(I346*H346,2)</f>
        <v>0</v>
      </c>
      <c r="K346" s="176" t="s">
        <v>160</v>
      </c>
      <c r="L346" s="40"/>
      <c r="M346" s="181" t="s">
        <v>19</v>
      </c>
      <c r="N346" s="182" t="s">
        <v>44</v>
      </c>
      <c r="O346" s="65"/>
      <c r="P346" s="183">
        <f>O346*H346</f>
        <v>0</v>
      </c>
      <c r="Q346" s="183">
        <v>2.0000000000000002E-5</v>
      </c>
      <c r="R346" s="183">
        <f>Q346*H346</f>
        <v>8.2800000000000007E-5</v>
      </c>
      <c r="S346" s="183">
        <v>0</v>
      </c>
      <c r="T346" s="18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5" t="s">
        <v>212</v>
      </c>
      <c r="AT346" s="185" t="s">
        <v>156</v>
      </c>
      <c r="AU346" s="185" t="s">
        <v>83</v>
      </c>
      <c r="AY346" s="18" t="s">
        <v>153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8" t="s">
        <v>81</v>
      </c>
      <c r="BK346" s="186">
        <f>ROUND(I346*H346,2)</f>
        <v>0</v>
      </c>
      <c r="BL346" s="18" t="s">
        <v>212</v>
      </c>
      <c r="BM346" s="185" t="s">
        <v>702</v>
      </c>
    </row>
    <row r="347" spans="1:65" s="2" customFormat="1" ht="11.25">
      <c r="A347" s="35"/>
      <c r="B347" s="36"/>
      <c r="C347" s="37"/>
      <c r="D347" s="187" t="s">
        <v>163</v>
      </c>
      <c r="E347" s="37"/>
      <c r="F347" s="188" t="s">
        <v>703</v>
      </c>
      <c r="G347" s="37"/>
      <c r="H347" s="37"/>
      <c r="I347" s="189"/>
      <c r="J347" s="37"/>
      <c r="K347" s="37"/>
      <c r="L347" s="40"/>
      <c r="M347" s="190"/>
      <c r="N347" s="191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163</v>
      </c>
      <c r="AU347" s="18" t="s">
        <v>83</v>
      </c>
    </row>
    <row r="348" spans="1:65" s="13" customFormat="1" ht="11.25">
      <c r="B348" s="192"/>
      <c r="C348" s="193"/>
      <c r="D348" s="194" t="s">
        <v>165</v>
      </c>
      <c r="E348" s="195" t="s">
        <v>19</v>
      </c>
      <c r="F348" s="196" t="s">
        <v>704</v>
      </c>
      <c r="G348" s="193"/>
      <c r="H348" s="197">
        <v>4.1399999999999997</v>
      </c>
      <c r="I348" s="198"/>
      <c r="J348" s="193"/>
      <c r="K348" s="193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165</v>
      </c>
      <c r="AU348" s="203" t="s">
        <v>83</v>
      </c>
      <c r="AV348" s="13" t="s">
        <v>83</v>
      </c>
      <c r="AW348" s="13" t="s">
        <v>34</v>
      </c>
      <c r="AX348" s="13" t="s">
        <v>81</v>
      </c>
      <c r="AY348" s="203" t="s">
        <v>153</v>
      </c>
    </row>
    <row r="349" spans="1:65" s="2" customFormat="1" ht="37.9" customHeight="1">
      <c r="A349" s="35"/>
      <c r="B349" s="36"/>
      <c r="C349" s="174" t="s">
        <v>705</v>
      </c>
      <c r="D349" s="174" t="s">
        <v>156</v>
      </c>
      <c r="E349" s="175" t="s">
        <v>706</v>
      </c>
      <c r="F349" s="176" t="s">
        <v>707</v>
      </c>
      <c r="G349" s="177" t="s">
        <v>159</v>
      </c>
      <c r="H349" s="178">
        <v>4.1399999999999997</v>
      </c>
      <c r="I349" s="179"/>
      <c r="J349" s="180">
        <f>ROUND(I349*H349,2)</f>
        <v>0</v>
      </c>
      <c r="K349" s="176" t="s">
        <v>160</v>
      </c>
      <c r="L349" s="40"/>
      <c r="M349" s="181" t="s">
        <v>19</v>
      </c>
      <c r="N349" s="182" t="s">
        <v>44</v>
      </c>
      <c r="O349" s="65"/>
      <c r="P349" s="183">
        <f>O349*H349</f>
        <v>0</v>
      </c>
      <c r="Q349" s="183">
        <v>6.9999999999999994E-5</v>
      </c>
      <c r="R349" s="183">
        <f>Q349*H349</f>
        <v>2.8979999999999994E-4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212</v>
      </c>
      <c r="AT349" s="185" t="s">
        <v>156</v>
      </c>
      <c r="AU349" s="185" t="s">
        <v>83</v>
      </c>
      <c r="AY349" s="18" t="s">
        <v>153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81</v>
      </c>
      <c r="BK349" s="186">
        <f>ROUND(I349*H349,2)</f>
        <v>0</v>
      </c>
      <c r="BL349" s="18" t="s">
        <v>212</v>
      </c>
      <c r="BM349" s="185" t="s">
        <v>708</v>
      </c>
    </row>
    <row r="350" spans="1:65" s="2" customFormat="1" ht="11.25">
      <c r="A350" s="35"/>
      <c r="B350" s="36"/>
      <c r="C350" s="37"/>
      <c r="D350" s="187" t="s">
        <v>163</v>
      </c>
      <c r="E350" s="37"/>
      <c r="F350" s="188" t="s">
        <v>709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83</v>
      </c>
    </row>
    <row r="351" spans="1:65" s="2" customFormat="1" ht="24.2" customHeight="1">
      <c r="A351" s="35"/>
      <c r="B351" s="36"/>
      <c r="C351" s="174" t="s">
        <v>710</v>
      </c>
      <c r="D351" s="174" t="s">
        <v>156</v>
      </c>
      <c r="E351" s="175" t="s">
        <v>711</v>
      </c>
      <c r="F351" s="176" t="s">
        <v>712</v>
      </c>
      <c r="G351" s="177" t="s">
        <v>159</v>
      </c>
      <c r="H351" s="178">
        <v>4.1399999999999997</v>
      </c>
      <c r="I351" s="179"/>
      <c r="J351" s="180">
        <f>ROUND(I351*H351,2)</f>
        <v>0</v>
      </c>
      <c r="K351" s="176" t="s">
        <v>160</v>
      </c>
      <c r="L351" s="40"/>
      <c r="M351" s="181" t="s">
        <v>19</v>
      </c>
      <c r="N351" s="182" t="s">
        <v>44</v>
      </c>
      <c r="O351" s="65"/>
      <c r="P351" s="183">
        <f>O351*H351</f>
        <v>0</v>
      </c>
      <c r="Q351" s="183">
        <v>1.7000000000000001E-4</v>
      </c>
      <c r="R351" s="183">
        <f>Q351*H351</f>
        <v>7.0379999999999998E-4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212</v>
      </c>
      <c r="AT351" s="185" t="s">
        <v>156</v>
      </c>
      <c r="AU351" s="185" t="s">
        <v>83</v>
      </c>
      <c r="AY351" s="18" t="s">
        <v>153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81</v>
      </c>
      <c r="BK351" s="186">
        <f>ROUND(I351*H351,2)</f>
        <v>0</v>
      </c>
      <c r="BL351" s="18" t="s">
        <v>212</v>
      </c>
      <c r="BM351" s="185" t="s">
        <v>713</v>
      </c>
    </row>
    <row r="352" spans="1:65" s="2" customFormat="1" ht="11.25">
      <c r="A352" s="35"/>
      <c r="B352" s="36"/>
      <c r="C352" s="37"/>
      <c r="D352" s="187" t="s">
        <v>163</v>
      </c>
      <c r="E352" s="37"/>
      <c r="F352" s="188" t="s">
        <v>714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163</v>
      </c>
      <c r="AU352" s="18" t="s">
        <v>83</v>
      </c>
    </row>
    <row r="353" spans="1:65" s="2" customFormat="1" ht="24.2" customHeight="1">
      <c r="A353" s="35"/>
      <c r="B353" s="36"/>
      <c r="C353" s="174" t="s">
        <v>715</v>
      </c>
      <c r="D353" s="174" t="s">
        <v>156</v>
      </c>
      <c r="E353" s="175" t="s">
        <v>716</v>
      </c>
      <c r="F353" s="176" t="s">
        <v>717</v>
      </c>
      <c r="G353" s="177" t="s">
        <v>159</v>
      </c>
      <c r="H353" s="178">
        <v>4.1399999999999997</v>
      </c>
      <c r="I353" s="179"/>
      <c r="J353" s="180">
        <f>ROUND(I353*H353,2)</f>
        <v>0</v>
      </c>
      <c r="K353" s="176" t="s">
        <v>160</v>
      </c>
      <c r="L353" s="40"/>
      <c r="M353" s="181" t="s">
        <v>19</v>
      </c>
      <c r="N353" s="182" t="s">
        <v>44</v>
      </c>
      <c r="O353" s="65"/>
      <c r="P353" s="183">
        <f>O353*H353</f>
        <v>0</v>
      </c>
      <c r="Q353" s="183">
        <v>1.2E-4</v>
      </c>
      <c r="R353" s="183">
        <f>Q353*H353</f>
        <v>4.9679999999999993E-4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212</v>
      </c>
      <c r="AT353" s="185" t="s">
        <v>156</v>
      </c>
      <c r="AU353" s="185" t="s">
        <v>83</v>
      </c>
      <c r="AY353" s="18" t="s">
        <v>153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81</v>
      </c>
      <c r="BK353" s="186">
        <f>ROUND(I353*H353,2)</f>
        <v>0</v>
      </c>
      <c r="BL353" s="18" t="s">
        <v>212</v>
      </c>
      <c r="BM353" s="185" t="s">
        <v>718</v>
      </c>
    </row>
    <row r="354" spans="1:65" s="2" customFormat="1" ht="11.25">
      <c r="A354" s="35"/>
      <c r="B354" s="36"/>
      <c r="C354" s="37"/>
      <c r="D354" s="187" t="s">
        <v>163</v>
      </c>
      <c r="E354" s="37"/>
      <c r="F354" s="188" t="s">
        <v>719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83</v>
      </c>
    </row>
    <row r="355" spans="1:65" s="12" customFormat="1" ht="22.9" customHeight="1">
      <c r="B355" s="158"/>
      <c r="C355" s="159"/>
      <c r="D355" s="160" t="s">
        <v>72</v>
      </c>
      <c r="E355" s="172" t="s">
        <v>720</v>
      </c>
      <c r="F355" s="172" t="s">
        <v>721</v>
      </c>
      <c r="G355" s="159"/>
      <c r="H355" s="159"/>
      <c r="I355" s="162"/>
      <c r="J355" s="173">
        <f>BK355</f>
        <v>0</v>
      </c>
      <c r="K355" s="159"/>
      <c r="L355" s="164"/>
      <c r="M355" s="165"/>
      <c r="N355" s="166"/>
      <c r="O355" s="166"/>
      <c r="P355" s="167">
        <f>SUM(P356:P360)</f>
        <v>0</v>
      </c>
      <c r="Q355" s="166"/>
      <c r="R355" s="167">
        <f>SUM(R356:R360)</f>
        <v>5.6299199999999992E-3</v>
      </c>
      <c r="S355" s="166"/>
      <c r="T355" s="168">
        <f>SUM(T356:T360)</f>
        <v>0</v>
      </c>
      <c r="AR355" s="169" t="s">
        <v>83</v>
      </c>
      <c r="AT355" s="170" t="s">
        <v>72</v>
      </c>
      <c r="AU355" s="170" t="s">
        <v>81</v>
      </c>
      <c r="AY355" s="169" t="s">
        <v>153</v>
      </c>
      <c r="BK355" s="171">
        <f>SUM(BK356:BK360)</f>
        <v>0</v>
      </c>
    </row>
    <row r="356" spans="1:65" s="2" customFormat="1" ht="33" customHeight="1">
      <c r="A356" s="35"/>
      <c r="B356" s="36"/>
      <c r="C356" s="174" t="s">
        <v>722</v>
      </c>
      <c r="D356" s="174" t="s">
        <v>156</v>
      </c>
      <c r="E356" s="175" t="s">
        <v>723</v>
      </c>
      <c r="F356" s="176" t="s">
        <v>724</v>
      </c>
      <c r="G356" s="177" t="s">
        <v>159</v>
      </c>
      <c r="H356" s="178">
        <v>11.728999999999999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2.3457999999999999E-3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725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726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22.5">
      <c r="B358" s="192"/>
      <c r="C358" s="193"/>
      <c r="D358" s="194" t="s">
        <v>165</v>
      </c>
      <c r="E358" s="195" t="s">
        <v>19</v>
      </c>
      <c r="F358" s="196" t="s">
        <v>727</v>
      </c>
      <c r="G358" s="193"/>
      <c r="H358" s="197">
        <v>11.728999999999999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81</v>
      </c>
      <c r="AY358" s="203" t="s">
        <v>153</v>
      </c>
    </row>
    <row r="359" spans="1:65" s="2" customFormat="1" ht="33" customHeight="1">
      <c r="A359" s="35"/>
      <c r="B359" s="36"/>
      <c r="C359" s="174" t="s">
        <v>728</v>
      </c>
      <c r="D359" s="174" t="s">
        <v>156</v>
      </c>
      <c r="E359" s="175" t="s">
        <v>729</v>
      </c>
      <c r="F359" s="176" t="s">
        <v>730</v>
      </c>
      <c r="G359" s="177" t="s">
        <v>159</v>
      </c>
      <c r="H359" s="178">
        <v>11.728999999999999</v>
      </c>
      <c r="I359" s="179"/>
      <c r="J359" s="180">
        <f>ROUND(I359*H359,2)</f>
        <v>0</v>
      </c>
      <c r="K359" s="176" t="s">
        <v>160</v>
      </c>
      <c r="L359" s="40"/>
      <c r="M359" s="181" t="s">
        <v>19</v>
      </c>
      <c r="N359" s="182" t="s">
        <v>44</v>
      </c>
      <c r="O359" s="65"/>
      <c r="P359" s="183">
        <f>O359*H359</f>
        <v>0</v>
      </c>
      <c r="Q359" s="183">
        <v>2.7999999999999998E-4</v>
      </c>
      <c r="R359" s="183">
        <f>Q359*H359</f>
        <v>3.2841199999999993E-3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212</v>
      </c>
      <c r="AT359" s="185" t="s">
        <v>156</v>
      </c>
      <c r="AU359" s="185" t="s">
        <v>83</v>
      </c>
      <c r="AY359" s="18" t="s">
        <v>153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81</v>
      </c>
      <c r="BK359" s="186">
        <f>ROUND(I359*H359,2)</f>
        <v>0</v>
      </c>
      <c r="BL359" s="18" t="s">
        <v>212</v>
      </c>
      <c r="BM359" s="185" t="s">
        <v>731</v>
      </c>
    </row>
    <row r="360" spans="1:65" s="2" customFormat="1" ht="11.25">
      <c r="A360" s="35"/>
      <c r="B360" s="36"/>
      <c r="C360" s="37"/>
      <c r="D360" s="187" t="s">
        <v>163</v>
      </c>
      <c r="E360" s="37"/>
      <c r="F360" s="188" t="s">
        <v>732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163</v>
      </c>
      <c r="AU360" s="18" t="s">
        <v>83</v>
      </c>
    </row>
    <row r="361" spans="1:65" s="12" customFormat="1" ht="25.9" customHeight="1">
      <c r="B361" s="158"/>
      <c r="C361" s="159"/>
      <c r="D361" s="160" t="s">
        <v>72</v>
      </c>
      <c r="E361" s="161" t="s">
        <v>108</v>
      </c>
      <c r="F361" s="161" t="s">
        <v>109</v>
      </c>
      <c r="G361" s="159"/>
      <c r="H361" s="159"/>
      <c r="I361" s="162"/>
      <c r="J361" s="163">
        <f>BK361</f>
        <v>0</v>
      </c>
      <c r="K361" s="159"/>
      <c r="L361" s="164"/>
      <c r="M361" s="165"/>
      <c r="N361" s="166"/>
      <c r="O361" s="166"/>
      <c r="P361" s="167">
        <f>P362</f>
        <v>0</v>
      </c>
      <c r="Q361" s="166"/>
      <c r="R361" s="167">
        <f>R362</f>
        <v>0</v>
      </c>
      <c r="S361" s="166"/>
      <c r="T361" s="168">
        <f>T362</f>
        <v>0</v>
      </c>
      <c r="AR361" s="169" t="s">
        <v>185</v>
      </c>
      <c r="AT361" s="170" t="s">
        <v>72</v>
      </c>
      <c r="AU361" s="170" t="s">
        <v>73</v>
      </c>
      <c r="AY361" s="169" t="s">
        <v>153</v>
      </c>
      <c r="BK361" s="171">
        <f>BK362</f>
        <v>0</v>
      </c>
    </row>
    <row r="362" spans="1:65" s="12" customFormat="1" ht="22.9" customHeight="1">
      <c r="B362" s="158"/>
      <c r="C362" s="159"/>
      <c r="D362" s="160" t="s">
        <v>72</v>
      </c>
      <c r="E362" s="172" t="s">
        <v>733</v>
      </c>
      <c r="F362" s="172" t="s">
        <v>734</v>
      </c>
      <c r="G362" s="159"/>
      <c r="H362" s="159"/>
      <c r="I362" s="162"/>
      <c r="J362" s="173">
        <f>BK362</f>
        <v>0</v>
      </c>
      <c r="K362" s="159"/>
      <c r="L362" s="164"/>
      <c r="M362" s="165"/>
      <c r="N362" s="166"/>
      <c r="O362" s="166"/>
      <c r="P362" s="167">
        <f>SUM(P363:P364)</f>
        <v>0</v>
      </c>
      <c r="Q362" s="166"/>
      <c r="R362" s="167">
        <f>SUM(R363:R364)</f>
        <v>0</v>
      </c>
      <c r="S362" s="166"/>
      <c r="T362" s="168">
        <f>SUM(T363:T364)</f>
        <v>0</v>
      </c>
      <c r="AR362" s="169" t="s">
        <v>185</v>
      </c>
      <c r="AT362" s="170" t="s">
        <v>72</v>
      </c>
      <c r="AU362" s="170" t="s">
        <v>81</v>
      </c>
      <c r="AY362" s="169" t="s">
        <v>153</v>
      </c>
      <c r="BK362" s="171">
        <f>SUM(BK363:BK364)</f>
        <v>0</v>
      </c>
    </row>
    <row r="363" spans="1:65" s="2" customFormat="1" ht="16.5" customHeight="1">
      <c r="A363" s="35"/>
      <c r="B363" s="36"/>
      <c r="C363" s="174" t="s">
        <v>735</v>
      </c>
      <c r="D363" s="174" t="s">
        <v>156</v>
      </c>
      <c r="E363" s="175" t="s">
        <v>736</v>
      </c>
      <c r="F363" s="176" t="s">
        <v>737</v>
      </c>
      <c r="G363" s="177" t="s">
        <v>384</v>
      </c>
      <c r="H363" s="178">
        <v>1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738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738</v>
      </c>
      <c r="BM363" s="185" t="s">
        <v>739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740</v>
      </c>
      <c r="G364" s="37"/>
      <c r="H364" s="37"/>
      <c r="I364" s="189"/>
      <c r="J364" s="37"/>
      <c r="K364" s="37"/>
      <c r="L364" s="40"/>
      <c r="M364" s="225"/>
      <c r="N364" s="226"/>
      <c r="O364" s="227"/>
      <c r="P364" s="227"/>
      <c r="Q364" s="227"/>
      <c r="R364" s="227"/>
      <c r="S364" s="227"/>
      <c r="T364" s="228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6.95" customHeight="1">
      <c r="A365" s="35"/>
      <c r="B365" s="48"/>
      <c r="C365" s="49"/>
      <c r="D365" s="49"/>
      <c r="E365" s="49"/>
      <c r="F365" s="49"/>
      <c r="G365" s="49"/>
      <c r="H365" s="49"/>
      <c r="I365" s="49"/>
      <c r="J365" s="49"/>
      <c r="K365" s="49"/>
      <c r="L365" s="40"/>
      <c r="M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</sheetData>
  <sheetProtection algorithmName="SHA-512" hashValue="NCKry2DmXnwLxH6syDZt7pOAnE493yHUDxNf8QApkyW+U6qjPQ/5R6xCM51VTB5AH+iLYJ9FSJnHlnxtNQ3vbw==" saltValue="n7R10seqv+CPs8u8F47liJAGXetKJ9MXcmCl2LFcRo9+J1WMc2YjvYhFn+O5I/CW5Kee4C+mC/7CCyn8LXIfgQ==" spinCount="100000" sheet="1" objects="1" scenarios="1" formatColumns="0" formatRows="0" autoFilter="0"/>
  <autoFilter ref="C98:K364" xr:uid="{00000000-0009-0000-0000-000003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300-000000000000}"/>
    <hyperlink ref="F106" r:id="rId2" xr:uid="{00000000-0004-0000-0300-000001000000}"/>
    <hyperlink ref="F109" r:id="rId3" xr:uid="{00000000-0004-0000-0300-000002000000}"/>
    <hyperlink ref="F111" r:id="rId4" xr:uid="{00000000-0004-0000-0300-000003000000}"/>
    <hyperlink ref="F117" r:id="rId5" xr:uid="{00000000-0004-0000-0300-000004000000}"/>
    <hyperlink ref="F120" r:id="rId6" xr:uid="{00000000-0004-0000-0300-000005000000}"/>
    <hyperlink ref="F122" r:id="rId7" xr:uid="{00000000-0004-0000-0300-000006000000}"/>
    <hyperlink ref="F127" r:id="rId8" xr:uid="{00000000-0004-0000-0300-000007000000}"/>
    <hyperlink ref="F130" r:id="rId9" xr:uid="{00000000-0004-0000-0300-000008000000}"/>
    <hyperlink ref="F136" r:id="rId10" xr:uid="{00000000-0004-0000-0300-000009000000}"/>
    <hyperlink ref="F139" r:id="rId11" xr:uid="{00000000-0004-0000-0300-00000A000000}"/>
    <hyperlink ref="F145" r:id="rId12" xr:uid="{00000000-0004-0000-0300-00000B000000}"/>
    <hyperlink ref="F150" r:id="rId13" xr:uid="{00000000-0004-0000-0300-00000C000000}"/>
    <hyperlink ref="F152" r:id="rId14" xr:uid="{00000000-0004-0000-0300-00000D000000}"/>
    <hyperlink ref="F154" r:id="rId15" xr:uid="{00000000-0004-0000-0300-00000E000000}"/>
    <hyperlink ref="F157" r:id="rId16" xr:uid="{00000000-0004-0000-0300-00000F000000}"/>
    <hyperlink ref="F160" r:id="rId17" xr:uid="{00000000-0004-0000-0300-000010000000}"/>
    <hyperlink ref="F164" r:id="rId18" xr:uid="{00000000-0004-0000-0300-000011000000}"/>
    <hyperlink ref="F170" r:id="rId19" xr:uid="{00000000-0004-0000-0300-000012000000}"/>
    <hyperlink ref="F176" r:id="rId20" xr:uid="{00000000-0004-0000-0300-000013000000}"/>
    <hyperlink ref="F184" r:id="rId21" xr:uid="{00000000-0004-0000-0300-000014000000}"/>
    <hyperlink ref="F187" r:id="rId22" xr:uid="{00000000-0004-0000-0300-000015000000}"/>
    <hyperlink ref="F189" r:id="rId23" xr:uid="{00000000-0004-0000-0300-000016000000}"/>
    <hyperlink ref="F191" r:id="rId24" xr:uid="{00000000-0004-0000-0300-000017000000}"/>
    <hyperlink ref="F195" r:id="rId25" xr:uid="{00000000-0004-0000-0300-000018000000}"/>
    <hyperlink ref="F198" r:id="rId26" xr:uid="{00000000-0004-0000-0300-000019000000}"/>
    <hyperlink ref="F200" r:id="rId27" xr:uid="{00000000-0004-0000-0300-00001A000000}"/>
    <hyperlink ref="F202" r:id="rId28" xr:uid="{00000000-0004-0000-0300-00001B000000}"/>
    <hyperlink ref="F206" r:id="rId29" xr:uid="{00000000-0004-0000-0300-00001C000000}"/>
    <hyperlink ref="F208" r:id="rId30" xr:uid="{00000000-0004-0000-0300-00001D000000}"/>
    <hyperlink ref="F210" r:id="rId31" xr:uid="{00000000-0004-0000-0300-00001E000000}"/>
    <hyperlink ref="F213" r:id="rId32" xr:uid="{00000000-0004-0000-0300-00001F000000}"/>
    <hyperlink ref="F216" r:id="rId33" xr:uid="{00000000-0004-0000-0300-000020000000}"/>
    <hyperlink ref="F218" r:id="rId34" xr:uid="{00000000-0004-0000-0300-000021000000}"/>
    <hyperlink ref="F220" r:id="rId35" xr:uid="{00000000-0004-0000-0300-000022000000}"/>
    <hyperlink ref="F222" r:id="rId36" xr:uid="{00000000-0004-0000-0300-000023000000}"/>
    <hyperlink ref="F224" r:id="rId37" xr:uid="{00000000-0004-0000-0300-000024000000}"/>
    <hyperlink ref="F228" r:id="rId38" xr:uid="{00000000-0004-0000-0300-000025000000}"/>
    <hyperlink ref="F230" r:id="rId39" xr:uid="{00000000-0004-0000-0300-000026000000}"/>
    <hyperlink ref="F233" r:id="rId40" xr:uid="{00000000-0004-0000-0300-000027000000}"/>
    <hyperlink ref="F243" r:id="rId41" xr:uid="{00000000-0004-0000-0300-000028000000}"/>
    <hyperlink ref="F246" r:id="rId42" xr:uid="{00000000-0004-0000-0300-000029000000}"/>
    <hyperlink ref="F248" r:id="rId43" xr:uid="{00000000-0004-0000-0300-00002A000000}"/>
    <hyperlink ref="F254" r:id="rId44" xr:uid="{00000000-0004-0000-0300-00002B000000}"/>
    <hyperlink ref="F256" r:id="rId45" xr:uid="{00000000-0004-0000-0300-00002C000000}"/>
    <hyperlink ref="F259" r:id="rId46" xr:uid="{00000000-0004-0000-0300-00002D000000}"/>
    <hyperlink ref="F263" r:id="rId47" xr:uid="{00000000-0004-0000-0300-00002E000000}"/>
    <hyperlink ref="F268" r:id="rId48" xr:uid="{00000000-0004-0000-0300-00002F000000}"/>
    <hyperlink ref="F272" r:id="rId49" xr:uid="{00000000-0004-0000-0300-000030000000}"/>
    <hyperlink ref="F275" r:id="rId50" xr:uid="{00000000-0004-0000-0300-000031000000}"/>
    <hyperlink ref="F278" r:id="rId51" xr:uid="{00000000-0004-0000-0300-000032000000}"/>
    <hyperlink ref="F282" r:id="rId52" xr:uid="{00000000-0004-0000-0300-000033000000}"/>
    <hyperlink ref="F285" r:id="rId53" xr:uid="{00000000-0004-0000-0300-000034000000}"/>
    <hyperlink ref="F288" r:id="rId54" xr:uid="{00000000-0004-0000-0300-000035000000}"/>
    <hyperlink ref="F291" r:id="rId55" xr:uid="{00000000-0004-0000-0300-000036000000}"/>
    <hyperlink ref="F295" r:id="rId56" xr:uid="{00000000-0004-0000-0300-000037000000}"/>
    <hyperlink ref="F299" r:id="rId57" xr:uid="{00000000-0004-0000-0300-000038000000}"/>
    <hyperlink ref="F304" r:id="rId58" xr:uid="{00000000-0004-0000-0300-000039000000}"/>
    <hyperlink ref="F308" r:id="rId59" xr:uid="{00000000-0004-0000-0300-00003A000000}"/>
    <hyperlink ref="F311" r:id="rId60" xr:uid="{00000000-0004-0000-0300-00003B000000}"/>
    <hyperlink ref="F314" r:id="rId61" xr:uid="{00000000-0004-0000-0300-00003C000000}"/>
    <hyperlink ref="F316" r:id="rId62" xr:uid="{00000000-0004-0000-0300-00003D000000}"/>
    <hyperlink ref="F319" r:id="rId63" xr:uid="{00000000-0004-0000-0300-00003E000000}"/>
    <hyperlink ref="F322" r:id="rId64" xr:uid="{00000000-0004-0000-0300-00003F000000}"/>
    <hyperlink ref="F326" r:id="rId65" xr:uid="{00000000-0004-0000-0300-000040000000}"/>
    <hyperlink ref="F329" r:id="rId66" xr:uid="{00000000-0004-0000-0300-000041000000}"/>
    <hyperlink ref="F335" r:id="rId67" xr:uid="{00000000-0004-0000-0300-000042000000}"/>
    <hyperlink ref="F337" r:id="rId68" xr:uid="{00000000-0004-0000-0300-000043000000}"/>
    <hyperlink ref="F341" r:id="rId69" xr:uid="{00000000-0004-0000-0300-000044000000}"/>
    <hyperlink ref="F344" r:id="rId70" xr:uid="{00000000-0004-0000-0300-000045000000}"/>
    <hyperlink ref="F347" r:id="rId71" xr:uid="{00000000-0004-0000-0300-000046000000}"/>
    <hyperlink ref="F350" r:id="rId72" xr:uid="{00000000-0004-0000-0300-000047000000}"/>
    <hyperlink ref="F352" r:id="rId73" xr:uid="{00000000-0004-0000-0300-000048000000}"/>
    <hyperlink ref="F354" r:id="rId74" xr:uid="{00000000-0004-0000-0300-000049000000}"/>
    <hyperlink ref="F357" r:id="rId75" xr:uid="{00000000-0004-0000-0300-00004A000000}"/>
    <hyperlink ref="F360" r:id="rId76" xr:uid="{00000000-0004-0000-0300-00004B000000}"/>
    <hyperlink ref="F364" r:id="rId77" xr:uid="{00000000-0004-0000-0300-00004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806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ROUND((SUM(BE100:BE387)),  2)</f>
        <v>0</v>
      </c>
      <c r="G33" s="35"/>
      <c r="H33" s="35"/>
      <c r="I33" s="119">
        <v>0.21</v>
      </c>
      <c r="J33" s="118">
        <f>ROUND(((SUM(BE100:BE387))*I33),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ROUND((SUM(BF100:BF387)),  2)</f>
        <v>0</v>
      </c>
      <c r="G34" s="35"/>
      <c r="H34" s="35"/>
      <c r="I34" s="119">
        <v>0.12</v>
      </c>
      <c r="J34" s="118">
        <f>ROUND(((SUM(BF100:BF387))*I34),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ROUND((SUM(BG100:BG387)),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ROUND((SUM(BH100:BH387)),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ROUND((SUM(BI100:BI387)),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04 - 5.NP - č. 525 - Koupelna typ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J171</f>
        <v>0</v>
      </c>
      <c r="K64" s="136"/>
      <c r="L64" s="140"/>
    </row>
    <row r="65" spans="2:12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J195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J219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J284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807</v>
      </c>
      <c r="E71" s="144"/>
      <c r="F71" s="144"/>
      <c r="G71" s="144"/>
      <c r="H71" s="144"/>
      <c r="I71" s="144"/>
      <c r="J71" s="145">
        <f>J294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J318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J326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J340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J347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134</v>
      </c>
      <c r="E77" s="144"/>
      <c r="F77" s="144"/>
      <c r="G77" s="144"/>
      <c r="H77" s="144"/>
      <c r="I77" s="144"/>
      <c r="J77" s="145">
        <f>J368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135</v>
      </c>
      <c r="E78" s="144"/>
      <c r="F78" s="144"/>
      <c r="G78" s="144"/>
      <c r="H78" s="144"/>
      <c r="I78" s="144"/>
      <c r="J78" s="145">
        <f>J378</f>
        <v>0</v>
      </c>
      <c r="K78" s="142"/>
      <c r="L78" s="146"/>
    </row>
    <row r="79" spans="2:12" s="9" customFormat="1" ht="24.95" customHeight="1">
      <c r="B79" s="135"/>
      <c r="C79" s="136"/>
      <c r="D79" s="137" t="s">
        <v>136</v>
      </c>
      <c r="E79" s="138"/>
      <c r="F79" s="138"/>
      <c r="G79" s="138"/>
      <c r="H79" s="138"/>
      <c r="I79" s="138"/>
      <c r="J79" s="139">
        <f>J384</f>
        <v>0</v>
      </c>
      <c r="K79" s="136"/>
      <c r="L79" s="140"/>
    </row>
    <row r="80" spans="2:12" s="10" customFormat="1" ht="19.899999999999999" customHeight="1">
      <c r="B80" s="141"/>
      <c r="C80" s="142"/>
      <c r="D80" s="143" t="s">
        <v>137</v>
      </c>
      <c r="E80" s="144"/>
      <c r="F80" s="144"/>
      <c r="G80" s="144"/>
      <c r="H80" s="144"/>
      <c r="I80" s="144"/>
      <c r="J80" s="145">
        <f>J385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138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3" t="str">
        <f>E7</f>
        <v>Rekonstrukce hygienických prostor ISŠT, Benešov, Černoleská 1997</v>
      </c>
      <c r="F90" s="364"/>
      <c r="G90" s="364"/>
      <c r="H90" s="364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112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0" t="str">
        <f>E9</f>
        <v>04 - 5.NP - č. 525 - Koupelna typ B</v>
      </c>
      <c r="F92" s="365"/>
      <c r="G92" s="365"/>
      <c r="H92" s="36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Benešov, Černoleská 1997</v>
      </c>
      <c r="G94" s="37"/>
      <c r="H94" s="37"/>
      <c r="I94" s="30" t="s">
        <v>23</v>
      </c>
      <c r="J94" s="60" t="str">
        <f>IF(J12="","",J12)</f>
        <v>28. 6. 2024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E15</f>
        <v>Integrovaná střední škola technická</v>
      </c>
      <c r="G96" s="37"/>
      <c r="H96" s="37"/>
      <c r="I96" s="30" t="s">
        <v>32</v>
      </c>
      <c r="J96" s="33" t="str">
        <f>E21</f>
        <v>Ing. arch. Ondřej Lovíšek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30</v>
      </c>
      <c r="D97" s="37"/>
      <c r="E97" s="37"/>
      <c r="F97" s="28" t="str">
        <f>IF(E18="","",E18)</f>
        <v>Vyplň údaj</v>
      </c>
      <c r="G97" s="37"/>
      <c r="H97" s="37"/>
      <c r="I97" s="30" t="s">
        <v>35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139</v>
      </c>
      <c r="D99" s="150" t="s">
        <v>58</v>
      </c>
      <c r="E99" s="150" t="s">
        <v>54</v>
      </c>
      <c r="F99" s="150" t="s">
        <v>55</v>
      </c>
      <c r="G99" s="150" t="s">
        <v>140</v>
      </c>
      <c r="H99" s="150" t="s">
        <v>141</v>
      </c>
      <c r="I99" s="150" t="s">
        <v>142</v>
      </c>
      <c r="J99" s="150" t="s">
        <v>116</v>
      </c>
      <c r="K99" s="151" t="s">
        <v>143</v>
      </c>
      <c r="L99" s="152"/>
      <c r="M99" s="69" t="s">
        <v>19</v>
      </c>
      <c r="N99" s="70" t="s">
        <v>43</v>
      </c>
      <c r="O99" s="70" t="s">
        <v>144</v>
      </c>
      <c r="P99" s="70" t="s">
        <v>145</v>
      </c>
      <c r="Q99" s="70" t="s">
        <v>146</v>
      </c>
      <c r="R99" s="70" t="s">
        <v>147</v>
      </c>
      <c r="S99" s="70" t="s">
        <v>148</v>
      </c>
      <c r="T99" s="71" t="s">
        <v>149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150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P101+P171+P384</f>
        <v>0</v>
      </c>
      <c r="Q100" s="73"/>
      <c r="R100" s="155">
        <f>R101+R171+R384</f>
        <v>1.4276264886000001</v>
      </c>
      <c r="S100" s="73"/>
      <c r="T100" s="156">
        <f>T101+T171+T384</f>
        <v>2.4100949999999997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72</v>
      </c>
      <c r="AU100" s="18" t="s">
        <v>117</v>
      </c>
      <c r="BK100" s="157">
        <f>BK101+BK171+BK384</f>
        <v>0</v>
      </c>
    </row>
    <row r="101" spans="1:65" s="12" customFormat="1" ht="25.9" customHeight="1">
      <c r="B101" s="158"/>
      <c r="C101" s="159"/>
      <c r="D101" s="160" t="s">
        <v>72</v>
      </c>
      <c r="E101" s="161" t="s">
        <v>151</v>
      </c>
      <c r="F101" s="161" t="s">
        <v>152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P102+P122+P158</f>
        <v>0</v>
      </c>
      <c r="Q101" s="166"/>
      <c r="R101" s="167">
        <f>R102+R122+R158</f>
        <v>0.40355097000000006</v>
      </c>
      <c r="S101" s="166"/>
      <c r="T101" s="168">
        <f>T102+T122+T158</f>
        <v>2.2675169999999998</v>
      </c>
      <c r="AR101" s="169" t="s">
        <v>81</v>
      </c>
      <c r="AT101" s="170" t="s">
        <v>72</v>
      </c>
      <c r="AU101" s="170" t="s">
        <v>73</v>
      </c>
      <c r="AY101" s="169" t="s">
        <v>153</v>
      </c>
      <c r="BK101" s="171">
        <f>BK102+BK122+BK158</f>
        <v>0</v>
      </c>
    </row>
    <row r="102" spans="1:65" s="12" customFormat="1" ht="22.9" customHeight="1">
      <c r="B102" s="158"/>
      <c r="C102" s="159"/>
      <c r="D102" s="160" t="s">
        <v>72</v>
      </c>
      <c r="E102" s="172" t="s">
        <v>154</v>
      </c>
      <c r="F102" s="172" t="s">
        <v>155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SUM(P103:P121)</f>
        <v>0</v>
      </c>
      <c r="Q102" s="166"/>
      <c r="R102" s="167">
        <f>SUM(R103:R121)</f>
        <v>0.40303176000000007</v>
      </c>
      <c r="S102" s="166"/>
      <c r="T102" s="168">
        <f>SUM(T103:T121)</f>
        <v>0</v>
      </c>
      <c r="AR102" s="169" t="s">
        <v>81</v>
      </c>
      <c r="AT102" s="170" t="s">
        <v>72</v>
      </c>
      <c r="AU102" s="170" t="s">
        <v>81</v>
      </c>
      <c r="AY102" s="169" t="s">
        <v>153</v>
      </c>
      <c r="BK102" s="171">
        <f>SUM(BK103:BK121)</f>
        <v>0</v>
      </c>
    </row>
    <row r="103" spans="1:65" s="2" customFormat="1" ht="21.75" customHeight="1">
      <c r="A103" s="35"/>
      <c r="B103" s="36"/>
      <c r="C103" s="174" t="s">
        <v>81</v>
      </c>
      <c r="D103" s="174" t="s">
        <v>156</v>
      </c>
      <c r="E103" s="175" t="s">
        <v>157</v>
      </c>
      <c r="F103" s="176" t="s">
        <v>158</v>
      </c>
      <c r="G103" s="177" t="s">
        <v>159</v>
      </c>
      <c r="H103" s="178">
        <v>3</v>
      </c>
      <c r="I103" s="179"/>
      <c r="J103" s="180">
        <f>ROUND(I103*H103,2)</f>
        <v>0</v>
      </c>
      <c r="K103" s="176" t="s">
        <v>160</v>
      </c>
      <c r="L103" s="40"/>
      <c r="M103" s="181" t="s">
        <v>19</v>
      </c>
      <c r="N103" s="182" t="s">
        <v>44</v>
      </c>
      <c r="O103" s="65"/>
      <c r="P103" s="183">
        <f>O103*H103</f>
        <v>0</v>
      </c>
      <c r="Q103" s="183">
        <v>5.6000000000000001E-2</v>
      </c>
      <c r="R103" s="183">
        <f>Q103*H103</f>
        <v>0.16800000000000001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161</v>
      </c>
      <c r="AT103" s="185" t="s">
        <v>156</v>
      </c>
      <c r="AU103" s="185" t="s">
        <v>83</v>
      </c>
      <c r="AY103" s="18" t="s">
        <v>153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81</v>
      </c>
      <c r="BK103" s="186">
        <f>ROUND(I103*H103,2)</f>
        <v>0</v>
      </c>
      <c r="BL103" s="18" t="s">
        <v>161</v>
      </c>
      <c r="BM103" s="185" t="s">
        <v>808</v>
      </c>
    </row>
    <row r="104" spans="1:65" s="2" customFormat="1" ht="11.25">
      <c r="A104" s="35"/>
      <c r="B104" s="36"/>
      <c r="C104" s="37"/>
      <c r="D104" s="187" t="s">
        <v>163</v>
      </c>
      <c r="E104" s="37"/>
      <c r="F104" s="188" t="s">
        <v>164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83</v>
      </c>
    </row>
    <row r="105" spans="1:65" s="13" customFormat="1" ht="11.25">
      <c r="B105" s="192"/>
      <c r="C105" s="193"/>
      <c r="D105" s="194" t="s">
        <v>165</v>
      </c>
      <c r="E105" s="195" t="s">
        <v>19</v>
      </c>
      <c r="F105" s="196" t="s">
        <v>166</v>
      </c>
      <c r="G105" s="193"/>
      <c r="H105" s="197">
        <v>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165</v>
      </c>
      <c r="AU105" s="203" t="s">
        <v>83</v>
      </c>
      <c r="AV105" s="13" t="s">
        <v>83</v>
      </c>
      <c r="AW105" s="13" t="s">
        <v>34</v>
      </c>
      <c r="AX105" s="13" t="s">
        <v>81</v>
      </c>
      <c r="AY105" s="203" t="s">
        <v>153</v>
      </c>
    </row>
    <row r="106" spans="1:65" s="2" customFormat="1" ht="24.2" customHeight="1">
      <c r="A106" s="35"/>
      <c r="B106" s="36"/>
      <c r="C106" s="174" t="s">
        <v>83</v>
      </c>
      <c r="D106" s="174" t="s">
        <v>156</v>
      </c>
      <c r="E106" s="175" t="s">
        <v>167</v>
      </c>
      <c r="F106" s="176" t="s">
        <v>168</v>
      </c>
      <c r="G106" s="177" t="s">
        <v>159</v>
      </c>
      <c r="H106" s="178">
        <v>3.3769999999999998</v>
      </c>
      <c r="I106" s="179"/>
      <c r="J106" s="180">
        <f>ROUND(I106*H106,2)</f>
        <v>0</v>
      </c>
      <c r="K106" s="176" t="s">
        <v>160</v>
      </c>
      <c r="L106" s="40"/>
      <c r="M106" s="181" t="s">
        <v>19</v>
      </c>
      <c r="N106" s="182" t="s">
        <v>44</v>
      </c>
      <c r="O106" s="65"/>
      <c r="P106" s="183">
        <f>O106*H106</f>
        <v>0</v>
      </c>
      <c r="Q106" s="183">
        <v>2.5999999999999998E-4</v>
      </c>
      <c r="R106" s="183">
        <f>Q106*H106</f>
        <v>8.7801999999999986E-4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161</v>
      </c>
      <c r="AT106" s="185" t="s">
        <v>156</v>
      </c>
      <c r="AU106" s="185" t="s">
        <v>83</v>
      </c>
      <c r="AY106" s="18" t="s">
        <v>153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81</v>
      </c>
      <c r="BK106" s="186">
        <f>ROUND(I106*H106,2)</f>
        <v>0</v>
      </c>
      <c r="BL106" s="18" t="s">
        <v>161</v>
      </c>
      <c r="BM106" s="185" t="s">
        <v>809</v>
      </c>
    </row>
    <row r="107" spans="1:65" s="2" customFormat="1" ht="11.25">
      <c r="A107" s="35"/>
      <c r="B107" s="36"/>
      <c r="C107" s="37"/>
      <c r="D107" s="187" t="s">
        <v>163</v>
      </c>
      <c r="E107" s="37"/>
      <c r="F107" s="188" t="s">
        <v>170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83</v>
      </c>
    </row>
    <row r="108" spans="1:65" s="13" customFormat="1" ht="11.25">
      <c r="B108" s="192"/>
      <c r="C108" s="193"/>
      <c r="D108" s="194" t="s">
        <v>165</v>
      </c>
      <c r="E108" s="195" t="s">
        <v>19</v>
      </c>
      <c r="F108" s="196" t="s">
        <v>810</v>
      </c>
      <c r="G108" s="193"/>
      <c r="H108" s="197">
        <v>1.1639999999999999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165</v>
      </c>
      <c r="AU108" s="203" t="s">
        <v>83</v>
      </c>
      <c r="AV108" s="13" t="s">
        <v>83</v>
      </c>
      <c r="AW108" s="13" t="s">
        <v>34</v>
      </c>
      <c r="AX108" s="13" t="s">
        <v>73</v>
      </c>
      <c r="AY108" s="203" t="s">
        <v>153</v>
      </c>
    </row>
    <row r="109" spans="1:65" s="13" customFormat="1" ht="11.25">
      <c r="B109" s="192"/>
      <c r="C109" s="193"/>
      <c r="D109" s="194" t="s">
        <v>165</v>
      </c>
      <c r="E109" s="195" t="s">
        <v>19</v>
      </c>
      <c r="F109" s="196" t="s">
        <v>811</v>
      </c>
      <c r="G109" s="193"/>
      <c r="H109" s="197">
        <v>1.278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165</v>
      </c>
      <c r="AU109" s="203" t="s">
        <v>83</v>
      </c>
      <c r="AV109" s="13" t="s">
        <v>83</v>
      </c>
      <c r="AW109" s="13" t="s">
        <v>34</v>
      </c>
      <c r="AX109" s="13" t="s">
        <v>73</v>
      </c>
      <c r="AY109" s="203" t="s">
        <v>153</v>
      </c>
    </row>
    <row r="110" spans="1:65" s="13" customFormat="1" ht="11.25">
      <c r="B110" s="192"/>
      <c r="C110" s="193"/>
      <c r="D110" s="194" t="s">
        <v>165</v>
      </c>
      <c r="E110" s="195" t="s">
        <v>19</v>
      </c>
      <c r="F110" s="196" t="s">
        <v>812</v>
      </c>
      <c r="G110" s="193"/>
      <c r="H110" s="197">
        <v>0.93500000000000005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165</v>
      </c>
      <c r="AU110" s="203" t="s">
        <v>83</v>
      </c>
      <c r="AV110" s="13" t="s">
        <v>83</v>
      </c>
      <c r="AW110" s="13" t="s">
        <v>34</v>
      </c>
      <c r="AX110" s="13" t="s">
        <v>73</v>
      </c>
      <c r="AY110" s="203" t="s">
        <v>153</v>
      </c>
    </row>
    <row r="111" spans="1:65" s="14" customFormat="1" ht="11.25">
      <c r="B111" s="204"/>
      <c r="C111" s="205"/>
      <c r="D111" s="194" t="s">
        <v>165</v>
      </c>
      <c r="E111" s="206" t="s">
        <v>19</v>
      </c>
      <c r="F111" s="207" t="s">
        <v>184</v>
      </c>
      <c r="G111" s="205"/>
      <c r="H111" s="208">
        <v>3.3769999999999998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83</v>
      </c>
      <c r="AV111" s="14" t="s">
        <v>161</v>
      </c>
      <c r="AW111" s="14" t="s">
        <v>34</v>
      </c>
      <c r="AX111" s="14" t="s">
        <v>81</v>
      </c>
      <c r="AY111" s="214" t="s">
        <v>153</v>
      </c>
    </row>
    <row r="112" spans="1:65" s="2" customFormat="1" ht="49.15" customHeight="1">
      <c r="A112" s="35"/>
      <c r="B112" s="36"/>
      <c r="C112" s="174" t="s">
        <v>172</v>
      </c>
      <c r="D112" s="174" t="s">
        <v>156</v>
      </c>
      <c r="E112" s="175" t="s">
        <v>173</v>
      </c>
      <c r="F112" s="176" t="s">
        <v>174</v>
      </c>
      <c r="G112" s="177" t="s">
        <v>159</v>
      </c>
      <c r="H112" s="178">
        <v>3.3769999999999998</v>
      </c>
      <c r="I112" s="179"/>
      <c r="J112" s="180">
        <f>ROUND(I112*H112,2)</f>
        <v>0</v>
      </c>
      <c r="K112" s="176" t="s">
        <v>160</v>
      </c>
      <c r="L112" s="40"/>
      <c r="M112" s="181" t="s">
        <v>19</v>
      </c>
      <c r="N112" s="182" t="s">
        <v>44</v>
      </c>
      <c r="O112" s="65"/>
      <c r="P112" s="183">
        <f>O112*H112</f>
        <v>0</v>
      </c>
      <c r="Q112" s="183">
        <v>1.8380000000000001E-2</v>
      </c>
      <c r="R112" s="183">
        <f>Q112*H112</f>
        <v>6.2069260000000001E-2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156</v>
      </c>
      <c r="AU112" s="185" t="s">
        <v>83</v>
      </c>
      <c r="AY112" s="18" t="s">
        <v>153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81</v>
      </c>
      <c r="BK112" s="186">
        <f>ROUND(I112*H112,2)</f>
        <v>0</v>
      </c>
      <c r="BL112" s="18" t="s">
        <v>161</v>
      </c>
      <c r="BM112" s="185" t="s">
        <v>813</v>
      </c>
    </row>
    <row r="113" spans="1:65" s="2" customFormat="1" ht="11.25">
      <c r="A113" s="35"/>
      <c r="B113" s="36"/>
      <c r="C113" s="37"/>
      <c r="D113" s="187" t="s">
        <v>163</v>
      </c>
      <c r="E113" s="37"/>
      <c r="F113" s="188" t="s">
        <v>176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83</v>
      </c>
    </row>
    <row r="114" spans="1:65" s="2" customFormat="1" ht="24.2" customHeight="1">
      <c r="A114" s="35"/>
      <c r="B114" s="36"/>
      <c r="C114" s="174" t="s">
        <v>161</v>
      </c>
      <c r="D114" s="174" t="s">
        <v>156</v>
      </c>
      <c r="E114" s="175" t="s">
        <v>177</v>
      </c>
      <c r="F114" s="176" t="s">
        <v>178</v>
      </c>
      <c r="G114" s="177" t="s">
        <v>159</v>
      </c>
      <c r="H114" s="178">
        <v>9.2319999999999993</v>
      </c>
      <c r="I114" s="179"/>
      <c r="J114" s="180">
        <f>ROUND(I114*H114,2)</f>
        <v>0</v>
      </c>
      <c r="K114" s="176" t="s">
        <v>160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2.5999999999999998E-4</v>
      </c>
      <c r="R114" s="183">
        <f>Q114*H114</f>
        <v>2.4003199999999996E-3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161</v>
      </c>
      <c r="AT114" s="185" t="s">
        <v>156</v>
      </c>
      <c r="AU114" s="185" t="s">
        <v>83</v>
      </c>
      <c r="AY114" s="18" t="s">
        <v>153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161</v>
      </c>
      <c r="BM114" s="185" t="s">
        <v>814</v>
      </c>
    </row>
    <row r="115" spans="1:65" s="2" customFormat="1" ht="11.25">
      <c r="A115" s="35"/>
      <c r="B115" s="36"/>
      <c r="C115" s="37"/>
      <c r="D115" s="187" t="s">
        <v>163</v>
      </c>
      <c r="E115" s="37"/>
      <c r="F115" s="188" t="s">
        <v>180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13" customFormat="1" ht="11.25">
      <c r="B116" s="192"/>
      <c r="C116" s="193"/>
      <c r="D116" s="194" t="s">
        <v>165</v>
      </c>
      <c r="E116" s="195" t="s">
        <v>19</v>
      </c>
      <c r="F116" s="196" t="s">
        <v>815</v>
      </c>
      <c r="G116" s="193"/>
      <c r="H116" s="197">
        <v>3.0910000000000002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165</v>
      </c>
      <c r="AU116" s="203" t="s">
        <v>83</v>
      </c>
      <c r="AV116" s="13" t="s">
        <v>83</v>
      </c>
      <c r="AW116" s="13" t="s">
        <v>34</v>
      </c>
      <c r="AX116" s="13" t="s">
        <v>73</v>
      </c>
      <c r="AY116" s="203" t="s">
        <v>153</v>
      </c>
    </row>
    <row r="117" spans="1:65" s="13" customFormat="1" ht="11.25">
      <c r="B117" s="192"/>
      <c r="C117" s="193"/>
      <c r="D117" s="194" t="s">
        <v>165</v>
      </c>
      <c r="E117" s="195" t="s">
        <v>19</v>
      </c>
      <c r="F117" s="196" t="s">
        <v>816</v>
      </c>
      <c r="G117" s="193"/>
      <c r="H117" s="197">
        <v>2.5059999999999998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165</v>
      </c>
      <c r="AU117" s="203" t="s">
        <v>83</v>
      </c>
      <c r="AV117" s="13" t="s">
        <v>83</v>
      </c>
      <c r="AW117" s="13" t="s">
        <v>34</v>
      </c>
      <c r="AX117" s="13" t="s">
        <v>73</v>
      </c>
      <c r="AY117" s="203" t="s">
        <v>153</v>
      </c>
    </row>
    <row r="118" spans="1:65" s="13" customFormat="1" ht="11.25">
      <c r="B118" s="192"/>
      <c r="C118" s="193"/>
      <c r="D118" s="194" t="s">
        <v>165</v>
      </c>
      <c r="E118" s="195" t="s">
        <v>19</v>
      </c>
      <c r="F118" s="196" t="s">
        <v>817</v>
      </c>
      <c r="G118" s="193"/>
      <c r="H118" s="197">
        <v>3.6349999999999998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165</v>
      </c>
      <c r="AU118" s="203" t="s">
        <v>83</v>
      </c>
      <c r="AV118" s="13" t="s">
        <v>83</v>
      </c>
      <c r="AW118" s="13" t="s">
        <v>34</v>
      </c>
      <c r="AX118" s="13" t="s">
        <v>73</v>
      </c>
      <c r="AY118" s="203" t="s">
        <v>153</v>
      </c>
    </row>
    <row r="119" spans="1:65" s="14" customFormat="1" ht="11.25">
      <c r="B119" s="204"/>
      <c r="C119" s="205"/>
      <c r="D119" s="194" t="s">
        <v>165</v>
      </c>
      <c r="E119" s="206" t="s">
        <v>19</v>
      </c>
      <c r="F119" s="207" t="s">
        <v>184</v>
      </c>
      <c r="G119" s="205"/>
      <c r="H119" s="208">
        <v>9.2319999999999993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83</v>
      </c>
      <c r="AV119" s="14" t="s">
        <v>161</v>
      </c>
      <c r="AW119" s="14" t="s">
        <v>34</v>
      </c>
      <c r="AX119" s="14" t="s">
        <v>81</v>
      </c>
      <c r="AY119" s="214" t="s">
        <v>153</v>
      </c>
    </row>
    <row r="120" spans="1:65" s="2" customFormat="1" ht="44.25" customHeight="1">
      <c r="A120" s="35"/>
      <c r="B120" s="36"/>
      <c r="C120" s="174" t="s">
        <v>185</v>
      </c>
      <c r="D120" s="174" t="s">
        <v>156</v>
      </c>
      <c r="E120" s="175" t="s">
        <v>186</v>
      </c>
      <c r="F120" s="176" t="s">
        <v>187</v>
      </c>
      <c r="G120" s="177" t="s">
        <v>159</v>
      </c>
      <c r="H120" s="178">
        <v>9.2319999999999993</v>
      </c>
      <c r="I120" s="179"/>
      <c r="J120" s="180">
        <f>ROUND(I120*H120,2)</f>
        <v>0</v>
      </c>
      <c r="K120" s="176" t="s">
        <v>160</v>
      </c>
      <c r="L120" s="40"/>
      <c r="M120" s="181" t="s">
        <v>19</v>
      </c>
      <c r="N120" s="182" t="s">
        <v>44</v>
      </c>
      <c r="O120" s="65"/>
      <c r="P120" s="183">
        <f>O120*H120</f>
        <v>0</v>
      </c>
      <c r="Q120" s="183">
        <v>1.8380000000000001E-2</v>
      </c>
      <c r="R120" s="183">
        <f>Q120*H120</f>
        <v>0.16968416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161</v>
      </c>
      <c r="AT120" s="185" t="s">
        <v>156</v>
      </c>
      <c r="AU120" s="185" t="s">
        <v>83</v>
      </c>
      <c r="AY120" s="18" t="s">
        <v>153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81</v>
      </c>
      <c r="BK120" s="186">
        <f>ROUND(I120*H120,2)</f>
        <v>0</v>
      </c>
      <c r="BL120" s="18" t="s">
        <v>161</v>
      </c>
      <c r="BM120" s="185" t="s">
        <v>818</v>
      </c>
    </row>
    <row r="121" spans="1:65" s="2" customFormat="1" ht="11.25">
      <c r="A121" s="35"/>
      <c r="B121" s="36"/>
      <c r="C121" s="37"/>
      <c r="D121" s="187" t="s">
        <v>163</v>
      </c>
      <c r="E121" s="37"/>
      <c r="F121" s="188" t="s">
        <v>189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163</v>
      </c>
      <c r="AU121" s="18" t="s">
        <v>83</v>
      </c>
    </row>
    <row r="122" spans="1:65" s="12" customFormat="1" ht="22.9" customHeight="1">
      <c r="B122" s="158"/>
      <c r="C122" s="159"/>
      <c r="D122" s="160" t="s">
        <v>72</v>
      </c>
      <c r="E122" s="172" t="s">
        <v>190</v>
      </c>
      <c r="F122" s="172" t="s">
        <v>191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SUM(P123:P157)</f>
        <v>0</v>
      </c>
      <c r="Q122" s="166"/>
      <c r="R122" s="167">
        <f>SUM(R123:R157)</f>
        <v>5.1920999999999998E-4</v>
      </c>
      <c r="S122" s="166"/>
      <c r="T122" s="168">
        <f>SUM(T123:T157)</f>
        <v>2.2675169999999998</v>
      </c>
      <c r="AR122" s="169" t="s">
        <v>81</v>
      </c>
      <c r="AT122" s="170" t="s">
        <v>72</v>
      </c>
      <c r="AU122" s="170" t="s">
        <v>81</v>
      </c>
      <c r="AY122" s="169" t="s">
        <v>153</v>
      </c>
      <c r="BK122" s="171">
        <f>SUM(BK123:BK157)</f>
        <v>0</v>
      </c>
    </row>
    <row r="123" spans="1:65" s="2" customFormat="1" ht="37.9" customHeight="1">
      <c r="A123" s="35"/>
      <c r="B123" s="36"/>
      <c r="C123" s="174" t="s">
        <v>154</v>
      </c>
      <c r="D123" s="174" t="s">
        <v>156</v>
      </c>
      <c r="E123" s="175" t="s">
        <v>192</v>
      </c>
      <c r="F123" s="176" t="s">
        <v>193</v>
      </c>
      <c r="G123" s="177" t="s">
        <v>159</v>
      </c>
      <c r="H123" s="178">
        <v>3.9169999999999998</v>
      </c>
      <c r="I123" s="179"/>
      <c r="J123" s="180">
        <f>ROUND(I123*H123,2)</f>
        <v>0</v>
      </c>
      <c r="K123" s="176" t="s">
        <v>160</v>
      </c>
      <c r="L123" s="40"/>
      <c r="M123" s="181" t="s">
        <v>19</v>
      </c>
      <c r="N123" s="182" t="s">
        <v>44</v>
      </c>
      <c r="O123" s="65"/>
      <c r="P123" s="183">
        <f>O123*H123</f>
        <v>0</v>
      </c>
      <c r="Q123" s="183">
        <v>1.2999999999999999E-4</v>
      </c>
      <c r="R123" s="183">
        <f>Q123*H123</f>
        <v>5.0920999999999996E-4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161</v>
      </c>
      <c r="AT123" s="185" t="s">
        <v>156</v>
      </c>
      <c r="AU123" s="185" t="s">
        <v>83</v>
      </c>
      <c r="AY123" s="18" t="s">
        <v>153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161</v>
      </c>
      <c r="BM123" s="185" t="s">
        <v>819</v>
      </c>
    </row>
    <row r="124" spans="1:65" s="2" customFormat="1" ht="11.25">
      <c r="A124" s="35"/>
      <c r="B124" s="36"/>
      <c r="C124" s="37"/>
      <c r="D124" s="187" t="s">
        <v>163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83</v>
      </c>
    </row>
    <row r="125" spans="1:65" s="2" customFormat="1" ht="44.25" customHeight="1">
      <c r="A125" s="35"/>
      <c r="B125" s="36"/>
      <c r="C125" s="174" t="s">
        <v>196</v>
      </c>
      <c r="D125" s="174" t="s">
        <v>156</v>
      </c>
      <c r="E125" s="175" t="s">
        <v>197</v>
      </c>
      <c r="F125" s="176" t="s">
        <v>198</v>
      </c>
      <c r="G125" s="177" t="s">
        <v>159</v>
      </c>
      <c r="H125" s="178">
        <v>3.9169999999999998</v>
      </c>
      <c r="I125" s="179"/>
      <c r="J125" s="180">
        <f>ROUND(I125*H125,2)</f>
        <v>0</v>
      </c>
      <c r="K125" s="176" t="s">
        <v>160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5.7000000000000002E-2</v>
      </c>
      <c r="T125" s="184">
        <f>S125*H125</f>
        <v>0.223269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161</v>
      </c>
      <c r="AT125" s="185" t="s">
        <v>156</v>
      </c>
      <c r="AU125" s="185" t="s">
        <v>83</v>
      </c>
      <c r="AY125" s="18" t="s">
        <v>153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161</v>
      </c>
      <c r="BM125" s="185" t="s">
        <v>820</v>
      </c>
    </row>
    <row r="126" spans="1:65" s="2" customFormat="1" ht="11.25">
      <c r="A126" s="35"/>
      <c r="B126" s="36"/>
      <c r="C126" s="37"/>
      <c r="D126" s="187" t="s">
        <v>163</v>
      </c>
      <c r="E126" s="37"/>
      <c r="F126" s="188" t="s">
        <v>200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83</v>
      </c>
    </row>
    <row r="127" spans="1:65" s="13" customFormat="1" ht="11.25">
      <c r="B127" s="192"/>
      <c r="C127" s="193"/>
      <c r="D127" s="194" t="s">
        <v>165</v>
      </c>
      <c r="E127" s="195" t="s">
        <v>19</v>
      </c>
      <c r="F127" s="196" t="s">
        <v>810</v>
      </c>
      <c r="G127" s="193"/>
      <c r="H127" s="197">
        <v>1.1639999999999999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165</v>
      </c>
      <c r="AU127" s="203" t="s">
        <v>83</v>
      </c>
      <c r="AV127" s="13" t="s">
        <v>83</v>
      </c>
      <c r="AW127" s="13" t="s">
        <v>34</v>
      </c>
      <c r="AX127" s="13" t="s">
        <v>73</v>
      </c>
      <c r="AY127" s="203" t="s">
        <v>153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821</v>
      </c>
      <c r="G128" s="193"/>
      <c r="H128" s="197">
        <v>1.8180000000000001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73</v>
      </c>
      <c r="AY128" s="203" t="s">
        <v>153</v>
      </c>
    </row>
    <row r="129" spans="1:65" s="13" customFormat="1" ht="11.25">
      <c r="B129" s="192"/>
      <c r="C129" s="193"/>
      <c r="D129" s="194" t="s">
        <v>165</v>
      </c>
      <c r="E129" s="195" t="s">
        <v>19</v>
      </c>
      <c r="F129" s="196" t="s">
        <v>812</v>
      </c>
      <c r="G129" s="193"/>
      <c r="H129" s="197">
        <v>0.93500000000000005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165</v>
      </c>
      <c r="AU129" s="203" t="s">
        <v>83</v>
      </c>
      <c r="AV129" s="13" t="s">
        <v>83</v>
      </c>
      <c r="AW129" s="13" t="s">
        <v>34</v>
      </c>
      <c r="AX129" s="13" t="s">
        <v>73</v>
      </c>
      <c r="AY129" s="203" t="s">
        <v>153</v>
      </c>
    </row>
    <row r="130" spans="1:65" s="14" customFormat="1" ht="11.25">
      <c r="B130" s="204"/>
      <c r="C130" s="205"/>
      <c r="D130" s="194" t="s">
        <v>165</v>
      </c>
      <c r="E130" s="206" t="s">
        <v>19</v>
      </c>
      <c r="F130" s="207" t="s">
        <v>184</v>
      </c>
      <c r="G130" s="205"/>
      <c r="H130" s="208">
        <v>3.9170000000000003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83</v>
      </c>
      <c r="AV130" s="14" t="s">
        <v>161</v>
      </c>
      <c r="AW130" s="14" t="s">
        <v>34</v>
      </c>
      <c r="AX130" s="14" t="s">
        <v>81</v>
      </c>
      <c r="AY130" s="214" t="s">
        <v>153</v>
      </c>
    </row>
    <row r="131" spans="1:65" s="2" customFormat="1" ht="24.2" customHeight="1">
      <c r="A131" s="35"/>
      <c r="B131" s="36"/>
      <c r="C131" s="174" t="s">
        <v>202</v>
      </c>
      <c r="D131" s="174" t="s">
        <v>156</v>
      </c>
      <c r="E131" s="175" t="s">
        <v>203</v>
      </c>
      <c r="F131" s="176" t="s">
        <v>204</v>
      </c>
      <c r="G131" s="177" t="s">
        <v>205</v>
      </c>
      <c r="H131" s="178">
        <v>18</v>
      </c>
      <c r="I131" s="179"/>
      <c r="J131" s="180">
        <f>ROUND(I131*H131,2)</f>
        <v>0</v>
      </c>
      <c r="K131" s="176" t="s">
        <v>206</v>
      </c>
      <c r="L131" s="40"/>
      <c r="M131" s="181" t="s">
        <v>19</v>
      </c>
      <c r="N131" s="182" t="s">
        <v>44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6.4999999999999997E-3</v>
      </c>
      <c r="T131" s="184">
        <f>S131*H131</f>
        <v>0.11699999999999999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161</v>
      </c>
      <c r="AT131" s="185" t="s">
        <v>156</v>
      </c>
      <c r="AU131" s="185" t="s">
        <v>83</v>
      </c>
      <c r="AY131" s="18" t="s">
        <v>153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81</v>
      </c>
      <c r="BK131" s="186">
        <f>ROUND(I131*H131,2)</f>
        <v>0</v>
      </c>
      <c r="BL131" s="18" t="s">
        <v>161</v>
      </c>
      <c r="BM131" s="185" t="s">
        <v>822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823</v>
      </c>
      <c r="G132" s="193"/>
      <c r="H132" s="197">
        <v>18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81</v>
      </c>
      <c r="AY132" s="203" t="s">
        <v>153</v>
      </c>
    </row>
    <row r="133" spans="1:65" s="2" customFormat="1" ht="55.5" customHeight="1">
      <c r="A133" s="35"/>
      <c r="B133" s="36"/>
      <c r="C133" s="174" t="s">
        <v>190</v>
      </c>
      <c r="D133" s="174" t="s">
        <v>156</v>
      </c>
      <c r="E133" s="175" t="s">
        <v>209</v>
      </c>
      <c r="F133" s="176" t="s">
        <v>210</v>
      </c>
      <c r="G133" s="177" t="s">
        <v>211</v>
      </c>
      <c r="H133" s="178">
        <v>2</v>
      </c>
      <c r="I133" s="179"/>
      <c r="J133" s="180">
        <f>ROUND(I133*H133,2)</f>
        <v>0</v>
      </c>
      <c r="K133" s="176" t="s">
        <v>160</v>
      </c>
      <c r="L133" s="40"/>
      <c r="M133" s="181" t="s">
        <v>19</v>
      </c>
      <c r="N133" s="182" t="s">
        <v>44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2.5000000000000001E-2</v>
      </c>
      <c r="T133" s="184">
        <f>S133*H133</f>
        <v>0.05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212</v>
      </c>
      <c r="AT133" s="185" t="s">
        <v>156</v>
      </c>
      <c r="AU133" s="185" t="s">
        <v>83</v>
      </c>
      <c r="AY133" s="18" t="s">
        <v>153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81</v>
      </c>
      <c r="BK133" s="186">
        <f>ROUND(I133*H133,2)</f>
        <v>0</v>
      </c>
      <c r="BL133" s="18" t="s">
        <v>212</v>
      </c>
      <c r="BM133" s="185" t="s">
        <v>824</v>
      </c>
    </row>
    <row r="134" spans="1:65" s="2" customFormat="1" ht="11.25">
      <c r="A134" s="35"/>
      <c r="B134" s="36"/>
      <c r="C134" s="37"/>
      <c r="D134" s="187" t="s">
        <v>163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83</v>
      </c>
    </row>
    <row r="135" spans="1:65" s="13" customFormat="1" ht="11.25">
      <c r="B135" s="192"/>
      <c r="C135" s="193"/>
      <c r="D135" s="194" t="s">
        <v>165</v>
      </c>
      <c r="E135" s="195" t="s">
        <v>19</v>
      </c>
      <c r="F135" s="196" t="s">
        <v>825</v>
      </c>
      <c r="G135" s="193"/>
      <c r="H135" s="197">
        <v>2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165</v>
      </c>
      <c r="AU135" s="203" t="s">
        <v>83</v>
      </c>
      <c r="AV135" s="13" t="s">
        <v>83</v>
      </c>
      <c r="AW135" s="13" t="s">
        <v>34</v>
      </c>
      <c r="AX135" s="13" t="s">
        <v>81</v>
      </c>
      <c r="AY135" s="203" t="s">
        <v>153</v>
      </c>
    </row>
    <row r="136" spans="1:65" s="2" customFormat="1" ht="37.9" customHeight="1">
      <c r="A136" s="35"/>
      <c r="B136" s="36"/>
      <c r="C136" s="174" t="s">
        <v>216</v>
      </c>
      <c r="D136" s="174" t="s">
        <v>156</v>
      </c>
      <c r="E136" s="175" t="s">
        <v>217</v>
      </c>
      <c r="F136" s="176" t="s">
        <v>218</v>
      </c>
      <c r="G136" s="177" t="s">
        <v>159</v>
      </c>
      <c r="H136" s="178">
        <v>17.841999999999999</v>
      </c>
      <c r="I136" s="179"/>
      <c r="J136" s="180">
        <f>ROUND(I136*H136,2)</f>
        <v>0</v>
      </c>
      <c r="K136" s="176" t="s">
        <v>160</v>
      </c>
      <c r="L136" s="40"/>
      <c r="M136" s="181" t="s">
        <v>19</v>
      </c>
      <c r="N136" s="182" t="s">
        <v>44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6.8000000000000005E-2</v>
      </c>
      <c r="T136" s="184">
        <f>S136*H136</f>
        <v>1.2132560000000001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161</v>
      </c>
      <c r="AT136" s="185" t="s">
        <v>156</v>
      </c>
      <c r="AU136" s="185" t="s">
        <v>83</v>
      </c>
      <c r="AY136" s="18" t="s">
        <v>153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81</v>
      </c>
      <c r="BK136" s="186">
        <f>ROUND(I136*H136,2)</f>
        <v>0</v>
      </c>
      <c r="BL136" s="18" t="s">
        <v>161</v>
      </c>
      <c r="BM136" s="185" t="s">
        <v>826</v>
      </c>
    </row>
    <row r="137" spans="1:65" s="2" customFormat="1" ht="11.25">
      <c r="A137" s="35"/>
      <c r="B137" s="36"/>
      <c r="C137" s="37"/>
      <c r="D137" s="187" t="s">
        <v>163</v>
      </c>
      <c r="E137" s="37"/>
      <c r="F137" s="188" t="s">
        <v>220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163</v>
      </c>
      <c r="AU137" s="18" t="s">
        <v>83</v>
      </c>
    </row>
    <row r="138" spans="1:65" s="13" customFormat="1" ht="11.25">
      <c r="B138" s="192"/>
      <c r="C138" s="193"/>
      <c r="D138" s="194" t="s">
        <v>165</v>
      </c>
      <c r="E138" s="195" t="s">
        <v>19</v>
      </c>
      <c r="F138" s="196" t="s">
        <v>827</v>
      </c>
      <c r="G138" s="193"/>
      <c r="H138" s="197">
        <v>4.6820000000000004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165</v>
      </c>
      <c r="AU138" s="203" t="s">
        <v>83</v>
      </c>
      <c r="AV138" s="13" t="s">
        <v>83</v>
      </c>
      <c r="AW138" s="13" t="s">
        <v>34</v>
      </c>
      <c r="AX138" s="13" t="s">
        <v>73</v>
      </c>
      <c r="AY138" s="203" t="s">
        <v>153</v>
      </c>
    </row>
    <row r="139" spans="1:65" s="13" customFormat="1" ht="11.25">
      <c r="B139" s="192"/>
      <c r="C139" s="193"/>
      <c r="D139" s="194" t="s">
        <v>165</v>
      </c>
      <c r="E139" s="195" t="s">
        <v>19</v>
      </c>
      <c r="F139" s="196" t="s">
        <v>828</v>
      </c>
      <c r="G139" s="193"/>
      <c r="H139" s="197">
        <v>8.08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165</v>
      </c>
      <c r="AU139" s="203" t="s">
        <v>83</v>
      </c>
      <c r="AV139" s="13" t="s">
        <v>83</v>
      </c>
      <c r="AW139" s="13" t="s">
        <v>34</v>
      </c>
      <c r="AX139" s="13" t="s">
        <v>73</v>
      </c>
      <c r="AY139" s="203" t="s">
        <v>153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829</v>
      </c>
      <c r="G140" s="193"/>
      <c r="H140" s="197">
        <v>5.08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4" customFormat="1" ht="11.25">
      <c r="B141" s="204"/>
      <c r="C141" s="205"/>
      <c r="D141" s="194" t="s">
        <v>165</v>
      </c>
      <c r="E141" s="206" t="s">
        <v>19</v>
      </c>
      <c r="F141" s="207" t="s">
        <v>184</v>
      </c>
      <c r="G141" s="205"/>
      <c r="H141" s="208">
        <v>17.841999999999999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165</v>
      </c>
      <c r="AU141" s="214" t="s">
        <v>83</v>
      </c>
      <c r="AV141" s="14" t="s">
        <v>161</v>
      </c>
      <c r="AW141" s="14" t="s">
        <v>34</v>
      </c>
      <c r="AX141" s="14" t="s">
        <v>81</v>
      </c>
      <c r="AY141" s="214" t="s">
        <v>153</v>
      </c>
    </row>
    <row r="142" spans="1:65" s="2" customFormat="1" ht="33" customHeight="1">
      <c r="A142" s="35"/>
      <c r="B142" s="36"/>
      <c r="C142" s="174" t="s">
        <v>224</v>
      </c>
      <c r="D142" s="174" t="s">
        <v>156</v>
      </c>
      <c r="E142" s="175" t="s">
        <v>225</v>
      </c>
      <c r="F142" s="176" t="s">
        <v>226</v>
      </c>
      <c r="G142" s="177" t="s">
        <v>159</v>
      </c>
      <c r="H142" s="178">
        <v>3.3769999999999998</v>
      </c>
      <c r="I142" s="179"/>
      <c r="J142" s="180">
        <f>ROUND(I142*H142,2)</f>
        <v>0</v>
      </c>
      <c r="K142" s="176" t="s">
        <v>160</v>
      </c>
      <c r="L142" s="40"/>
      <c r="M142" s="181" t="s">
        <v>19</v>
      </c>
      <c r="N142" s="182" t="s">
        <v>44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0.05</v>
      </c>
      <c r="T142" s="184">
        <f>S142*H142</f>
        <v>0.16885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161</v>
      </c>
      <c r="AT142" s="185" t="s">
        <v>156</v>
      </c>
      <c r="AU142" s="185" t="s">
        <v>83</v>
      </c>
      <c r="AY142" s="18" t="s">
        <v>153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81</v>
      </c>
      <c r="BK142" s="186">
        <f>ROUND(I142*H142,2)</f>
        <v>0</v>
      </c>
      <c r="BL142" s="18" t="s">
        <v>161</v>
      </c>
      <c r="BM142" s="185" t="s">
        <v>830</v>
      </c>
    </row>
    <row r="143" spans="1:65" s="2" customFormat="1" ht="11.25">
      <c r="A143" s="35"/>
      <c r="B143" s="36"/>
      <c r="C143" s="37"/>
      <c r="D143" s="187" t="s">
        <v>163</v>
      </c>
      <c r="E143" s="37"/>
      <c r="F143" s="188" t="s">
        <v>228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83</v>
      </c>
    </row>
    <row r="144" spans="1:65" s="13" customFormat="1" ht="11.25">
      <c r="B144" s="192"/>
      <c r="C144" s="193"/>
      <c r="D144" s="194" t="s">
        <v>165</v>
      </c>
      <c r="E144" s="195" t="s">
        <v>19</v>
      </c>
      <c r="F144" s="196" t="s">
        <v>810</v>
      </c>
      <c r="G144" s="193"/>
      <c r="H144" s="197">
        <v>1.1639999999999999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165</v>
      </c>
      <c r="AU144" s="203" t="s">
        <v>83</v>
      </c>
      <c r="AV144" s="13" t="s">
        <v>83</v>
      </c>
      <c r="AW144" s="13" t="s">
        <v>34</v>
      </c>
      <c r="AX144" s="13" t="s">
        <v>73</v>
      </c>
      <c r="AY144" s="203" t="s">
        <v>153</v>
      </c>
    </row>
    <row r="145" spans="1:65" s="13" customFormat="1" ht="11.25">
      <c r="B145" s="192"/>
      <c r="C145" s="193"/>
      <c r="D145" s="194" t="s">
        <v>165</v>
      </c>
      <c r="E145" s="195" t="s">
        <v>19</v>
      </c>
      <c r="F145" s="196" t="s">
        <v>811</v>
      </c>
      <c r="G145" s="193"/>
      <c r="H145" s="197">
        <v>1.278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165</v>
      </c>
      <c r="AU145" s="203" t="s">
        <v>83</v>
      </c>
      <c r="AV145" s="13" t="s">
        <v>83</v>
      </c>
      <c r="AW145" s="13" t="s">
        <v>34</v>
      </c>
      <c r="AX145" s="13" t="s">
        <v>73</v>
      </c>
      <c r="AY145" s="203" t="s">
        <v>153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812</v>
      </c>
      <c r="G146" s="193"/>
      <c r="H146" s="197">
        <v>0.93500000000000005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73</v>
      </c>
      <c r="AY146" s="203" t="s">
        <v>153</v>
      </c>
    </row>
    <row r="147" spans="1:65" s="14" customFormat="1" ht="11.25">
      <c r="B147" s="204"/>
      <c r="C147" s="205"/>
      <c r="D147" s="194" t="s">
        <v>165</v>
      </c>
      <c r="E147" s="206" t="s">
        <v>19</v>
      </c>
      <c r="F147" s="207" t="s">
        <v>184</v>
      </c>
      <c r="G147" s="205"/>
      <c r="H147" s="208">
        <v>3.3769999999999998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165</v>
      </c>
      <c r="AU147" s="214" t="s">
        <v>83</v>
      </c>
      <c r="AV147" s="14" t="s">
        <v>161</v>
      </c>
      <c r="AW147" s="14" t="s">
        <v>34</v>
      </c>
      <c r="AX147" s="14" t="s">
        <v>81</v>
      </c>
      <c r="AY147" s="214" t="s">
        <v>153</v>
      </c>
    </row>
    <row r="148" spans="1:65" s="2" customFormat="1" ht="44.25" customHeight="1">
      <c r="A148" s="35"/>
      <c r="B148" s="36"/>
      <c r="C148" s="174" t="s">
        <v>8</v>
      </c>
      <c r="D148" s="174" t="s">
        <v>156</v>
      </c>
      <c r="E148" s="175" t="s">
        <v>229</v>
      </c>
      <c r="F148" s="176" t="s">
        <v>230</v>
      </c>
      <c r="G148" s="177" t="s">
        <v>159</v>
      </c>
      <c r="H148" s="178">
        <v>9.2319999999999993</v>
      </c>
      <c r="I148" s="179"/>
      <c r="J148" s="180">
        <f>ROUND(I148*H148,2)</f>
        <v>0</v>
      </c>
      <c r="K148" s="176" t="s">
        <v>160</v>
      </c>
      <c r="L148" s="40"/>
      <c r="M148" s="181" t="s">
        <v>19</v>
      </c>
      <c r="N148" s="182" t="s">
        <v>44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4.5999999999999999E-2</v>
      </c>
      <c r="T148" s="184">
        <f>S148*H148</f>
        <v>0.42467199999999994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161</v>
      </c>
      <c r="AT148" s="185" t="s">
        <v>156</v>
      </c>
      <c r="AU148" s="185" t="s">
        <v>83</v>
      </c>
      <c r="AY148" s="18" t="s">
        <v>153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161</v>
      </c>
      <c r="BM148" s="185" t="s">
        <v>831</v>
      </c>
    </row>
    <row r="149" spans="1:65" s="2" customFormat="1" ht="11.25">
      <c r="A149" s="35"/>
      <c r="B149" s="36"/>
      <c r="C149" s="37"/>
      <c r="D149" s="187" t="s">
        <v>163</v>
      </c>
      <c r="E149" s="37"/>
      <c r="F149" s="188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83</v>
      </c>
    </row>
    <row r="150" spans="1:65" s="13" customFormat="1" ht="11.25">
      <c r="B150" s="192"/>
      <c r="C150" s="193"/>
      <c r="D150" s="194" t="s">
        <v>165</v>
      </c>
      <c r="E150" s="195" t="s">
        <v>19</v>
      </c>
      <c r="F150" s="196" t="s">
        <v>815</v>
      </c>
      <c r="G150" s="193"/>
      <c r="H150" s="197">
        <v>3.0910000000000002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165</v>
      </c>
      <c r="AU150" s="203" t="s">
        <v>83</v>
      </c>
      <c r="AV150" s="13" t="s">
        <v>83</v>
      </c>
      <c r="AW150" s="13" t="s">
        <v>34</v>
      </c>
      <c r="AX150" s="13" t="s">
        <v>73</v>
      </c>
      <c r="AY150" s="203" t="s">
        <v>153</v>
      </c>
    </row>
    <row r="151" spans="1:65" s="13" customFormat="1" ht="11.25">
      <c r="B151" s="192"/>
      <c r="C151" s="193"/>
      <c r="D151" s="194" t="s">
        <v>165</v>
      </c>
      <c r="E151" s="195" t="s">
        <v>19</v>
      </c>
      <c r="F151" s="196" t="s">
        <v>816</v>
      </c>
      <c r="G151" s="193"/>
      <c r="H151" s="197">
        <v>2.5059999999999998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165</v>
      </c>
      <c r="AU151" s="203" t="s">
        <v>83</v>
      </c>
      <c r="AV151" s="13" t="s">
        <v>83</v>
      </c>
      <c r="AW151" s="13" t="s">
        <v>34</v>
      </c>
      <c r="AX151" s="13" t="s">
        <v>73</v>
      </c>
      <c r="AY151" s="203" t="s">
        <v>153</v>
      </c>
    </row>
    <row r="152" spans="1:65" s="13" customFormat="1" ht="11.25">
      <c r="B152" s="192"/>
      <c r="C152" s="193"/>
      <c r="D152" s="194" t="s">
        <v>165</v>
      </c>
      <c r="E152" s="195" t="s">
        <v>19</v>
      </c>
      <c r="F152" s="196" t="s">
        <v>817</v>
      </c>
      <c r="G152" s="193"/>
      <c r="H152" s="197">
        <v>3.6349999999999998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165</v>
      </c>
      <c r="AU152" s="203" t="s">
        <v>83</v>
      </c>
      <c r="AV152" s="13" t="s">
        <v>83</v>
      </c>
      <c r="AW152" s="13" t="s">
        <v>34</v>
      </c>
      <c r="AX152" s="13" t="s">
        <v>73</v>
      </c>
      <c r="AY152" s="203" t="s">
        <v>153</v>
      </c>
    </row>
    <row r="153" spans="1:65" s="14" customFormat="1" ht="11.25">
      <c r="B153" s="204"/>
      <c r="C153" s="205"/>
      <c r="D153" s="194" t="s">
        <v>165</v>
      </c>
      <c r="E153" s="206" t="s">
        <v>19</v>
      </c>
      <c r="F153" s="207" t="s">
        <v>184</v>
      </c>
      <c r="G153" s="205"/>
      <c r="H153" s="208">
        <v>9.2319999999999993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165</v>
      </c>
      <c r="AU153" s="214" t="s">
        <v>83</v>
      </c>
      <c r="AV153" s="14" t="s">
        <v>161</v>
      </c>
      <c r="AW153" s="14" t="s">
        <v>34</v>
      </c>
      <c r="AX153" s="14" t="s">
        <v>81</v>
      </c>
      <c r="AY153" s="214" t="s">
        <v>153</v>
      </c>
    </row>
    <row r="154" spans="1:65" s="2" customFormat="1" ht="24.2" customHeight="1">
      <c r="A154" s="35"/>
      <c r="B154" s="36"/>
      <c r="C154" s="174" t="s">
        <v>233</v>
      </c>
      <c r="D154" s="174" t="s">
        <v>156</v>
      </c>
      <c r="E154" s="175" t="s">
        <v>234</v>
      </c>
      <c r="F154" s="176" t="s">
        <v>235</v>
      </c>
      <c r="G154" s="177" t="s">
        <v>159</v>
      </c>
      <c r="H154" s="178">
        <v>0.27</v>
      </c>
      <c r="I154" s="179"/>
      <c r="J154" s="180">
        <f>ROUND(I154*H154,2)</f>
        <v>0</v>
      </c>
      <c r="K154" s="176" t="s">
        <v>160</v>
      </c>
      <c r="L154" s="40"/>
      <c r="M154" s="181" t="s">
        <v>19</v>
      </c>
      <c r="N154" s="182" t="s">
        <v>44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0.26100000000000001</v>
      </c>
      <c r="T154" s="184">
        <f>S154*H154</f>
        <v>7.0470000000000005E-2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161</v>
      </c>
      <c r="AT154" s="185" t="s">
        <v>156</v>
      </c>
      <c r="AU154" s="185" t="s">
        <v>83</v>
      </c>
      <c r="AY154" s="18" t="s">
        <v>153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161</v>
      </c>
      <c r="BM154" s="185" t="s">
        <v>832</v>
      </c>
    </row>
    <row r="155" spans="1:65" s="2" customFormat="1" ht="11.25">
      <c r="A155" s="35"/>
      <c r="B155" s="36"/>
      <c r="C155" s="37"/>
      <c r="D155" s="187" t="s">
        <v>163</v>
      </c>
      <c r="E155" s="37"/>
      <c r="F155" s="188" t="s">
        <v>237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163</v>
      </c>
      <c r="AU155" s="18" t="s">
        <v>83</v>
      </c>
    </row>
    <row r="156" spans="1:65" s="13" customFormat="1" ht="11.25">
      <c r="B156" s="192"/>
      <c r="C156" s="193"/>
      <c r="D156" s="194" t="s">
        <v>165</v>
      </c>
      <c r="E156" s="195" t="s">
        <v>19</v>
      </c>
      <c r="F156" s="196" t="s">
        <v>833</v>
      </c>
      <c r="G156" s="193"/>
      <c r="H156" s="197">
        <v>0.27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165</v>
      </c>
      <c r="AU156" s="203" t="s">
        <v>83</v>
      </c>
      <c r="AV156" s="13" t="s">
        <v>83</v>
      </c>
      <c r="AW156" s="13" t="s">
        <v>34</v>
      </c>
      <c r="AX156" s="13" t="s">
        <v>81</v>
      </c>
      <c r="AY156" s="203" t="s">
        <v>153</v>
      </c>
    </row>
    <row r="157" spans="1:65" s="2" customFormat="1" ht="37.9" customHeight="1">
      <c r="A157" s="35"/>
      <c r="B157" s="36"/>
      <c r="C157" s="174" t="s">
        <v>239</v>
      </c>
      <c r="D157" s="174" t="s">
        <v>156</v>
      </c>
      <c r="E157" s="175" t="s">
        <v>240</v>
      </c>
      <c r="F157" s="176" t="s">
        <v>241</v>
      </c>
      <c r="G157" s="177" t="s">
        <v>242</v>
      </c>
      <c r="H157" s="178">
        <v>1</v>
      </c>
      <c r="I157" s="179"/>
      <c r="J157" s="180">
        <f>ROUND(I157*H157,2)</f>
        <v>0</v>
      </c>
      <c r="K157" s="176" t="s">
        <v>206</v>
      </c>
      <c r="L157" s="40"/>
      <c r="M157" s="181" t="s">
        <v>19</v>
      </c>
      <c r="N157" s="182" t="s">
        <v>44</v>
      </c>
      <c r="O157" s="65"/>
      <c r="P157" s="183">
        <f>O157*H157</f>
        <v>0</v>
      </c>
      <c r="Q157" s="183">
        <v>1.0000000000000001E-5</v>
      </c>
      <c r="R157" s="183">
        <f>Q157*H157</f>
        <v>1.0000000000000001E-5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161</v>
      </c>
      <c r="AT157" s="185" t="s">
        <v>156</v>
      </c>
      <c r="AU157" s="185" t="s">
        <v>83</v>
      </c>
      <c r="AY157" s="18" t="s">
        <v>153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81</v>
      </c>
      <c r="BK157" s="186">
        <f>ROUND(I157*H157,2)</f>
        <v>0</v>
      </c>
      <c r="BL157" s="18" t="s">
        <v>161</v>
      </c>
      <c r="BM157" s="185" t="s">
        <v>834</v>
      </c>
    </row>
    <row r="158" spans="1:65" s="12" customFormat="1" ht="22.9" customHeight="1">
      <c r="B158" s="158"/>
      <c r="C158" s="159"/>
      <c r="D158" s="160" t="s">
        <v>72</v>
      </c>
      <c r="E158" s="172" t="s">
        <v>244</v>
      </c>
      <c r="F158" s="172" t="s">
        <v>245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SUM(P159:P170)</f>
        <v>0</v>
      </c>
      <c r="Q158" s="166"/>
      <c r="R158" s="167">
        <f>SUM(R159:R170)</f>
        <v>0</v>
      </c>
      <c r="S158" s="166"/>
      <c r="T158" s="168">
        <f>SUM(T159:T170)</f>
        <v>0</v>
      </c>
      <c r="AR158" s="169" t="s">
        <v>81</v>
      </c>
      <c r="AT158" s="170" t="s">
        <v>72</v>
      </c>
      <c r="AU158" s="170" t="s">
        <v>81</v>
      </c>
      <c r="AY158" s="169" t="s">
        <v>153</v>
      </c>
      <c r="BK158" s="171">
        <f>SUM(BK159:BK170)</f>
        <v>0</v>
      </c>
    </row>
    <row r="159" spans="1:65" s="2" customFormat="1" ht="37.9" customHeight="1">
      <c r="A159" s="35"/>
      <c r="B159" s="36"/>
      <c r="C159" s="174" t="s">
        <v>246</v>
      </c>
      <c r="D159" s="174" t="s">
        <v>156</v>
      </c>
      <c r="E159" s="175" t="s">
        <v>791</v>
      </c>
      <c r="F159" s="176" t="s">
        <v>792</v>
      </c>
      <c r="G159" s="177" t="s">
        <v>249</v>
      </c>
      <c r="H159" s="178">
        <v>2.41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835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794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2" customFormat="1" ht="33" customHeight="1">
      <c r="A161" s="35"/>
      <c r="B161" s="36"/>
      <c r="C161" s="174" t="s">
        <v>212</v>
      </c>
      <c r="D161" s="174" t="s">
        <v>156</v>
      </c>
      <c r="E161" s="175" t="s">
        <v>252</v>
      </c>
      <c r="F161" s="176" t="s">
        <v>253</v>
      </c>
      <c r="G161" s="177" t="s">
        <v>249</v>
      </c>
      <c r="H161" s="178">
        <v>2.41</v>
      </c>
      <c r="I161" s="179"/>
      <c r="J161" s="180">
        <f>ROUND(I161*H161,2)</f>
        <v>0</v>
      </c>
      <c r="K161" s="176" t="s">
        <v>160</v>
      </c>
      <c r="L161" s="40"/>
      <c r="M161" s="181" t="s">
        <v>19</v>
      </c>
      <c r="N161" s="182" t="s">
        <v>44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161</v>
      </c>
      <c r="AT161" s="185" t="s">
        <v>156</v>
      </c>
      <c r="AU161" s="185" t="s">
        <v>83</v>
      </c>
      <c r="AY161" s="18" t="s">
        <v>153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81</v>
      </c>
      <c r="BK161" s="186">
        <f>ROUND(I161*H161,2)</f>
        <v>0</v>
      </c>
      <c r="BL161" s="18" t="s">
        <v>161</v>
      </c>
      <c r="BM161" s="185" t="s">
        <v>836</v>
      </c>
    </row>
    <row r="162" spans="1:65" s="2" customFormat="1" ht="11.25">
      <c r="A162" s="35"/>
      <c r="B162" s="36"/>
      <c r="C162" s="37"/>
      <c r="D162" s="187" t="s">
        <v>163</v>
      </c>
      <c r="E162" s="37"/>
      <c r="F162" s="188" t="s">
        <v>255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83</v>
      </c>
    </row>
    <row r="163" spans="1:65" s="2" customFormat="1" ht="44.25" customHeight="1">
      <c r="A163" s="35"/>
      <c r="B163" s="36"/>
      <c r="C163" s="174" t="s">
        <v>256</v>
      </c>
      <c r="D163" s="174" t="s">
        <v>156</v>
      </c>
      <c r="E163" s="175" t="s">
        <v>257</v>
      </c>
      <c r="F163" s="176" t="s">
        <v>258</v>
      </c>
      <c r="G163" s="177" t="s">
        <v>249</v>
      </c>
      <c r="H163" s="178">
        <v>45.79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161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161</v>
      </c>
      <c r="BM163" s="185" t="s">
        <v>837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260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838</v>
      </c>
      <c r="G165" s="193"/>
      <c r="H165" s="197">
        <v>45.79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81</v>
      </c>
      <c r="AY165" s="203" t="s">
        <v>153</v>
      </c>
    </row>
    <row r="166" spans="1:65" s="2" customFormat="1" ht="44.25" customHeight="1">
      <c r="A166" s="35"/>
      <c r="B166" s="36"/>
      <c r="C166" s="174" t="s">
        <v>262</v>
      </c>
      <c r="D166" s="174" t="s">
        <v>156</v>
      </c>
      <c r="E166" s="175" t="s">
        <v>263</v>
      </c>
      <c r="F166" s="176" t="s">
        <v>264</v>
      </c>
      <c r="G166" s="177" t="s">
        <v>249</v>
      </c>
      <c r="H166" s="178">
        <v>1.4359999999999999</v>
      </c>
      <c r="I166" s="179"/>
      <c r="J166" s="180">
        <f>ROUND(I166*H166,2)</f>
        <v>0</v>
      </c>
      <c r="K166" s="176" t="s">
        <v>160</v>
      </c>
      <c r="L166" s="40"/>
      <c r="M166" s="181" t="s">
        <v>19</v>
      </c>
      <c r="N166" s="182" t="s">
        <v>44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161</v>
      </c>
      <c r="AT166" s="185" t="s">
        <v>156</v>
      </c>
      <c r="AU166" s="185" t="s">
        <v>83</v>
      </c>
      <c r="AY166" s="18" t="s">
        <v>153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81</v>
      </c>
      <c r="BK166" s="186">
        <f>ROUND(I166*H166,2)</f>
        <v>0</v>
      </c>
      <c r="BL166" s="18" t="s">
        <v>161</v>
      </c>
      <c r="BM166" s="185" t="s">
        <v>839</v>
      </c>
    </row>
    <row r="167" spans="1:65" s="2" customFormat="1" ht="11.25">
      <c r="A167" s="35"/>
      <c r="B167" s="36"/>
      <c r="C167" s="37"/>
      <c r="D167" s="187" t="s">
        <v>163</v>
      </c>
      <c r="E167" s="37"/>
      <c r="F167" s="188" t="s">
        <v>266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83</v>
      </c>
    </row>
    <row r="168" spans="1:65" s="13" customFormat="1" ht="11.25">
      <c r="B168" s="192"/>
      <c r="C168" s="193"/>
      <c r="D168" s="194" t="s">
        <v>165</v>
      </c>
      <c r="E168" s="195" t="s">
        <v>19</v>
      </c>
      <c r="F168" s="196" t="s">
        <v>840</v>
      </c>
      <c r="G168" s="193"/>
      <c r="H168" s="197">
        <v>1.4359999999999999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165</v>
      </c>
      <c r="AU168" s="203" t="s">
        <v>83</v>
      </c>
      <c r="AV168" s="13" t="s">
        <v>83</v>
      </c>
      <c r="AW168" s="13" t="s">
        <v>34</v>
      </c>
      <c r="AX168" s="13" t="s">
        <v>81</v>
      </c>
      <c r="AY168" s="203" t="s">
        <v>153</v>
      </c>
    </row>
    <row r="169" spans="1:65" s="2" customFormat="1" ht="44.25" customHeight="1">
      <c r="A169" s="35"/>
      <c r="B169" s="36"/>
      <c r="C169" s="174" t="s">
        <v>268</v>
      </c>
      <c r="D169" s="174" t="s">
        <v>156</v>
      </c>
      <c r="E169" s="175" t="s">
        <v>269</v>
      </c>
      <c r="F169" s="176" t="s">
        <v>270</v>
      </c>
      <c r="G169" s="177" t="s">
        <v>249</v>
      </c>
      <c r="H169" s="178">
        <v>0.97399999999999998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161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161</v>
      </c>
      <c r="BM169" s="185" t="s">
        <v>841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272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2" customFormat="1" ht="25.9" customHeight="1">
      <c r="B171" s="158"/>
      <c r="C171" s="159"/>
      <c r="D171" s="160" t="s">
        <v>72</v>
      </c>
      <c r="E171" s="161" t="s">
        <v>273</v>
      </c>
      <c r="F171" s="161" t="s">
        <v>274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P172+P195+P205+P219+P254+P284+P294+P300+P318+P326+P340+P347+P368+P378</f>
        <v>0</v>
      </c>
      <c r="Q171" s="166"/>
      <c r="R171" s="167">
        <f>R172+R195+R205+R219+R254+R284+R294+R300+R318+R326+R340+R347+R368+R378</f>
        <v>1.0240755185999999</v>
      </c>
      <c r="S171" s="166"/>
      <c r="T171" s="168">
        <f>T172+T195+T205+T219+T254+T284+T294+T300+T318+T326+T340+T347+T368+T378</f>
        <v>0.14257800000000001</v>
      </c>
      <c r="AR171" s="169" t="s">
        <v>83</v>
      </c>
      <c r="AT171" s="170" t="s">
        <v>72</v>
      </c>
      <c r="AU171" s="170" t="s">
        <v>73</v>
      </c>
      <c r="AY171" s="169" t="s">
        <v>153</v>
      </c>
      <c r="BK171" s="171">
        <f>BK172+BK195+BK205+BK219+BK254+BK284+BK294+BK300+BK318+BK326+BK340+BK347+BK368+BK378</f>
        <v>0</v>
      </c>
    </row>
    <row r="172" spans="1:65" s="12" customFormat="1" ht="22.9" customHeight="1">
      <c r="B172" s="158"/>
      <c r="C172" s="159"/>
      <c r="D172" s="160" t="s">
        <v>72</v>
      </c>
      <c r="E172" s="172" t="s">
        <v>275</v>
      </c>
      <c r="F172" s="172" t="s">
        <v>276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SUM(P173:P194)</f>
        <v>0</v>
      </c>
      <c r="Q172" s="166"/>
      <c r="R172" s="167">
        <f>SUM(R173:R194)</f>
        <v>6.6559999999999996E-3</v>
      </c>
      <c r="S172" s="166"/>
      <c r="T172" s="168">
        <f>SUM(T173:T194)</f>
        <v>1.3507999999999999E-2</v>
      </c>
      <c r="AR172" s="169" t="s">
        <v>83</v>
      </c>
      <c r="AT172" s="170" t="s">
        <v>72</v>
      </c>
      <c r="AU172" s="170" t="s">
        <v>81</v>
      </c>
      <c r="AY172" s="169" t="s">
        <v>153</v>
      </c>
      <c r="BK172" s="171">
        <f>SUM(BK173:BK194)</f>
        <v>0</v>
      </c>
    </row>
    <row r="173" spans="1:65" s="2" customFormat="1" ht="24.2" customHeight="1">
      <c r="A173" s="35"/>
      <c r="B173" s="36"/>
      <c r="C173" s="174" t="s">
        <v>277</v>
      </c>
      <c r="D173" s="174" t="s">
        <v>156</v>
      </c>
      <c r="E173" s="175" t="s">
        <v>278</v>
      </c>
      <c r="F173" s="176" t="s">
        <v>279</v>
      </c>
      <c r="G173" s="177" t="s">
        <v>159</v>
      </c>
      <c r="H173" s="178">
        <v>3.3769999999999998</v>
      </c>
      <c r="I173" s="179"/>
      <c r="J173" s="180">
        <f>ROUND(I173*H173,2)</f>
        <v>0</v>
      </c>
      <c r="K173" s="176" t="s">
        <v>160</v>
      </c>
      <c r="L173" s="40"/>
      <c r="M173" s="181" t="s">
        <v>19</v>
      </c>
      <c r="N173" s="182" t="s">
        <v>44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1.3507999999999999E-2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212</v>
      </c>
      <c r="AT173" s="185" t="s">
        <v>156</v>
      </c>
      <c r="AU173" s="185" t="s">
        <v>83</v>
      </c>
      <c r="AY173" s="18" t="s">
        <v>153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81</v>
      </c>
      <c r="BK173" s="186">
        <f>ROUND(I173*H173,2)</f>
        <v>0</v>
      </c>
      <c r="BL173" s="18" t="s">
        <v>212</v>
      </c>
      <c r="BM173" s="185" t="s">
        <v>842</v>
      </c>
    </row>
    <row r="174" spans="1:65" s="2" customFormat="1" ht="11.25">
      <c r="A174" s="35"/>
      <c r="B174" s="36"/>
      <c r="C174" s="37"/>
      <c r="D174" s="187" t="s">
        <v>163</v>
      </c>
      <c r="E174" s="37"/>
      <c r="F174" s="188" t="s">
        <v>281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83</v>
      </c>
    </row>
    <row r="175" spans="1:65" s="13" customFormat="1" ht="11.25">
      <c r="B175" s="192"/>
      <c r="C175" s="193"/>
      <c r="D175" s="194" t="s">
        <v>165</v>
      </c>
      <c r="E175" s="195" t="s">
        <v>19</v>
      </c>
      <c r="F175" s="196" t="s">
        <v>810</v>
      </c>
      <c r="G175" s="193"/>
      <c r="H175" s="197">
        <v>1.1639999999999999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165</v>
      </c>
      <c r="AU175" s="203" t="s">
        <v>83</v>
      </c>
      <c r="AV175" s="13" t="s">
        <v>83</v>
      </c>
      <c r="AW175" s="13" t="s">
        <v>34</v>
      </c>
      <c r="AX175" s="13" t="s">
        <v>73</v>
      </c>
      <c r="AY175" s="203" t="s">
        <v>153</v>
      </c>
    </row>
    <row r="176" spans="1:65" s="13" customFormat="1" ht="11.25">
      <c r="B176" s="192"/>
      <c r="C176" s="193"/>
      <c r="D176" s="194" t="s">
        <v>165</v>
      </c>
      <c r="E176" s="195" t="s">
        <v>19</v>
      </c>
      <c r="F176" s="196" t="s">
        <v>811</v>
      </c>
      <c r="G176" s="193"/>
      <c r="H176" s="197">
        <v>1.278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165</v>
      </c>
      <c r="AU176" s="203" t="s">
        <v>83</v>
      </c>
      <c r="AV176" s="13" t="s">
        <v>83</v>
      </c>
      <c r="AW176" s="13" t="s">
        <v>34</v>
      </c>
      <c r="AX176" s="13" t="s">
        <v>73</v>
      </c>
      <c r="AY176" s="203" t="s">
        <v>153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812</v>
      </c>
      <c r="G177" s="193"/>
      <c r="H177" s="197">
        <v>0.93500000000000005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4" customFormat="1" ht="11.25">
      <c r="B178" s="204"/>
      <c r="C178" s="205"/>
      <c r="D178" s="194" t="s">
        <v>165</v>
      </c>
      <c r="E178" s="206" t="s">
        <v>19</v>
      </c>
      <c r="F178" s="207" t="s">
        <v>184</v>
      </c>
      <c r="G178" s="205"/>
      <c r="H178" s="208">
        <v>3.3769999999999998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165</v>
      </c>
      <c r="AU178" s="214" t="s">
        <v>83</v>
      </c>
      <c r="AV178" s="14" t="s">
        <v>161</v>
      </c>
      <c r="AW178" s="14" t="s">
        <v>34</v>
      </c>
      <c r="AX178" s="14" t="s">
        <v>81</v>
      </c>
      <c r="AY178" s="214" t="s">
        <v>153</v>
      </c>
    </row>
    <row r="179" spans="1:65" s="2" customFormat="1" ht="33" customHeight="1">
      <c r="A179" s="35"/>
      <c r="B179" s="36"/>
      <c r="C179" s="174" t="s">
        <v>7</v>
      </c>
      <c r="D179" s="174" t="s">
        <v>156</v>
      </c>
      <c r="E179" s="175" t="s">
        <v>285</v>
      </c>
      <c r="F179" s="176" t="s">
        <v>286</v>
      </c>
      <c r="G179" s="177" t="s">
        <v>159</v>
      </c>
      <c r="H179" s="178">
        <v>3.3769999999999998</v>
      </c>
      <c r="I179" s="179"/>
      <c r="J179" s="180">
        <f>ROUND(I179*H179,2)</f>
        <v>0</v>
      </c>
      <c r="K179" s="176" t="s">
        <v>160</v>
      </c>
      <c r="L179" s="40"/>
      <c r="M179" s="181" t="s">
        <v>19</v>
      </c>
      <c r="N179" s="182" t="s">
        <v>44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212</v>
      </c>
      <c r="AT179" s="185" t="s">
        <v>156</v>
      </c>
      <c r="AU179" s="185" t="s">
        <v>83</v>
      </c>
      <c r="AY179" s="18" t="s">
        <v>153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81</v>
      </c>
      <c r="BK179" s="186">
        <f>ROUND(I179*H179,2)</f>
        <v>0</v>
      </c>
      <c r="BL179" s="18" t="s">
        <v>212</v>
      </c>
      <c r="BM179" s="185" t="s">
        <v>843</v>
      </c>
    </row>
    <row r="180" spans="1:65" s="2" customFormat="1" ht="11.25">
      <c r="A180" s="35"/>
      <c r="B180" s="36"/>
      <c r="C180" s="37"/>
      <c r="D180" s="187" t="s">
        <v>163</v>
      </c>
      <c r="E180" s="37"/>
      <c r="F180" s="188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83</v>
      </c>
    </row>
    <row r="181" spans="1:65" s="13" customFormat="1" ht="11.25">
      <c r="B181" s="192"/>
      <c r="C181" s="193"/>
      <c r="D181" s="194" t="s">
        <v>165</v>
      </c>
      <c r="E181" s="195" t="s">
        <v>19</v>
      </c>
      <c r="F181" s="196" t="s">
        <v>810</v>
      </c>
      <c r="G181" s="193"/>
      <c r="H181" s="197">
        <v>1.1639999999999999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165</v>
      </c>
      <c r="AU181" s="203" t="s">
        <v>83</v>
      </c>
      <c r="AV181" s="13" t="s">
        <v>83</v>
      </c>
      <c r="AW181" s="13" t="s">
        <v>34</v>
      </c>
      <c r="AX181" s="13" t="s">
        <v>73</v>
      </c>
      <c r="AY181" s="203" t="s">
        <v>153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811</v>
      </c>
      <c r="G182" s="193"/>
      <c r="H182" s="197">
        <v>1.278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73</v>
      </c>
      <c r="AY182" s="203" t="s">
        <v>153</v>
      </c>
    </row>
    <row r="183" spans="1:65" s="13" customFormat="1" ht="11.25">
      <c r="B183" s="192"/>
      <c r="C183" s="193"/>
      <c r="D183" s="194" t="s">
        <v>165</v>
      </c>
      <c r="E183" s="195" t="s">
        <v>19</v>
      </c>
      <c r="F183" s="196" t="s">
        <v>812</v>
      </c>
      <c r="G183" s="193"/>
      <c r="H183" s="197">
        <v>0.93500000000000005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165</v>
      </c>
      <c r="AU183" s="203" t="s">
        <v>83</v>
      </c>
      <c r="AV183" s="13" t="s">
        <v>83</v>
      </c>
      <c r="AW183" s="13" t="s">
        <v>34</v>
      </c>
      <c r="AX183" s="13" t="s">
        <v>73</v>
      </c>
      <c r="AY183" s="203" t="s">
        <v>153</v>
      </c>
    </row>
    <row r="184" spans="1:65" s="14" customFormat="1" ht="11.25">
      <c r="B184" s="204"/>
      <c r="C184" s="205"/>
      <c r="D184" s="194" t="s">
        <v>165</v>
      </c>
      <c r="E184" s="206" t="s">
        <v>19</v>
      </c>
      <c r="F184" s="207" t="s">
        <v>184</v>
      </c>
      <c r="G184" s="205"/>
      <c r="H184" s="208">
        <v>3.3770000000000002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165</v>
      </c>
      <c r="AU184" s="214" t="s">
        <v>83</v>
      </c>
      <c r="AV184" s="14" t="s">
        <v>161</v>
      </c>
      <c r="AW184" s="14" t="s">
        <v>34</v>
      </c>
      <c r="AX184" s="14" t="s">
        <v>81</v>
      </c>
      <c r="AY184" s="214" t="s">
        <v>153</v>
      </c>
    </row>
    <row r="185" spans="1:65" s="2" customFormat="1" ht="33" customHeight="1">
      <c r="A185" s="35"/>
      <c r="B185" s="36"/>
      <c r="C185" s="174" t="s">
        <v>289</v>
      </c>
      <c r="D185" s="174" t="s">
        <v>156</v>
      </c>
      <c r="E185" s="175" t="s">
        <v>290</v>
      </c>
      <c r="F185" s="176" t="s">
        <v>291</v>
      </c>
      <c r="G185" s="177" t="s">
        <v>159</v>
      </c>
      <c r="H185" s="178">
        <v>7.7160000000000002</v>
      </c>
      <c r="I185" s="179"/>
      <c r="J185" s="180">
        <f>ROUND(I185*H185,2)</f>
        <v>0</v>
      </c>
      <c r="K185" s="176" t="s">
        <v>160</v>
      </c>
      <c r="L185" s="40"/>
      <c r="M185" s="181" t="s">
        <v>19</v>
      </c>
      <c r="N185" s="182" t="s">
        <v>44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212</v>
      </c>
      <c r="AT185" s="185" t="s">
        <v>156</v>
      </c>
      <c r="AU185" s="185" t="s">
        <v>83</v>
      </c>
      <c r="AY185" s="18" t="s">
        <v>153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81</v>
      </c>
      <c r="BK185" s="186">
        <f>ROUND(I185*H185,2)</f>
        <v>0</v>
      </c>
      <c r="BL185" s="18" t="s">
        <v>212</v>
      </c>
      <c r="BM185" s="185" t="s">
        <v>844</v>
      </c>
    </row>
    <row r="186" spans="1:65" s="2" customFormat="1" ht="11.25">
      <c r="A186" s="35"/>
      <c r="B186" s="36"/>
      <c r="C186" s="37"/>
      <c r="D186" s="187" t="s">
        <v>163</v>
      </c>
      <c r="E186" s="37"/>
      <c r="F186" s="188" t="s">
        <v>293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83</v>
      </c>
    </row>
    <row r="187" spans="1:65" s="13" customFormat="1" ht="11.25">
      <c r="B187" s="192"/>
      <c r="C187" s="193"/>
      <c r="D187" s="194" t="s">
        <v>165</v>
      </c>
      <c r="E187" s="195" t="s">
        <v>19</v>
      </c>
      <c r="F187" s="196" t="s">
        <v>845</v>
      </c>
      <c r="G187" s="193"/>
      <c r="H187" s="197">
        <v>0.91800000000000004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165</v>
      </c>
      <c r="AU187" s="203" t="s">
        <v>83</v>
      </c>
      <c r="AV187" s="13" t="s">
        <v>83</v>
      </c>
      <c r="AW187" s="13" t="s">
        <v>34</v>
      </c>
      <c r="AX187" s="13" t="s">
        <v>73</v>
      </c>
      <c r="AY187" s="203" t="s">
        <v>153</v>
      </c>
    </row>
    <row r="188" spans="1:65" s="13" customFormat="1" ht="11.25">
      <c r="B188" s="192"/>
      <c r="C188" s="193"/>
      <c r="D188" s="194" t="s">
        <v>165</v>
      </c>
      <c r="E188" s="195" t="s">
        <v>19</v>
      </c>
      <c r="F188" s="196" t="s">
        <v>846</v>
      </c>
      <c r="G188" s="193"/>
      <c r="H188" s="197">
        <v>5.8019999999999996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165</v>
      </c>
      <c r="AU188" s="203" t="s">
        <v>83</v>
      </c>
      <c r="AV188" s="13" t="s">
        <v>83</v>
      </c>
      <c r="AW188" s="13" t="s">
        <v>34</v>
      </c>
      <c r="AX188" s="13" t="s">
        <v>73</v>
      </c>
      <c r="AY188" s="203" t="s">
        <v>153</v>
      </c>
    </row>
    <row r="189" spans="1:65" s="13" customFormat="1" ht="11.25">
      <c r="B189" s="192"/>
      <c r="C189" s="193"/>
      <c r="D189" s="194" t="s">
        <v>165</v>
      </c>
      <c r="E189" s="195" t="s">
        <v>19</v>
      </c>
      <c r="F189" s="196" t="s">
        <v>847</v>
      </c>
      <c r="G189" s="193"/>
      <c r="H189" s="197">
        <v>0.996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165</v>
      </c>
      <c r="AU189" s="203" t="s">
        <v>83</v>
      </c>
      <c r="AV189" s="13" t="s">
        <v>83</v>
      </c>
      <c r="AW189" s="13" t="s">
        <v>34</v>
      </c>
      <c r="AX189" s="13" t="s">
        <v>73</v>
      </c>
      <c r="AY189" s="203" t="s">
        <v>153</v>
      </c>
    </row>
    <row r="190" spans="1:65" s="14" customFormat="1" ht="11.25">
      <c r="B190" s="204"/>
      <c r="C190" s="205"/>
      <c r="D190" s="194" t="s">
        <v>165</v>
      </c>
      <c r="E190" s="206" t="s">
        <v>19</v>
      </c>
      <c r="F190" s="207" t="s">
        <v>184</v>
      </c>
      <c r="G190" s="205"/>
      <c r="H190" s="208">
        <v>7.7159999999999993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165</v>
      </c>
      <c r="AU190" s="214" t="s">
        <v>83</v>
      </c>
      <c r="AV190" s="14" t="s">
        <v>161</v>
      </c>
      <c r="AW190" s="14" t="s">
        <v>34</v>
      </c>
      <c r="AX190" s="14" t="s">
        <v>81</v>
      </c>
      <c r="AY190" s="214" t="s">
        <v>153</v>
      </c>
    </row>
    <row r="191" spans="1:65" s="2" customFormat="1" ht="24.2" customHeight="1">
      <c r="A191" s="35"/>
      <c r="B191" s="36"/>
      <c r="C191" s="215" t="s">
        <v>297</v>
      </c>
      <c r="D191" s="215" t="s">
        <v>298</v>
      </c>
      <c r="E191" s="216" t="s">
        <v>299</v>
      </c>
      <c r="F191" s="217" t="s">
        <v>300</v>
      </c>
      <c r="G191" s="218" t="s">
        <v>301</v>
      </c>
      <c r="H191" s="219">
        <v>6.6559999999999997</v>
      </c>
      <c r="I191" s="220"/>
      <c r="J191" s="221">
        <f>ROUND(I191*H191,2)</f>
        <v>0</v>
      </c>
      <c r="K191" s="217" t="s">
        <v>160</v>
      </c>
      <c r="L191" s="222"/>
      <c r="M191" s="223" t="s">
        <v>19</v>
      </c>
      <c r="N191" s="224" t="s">
        <v>44</v>
      </c>
      <c r="O191" s="65"/>
      <c r="P191" s="183">
        <f>O191*H191</f>
        <v>0</v>
      </c>
      <c r="Q191" s="183">
        <v>1E-3</v>
      </c>
      <c r="R191" s="183">
        <f>Q191*H191</f>
        <v>6.6559999999999996E-3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302</v>
      </c>
      <c r="AT191" s="185" t="s">
        <v>298</v>
      </c>
      <c r="AU191" s="185" t="s">
        <v>83</v>
      </c>
      <c r="AY191" s="18" t="s">
        <v>153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212</v>
      </c>
      <c r="BM191" s="185" t="s">
        <v>848</v>
      </c>
    </row>
    <row r="192" spans="1:65" s="13" customFormat="1" ht="11.25">
      <c r="B192" s="192"/>
      <c r="C192" s="193"/>
      <c r="D192" s="194" t="s">
        <v>165</v>
      </c>
      <c r="E192" s="195" t="s">
        <v>19</v>
      </c>
      <c r="F192" s="196" t="s">
        <v>849</v>
      </c>
      <c r="G192" s="193"/>
      <c r="H192" s="197">
        <v>6.6559999999999997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165</v>
      </c>
      <c r="AU192" s="203" t="s">
        <v>83</v>
      </c>
      <c r="AV192" s="13" t="s">
        <v>83</v>
      </c>
      <c r="AW192" s="13" t="s">
        <v>34</v>
      </c>
      <c r="AX192" s="13" t="s">
        <v>81</v>
      </c>
      <c r="AY192" s="203" t="s">
        <v>153</v>
      </c>
    </row>
    <row r="193" spans="1:65" s="2" customFormat="1" ht="49.15" customHeight="1">
      <c r="A193" s="35"/>
      <c r="B193" s="36"/>
      <c r="C193" s="174" t="s">
        <v>305</v>
      </c>
      <c r="D193" s="174" t="s">
        <v>156</v>
      </c>
      <c r="E193" s="175" t="s">
        <v>746</v>
      </c>
      <c r="F193" s="176" t="s">
        <v>747</v>
      </c>
      <c r="G193" s="177" t="s">
        <v>249</v>
      </c>
      <c r="H193" s="178">
        <v>7.0000000000000001E-3</v>
      </c>
      <c r="I193" s="179"/>
      <c r="J193" s="180">
        <f>ROUND(I193*H193,2)</f>
        <v>0</v>
      </c>
      <c r="K193" s="176" t="s">
        <v>160</v>
      </c>
      <c r="L193" s="40"/>
      <c r="M193" s="181" t="s">
        <v>19</v>
      </c>
      <c r="N193" s="182" t="s">
        <v>44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212</v>
      </c>
      <c r="AT193" s="185" t="s">
        <v>156</v>
      </c>
      <c r="AU193" s="185" t="s">
        <v>83</v>
      </c>
      <c r="AY193" s="18" t="s">
        <v>153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81</v>
      </c>
      <c r="BK193" s="186">
        <f>ROUND(I193*H193,2)</f>
        <v>0</v>
      </c>
      <c r="BL193" s="18" t="s">
        <v>212</v>
      </c>
      <c r="BM193" s="185" t="s">
        <v>850</v>
      </c>
    </row>
    <row r="194" spans="1:65" s="2" customFormat="1" ht="11.25">
      <c r="A194" s="35"/>
      <c r="B194" s="36"/>
      <c r="C194" s="37"/>
      <c r="D194" s="187" t="s">
        <v>163</v>
      </c>
      <c r="E194" s="37"/>
      <c r="F194" s="188" t="s">
        <v>749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83</v>
      </c>
    </row>
    <row r="195" spans="1:65" s="12" customFormat="1" ht="22.9" customHeight="1">
      <c r="B195" s="158"/>
      <c r="C195" s="159"/>
      <c r="D195" s="160" t="s">
        <v>72</v>
      </c>
      <c r="E195" s="172" t="s">
        <v>310</v>
      </c>
      <c r="F195" s="172" t="s">
        <v>311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SUM(P196:P204)</f>
        <v>0</v>
      </c>
      <c r="Q195" s="166"/>
      <c r="R195" s="167">
        <f>SUM(R196:R204)</f>
        <v>9.0400000000000012E-3</v>
      </c>
      <c r="S195" s="166"/>
      <c r="T195" s="168">
        <f>SUM(T196:T204)</f>
        <v>0</v>
      </c>
      <c r="AR195" s="169" t="s">
        <v>83</v>
      </c>
      <c r="AT195" s="170" t="s">
        <v>72</v>
      </c>
      <c r="AU195" s="170" t="s">
        <v>81</v>
      </c>
      <c r="AY195" s="169" t="s">
        <v>153</v>
      </c>
      <c r="BK195" s="171">
        <f>SUM(BK196:BK204)</f>
        <v>0</v>
      </c>
    </row>
    <row r="196" spans="1:65" s="2" customFormat="1" ht="21.75" customHeight="1">
      <c r="A196" s="35"/>
      <c r="B196" s="36"/>
      <c r="C196" s="174" t="s">
        <v>312</v>
      </c>
      <c r="D196" s="174" t="s">
        <v>156</v>
      </c>
      <c r="E196" s="175" t="s">
        <v>313</v>
      </c>
      <c r="F196" s="176" t="s">
        <v>314</v>
      </c>
      <c r="G196" s="177" t="s">
        <v>205</v>
      </c>
      <c r="H196" s="178">
        <v>2</v>
      </c>
      <c r="I196" s="179"/>
      <c r="J196" s="180">
        <f>ROUND(I196*H196,2)</f>
        <v>0</v>
      </c>
      <c r="K196" s="176" t="s">
        <v>160</v>
      </c>
      <c r="L196" s="40"/>
      <c r="M196" s="181" t="s">
        <v>19</v>
      </c>
      <c r="N196" s="182" t="s">
        <v>44</v>
      </c>
      <c r="O196" s="65"/>
      <c r="P196" s="183">
        <f>O196*H196</f>
        <v>0</v>
      </c>
      <c r="Q196" s="183">
        <v>7.1000000000000002E-4</v>
      </c>
      <c r="R196" s="183">
        <f>Q196*H196</f>
        <v>1.42E-3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212</v>
      </c>
      <c r="AT196" s="185" t="s">
        <v>156</v>
      </c>
      <c r="AU196" s="185" t="s">
        <v>83</v>
      </c>
      <c r="AY196" s="18" t="s">
        <v>153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81</v>
      </c>
      <c r="BK196" s="186">
        <f>ROUND(I196*H196,2)</f>
        <v>0</v>
      </c>
      <c r="BL196" s="18" t="s">
        <v>212</v>
      </c>
      <c r="BM196" s="185" t="s">
        <v>851</v>
      </c>
    </row>
    <row r="197" spans="1:65" s="2" customFormat="1" ht="11.25">
      <c r="A197" s="35"/>
      <c r="B197" s="36"/>
      <c r="C197" s="37"/>
      <c r="D197" s="187" t="s">
        <v>163</v>
      </c>
      <c r="E197" s="37"/>
      <c r="F197" s="188" t="s">
        <v>316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163</v>
      </c>
      <c r="AU197" s="18" t="s">
        <v>83</v>
      </c>
    </row>
    <row r="198" spans="1:65" s="2" customFormat="1" ht="24.2" customHeight="1">
      <c r="A198" s="35"/>
      <c r="B198" s="36"/>
      <c r="C198" s="174" t="s">
        <v>317</v>
      </c>
      <c r="D198" s="174" t="s">
        <v>156</v>
      </c>
      <c r="E198" s="175" t="s">
        <v>318</v>
      </c>
      <c r="F198" s="176" t="s">
        <v>319</v>
      </c>
      <c r="G198" s="177" t="s">
        <v>205</v>
      </c>
      <c r="H198" s="178">
        <v>3</v>
      </c>
      <c r="I198" s="179"/>
      <c r="J198" s="180">
        <f>ROUND(I198*H198,2)</f>
        <v>0</v>
      </c>
      <c r="K198" s="176" t="s">
        <v>160</v>
      </c>
      <c r="L198" s="40"/>
      <c r="M198" s="181" t="s">
        <v>19</v>
      </c>
      <c r="N198" s="182" t="s">
        <v>44</v>
      </c>
      <c r="O198" s="65"/>
      <c r="P198" s="183">
        <f>O198*H198</f>
        <v>0</v>
      </c>
      <c r="Q198" s="183">
        <v>2.0600000000000002E-3</v>
      </c>
      <c r="R198" s="183">
        <f>Q198*H198</f>
        <v>6.1800000000000006E-3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212</v>
      </c>
      <c r="AT198" s="185" t="s">
        <v>156</v>
      </c>
      <c r="AU198" s="185" t="s">
        <v>83</v>
      </c>
      <c r="AY198" s="18" t="s">
        <v>153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81</v>
      </c>
      <c r="BK198" s="186">
        <f>ROUND(I198*H198,2)</f>
        <v>0</v>
      </c>
      <c r="BL198" s="18" t="s">
        <v>212</v>
      </c>
      <c r="BM198" s="185" t="s">
        <v>852</v>
      </c>
    </row>
    <row r="199" spans="1:65" s="2" customFormat="1" ht="11.25">
      <c r="A199" s="35"/>
      <c r="B199" s="36"/>
      <c r="C199" s="37"/>
      <c r="D199" s="187" t="s">
        <v>163</v>
      </c>
      <c r="E199" s="37"/>
      <c r="F199" s="188" t="s">
        <v>321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83</v>
      </c>
    </row>
    <row r="200" spans="1:65" s="2" customFormat="1" ht="21.75" customHeight="1">
      <c r="A200" s="35"/>
      <c r="B200" s="36"/>
      <c r="C200" s="174" t="s">
        <v>322</v>
      </c>
      <c r="D200" s="174" t="s">
        <v>156</v>
      </c>
      <c r="E200" s="175" t="s">
        <v>323</v>
      </c>
      <c r="F200" s="176" t="s">
        <v>324</v>
      </c>
      <c r="G200" s="177" t="s">
        <v>205</v>
      </c>
      <c r="H200" s="178">
        <v>3</v>
      </c>
      <c r="I200" s="179"/>
      <c r="J200" s="180">
        <f>ROUND(I200*H200,2)</f>
        <v>0</v>
      </c>
      <c r="K200" s="176" t="s">
        <v>160</v>
      </c>
      <c r="L200" s="40"/>
      <c r="M200" s="181" t="s">
        <v>19</v>
      </c>
      <c r="N200" s="182" t="s">
        <v>44</v>
      </c>
      <c r="O200" s="65"/>
      <c r="P200" s="183">
        <f>O200*H200</f>
        <v>0</v>
      </c>
      <c r="Q200" s="183">
        <v>4.8000000000000001E-4</v>
      </c>
      <c r="R200" s="183">
        <f>Q200*H200</f>
        <v>1.4400000000000001E-3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212</v>
      </c>
      <c r="AT200" s="185" t="s">
        <v>156</v>
      </c>
      <c r="AU200" s="185" t="s">
        <v>83</v>
      </c>
      <c r="AY200" s="18" t="s">
        <v>153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81</v>
      </c>
      <c r="BK200" s="186">
        <f>ROUND(I200*H200,2)</f>
        <v>0</v>
      </c>
      <c r="BL200" s="18" t="s">
        <v>212</v>
      </c>
      <c r="BM200" s="185" t="s">
        <v>853</v>
      </c>
    </row>
    <row r="201" spans="1:65" s="2" customFormat="1" ht="11.25">
      <c r="A201" s="35"/>
      <c r="B201" s="36"/>
      <c r="C201" s="37"/>
      <c r="D201" s="187" t="s">
        <v>163</v>
      </c>
      <c r="E201" s="37"/>
      <c r="F201" s="188" t="s">
        <v>326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83</v>
      </c>
    </row>
    <row r="202" spans="1:65" s="2" customFormat="1" ht="24.2" customHeight="1">
      <c r="A202" s="35"/>
      <c r="B202" s="36"/>
      <c r="C202" s="174" t="s">
        <v>327</v>
      </c>
      <c r="D202" s="174" t="s">
        <v>156</v>
      </c>
      <c r="E202" s="175" t="s">
        <v>328</v>
      </c>
      <c r="F202" s="176" t="s">
        <v>329</v>
      </c>
      <c r="G202" s="177" t="s">
        <v>242</v>
      </c>
      <c r="H202" s="178">
        <v>2</v>
      </c>
      <c r="I202" s="179"/>
      <c r="J202" s="180">
        <f>ROUND(I202*H202,2)</f>
        <v>0</v>
      </c>
      <c r="K202" s="176" t="s">
        <v>206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212</v>
      </c>
      <c r="AT202" s="185" t="s">
        <v>156</v>
      </c>
      <c r="AU202" s="185" t="s">
        <v>83</v>
      </c>
      <c r="AY202" s="18" t="s">
        <v>153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212</v>
      </c>
      <c r="BM202" s="185" t="s">
        <v>854</v>
      </c>
    </row>
    <row r="203" spans="1:65" s="2" customFormat="1" ht="49.15" customHeight="1">
      <c r="A203" s="35"/>
      <c r="B203" s="36"/>
      <c r="C203" s="174" t="s">
        <v>332</v>
      </c>
      <c r="D203" s="174" t="s">
        <v>156</v>
      </c>
      <c r="E203" s="175" t="s">
        <v>750</v>
      </c>
      <c r="F203" s="176" t="s">
        <v>751</v>
      </c>
      <c r="G203" s="177" t="s">
        <v>249</v>
      </c>
      <c r="H203" s="178">
        <v>8.9999999999999993E-3</v>
      </c>
      <c r="I203" s="179"/>
      <c r="J203" s="180">
        <f>ROUND(I203*H203,2)</f>
        <v>0</v>
      </c>
      <c r="K203" s="176" t="s">
        <v>160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855</v>
      </c>
    </row>
    <row r="204" spans="1:65" s="2" customFormat="1" ht="11.25">
      <c r="A204" s="35"/>
      <c r="B204" s="36"/>
      <c r="C204" s="37"/>
      <c r="D204" s="187" t="s">
        <v>163</v>
      </c>
      <c r="E204" s="37"/>
      <c r="F204" s="188" t="s">
        <v>753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83</v>
      </c>
    </row>
    <row r="205" spans="1:65" s="12" customFormat="1" ht="22.9" customHeight="1">
      <c r="B205" s="158"/>
      <c r="C205" s="159"/>
      <c r="D205" s="160" t="s">
        <v>72</v>
      </c>
      <c r="E205" s="172" t="s">
        <v>337</v>
      </c>
      <c r="F205" s="172" t="s">
        <v>338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SUM(P206:P218)</f>
        <v>0</v>
      </c>
      <c r="Q205" s="166"/>
      <c r="R205" s="167">
        <f>SUM(R206:R218)</f>
        <v>1.3799999999999998E-2</v>
      </c>
      <c r="S205" s="166"/>
      <c r="T205" s="168">
        <f>SUM(T206:T218)</f>
        <v>0</v>
      </c>
      <c r="AR205" s="169" t="s">
        <v>83</v>
      </c>
      <c r="AT205" s="170" t="s">
        <v>72</v>
      </c>
      <c r="AU205" s="170" t="s">
        <v>81</v>
      </c>
      <c r="AY205" s="169" t="s">
        <v>153</v>
      </c>
      <c r="BK205" s="171">
        <f>SUM(BK206:BK218)</f>
        <v>0</v>
      </c>
    </row>
    <row r="206" spans="1:65" s="2" customFormat="1" ht="33" customHeight="1">
      <c r="A206" s="35"/>
      <c r="B206" s="36"/>
      <c r="C206" s="174" t="s">
        <v>339</v>
      </c>
      <c r="D206" s="174" t="s">
        <v>156</v>
      </c>
      <c r="E206" s="175" t="s">
        <v>340</v>
      </c>
      <c r="F206" s="176" t="s">
        <v>341</v>
      </c>
      <c r="G206" s="177" t="s">
        <v>205</v>
      </c>
      <c r="H206" s="178">
        <v>5</v>
      </c>
      <c r="I206" s="179"/>
      <c r="J206" s="180">
        <f>ROUND(I206*H206,2)</f>
        <v>0</v>
      </c>
      <c r="K206" s="176" t="s">
        <v>160</v>
      </c>
      <c r="L206" s="40"/>
      <c r="M206" s="181" t="s">
        <v>19</v>
      </c>
      <c r="N206" s="182" t="s">
        <v>44</v>
      </c>
      <c r="O206" s="65"/>
      <c r="P206" s="183">
        <f>O206*H206</f>
        <v>0</v>
      </c>
      <c r="Q206" s="183">
        <v>1.16E-3</v>
      </c>
      <c r="R206" s="183">
        <f>Q206*H206</f>
        <v>5.7999999999999996E-3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212</v>
      </c>
      <c r="AT206" s="185" t="s">
        <v>156</v>
      </c>
      <c r="AU206" s="185" t="s">
        <v>83</v>
      </c>
      <c r="AY206" s="18" t="s">
        <v>153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81</v>
      </c>
      <c r="BK206" s="186">
        <f>ROUND(I206*H206,2)</f>
        <v>0</v>
      </c>
      <c r="BL206" s="18" t="s">
        <v>212</v>
      </c>
      <c r="BM206" s="185" t="s">
        <v>856</v>
      </c>
    </row>
    <row r="207" spans="1:65" s="2" customFormat="1" ht="11.25">
      <c r="A207" s="35"/>
      <c r="B207" s="36"/>
      <c r="C207" s="37"/>
      <c r="D207" s="187" t="s">
        <v>163</v>
      </c>
      <c r="E207" s="37"/>
      <c r="F207" s="188" t="s">
        <v>343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163</v>
      </c>
      <c r="AU207" s="18" t="s">
        <v>83</v>
      </c>
    </row>
    <row r="208" spans="1:65" s="2" customFormat="1" ht="33" customHeight="1">
      <c r="A208" s="35"/>
      <c r="B208" s="36"/>
      <c r="C208" s="174" t="s">
        <v>344</v>
      </c>
      <c r="D208" s="174" t="s">
        <v>156</v>
      </c>
      <c r="E208" s="175" t="s">
        <v>345</v>
      </c>
      <c r="F208" s="176" t="s">
        <v>346</v>
      </c>
      <c r="G208" s="177" t="s">
        <v>205</v>
      </c>
      <c r="H208" s="178">
        <v>5</v>
      </c>
      <c r="I208" s="179"/>
      <c r="J208" s="180">
        <f>ROUND(I208*H208,2)</f>
        <v>0</v>
      </c>
      <c r="K208" s="176" t="s">
        <v>160</v>
      </c>
      <c r="L208" s="40"/>
      <c r="M208" s="181" t="s">
        <v>19</v>
      </c>
      <c r="N208" s="182" t="s">
        <v>44</v>
      </c>
      <c r="O208" s="65"/>
      <c r="P208" s="183">
        <f>O208*H208</f>
        <v>0</v>
      </c>
      <c r="Q208" s="183">
        <v>1.2600000000000001E-3</v>
      </c>
      <c r="R208" s="183">
        <f>Q208*H208</f>
        <v>6.3E-3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212</v>
      </c>
      <c r="AT208" s="185" t="s">
        <v>156</v>
      </c>
      <c r="AU208" s="185" t="s">
        <v>83</v>
      </c>
      <c r="AY208" s="18" t="s">
        <v>153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81</v>
      </c>
      <c r="BK208" s="186">
        <f>ROUND(I208*H208,2)</f>
        <v>0</v>
      </c>
      <c r="BL208" s="18" t="s">
        <v>212</v>
      </c>
      <c r="BM208" s="185" t="s">
        <v>857</v>
      </c>
    </row>
    <row r="209" spans="1:65" s="2" customFormat="1" ht="11.25">
      <c r="A209" s="35"/>
      <c r="B209" s="36"/>
      <c r="C209" s="37"/>
      <c r="D209" s="187" t="s">
        <v>163</v>
      </c>
      <c r="E209" s="37"/>
      <c r="F209" s="188" t="s">
        <v>348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83</v>
      </c>
    </row>
    <row r="210" spans="1:65" s="2" customFormat="1" ht="55.5" customHeight="1">
      <c r="A210" s="35"/>
      <c r="B210" s="36"/>
      <c r="C210" s="174" t="s">
        <v>302</v>
      </c>
      <c r="D210" s="174" t="s">
        <v>156</v>
      </c>
      <c r="E210" s="175" t="s">
        <v>349</v>
      </c>
      <c r="F210" s="176" t="s">
        <v>350</v>
      </c>
      <c r="G210" s="177" t="s">
        <v>205</v>
      </c>
      <c r="H210" s="178">
        <v>10</v>
      </c>
      <c r="I210" s="179"/>
      <c r="J210" s="180">
        <f>ROUND(I210*H210,2)</f>
        <v>0</v>
      </c>
      <c r="K210" s="176" t="s">
        <v>160</v>
      </c>
      <c r="L210" s="40"/>
      <c r="M210" s="181" t="s">
        <v>19</v>
      </c>
      <c r="N210" s="182" t="s">
        <v>44</v>
      </c>
      <c r="O210" s="65"/>
      <c r="P210" s="183">
        <f>O210*H210</f>
        <v>0</v>
      </c>
      <c r="Q210" s="183">
        <v>4.0000000000000003E-5</v>
      </c>
      <c r="R210" s="183">
        <f>Q210*H210</f>
        <v>4.0000000000000002E-4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212</v>
      </c>
      <c r="AT210" s="185" t="s">
        <v>156</v>
      </c>
      <c r="AU210" s="185" t="s">
        <v>83</v>
      </c>
      <c r="AY210" s="18" t="s">
        <v>153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212</v>
      </c>
      <c r="BM210" s="185" t="s">
        <v>858</v>
      </c>
    </row>
    <row r="211" spans="1:65" s="2" customFormat="1" ht="11.25">
      <c r="A211" s="35"/>
      <c r="B211" s="36"/>
      <c r="C211" s="37"/>
      <c r="D211" s="187" t="s">
        <v>163</v>
      </c>
      <c r="E211" s="37"/>
      <c r="F211" s="188" t="s">
        <v>352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163</v>
      </c>
      <c r="AU211" s="18" t="s">
        <v>83</v>
      </c>
    </row>
    <row r="212" spans="1:65" s="2" customFormat="1" ht="24.2" customHeight="1">
      <c r="A212" s="35"/>
      <c r="B212" s="36"/>
      <c r="C212" s="174" t="s">
        <v>353</v>
      </c>
      <c r="D212" s="174" t="s">
        <v>156</v>
      </c>
      <c r="E212" s="175" t="s">
        <v>354</v>
      </c>
      <c r="F212" s="176" t="s">
        <v>355</v>
      </c>
      <c r="G212" s="177" t="s">
        <v>242</v>
      </c>
      <c r="H212" s="178">
        <v>2</v>
      </c>
      <c r="I212" s="179"/>
      <c r="J212" s="180">
        <f>ROUND(I212*H212,2)</f>
        <v>0</v>
      </c>
      <c r="K212" s="176" t="s">
        <v>206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859</v>
      </c>
    </row>
    <row r="213" spans="1:65" s="2" customFormat="1" ht="24.2" customHeight="1">
      <c r="A213" s="35"/>
      <c r="B213" s="36"/>
      <c r="C213" s="174" t="s">
        <v>358</v>
      </c>
      <c r="D213" s="174" t="s">
        <v>156</v>
      </c>
      <c r="E213" s="175" t="s">
        <v>359</v>
      </c>
      <c r="F213" s="176" t="s">
        <v>360</v>
      </c>
      <c r="G213" s="177" t="s">
        <v>211</v>
      </c>
      <c r="H213" s="178">
        <v>6</v>
      </c>
      <c r="I213" s="179"/>
      <c r="J213" s="180">
        <f>ROUND(I213*H213,2)</f>
        <v>0</v>
      </c>
      <c r="K213" s="176" t="s">
        <v>160</v>
      </c>
      <c r="L213" s="40"/>
      <c r="M213" s="181" t="s">
        <v>19</v>
      </c>
      <c r="N213" s="182" t="s">
        <v>44</v>
      </c>
      <c r="O213" s="65"/>
      <c r="P213" s="183">
        <f>O213*H213</f>
        <v>0</v>
      </c>
      <c r="Q213" s="183">
        <v>2.0000000000000001E-4</v>
      </c>
      <c r="R213" s="183">
        <f>Q213*H213</f>
        <v>1.2000000000000001E-3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212</v>
      </c>
      <c r="AT213" s="185" t="s">
        <v>156</v>
      </c>
      <c r="AU213" s="185" t="s">
        <v>83</v>
      </c>
      <c r="AY213" s="18" t="s">
        <v>153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81</v>
      </c>
      <c r="BK213" s="186">
        <f>ROUND(I213*H213,2)</f>
        <v>0</v>
      </c>
      <c r="BL213" s="18" t="s">
        <v>212</v>
      </c>
      <c r="BM213" s="185" t="s">
        <v>860</v>
      </c>
    </row>
    <row r="214" spans="1:65" s="2" customFormat="1" ht="11.25">
      <c r="A214" s="35"/>
      <c r="B214" s="36"/>
      <c r="C214" s="37"/>
      <c r="D214" s="187" t="s">
        <v>163</v>
      </c>
      <c r="E214" s="37"/>
      <c r="F214" s="188" t="s">
        <v>362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83</v>
      </c>
    </row>
    <row r="215" spans="1:65" s="2" customFormat="1" ht="33" customHeight="1">
      <c r="A215" s="35"/>
      <c r="B215" s="36"/>
      <c r="C215" s="174" t="s">
        <v>363</v>
      </c>
      <c r="D215" s="174" t="s">
        <v>156</v>
      </c>
      <c r="E215" s="175" t="s">
        <v>364</v>
      </c>
      <c r="F215" s="176" t="s">
        <v>365</v>
      </c>
      <c r="G215" s="177" t="s">
        <v>205</v>
      </c>
      <c r="H215" s="178">
        <v>10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1.0000000000000001E-5</v>
      </c>
      <c r="R215" s="183">
        <f>Q215*H215</f>
        <v>1E-4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861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367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49.15" customHeight="1">
      <c r="A217" s="35"/>
      <c r="B217" s="36"/>
      <c r="C217" s="174" t="s">
        <v>368</v>
      </c>
      <c r="D217" s="174" t="s">
        <v>156</v>
      </c>
      <c r="E217" s="175" t="s">
        <v>754</v>
      </c>
      <c r="F217" s="176" t="s">
        <v>755</v>
      </c>
      <c r="G217" s="177" t="s">
        <v>249</v>
      </c>
      <c r="H217" s="178">
        <v>1.4E-2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862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757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12" customFormat="1" ht="22.9" customHeight="1">
      <c r="B219" s="158"/>
      <c r="C219" s="159"/>
      <c r="D219" s="160" t="s">
        <v>72</v>
      </c>
      <c r="E219" s="172" t="s">
        <v>373</v>
      </c>
      <c r="F219" s="172" t="s">
        <v>374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SUM(P220:P253)</f>
        <v>0</v>
      </c>
      <c r="Q219" s="166"/>
      <c r="R219" s="167">
        <f>SUM(R220:R253)</f>
        <v>8.618000000000002E-2</v>
      </c>
      <c r="S219" s="166"/>
      <c r="T219" s="168">
        <f>SUM(T220:T253)</f>
        <v>6.9970000000000004E-2</v>
      </c>
      <c r="AR219" s="169" t="s">
        <v>83</v>
      </c>
      <c r="AT219" s="170" t="s">
        <v>72</v>
      </c>
      <c r="AU219" s="170" t="s">
        <v>81</v>
      </c>
      <c r="AY219" s="169" t="s">
        <v>153</v>
      </c>
      <c r="BK219" s="171">
        <f>SUM(BK220:BK253)</f>
        <v>0</v>
      </c>
    </row>
    <row r="220" spans="1:65" s="2" customFormat="1" ht="16.5" customHeight="1">
      <c r="A220" s="35"/>
      <c r="B220" s="36"/>
      <c r="C220" s="174" t="s">
        <v>375</v>
      </c>
      <c r="D220" s="174" t="s">
        <v>156</v>
      </c>
      <c r="E220" s="175" t="s">
        <v>376</v>
      </c>
      <c r="F220" s="176" t="s">
        <v>377</v>
      </c>
      <c r="G220" s="177" t="s">
        <v>211</v>
      </c>
      <c r="H220" s="178">
        <v>2</v>
      </c>
      <c r="I220" s="179"/>
      <c r="J220" s="180">
        <f>ROUND(I220*H220,2)</f>
        <v>0</v>
      </c>
      <c r="K220" s="176" t="s">
        <v>160</v>
      </c>
      <c r="L220" s="40"/>
      <c r="M220" s="181" t="s">
        <v>19</v>
      </c>
      <c r="N220" s="182" t="s">
        <v>44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4.8999999999999998E-4</v>
      </c>
      <c r="T220" s="184">
        <f>S220*H220</f>
        <v>9.7999999999999997E-4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212</v>
      </c>
      <c r="AT220" s="185" t="s">
        <v>156</v>
      </c>
      <c r="AU220" s="185" t="s">
        <v>83</v>
      </c>
      <c r="AY220" s="18" t="s">
        <v>153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212</v>
      </c>
      <c r="BM220" s="185" t="s">
        <v>863</v>
      </c>
    </row>
    <row r="221" spans="1:65" s="2" customFormat="1" ht="11.25">
      <c r="A221" s="35"/>
      <c r="B221" s="36"/>
      <c r="C221" s="37"/>
      <c r="D221" s="187" t="s">
        <v>163</v>
      </c>
      <c r="E221" s="37"/>
      <c r="F221" s="188" t="s">
        <v>379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163</v>
      </c>
      <c r="AU221" s="18" t="s">
        <v>83</v>
      </c>
    </row>
    <row r="222" spans="1:65" s="2" customFormat="1" ht="16.5" customHeight="1">
      <c r="A222" s="35"/>
      <c r="B222" s="36"/>
      <c r="C222" s="174" t="s">
        <v>381</v>
      </c>
      <c r="D222" s="174" t="s">
        <v>156</v>
      </c>
      <c r="E222" s="175" t="s">
        <v>382</v>
      </c>
      <c r="F222" s="176" t="s">
        <v>383</v>
      </c>
      <c r="G222" s="177" t="s">
        <v>384</v>
      </c>
      <c r="H222" s="178">
        <v>2</v>
      </c>
      <c r="I222" s="179"/>
      <c r="J222" s="180">
        <f>ROUND(I222*H222,2)</f>
        <v>0</v>
      </c>
      <c r="K222" s="176" t="s">
        <v>160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1.56E-3</v>
      </c>
      <c r="T222" s="184">
        <f>S222*H222</f>
        <v>3.1199999999999999E-3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212</v>
      </c>
      <c r="AT222" s="185" t="s">
        <v>156</v>
      </c>
      <c r="AU222" s="185" t="s">
        <v>83</v>
      </c>
      <c r="AY222" s="18" t="s">
        <v>153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212</v>
      </c>
      <c r="BM222" s="185" t="s">
        <v>864</v>
      </c>
    </row>
    <row r="223" spans="1:65" s="2" customFormat="1" ht="11.25">
      <c r="A223" s="35"/>
      <c r="B223" s="36"/>
      <c r="C223" s="37"/>
      <c r="D223" s="187" t="s">
        <v>163</v>
      </c>
      <c r="E223" s="37"/>
      <c r="F223" s="188" t="s">
        <v>386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163</v>
      </c>
      <c r="AU223" s="18" t="s">
        <v>83</v>
      </c>
    </row>
    <row r="224" spans="1:65" s="2" customFormat="1" ht="16.5" customHeight="1">
      <c r="A224" s="35"/>
      <c r="B224" s="36"/>
      <c r="C224" s="174" t="s">
        <v>387</v>
      </c>
      <c r="D224" s="174" t="s">
        <v>156</v>
      </c>
      <c r="E224" s="175" t="s">
        <v>388</v>
      </c>
      <c r="F224" s="176" t="s">
        <v>389</v>
      </c>
      <c r="G224" s="177" t="s">
        <v>211</v>
      </c>
      <c r="H224" s="178">
        <v>1</v>
      </c>
      <c r="I224" s="179"/>
      <c r="J224" s="180">
        <f>ROUND(I224*H224,2)</f>
        <v>0</v>
      </c>
      <c r="K224" s="176" t="s">
        <v>160</v>
      </c>
      <c r="L224" s="40"/>
      <c r="M224" s="181" t="s">
        <v>19</v>
      </c>
      <c r="N224" s="182" t="s">
        <v>44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7.62E-3</v>
      </c>
      <c r="T224" s="184">
        <f>S224*H224</f>
        <v>7.62E-3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212</v>
      </c>
      <c r="AT224" s="185" t="s">
        <v>156</v>
      </c>
      <c r="AU224" s="185" t="s">
        <v>83</v>
      </c>
      <c r="AY224" s="18" t="s">
        <v>153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81</v>
      </c>
      <c r="BK224" s="186">
        <f>ROUND(I224*H224,2)</f>
        <v>0</v>
      </c>
      <c r="BL224" s="18" t="s">
        <v>212</v>
      </c>
      <c r="BM224" s="185" t="s">
        <v>865</v>
      </c>
    </row>
    <row r="225" spans="1:65" s="2" customFormat="1" ht="11.25">
      <c r="A225" s="35"/>
      <c r="B225" s="36"/>
      <c r="C225" s="37"/>
      <c r="D225" s="187" t="s">
        <v>163</v>
      </c>
      <c r="E225" s="37"/>
      <c r="F225" s="188" t="s">
        <v>391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83</v>
      </c>
    </row>
    <row r="226" spans="1:65" s="2" customFormat="1" ht="24.2" customHeight="1">
      <c r="A226" s="35"/>
      <c r="B226" s="36"/>
      <c r="C226" s="174" t="s">
        <v>392</v>
      </c>
      <c r="D226" s="174" t="s">
        <v>156</v>
      </c>
      <c r="E226" s="175" t="s">
        <v>393</v>
      </c>
      <c r="F226" s="176" t="s">
        <v>394</v>
      </c>
      <c r="G226" s="177" t="s">
        <v>384</v>
      </c>
      <c r="H226" s="178">
        <v>1</v>
      </c>
      <c r="I226" s="179"/>
      <c r="J226" s="180">
        <f>ROUND(I226*H226,2)</f>
        <v>0</v>
      </c>
      <c r="K226" s="176" t="s">
        <v>160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1.933E-2</v>
      </c>
      <c r="T226" s="184">
        <f>S226*H226</f>
        <v>1.933E-2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212</v>
      </c>
      <c r="AT226" s="185" t="s">
        <v>156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866</v>
      </c>
    </row>
    <row r="227" spans="1:65" s="2" customFormat="1" ht="11.25">
      <c r="A227" s="35"/>
      <c r="B227" s="36"/>
      <c r="C227" s="37"/>
      <c r="D227" s="187" t="s">
        <v>163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163</v>
      </c>
      <c r="AU227" s="18" t="s">
        <v>83</v>
      </c>
    </row>
    <row r="228" spans="1:65" s="2" customFormat="1" ht="21.75" customHeight="1">
      <c r="A228" s="35"/>
      <c r="B228" s="36"/>
      <c r="C228" s="174" t="s">
        <v>397</v>
      </c>
      <c r="D228" s="174" t="s">
        <v>156</v>
      </c>
      <c r="E228" s="175" t="s">
        <v>398</v>
      </c>
      <c r="F228" s="176" t="s">
        <v>399</v>
      </c>
      <c r="G228" s="177" t="s">
        <v>384</v>
      </c>
      <c r="H228" s="178">
        <v>2</v>
      </c>
      <c r="I228" s="179"/>
      <c r="J228" s="180">
        <f>ROUND(I228*H228,2)</f>
        <v>0</v>
      </c>
      <c r="K228" s="176" t="s">
        <v>160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1.9460000000000002E-2</v>
      </c>
      <c r="T228" s="184">
        <f>S228*H228</f>
        <v>3.8920000000000003E-2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212</v>
      </c>
      <c r="AT228" s="185" t="s">
        <v>156</v>
      </c>
      <c r="AU228" s="185" t="s">
        <v>83</v>
      </c>
      <c r="AY228" s="18" t="s">
        <v>153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212</v>
      </c>
      <c r="BM228" s="185" t="s">
        <v>867</v>
      </c>
    </row>
    <row r="229" spans="1:65" s="2" customFormat="1" ht="11.25">
      <c r="A229" s="35"/>
      <c r="B229" s="36"/>
      <c r="C229" s="37"/>
      <c r="D229" s="187" t="s">
        <v>163</v>
      </c>
      <c r="E229" s="37"/>
      <c r="F229" s="188" t="s">
        <v>401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163</v>
      </c>
      <c r="AU229" s="18" t="s">
        <v>83</v>
      </c>
    </row>
    <row r="230" spans="1:65" s="2" customFormat="1" ht="24.2" customHeight="1">
      <c r="A230" s="35"/>
      <c r="B230" s="36"/>
      <c r="C230" s="174" t="s">
        <v>402</v>
      </c>
      <c r="D230" s="174" t="s">
        <v>156</v>
      </c>
      <c r="E230" s="175" t="s">
        <v>403</v>
      </c>
      <c r="F230" s="176" t="s">
        <v>404</v>
      </c>
      <c r="G230" s="177" t="s">
        <v>384</v>
      </c>
      <c r="H230" s="178">
        <v>5</v>
      </c>
      <c r="I230" s="179"/>
      <c r="J230" s="180">
        <f>ROUND(I230*H230,2)</f>
        <v>0</v>
      </c>
      <c r="K230" s="176" t="s">
        <v>160</v>
      </c>
      <c r="L230" s="40"/>
      <c r="M230" s="181" t="s">
        <v>19</v>
      </c>
      <c r="N230" s="182" t="s">
        <v>44</v>
      </c>
      <c r="O230" s="65"/>
      <c r="P230" s="183">
        <f>O230*H230</f>
        <v>0</v>
      </c>
      <c r="Q230" s="183">
        <v>2.4000000000000001E-4</v>
      </c>
      <c r="R230" s="183">
        <f>Q230*H230</f>
        <v>1.2000000000000001E-3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212</v>
      </c>
      <c r="AT230" s="185" t="s">
        <v>156</v>
      </c>
      <c r="AU230" s="185" t="s">
        <v>83</v>
      </c>
      <c r="AY230" s="18" t="s">
        <v>153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81</v>
      </c>
      <c r="BK230" s="186">
        <f>ROUND(I230*H230,2)</f>
        <v>0</v>
      </c>
      <c r="BL230" s="18" t="s">
        <v>212</v>
      </c>
      <c r="BM230" s="185" t="s">
        <v>868</v>
      </c>
    </row>
    <row r="231" spans="1:65" s="2" customFormat="1" ht="11.25">
      <c r="A231" s="35"/>
      <c r="B231" s="36"/>
      <c r="C231" s="37"/>
      <c r="D231" s="187" t="s">
        <v>163</v>
      </c>
      <c r="E231" s="37"/>
      <c r="F231" s="188" t="s">
        <v>406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163</v>
      </c>
      <c r="AU231" s="18" t="s">
        <v>83</v>
      </c>
    </row>
    <row r="232" spans="1:65" s="2" customFormat="1" ht="24.2" customHeight="1">
      <c r="A232" s="35"/>
      <c r="B232" s="36"/>
      <c r="C232" s="215" t="s">
        <v>408</v>
      </c>
      <c r="D232" s="215" t="s">
        <v>298</v>
      </c>
      <c r="E232" s="216" t="s">
        <v>409</v>
      </c>
      <c r="F232" s="217" t="s">
        <v>410</v>
      </c>
      <c r="G232" s="218" t="s">
        <v>205</v>
      </c>
      <c r="H232" s="219">
        <v>2.5</v>
      </c>
      <c r="I232" s="220"/>
      <c r="J232" s="221">
        <f>ROUND(I232*H232,2)</f>
        <v>0</v>
      </c>
      <c r="K232" s="217" t="s">
        <v>160</v>
      </c>
      <c r="L232" s="222"/>
      <c r="M232" s="223" t="s">
        <v>19</v>
      </c>
      <c r="N232" s="224" t="s">
        <v>44</v>
      </c>
      <c r="O232" s="65"/>
      <c r="P232" s="183">
        <f>O232*H232</f>
        <v>0</v>
      </c>
      <c r="Q232" s="183">
        <v>1.8000000000000001E-4</v>
      </c>
      <c r="R232" s="183">
        <f>Q232*H232</f>
        <v>4.5000000000000004E-4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302</v>
      </c>
      <c r="AT232" s="185" t="s">
        <v>298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869</v>
      </c>
    </row>
    <row r="233" spans="1:65" s="2" customFormat="1" ht="37.9" customHeight="1">
      <c r="A233" s="35"/>
      <c r="B233" s="36"/>
      <c r="C233" s="174" t="s">
        <v>412</v>
      </c>
      <c r="D233" s="174" t="s">
        <v>156</v>
      </c>
      <c r="E233" s="175" t="s">
        <v>413</v>
      </c>
      <c r="F233" s="176" t="s">
        <v>414</v>
      </c>
      <c r="G233" s="177" t="s">
        <v>384</v>
      </c>
      <c r="H233" s="178">
        <v>1</v>
      </c>
      <c r="I233" s="179"/>
      <c r="J233" s="180">
        <f>ROUND(I233*H233,2)</f>
        <v>0</v>
      </c>
      <c r="K233" s="176" t="s">
        <v>160</v>
      </c>
      <c r="L233" s="40"/>
      <c r="M233" s="181" t="s">
        <v>19</v>
      </c>
      <c r="N233" s="182" t="s">
        <v>44</v>
      </c>
      <c r="O233" s="65"/>
      <c r="P233" s="183">
        <f>O233*H233</f>
        <v>0</v>
      </c>
      <c r="Q233" s="183">
        <v>1.387E-2</v>
      </c>
      <c r="R233" s="183">
        <f>Q233*H233</f>
        <v>1.387E-2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212</v>
      </c>
      <c r="AT233" s="185" t="s">
        <v>156</v>
      </c>
      <c r="AU233" s="185" t="s">
        <v>83</v>
      </c>
      <c r="AY233" s="18" t="s">
        <v>153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81</v>
      </c>
      <c r="BK233" s="186">
        <f>ROUND(I233*H233,2)</f>
        <v>0</v>
      </c>
      <c r="BL233" s="18" t="s">
        <v>212</v>
      </c>
      <c r="BM233" s="185" t="s">
        <v>870</v>
      </c>
    </row>
    <row r="234" spans="1:65" s="2" customFormat="1" ht="11.25">
      <c r="A234" s="35"/>
      <c r="B234" s="36"/>
      <c r="C234" s="37"/>
      <c r="D234" s="187" t="s">
        <v>163</v>
      </c>
      <c r="E234" s="37"/>
      <c r="F234" s="188" t="s">
        <v>416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83</v>
      </c>
    </row>
    <row r="235" spans="1:65" s="2" customFormat="1" ht="24.2" customHeight="1">
      <c r="A235" s="35"/>
      <c r="B235" s="36"/>
      <c r="C235" s="174" t="s">
        <v>417</v>
      </c>
      <c r="D235" s="174" t="s">
        <v>156</v>
      </c>
      <c r="E235" s="175" t="s">
        <v>418</v>
      </c>
      <c r="F235" s="176" t="s">
        <v>419</v>
      </c>
      <c r="G235" s="177" t="s">
        <v>211</v>
      </c>
      <c r="H235" s="178">
        <v>1</v>
      </c>
      <c r="I235" s="179"/>
      <c r="J235" s="180">
        <f>ROUND(I235*H235,2)</f>
        <v>0</v>
      </c>
      <c r="K235" s="176" t="s">
        <v>160</v>
      </c>
      <c r="L235" s="40"/>
      <c r="M235" s="181" t="s">
        <v>19</v>
      </c>
      <c r="N235" s="182" t="s">
        <v>44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212</v>
      </c>
      <c r="AT235" s="185" t="s">
        <v>156</v>
      </c>
      <c r="AU235" s="185" t="s">
        <v>83</v>
      </c>
      <c r="AY235" s="18" t="s">
        <v>153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81</v>
      </c>
      <c r="BK235" s="186">
        <f>ROUND(I235*H235,2)</f>
        <v>0</v>
      </c>
      <c r="BL235" s="18" t="s">
        <v>212</v>
      </c>
      <c r="BM235" s="185" t="s">
        <v>871</v>
      </c>
    </row>
    <row r="236" spans="1:65" s="2" customFormat="1" ht="11.25">
      <c r="A236" s="35"/>
      <c r="B236" s="36"/>
      <c r="C236" s="37"/>
      <c r="D236" s="187" t="s">
        <v>163</v>
      </c>
      <c r="E236" s="37"/>
      <c r="F236" s="188" t="s">
        <v>421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83</v>
      </c>
    </row>
    <row r="237" spans="1:65" s="2" customFormat="1" ht="16.5" customHeight="1">
      <c r="A237" s="35"/>
      <c r="B237" s="36"/>
      <c r="C237" s="215" t="s">
        <v>422</v>
      </c>
      <c r="D237" s="215" t="s">
        <v>298</v>
      </c>
      <c r="E237" s="216" t="s">
        <v>423</v>
      </c>
      <c r="F237" s="217" t="s">
        <v>424</v>
      </c>
      <c r="G237" s="218" t="s">
        <v>211</v>
      </c>
      <c r="H237" s="219">
        <v>1</v>
      </c>
      <c r="I237" s="220"/>
      <c r="J237" s="221">
        <f>ROUND(I237*H237,2)</f>
        <v>0</v>
      </c>
      <c r="K237" s="217" t="s">
        <v>160</v>
      </c>
      <c r="L237" s="222"/>
      <c r="M237" s="223" t="s">
        <v>19</v>
      </c>
      <c r="N237" s="224" t="s">
        <v>44</v>
      </c>
      <c r="O237" s="65"/>
      <c r="P237" s="183">
        <f>O237*H237</f>
        <v>0</v>
      </c>
      <c r="Q237" s="183">
        <v>2.3999999999999998E-3</v>
      </c>
      <c r="R237" s="183">
        <f>Q237*H237</f>
        <v>2.3999999999999998E-3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302</v>
      </c>
      <c r="AT237" s="185" t="s">
        <v>298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872</v>
      </c>
    </row>
    <row r="238" spans="1:65" s="2" customFormat="1" ht="16.5" customHeight="1">
      <c r="A238" s="35"/>
      <c r="B238" s="36"/>
      <c r="C238" s="174" t="s">
        <v>426</v>
      </c>
      <c r="D238" s="174" t="s">
        <v>156</v>
      </c>
      <c r="E238" s="175" t="s">
        <v>427</v>
      </c>
      <c r="F238" s="176" t="s">
        <v>428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160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5.8300000000000001E-3</v>
      </c>
      <c r="R238" s="183">
        <f>Q238*H238</f>
        <v>5.8300000000000001E-3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873</v>
      </c>
    </row>
    <row r="239" spans="1:65" s="2" customFormat="1" ht="11.25">
      <c r="A239" s="35"/>
      <c r="B239" s="36"/>
      <c r="C239" s="37"/>
      <c r="D239" s="187" t="s">
        <v>163</v>
      </c>
      <c r="E239" s="37"/>
      <c r="F239" s="188" t="s">
        <v>430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163</v>
      </c>
      <c r="AU239" s="18" t="s">
        <v>83</v>
      </c>
    </row>
    <row r="240" spans="1:65" s="2" customFormat="1" ht="24.2" customHeight="1">
      <c r="A240" s="35"/>
      <c r="B240" s="36"/>
      <c r="C240" s="215" t="s">
        <v>431</v>
      </c>
      <c r="D240" s="215" t="s">
        <v>298</v>
      </c>
      <c r="E240" s="216" t="s">
        <v>432</v>
      </c>
      <c r="F240" s="217" t="s">
        <v>874</v>
      </c>
      <c r="G240" s="218" t="s">
        <v>211</v>
      </c>
      <c r="H240" s="219">
        <v>1</v>
      </c>
      <c r="I240" s="220"/>
      <c r="J240" s="221">
        <f>ROUND(I240*H240,2)</f>
        <v>0</v>
      </c>
      <c r="K240" s="217" t="s">
        <v>206</v>
      </c>
      <c r="L240" s="222"/>
      <c r="M240" s="223" t="s">
        <v>19</v>
      </c>
      <c r="N240" s="224" t="s">
        <v>44</v>
      </c>
      <c r="O240" s="65"/>
      <c r="P240" s="183">
        <f>O240*H240</f>
        <v>0</v>
      </c>
      <c r="Q240" s="183">
        <v>1.2999999999999999E-2</v>
      </c>
      <c r="R240" s="183">
        <f>Q240*H240</f>
        <v>1.2999999999999999E-2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302</v>
      </c>
      <c r="AT240" s="185" t="s">
        <v>298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875</v>
      </c>
    </row>
    <row r="241" spans="1:65" s="13" customFormat="1" ht="33.75">
      <c r="B241" s="192"/>
      <c r="C241" s="193"/>
      <c r="D241" s="194" t="s">
        <v>165</v>
      </c>
      <c r="E241" s="195" t="s">
        <v>19</v>
      </c>
      <c r="F241" s="196" t="s">
        <v>876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436</v>
      </c>
      <c r="D242" s="174" t="s">
        <v>156</v>
      </c>
      <c r="E242" s="175" t="s">
        <v>437</v>
      </c>
      <c r="F242" s="176" t="s">
        <v>438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206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2.8500000000000001E-3</v>
      </c>
      <c r="R242" s="183">
        <f>Q242*H242</f>
        <v>2.8500000000000001E-3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877</v>
      </c>
    </row>
    <row r="243" spans="1:65" s="2" customFormat="1" ht="24.2" customHeight="1">
      <c r="A243" s="35"/>
      <c r="B243" s="36"/>
      <c r="C243" s="174" t="s">
        <v>440</v>
      </c>
      <c r="D243" s="174" t="s">
        <v>156</v>
      </c>
      <c r="E243" s="175" t="s">
        <v>441</v>
      </c>
      <c r="F243" s="176" t="s">
        <v>442</v>
      </c>
      <c r="G243" s="177" t="s">
        <v>384</v>
      </c>
      <c r="H243" s="178">
        <v>1</v>
      </c>
      <c r="I243" s="179"/>
      <c r="J243" s="180">
        <f>ROUND(I243*H243,2)</f>
        <v>0</v>
      </c>
      <c r="K243" s="176" t="s">
        <v>206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1.736E-2</v>
      </c>
      <c r="R243" s="183">
        <f>Q243*H243</f>
        <v>1.736E-2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212</v>
      </c>
      <c r="AT243" s="185" t="s">
        <v>156</v>
      </c>
      <c r="AU243" s="185" t="s">
        <v>83</v>
      </c>
      <c r="AY243" s="18" t="s">
        <v>153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212</v>
      </c>
      <c r="BM243" s="185" t="s">
        <v>878</v>
      </c>
    </row>
    <row r="244" spans="1:65" s="2" customFormat="1" ht="24.2" customHeight="1">
      <c r="A244" s="35"/>
      <c r="B244" s="36"/>
      <c r="C244" s="174" t="s">
        <v>444</v>
      </c>
      <c r="D244" s="174" t="s">
        <v>156</v>
      </c>
      <c r="E244" s="175" t="s">
        <v>445</v>
      </c>
      <c r="F244" s="176" t="s">
        <v>446</v>
      </c>
      <c r="G244" s="177" t="s">
        <v>384</v>
      </c>
      <c r="H244" s="178">
        <v>1</v>
      </c>
      <c r="I244" s="179"/>
      <c r="J244" s="180">
        <f>ROUND(I244*H244,2)</f>
        <v>0</v>
      </c>
      <c r="K244" s="176" t="s">
        <v>206</v>
      </c>
      <c r="L244" s="40"/>
      <c r="M244" s="181" t="s">
        <v>19</v>
      </c>
      <c r="N244" s="182" t="s">
        <v>44</v>
      </c>
      <c r="O244" s="65"/>
      <c r="P244" s="183">
        <f>O244*H244</f>
        <v>0</v>
      </c>
      <c r="Q244" s="183">
        <v>2.14E-3</v>
      </c>
      <c r="R244" s="183">
        <f>Q244*H244</f>
        <v>2.14E-3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212</v>
      </c>
      <c r="AT244" s="185" t="s">
        <v>156</v>
      </c>
      <c r="AU244" s="185" t="s">
        <v>83</v>
      </c>
      <c r="AY244" s="18" t="s">
        <v>153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212</v>
      </c>
      <c r="BM244" s="185" t="s">
        <v>879</v>
      </c>
    </row>
    <row r="245" spans="1:65" s="13" customFormat="1" ht="22.5">
      <c r="B245" s="192"/>
      <c r="C245" s="193"/>
      <c r="D245" s="194" t="s">
        <v>165</v>
      </c>
      <c r="E245" s="195" t="s">
        <v>19</v>
      </c>
      <c r="F245" s="196" t="s">
        <v>448</v>
      </c>
      <c r="G245" s="193"/>
      <c r="H245" s="197">
        <v>1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165</v>
      </c>
      <c r="AU245" s="203" t="s">
        <v>83</v>
      </c>
      <c r="AV245" s="13" t="s">
        <v>83</v>
      </c>
      <c r="AW245" s="13" t="s">
        <v>34</v>
      </c>
      <c r="AX245" s="13" t="s">
        <v>81</v>
      </c>
      <c r="AY245" s="203" t="s">
        <v>153</v>
      </c>
    </row>
    <row r="246" spans="1:65" s="2" customFormat="1" ht="33" customHeight="1">
      <c r="A246" s="35"/>
      <c r="B246" s="36"/>
      <c r="C246" s="174" t="s">
        <v>449</v>
      </c>
      <c r="D246" s="174" t="s">
        <v>156</v>
      </c>
      <c r="E246" s="175" t="s">
        <v>450</v>
      </c>
      <c r="F246" s="176" t="s">
        <v>451</v>
      </c>
      <c r="G246" s="177" t="s">
        <v>384</v>
      </c>
      <c r="H246" s="178">
        <v>2</v>
      </c>
      <c r="I246" s="179"/>
      <c r="J246" s="180">
        <f>ROUND(I246*H246,2)</f>
        <v>0</v>
      </c>
      <c r="K246" s="176" t="s">
        <v>206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1.0460000000000001E-2</v>
      </c>
      <c r="R246" s="183">
        <f>Q246*H246</f>
        <v>2.0920000000000001E-2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212</v>
      </c>
      <c r="AT246" s="185" t="s">
        <v>156</v>
      </c>
      <c r="AU246" s="185" t="s">
        <v>83</v>
      </c>
      <c r="AY246" s="18" t="s">
        <v>153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212</v>
      </c>
      <c r="BM246" s="185" t="s">
        <v>880</v>
      </c>
    </row>
    <row r="247" spans="1:65" s="2" customFormat="1" ht="33" customHeight="1">
      <c r="A247" s="35"/>
      <c r="B247" s="36"/>
      <c r="C247" s="174" t="s">
        <v>454</v>
      </c>
      <c r="D247" s="174" t="s">
        <v>156</v>
      </c>
      <c r="E247" s="175" t="s">
        <v>455</v>
      </c>
      <c r="F247" s="176" t="s">
        <v>456</v>
      </c>
      <c r="G247" s="177" t="s">
        <v>211</v>
      </c>
      <c r="H247" s="178">
        <v>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1.2800000000000001E-3</v>
      </c>
      <c r="R247" s="183">
        <f>Q247*H247</f>
        <v>2.5600000000000002E-3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881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458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3" customFormat="1" ht="11.25">
      <c r="B249" s="192"/>
      <c r="C249" s="193"/>
      <c r="D249" s="194" t="s">
        <v>165</v>
      </c>
      <c r="E249" s="195" t="s">
        <v>19</v>
      </c>
      <c r="F249" s="196" t="s">
        <v>882</v>
      </c>
      <c r="G249" s="193"/>
      <c r="H249" s="197">
        <v>2</v>
      </c>
      <c r="I249" s="198"/>
      <c r="J249" s="193"/>
      <c r="K249" s="193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165</v>
      </c>
      <c r="AU249" s="203" t="s">
        <v>83</v>
      </c>
      <c r="AV249" s="13" t="s">
        <v>83</v>
      </c>
      <c r="AW249" s="13" t="s">
        <v>34</v>
      </c>
      <c r="AX249" s="13" t="s">
        <v>81</v>
      </c>
      <c r="AY249" s="203" t="s">
        <v>153</v>
      </c>
    </row>
    <row r="250" spans="1:65" s="2" customFormat="1" ht="24.2" customHeight="1">
      <c r="A250" s="35"/>
      <c r="B250" s="36"/>
      <c r="C250" s="174" t="s">
        <v>460</v>
      </c>
      <c r="D250" s="174" t="s">
        <v>156</v>
      </c>
      <c r="E250" s="175" t="s">
        <v>461</v>
      </c>
      <c r="F250" s="176" t="s">
        <v>462</v>
      </c>
      <c r="G250" s="177" t="s">
        <v>384</v>
      </c>
      <c r="H250" s="178">
        <v>2</v>
      </c>
      <c r="I250" s="179"/>
      <c r="J250" s="180">
        <f>ROUND(I250*H250,2)</f>
        <v>0</v>
      </c>
      <c r="K250" s="176" t="s">
        <v>160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1.8E-3</v>
      </c>
      <c r="R250" s="183">
        <f>Q250*H250</f>
        <v>3.5999999999999999E-3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883</v>
      </c>
    </row>
    <row r="251" spans="1:65" s="2" customFormat="1" ht="11.25">
      <c r="A251" s="35"/>
      <c r="B251" s="36"/>
      <c r="C251" s="37"/>
      <c r="D251" s="187" t="s">
        <v>163</v>
      </c>
      <c r="E251" s="37"/>
      <c r="F251" s="188" t="s">
        <v>464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83</v>
      </c>
    </row>
    <row r="252" spans="1:65" s="2" customFormat="1" ht="49.15" customHeight="1">
      <c r="A252" s="35"/>
      <c r="B252" s="36"/>
      <c r="C252" s="174" t="s">
        <v>465</v>
      </c>
      <c r="D252" s="174" t="s">
        <v>156</v>
      </c>
      <c r="E252" s="175" t="s">
        <v>758</v>
      </c>
      <c r="F252" s="176" t="s">
        <v>759</v>
      </c>
      <c r="G252" s="177" t="s">
        <v>249</v>
      </c>
      <c r="H252" s="178">
        <v>8.5999999999999993E-2</v>
      </c>
      <c r="I252" s="179"/>
      <c r="J252" s="180">
        <f>ROUND(I252*H252,2)</f>
        <v>0</v>
      </c>
      <c r="K252" s="176" t="s">
        <v>160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884</v>
      </c>
    </row>
    <row r="253" spans="1:65" s="2" customFormat="1" ht="11.25">
      <c r="A253" s="35"/>
      <c r="B253" s="36"/>
      <c r="C253" s="37"/>
      <c r="D253" s="187" t="s">
        <v>163</v>
      </c>
      <c r="E253" s="37"/>
      <c r="F253" s="188" t="s">
        <v>761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163</v>
      </c>
      <c r="AU253" s="18" t="s">
        <v>83</v>
      </c>
    </row>
    <row r="254" spans="1:65" s="12" customFormat="1" ht="22.9" customHeight="1">
      <c r="B254" s="158"/>
      <c r="C254" s="159"/>
      <c r="D254" s="160" t="s">
        <v>72</v>
      </c>
      <c r="E254" s="172" t="s">
        <v>470</v>
      </c>
      <c r="F254" s="172" t="s">
        <v>471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SUM(P255:P283)</f>
        <v>0</v>
      </c>
      <c r="Q254" s="166"/>
      <c r="R254" s="167">
        <f>SUM(R255:R283)</f>
        <v>1.8000000000000002E-3</v>
      </c>
      <c r="S254" s="166"/>
      <c r="T254" s="168">
        <f>SUM(T255:T283)</f>
        <v>8.3000000000000001E-3</v>
      </c>
      <c r="AR254" s="169" t="s">
        <v>83</v>
      </c>
      <c r="AT254" s="170" t="s">
        <v>72</v>
      </c>
      <c r="AU254" s="170" t="s">
        <v>81</v>
      </c>
      <c r="AY254" s="169" t="s">
        <v>153</v>
      </c>
      <c r="BK254" s="171">
        <f>SUM(BK255:BK283)</f>
        <v>0</v>
      </c>
    </row>
    <row r="255" spans="1:65" s="2" customFormat="1" ht="21.75" customHeight="1">
      <c r="A255" s="35"/>
      <c r="B255" s="36"/>
      <c r="C255" s="174" t="s">
        <v>472</v>
      </c>
      <c r="D255" s="174" t="s">
        <v>156</v>
      </c>
      <c r="E255" s="175" t="s">
        <v>473</v>
      </c>
      <c r="F255" s="176" t="s">
        <v>474</v>
      </c>
      <c r="G255" s="177" t="s">
        <v>211</v>
      </c>
      <c r="H255" s="178">
        <v>5</v>
      </c>
      <c r="I255" s="179"/>
      <c r="J255" s="180">
        <f>ROUND(I255*H255,2)</f>
        <v>0</v>
      </c>
      <c r="K255" s="176" t="s">
        <v>206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5.0000000000000002E-5</v>
      </c>
      <c r="T255" s="184">
        <f>S255*H255</f>
        <v>2.5000000000000001E-4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885</v>
      </c>
    </row>
    <row r="256" spans="1:65" s="13" customFormat="1" ht="11.25">
      <c r="B256" s="192"/>
      <c r="C256" s="193"/>
      <c r="D256" s="194" t="s">
        <v>165</v>
      </c>
      <c r="E256" s="195" t="s">
        <v>19</v>
      </c>
      <c r="F256" s="196" t="s">
        <v>886</v>
      </c>
      <c r="G256" s="193"/>
      <c r="H256" s="197">
        <v>2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165</v>
      </c>
      <c r="AU256" s="203" t="s">
        <v>83</v>
      </c>
      <c r="AV256" s="13" t="s">
        <v>83</v>
      </c>
      <c r="AW256" s="13" t="s">
        <v>34</v>
      </c>
      <c r="AX256" s="13" t="s">
        <v>73</v>
      </c>
      <c r="AY256" s="203" t="s">
        <v>153</v>
      </c>
    </row>
    <row r="257" spans="1:65" s="13" customFormat="1" ht="11.25">
      <c r="B257" s="192"/>
      <c r="C257" s="193"/>
      <c r="D257" s="194" t="s">
        <v>165</v>
      </c>
      <c r="E257" s="195" t="s">
        <v>19</v>
      </c>
      <c r="F257" s="196" t="s">
        <v>887</v>
      </c>
      <c r="G257" s="193"/>
      <c r="H257" s="197">
        <v>3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165</v>
      </c>
      <c r="AU257" s="203" t="s">
        <v>83</v>
      </c>
      <c r="AV257" s="13" t="s">
        <v>83</v>
      </c>
      <c r="AW257" s="13" t="s">
        <v>34</v>
      </c>
      <c r="AX257" s="13" t="s">
        <v>73</v>
      </c>
      <c r="AY257" s="203" t="s">
        <v>153</v>
      </c>
    </row>
    <row r="258" spans="1:65" s="14" customFormat="1" ht="11.25">
      <c r="B258" s="204"/>
      <c r="C258" s="205"/>
      <c r="D258" s="194" t="s">
        <v>165</v>
      </c>
      <c r="E258" s="206" t="s">
        <v>19</v>
      </c>
      <c r="F258" s="207" t="s">
        <v>184</v>
      </c>
      <c r="G258" s="205"/>
      <c r="H258" s="208">
        <v>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83</v>
      </c>
      <c r="AV258" s="14" t="s">
        <v>161</v>
      </c>
      <c r="AW258" s="14" t="s">
        <v>34</v>
      </c>
      <c r="AX258" s="14" t="s">
        <v>81</v>
      </c>
      <c r="AY258" s="214" t="s">
        <v>153</v>
      </c>
    </row>
    <row r="259" spans="1:65" s="2" customFormat="1" ht="24.2" customHeight="1">
      <c r="A259" s="35"/>
      <c r="B259" s="36"/>
      <c r="C259" s="174" t="s">
        <v>477</v>
      </c>
      <c r="D259" s="174" t="s">
        <v>156</v>
      </c>
      <c r="E259" s="175" t="s">
        <v>478</v>
      </c>
      <c r="F259" s="176" t="s">
        <v>479</v>
      </c>
      <c r="G259" s="177" t="s">
        <v>211</v>
      </c>
      <c r="H259" s="178">
        <v>1</v>
      </c>
      <c r="I259" s="179"/>
      <c r="J259" s="180">
        <f>ROUND(I259*H259,2)</f>
        <v>0</v>
      </c>
      <c r="K259" s="176" t="s">
        <v>206</v>
      </c>
      <c r="L259" s="40"/>
      <c r="M259" s="181" t="s">
        <v>19</v>
      </c>
      <c r="N259" s="182" t="s">
        <v>44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5.0000000000000002E-5</v>
      </c>
      <c r="T259" s="184">
        <f>S259*H259</f>
        <v>5.0000000000000002E-5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212</v>
      </c>
      <c r="AT259" s="185" t="s">
        <v>156</v>
      </c>
      <c r="AU259" s="185" t="s">
        <v>83</v>
      </c>
      <c r="AY259" s="18" t="s">
        <v>153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81</v>
      </c>
      <c r="BK259" s="186">
        <f>ROUND(I259*H259,2)</f>
        <v>0</v>
      </c>
      <c r="BL259" s="18" t="s">
        <v>212</v>
      </c>
      <c r="BM259" s="185" t="s">
        <v>888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889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37.9" customHeight="1">
      <c r="A261" s="35"/>
      <c r="B261" s="36"/>
      <c r="C261" s="174" t="s">
        <v>481</v>
      </c>
      <c r="D261" s="174" t="s">
        <v>156</v>
      </c>
      <c r="E261" s="175" t="s">
        <v>482</v>
      </c>
      <c r="F261" s="176" t="s">
        <v>483</v>
      </c>
      <c r="G261" s="177" t="s">
        <v>211</v>
      </c>
      <c r="H261" s="178">
        <v>4</v>
      </c>
      <c r="I261" s="179"/>
      <c r="J261" s="180">
        <f>ROUND(I261*H261,2)</f>
        <v>0</v>
      </c>
      <c r="K261" s="176" t="s">
        <v>160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2E-3</v>
      </c>
      <c r="T261" s="184">
        <f>S261*H261</f>
        <v>8.0000000000000002E-3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212</v>
      </c>
      <c r="AT261" s="185" t="s">
        <v>156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890</v>
      </c>
    </row>
    <row r="262" spans="1:65" s="2" customFormat="1" ht="11.25">
      <c r="A262" s="35"/>
      <c r="B262" s="36"/>
      <c r="C262" s="37"/>
      <c r="D262" s="187" t="s">
        <v>163</v>
      </c>
      <c r="E262" s="37"/>
      <c r="F262" s="188" t="s">
        <v>485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83</v>
      </c>
    </row>
    <row r="263" spans="1:65" s="13" customFormat="1" ht="11.25">
      <c r="B263" s="192"/>
      <c r="C263" s="193"/>
      <c r="D263" s="194" t="s">
        <v>165</v>
      </c>
      <c r="E263" s="195" t="s">
        <v>19</v>
      </c>
      <c r="F263" s="196" t="s">
        <v>891</v>
      </c>
      <c r="G263" s="193"/>
      <c r="H263" s="197">
        <v>4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165</v>
      </c>
      <c r="AU263" s="203" t="s">
        <v>83</v>
      </c>
      <c r="AV263" s="13" t="s">
        <v>83</v>
      </c>
      <c r="AW263" s="13" t="s">
        <v>34</v>
      </c>
      <c r="AX263" s="13" t="s">
        <v>81</v>
      </c>
      <c r="AY263" s="203" t="s">
        <v>153</v>
      </c>
    </row>
    <row r="264" spans="1:65" s="2" customFormat="1" ht="37.9" customHeight="1">
      <c r="A264" s="35"/>
      <c r="B264" s="36"/>
      <c r="C264" s="174" t="s">
        <v>486</v>
      </c>
      <c r="D264" s="174" t="s">
        <v>156</v>
      </c>
      <c r="E264" s="175" t="s">
        <v>487</v>
      </c>
      <c r="F264" s="176" t="s">
        <v>488</v>
      </c>
      <c r="G264" s="177" t="s">
        <v>211</v>
      </c>
      <c r="H264" s="178">
        <v>4</v>
      </c>
      <c r="I264" s="179"/>
      <c r="J264" s="180">
        <f>ROUND(I264*H264,2)</f>
        <v>0</v>
      </c>
      <c r="K264" s="176" t="s">
        <v>160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212</v>
      </c>
      <c r="AT264" s="185" t="s">
        <v>156</v>
      </c>
      <c r="AU264" s="185" t="s">
        <v>83</v>
      </c>
      <c r="AY264" s="18" t="s">
        <v>153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212</v>
      </c>
      <c r="BM264" s="185" t="s">
        <v>892</v>
      </c>
    </row>
    <row r="265" spans="1:65" s="2" customFormat="1" ht="11.25">
      <c r="A265" s="35"/>
      <c r="B265" s="36"/>
      <c r="C265" s="37"/>
      <c r="D265" s="187" t="s">
        <v>163</v>
      </c>
      <c r="E265" s="37"/>
      <c r="F265" s="188" t="s">
        <v>490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83</v>
      </c>
    </row>
    <row r="266" spans="1:65" s="13" customFormat="1" ht="11.25">
      <c r="B266" s="192"/>
      <c r="C266" s="193"/>
      <c r="D266" s="194" t="s">
        <v>165</v>
      </c>
      <c r="E266" s="195" t="s">
        <v>19</v>
      </c>
      <c r="F266" s="196" t="s">
        <v>891</v>
      </c>
      <c r="G266" s="193"/>
      <c r="H266" s="197">
        <v>4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165</v>
      </c>
      <c r="AU266" s="203" t="s">
        <v>83</v>
      </c>
      <c r="AV266" s="13" t="s">
        <v>83</v>
      </c>
      <c r="AW266" s="13" t="s">
        <v>34</v>
      </c>
      <c r="AX266" s="13" t="s">
        <v>81</v>
      </c>
      <c r="AY266" s="203" t="s">
        <v>153</v>
      </c>
    </row>
    <row r="267" spans="1:65" s="2" customFormat="1" ht="24.2" customHeight="1">
      <c r="A267" s="35"/>
      <c r="B267" s="36"/>
      <c r="C267" s="215" t="s">
        <v>491</v>
      </c>
      <c r="D267" s="215" t="s">
        <v>298</v>
      </c>
      <c r="E267" s="216" t="s">
        <v>492</v>
      </c>
      <c r="F267" s="217" t="s">
        <v>493</v>
      </c>
      <c r="G267" s="218" t="s">
        <v>211</v>
      </c>
      <c r="H267" s="219">
        <v>4</v>
      </c>
      <c r="I267" s="220"/>
      <c r="J267" s="221">
        <f>ROUND(I267*H267,2)</f>
        <v>0</v>
      </c>
      <c r="K267" s="217" t="s">
        <v>206</v>
      </c>
      <c r="L267" s="222"/>
      <c r="M267" s="223" t="s">
        <v>19</v>
      </c>
      <c r="N267" s="224" t="s">
        <v>44</v>
      </c>
      <c r="O267" s="65"/>
      <c r="P267" s="183">
        <f>O267*H267</f>
        <v>0</v>
      </c>
      <c r="Q267" s="183">
        <v>3.4000000000000002E-4</v>
      </c>
      <c r="R267" s="183">
        <f>Q267*H267</f>
        <v>1.3600000000000001E-3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302</v>
      </c>
      <c r="AT267" s="185" t="s">
        <v>298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893</v>
      </c>
    </row>
    <row r="268" spans="1:65" s="2" customFormat="1" ht="44.25" customHeight="1">
      <c r="A268" s="35"/>
      <c r="B268" s="36"/>
      <c r="C268" s="174" t="s">
        <v>495</v>
      </c>
      <c r="D268" s="174" t="s">
        <v>156</v>
      </c>
      <c r="E268" s="175" t="s">
        <v>496</v>
      </c>
      <c r="F268" s="176" t="s">
        <v>497</v>
      </c>
      <c r="G268" s="177" t="s">
        <v>211</v>
      </c>
      <c r="H268" s="178">
        <v>1</v>
      </c>
      <c r="I268" s="179"/>
      <c r="J268" s="180">
        <f>ROUND(I268*H268,2)</f>
        <v>0</v>
      </c>
      <c r="K268" s="176" t="s">
        <v>160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212</v>
      </c>
      <c r="AT268" s="185" t="s">
        <v>156</v>
      </c>
      <c r="AU268" s="185" t="s">
        <v>83</v>
      </c>
      <c r="AY268" s="18" t="s">
        <v>153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212</v>
      </c>
      <c r="BM268" s="185" t="s">
        <v>894</v>
      </c>
    </row>
    <row r="269" spans="1:65" s="2" customFormat="1" ht="11.25">
      <c r="A269" s="35"/>
      <c r="B269" s="36"/>
      <c r="C269" s="37"/>
      <c r="D269" s="187" t="s">
        <v>163</v>
      </c>
      <c r="E269" s="37"/>
      <c r="F269" s="188" t="s">
        <v>499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163</v>
      </c>
      <c r="AU269" s="18" t="s">
        <v>83</v>
      </c>
    </row>
    <row r="270" spans="1:65" s="13" customFormat="1" ht="11.25">
      <c r="B270" s="192"/>
      <c r="C270" s="193"/>
      <c r="D270" s="194" t="s">
        <v>165</v>
      </c>
      <c r="E270" s="195" t="s">
        <v>19</v>
      </c>
      <c r="F270" s="196" t="s">
        <v>895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165</v>
      </c>
      <c r="AU270" s="203" t="s">
        <v>83</v>
      </c>
      <c r="AV270" s="13" t="s">
        <v>83</v>
      </c>
      <c r="AW270" s="13" t="s">
        <v>34</v>
      </c>
      <c r="AX270" s="13" t="s">
        <v>81</v>
      </c>
      <c r="AY270" s="203" t="s">
        <v>153</v>
      </c>
    </row>
    <row r="271" spans="1:65" s="2" customFormat="1" ht="24.2" customHeight="1">
      <c r="A271" s="35"/>
      <c r="B271" s="36"/>
      <c r="C271" s="215" t="s">
        <v>501</v>
      </c>
      <c r="D271" s="215" t="s">
        <v>298</v>
      </c>
      <c r="E271" s="216" t="s">
        <v>502</v>
      </c>
      <c r="F271" s="217" t="s">
        <v>503</v>
      </c>
      <c r="G271" s="218" t="s">
        <v>211</v>
      </c>
      <c r="H271" s="219">
        <v>1</v>
      </c>
      <c r="I271" s="220"/>
      <c r="J271" s="221">
        <f>ROUND(I271*H271,2)</f>
        <v>0</v>
      </c>
      <c r="K271" s="217" t="s">
        <v>160</v>
      </c>
      <c r="L271" s="222"/>
      <c r="M271" s="223" t="s">
        <v>19</v>
      </c>
      <c r="N271" s="224" t="s">
        <v>44</v>
      </c>
      <c r="O271" s="65"/>
      <c r="P271" s="183">
        <f>O271*H271</f>
        <v>0</v>
      </c>
      <c r="Q271" s="183">
        <v>9.0000000000000006E-5</v>
      </c>
      <c r="R271" s="183">
        <f>Q271*H271</f>
        <v>9.0000000000000006E-5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302</v>
      </c>
      <c r="AT271" s="185" t="s">
        <v>298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896</v>
      </c>
    </row>
    <row r="272" spans="1:65" s="2" customFormat="1" ht="49.15" customHeight="1">
      <c r="A272" s="35"/>
      <c r="B272" s="36"/>
      <c r="C272" s="174" t="s">
        <v>505</v>
      </c>
      <c r="D272" s="174" t="s">
        <v>156</v>
      </c>
      <c r="E272" s="175" t="s">
        <v>506</v>
      </c>
      <c r="F272" s="176" t="s">
        <v>507</v>
      </c>
      <c r="G272" s="177" t="s">
        <v>211</v>
      </c>
      <c r="H272" s="178">
        <v>3</v>
      </c>
      <c r="I272" s="179"/>
      <c r="J272" s="180">
        <f>ROUND(I272*H272,2)</f>
        <v>0</v>
      </c>
      <c r="K272" s="176" t="s">
        <v>160</v>
      </c>
      <c r="L272" s="40"/>
      <c r="M272" s="181" t="s">
        <v>19</v>
      </c>
      <c r="N272" s="182" t="s">
        <v>44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212</v>
      </c>
      <c r="AT272" s="185" t="s">
        <v>156</v>
      </c>
      <c r="AU272" s="185" t="s">
        <v>83</v>
      </c>
      <c r="AY272" s="18" t="s">
        <v>153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81</v>
      </c>
      <c r="BK272" s="186">
        <f>ROUND(I272*H272,2)</f>
        <v>0</v>
      </c>
      <c r="BL272" s="18" t="s">
        <v>212</v>
      </c>
      <c r="BM272" s="185" t="s">
        <v>897</v>
      </c>
    </row>
    <row r="273" spans="1:65" s="2" customFormat="1" ht="11.25">
      <c r="A273" s="35"/>
      <c r="B273" s="36"/>
      <c r="C273" s="37"/>
      <c r="D273" s="187" t="s">
        <v>163</v>
      </c>
      <c r="E273" s="37"/>
      <c r="F273" s="188" t="s">
        <v>509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163</v>
      </c>
      <c r="AU273" s="18" t="s">
        <v>83</v>
      </c>
    </row>
    <row r="274" spans="1:65" s="13" customFormat="1" ht="22.5">
      <c r="B274" s="192"/>
      <c r="C274" s="193"/>
      <c r="D274" s="194" t="s">
        <v>165</v>
      </c>
      <c r="E274" s="195" t="s">
        <v>19</v>
      </c>
      <c r="F274" s="196" t="s">
        <v>898</v>
      </c>
      <c r="G274" s="193"/>
      <c r="H274" s="197">
        <v>3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165</v>
      </c>
      <c r="AU274" s="203" t="s">
        <v>83</v>
      </c>
      <c r="AV274" s="13" t="s">
        <v>83</v>
      </c>
      <c r="AW274" s="13" t="s">
        <v>34</v>
      </c>
      <c r="AX274" s="13" t="s">
        <v>81</v>
      </c>
      <c r="AY274" s="203" t="s">
        <v>153</v>
      </c>
    </row>
    <row r="275" spans="1:65" s="2" customFormat="1" ht="24.2" customHeight="1">
      <c r="A275" s="35"/>
      <c r="B275" s="36"/>
      <c r="C275" s="215" t="s">
        <v>511</v>
      </c>
      <c r="D275" s="215" t="s">
        <v>298</v>
      </c>
      <c r="E275" s="216" t="s">
        <v>512</v>
      </c>
      <c r="F275" s="217" t="s">
        <v>513</v>
      </c>
      <c r="G275" s="218" t="s">
        <v>211</v>
      </c>
      <c r="H275" s="219">
        <v>2</v>
      </c>
      <c r="I275" s="220"/>
      <c r="J275" s="221">
        <f>ROUND(I275*H275,2)</f>
        <v>0</v>
      </c>
      <c r="K275" s="217" t="s">
        <v>160</v>
      </c>
      <c r="L275" s="222"/>
      <c r="M275" s="223" t="s">
        <v>19</v>
      </c>
      <c r="N275" s="224" t="s">
        <v>44</v>
      </c>
      <c r="O275" s="65"/>
      <c r="P275" s="183">
        <f>O275*H275</f>
        <v>0</v>
      </c>
      <c r="Q275" s="183">
        <v>8.0000000000000007E-5</v>
      </c>
      <c r="R275" s="183">
        <f>Q275*H275</f>
        <v>1.6000000000000001E-4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302</v>
      </c>
      <c r="AT275" s="185" t="s">
        <v>298</v>
      </c>
      <c r="AU275" s="185" t="s">
        <v>83</v>
      </c>
      <c r="AY275" s="18" t="s">
        <v>153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81</v>
      </c>
      <c r="BK275" s="186">
        <f>ROUND(I275*H275,2)</f>
        <v>0</v>
      </c>
      <c r="BL275" s="18" t="s">
        <v>212</v>
      </c>
      <c r="BM275" s="185" t="s">
        <v>899</v>
      </c>
    </row>
    <row r="276" spans="1:65" s="2" customFormat="1" ht="24.2" customHeight="1">
      <c r="A276" s="35"/>
      <c r="B276" s="36"/>
      <c r="C276" s="215" t="s">
        <v>515</v>
      </c>
      <c r="D276" s="215" t="s">
        <v>298</v>
      </c>
      <c r="E276" s="216" t="s">
        <v>900</v>
      </c>
      <c r="F276" s="217" t="s">
        <v>901</v>
      </c>
      <c r="G276" s="218" t="s">
        <v>211</v>
      </c>
      <c r="H276" s="219">
        <v>1</v>
      </c>
      <c r="I276" s="220"/>
      <c r="J276" s="221">
        <f>ROUND(I276*H276,2)</f>
        <v>0</v>
      </c>
      <c r="K276" s="217" t="s">
        <v>160</v>
      </c>
      <c r="L276" s="222"/>
      <c r="M276" s="223" t="s">
        <v>19</v>
      </c>
      <c r="N276" s="224" t="s">
        <v>44</v>
      </c>
      <c r="O276" s="65"/>
      <c r="P276" s="183">
        <f>O276*H276</f>
        <v>0</v>
      </c>
      <c r="Q276" s="183">
        <v>8.0000000000000007E-5</v>
      </c>
      <c r="R276" s="183">
        <f>Q276*H276</f>
        <v>8.0000000000000007E-5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302</v>
      </c>
      <c r="AT276" s="185" t="s">
        <v>298</v>
      </c>
      <c r="AU276" s="185" t="s">
        <v>83</v>
      </c>
      <c r="AY276" s="18" t="s">
        <v>153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81</v>
      </c>
      <c r="BK276" s="186">
        <f>ROUND(I276*H276,2)</f>
        <v>0</v>
      </c>
      <c r="BL276" s="18" t="s">
        <v>212</v>
      </c>
      <c r="BM276" s="185" t="s">
        <v>902</v>
      </c>
    </row>
    <row r="277" spans="1:65" s="2" customFormat="1" ht="16.5" customHeight="1">
      <c r="A277" s="35"/>
      <c r="B277" s="36"/>
      <c r="C277" s="215" t="s">
        <v>519</v>
      </c>
      <c r="D277" s="215" t="s">
        <v>298</v>
      </c>
      <c r="E277" s="216" t="s">
        <v>516</v>
      </c>
      <c r="F277" s="217" t="s">
        <v>517</v>
      </c>
      <c r="G277" s="218" t="s">
        <v>211</v>
      </c>
      <c r="H277" s="219">
        <v>3</v>
      </c>
      <c r="I277" s="220"/>
      <c r="J277" s="221">
        <f>ROUND(I277*H277,2)</f>
        <v>0</v>
      </c>
      <c r="K277" s="217" t="s">
        <v>160</v>
      </c>
      <c r="L277" s="222"/>
      <c r="M277" s="223" t="s">
        <v>19</v>
      </c>
      <c r="N277" s="224" t="s">
        <v>44</v>
      </c>
      <c r="O277" s="65"/>
      <c r="P277" s="183">
        <f>O277*H277</f>
        <v>0</v>
      </c>
      <c r="Q277" s="183">
        <v>1.0000000000000001E-5</v>
      </c>
      <c r="R277" s="183">
        <f>Q277*H277</f>
        <v>3.0000000000000004E-5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302</v>
      </c>
      <c r="AT277" s="185" t="s">
        <v>298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903</v>
      </c>
    </row>
    <row r="278" spans="1:65" s="2" customFormat="1" ht="49.15" customHeight="1">
      <c r="A278" s="35"/>
      <c r="B278" s="36"/>
      <c r="C278" s="174" t="s">
        <v>525</v>
      </c>
      <c r="D278" s="174" t="s">
        <v>156</v>
      </c>
      <c r="E278" s="175" t="s">
        <v>520</v>
      </c>
      <c r="F278" s="176" t="s">
        <v>521</v>
      </c>
      <c r="G278" s="177" t="s">
        <v>211</v>
      </c>
      <c r="H278" s="178">
        <v>2</v>
      </c>
      <c r="I278" s="179"/>
      <c r="J278" s="180">
        <f>ROUND(I278*H278,2)</f>
        <v>0</v>
      </c>
      <c r="K278" s="176" t="s">
        <v>160</v>
      </c>
      <c r="L278" s="40"/>
      <c r="M278" s="181" t="s">
        <v>19</v>
      </c>
      <c r="N278" s="182" t="s">
        <v>44</v>
      </c>
      <c r="O278" s="65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212</v>
      </c>
      <c r="AT278" s="185" t="s">
        <v>156</v>
      </c>
      <c r="AU278" s="185" t="s">
        <v>83</v>
      </c>
      <c r="AY278" s="18" t="s">
        <v>153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81</v>
      </c>
      <c r="BK278" s="186">
        <f>ROUND(I278*H278,2)</f>
        <v>0</v>
      </c>
      <c r="BL278" s="18" t="s">
        <v>212</v>
      </c>
      <c r="BM278" s="185" t="s">
        <v>904</v>
      </c>
    </row>
    <row r="279" spans="1:65" s="2" customFormat="1" ht="11.25">
      <c r="A279" s="35"/>
      <c r="B279" s="36"/>
      <c r="C279" s="37"/>
      <c r="D279" s="187" t="s">
        <v>163</v>
      </c>
      <c r="E279" s="37"/>
      <c r="F279" s="188" t="s">
        <v>523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163</v>
      </c>
      <c r="AU279" s="18" t="s">
        <v>83</v>
      </c>
    </row>
    <row r="280" spans="1:65" s="13" customFormat="1" ht="11.25">
      <c r="B280" s="192"/>
      <c r="C280" s="193"/>
      <c r="D280" s="194" t="s">
        <v>165</v>
      </c>
      <c r="E280" s="195" t="s">
        <v>19</v>
      </c>
      <c r="F280" s="196" t="s">
        <v>524</v>
      </c>
      <c r="G280" s="193"/>
      <c r="H280" s="197">
        <v>2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165</v>
      </c>
      <c r="AU280" s="203" t="s">
        <v>83</v>
      </c>
      <c r="AV280" s="13" t="s">
        <v>83</v>
      </c>
      <c r="AW280" s="13" t="s">
        <v>34</v>
      </c>
      <c r="AX280" s="13" t="s">
        <v>81</v>
      </c>
      <c r="AY280" s="203" t="s">
        <v>153</v>
      </c>
    </row>
    <row r="281" spans="1:65" s="2" customFormat="1" ht="24.2" customHeight="1">
      <c r="A281" s="35"/>
      <c r="B281" s="36"/>
      <c r="C281" s="215" t="s">
        <v>529</v>
      </c>
      <c r="D281" s="215" t="s">
        <v>298</v>
      </c>
      <c r="E281" s="216" t="s">
        <v>526</v>
      </c>
      <c r="F281" s="217" t="s">
        <v>527</v>
      </c>
      <c r="G281" s="218" t="s">
        <v>211</v>
      </c>
      <c r="H281" s="219">
        <v>2</v>
      </c>
      <c r="I281" s="220"/>
      <c r="J281" s="221">
        <f>ROUND(I281*H281,2)</f>
        <v>0</v>
      </c>
      <c r="K281" s="217" t="s">
        <v>160</v>
      </c>
      <c r="L281" s="222"/>
      <c r="M281" s="223" t="s">
        <v>19</v>
      </c>
      <c r="N281" s="224" t="s">
        <v>44</v>
      </c>
      <c r="O281" s="65"/>
      <c r="P281" s="183">
        <f>O281*H281</f>
        <v>0</v>
      </c>
      <c r="Q281" s="183">
        <v>4.0000000000000003E-5</v>
      </c>
      <c r="R281" s="183">
        <f>Q281*H281</f>
        <v>8.0000000000000007E-5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302</v>
      </c>
      <c r="AT281" s="185" t="s">
        <v>298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905</v>
      </c>
    </row>
    <row r="282" spans="1:65" s="2" customFormat="1" ht="49.15" customHeight="1">
      <c r="A282" s="35"/>
      <c r="B282" s="36"/>
      <c r="C282" s="174" t="s">
        <v>536</v>
      </c>
      <c r="D282" s="174" t="s">
        <v>156</v>
      </c>
      <c r="E282" s="175" t="s">
        <v>762</v>
      </c>
      <c r="F282" s="176" t="s">
        <v>763</v>
      </c>
      <c r="G282" s="177" t="s">
        <v>249</v>
      </c>
      <c r="H282" s="178">
        <v>2E-3</v>
      </c>
      <c r="I282" s="179"/>
      <c r="J282" s="180">
        <f>ROUND(I282*H282,2)</f>
        <v>0</v>
      </c>
      <c r="K282" s="176" t="s">
        <v>160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212</v>
      </c>
      <c r="AT282" s="185" t="s">
        <v>156</v>
      </c>
      <c r="AU282" s="185" t="s">
        <v>83</v>
      </c>
      <c r="AY282" s="18" t="s">
        <v>153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212</v>
      </c>
      <c r="BM282" s="185" t="s">
        <v>906</v>
      </c>
    </row>
    <row r="283" spans="1:65" s="2" customFormat="1" ht="11.25">
      <c r="A283" s="35"/>
      <c r="B283" s="36"/>
      <c r="C283" s="37"/>
      <c r="D283" s="187" t="s">
        <v>163</v>
      </c>
      <c r="E283" s="37"/>
      <c r="F283" s="188" t="s">
        <v>765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163</v>
      </c>
      <c r="AU283" s="18" t="s">
        <v>83</v>
      </c>
    </row>
    <row r="284" spans="1:65" s="12" customFormat="1" ht="22.9" customHeight="1">
      <c r="B284" s="158"/>
      <c r="C284" s="159"/>
      <c r="D284" s="160" t="s">
        <v>72</v>
      </c>
      <c r="E284" s="172" t="s">
        <v>534</v>
      </c>
      <c r="F284" s="172" t="s">
        <v>535</v>
      </c>
      <c r="G284" s="159"/>
      <c r="H284" s="159"/>
      <c r="I284" s="162"/>
      <c r="J284" s="173">
        <f>BK284</f>
        <v>0</v>
      </c>
      <c r="K284" s="159"/>
      <c r="L284" s="164"/>
      <c r="M284" s="165"/>
      <c r="N284" s="166"/>
      <c r="O284" s="166"/>
      <c r="P284" s="167">
        <f>SUM(P285:P293)</f>
        <v>0</v>
      </c>
      <c r="Q284" s="166"/>
      <c r="R284" s="167">
        <f>SUM(R285:R293)</f>
        <v>5.9999999999999995E-4</v>
      </c>
      <c r="S284" s="166"/>
      <c r="T284" s="168">
        <f>SUM(T285:T293)</f>
        <v>4.0000000000000002E-4</v>
      </c>
      <c r="AR284" s="169" t="s">
        <v>83</v>
      </c>
      <c r="AT284" s="170" t="s">
        <v>72</v>
      </c>
      <c r="AU284" s="170" t="s">
        <v>81</v>
      </c>
      <c r="AY284" s="169" t="s">
        <v>153</v>
      </c>
      <c r="BK284" s="171">
        <f>SUM(BK285:BK293)</f>
        <v>0</v>
      </c>
    </row>
    <row r="285" spans="1:65" s="2" customFormat="1" ht="24.2" customHeight="1">
      <c r="A285" s="35"/>
      <c r="B285" s="36"/>
      <c r="C285" s="174" t="s">
        <v>542</v>
      </c>
      <c r="D285" s="174" t="s">
        <v>156</v>
      </c>
      <c r="E285" s="175" t="s">
        <v>537</v>
      </c>
      <c r="F285" s="176" t="s">
        <v>538</v>
      </c>
      <c r="G285" s="177" t="s">
        <v>211</v>
      </c>
      <c r="H285" s="178">
        <v>2</v>
      </c>
      <c r="I285" s="179"/>
      <c r="J285" s="180">
        <f>ROUND(I285*H285,2)</f>
        <v>0</v>
      </c>
      <c r="K285" s="176" t="s">
        <v>160</v>
      </c>
      <c r="L285" s="40"/>
      <c r="M285" s="181" t="s">
        <v>19</v>
      </c>
      <c r="N285" s="182" t="s">
        <v>44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2.0000000000000001E-4</v>
      </c>
      <c r="T285" s="184">
        <f>S285*H285</f>
        <v>4.0000000000000002E-4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212</v>
      </c>
      <c r="AT285" s="185" t="s">
        <v>156</v>
      </c>
      <c r="AU285" s="185" t="s">
        <v>83</v>
      </c>
      <c r="AY285" s="18" t="s">
        <v>153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81</v>
      </c>
      <c r="BK285" s="186">
        <f>ROUND(I285*H285,2)</f>
        <v>0</v>
      </c>
      <c r="BL285" s="18" t="s">
        <v>212</v>
      </c>
      <c r="BM285" s="185" t="s">
        <v>907</v>
      </c>
    </row>
    <row r="286" spans="1:65" s="2" customFormat="1" ht="11.25">
      <c r="A286" s="35"/>
      <c r="B286" s="36"/>
      <c r="C286" s="37"/>
      <c r="D286" s="187" t="s">
        <v>163</v>
      </c>
      <c r="E286" s="37"/>
      <c r="F286" s="188" t="s">
        <v>540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83</v>
      </c>
    </row>
    <row r="287" spans="1:65" s="13" customFormat="1" ht="11.25">
      <c r="B287" s="192"/>
      <c r="C287" s="193"/>
      <c r="D287" s="194" t="s">
        <v>165</v>
      </c>
      <c r="E287" s="195" t="s">
        <v>19</v>
      </c>
      <c r="F287" s="196" t="s">
        <v>563</v>
      </c>
      <c r="G287" s="193"/>
      <c r="H287" s="197">
        <v>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165</v>
      </c>
      <c r="AU287" s="203" t="s">
        <v>83</v>
      </c>
      <c r="AV287" s="13" t="s">
        <v>83</v>
      </c>
      <c r="AW287" s="13" t="s">
        <v>34</v>
      </c>
      <c r="AX287" s="13" t="s">
        <v>81</v>
      </c>
      <c r="AY287" s="203" t="s">
        <v>153</v>
      </c>
    </row>
    <row r="288" spans="1:65" s="2" customFormat="1" ht="24.2" customHeight="1">
      <c r="A288" s="35"/>
      <c r="B288" s="36"/>
      <c r="C288" s="174" t="s">
        <v>547</v>
      </c>
      <c r="D288" s="174" t="s">
        <v>156</v>
      </c>
      <c r="E288" s="175" t="s">
        <v>543</v>
      </c>
      <c r="F288" s="176" t="s">
        <v>544</v>
      </c>
      <c r="G288" s="177" t="s">
        <v>211</v>
      </c>
      <c r="H288" s="178">
        <v>2</v>
      </c>
      <c r="I288" s="179"/>
      <c r="J288" s="180">
        <f>ROUND(I288*H288,2)</f>
        <v>0</v>
      </c>
      <c r="K288" s="176" t="s">
        <v>160</v>
      </c>
      <c r="L288" s="40"/>
      <c r="M288" s="181" t="s">
        <v>19</v>
      </c>
      <c r="N288" s="182" t="s">
        <v>44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212</v>
      </c>
      <c r="AT288" s="185" t="s">
        <v>156</v>
      </c>
      <c r="AU288" s="185" t="s">
        <v>83</v>
      </c>
      <c r="AY288" s="18" t="s">
        <v>153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81</v>
      </c>
      <c r="BK288" s="186">
        <f>ROUND(I288*H288,2)</f>
        <v>0</v>
      </c>
      <c r="BL288" s="18" t="s">
        <v>212</v>
      </c>
      <c r="BM288" s="185" t="s">
        <v>908</v>
      </c>
    </row>
    <row r="289" spans="1:65" s="2" customFormat="1" ht="11.25">
      <c r="A289" s="35"/>
      <c r="B289" s="36"/>
      <c r="C289" s="37"/>
      <c r="D289" s="187" t="s">
        <v>163</v>
      </c>
      <c r="E289" s="37"/>
      <c r="F289" s="188" t="s">
        <v>546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83</v>
      </c>
    </row>
    <row r="290" spans="1:65" s="13" customFormat="1" ht="11.25">
      <c r="B290" s="192"/>
      <c r="C290" s="193"/>
      <c r="D290" s="194" t="s">
        <v>165</v>
      </c>
      <c r="E290" s="195" t="s">
        <v>19</v>
      </c>
      <c r="F290" s="196" t="s">
        <v>563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165</v>
      </c>
      <c r="AU290" s="203" t="s">
        <v>83</v>
      </c>
      <c r="AV290" s="13" t="s">
        <v>83</v>
      </c>
      <c r="AW290" s="13" t="s">
        <v>34</v>
      </c>
      <c r="AX290" s="13" t="s">
        <v>81</v>
      </c>
      <c r="AY290" s="203" t="s">
        <v>153</v>
      </c>
    </row>
    <row r="291" spans="1:65" s="2" customFormat="1" ht="24.2" customHeight="1">
      <c r="A291" s="35"/>
      <c r="B291" s="36"/>
      <c r="C291" s="215" t="s">
        <v>551</v>
      </c>
      <c r="D291" s="215" t="s">
        <v>298</v>
      </c>
      <c r="E291" s="216" t="s">
        <v>548</v>
      </c>
      <c r="F291" s="217" t="s">
        <v>549</v>
      </c>
      <c r="G291" s="218" t="s">
        <v>211</v>
      </c>
      <c r="H291" s="219">
        <v>2</v>
      </c>
      <c r="I291" s="220"/>
      <c r="J291" s="221">
        <f>ROUND(I291*H291,2)</f>
        <v>0</v>
      </c>
      <c r="K291" s="217" t="s">
        <v>160</v>
      </c>
      <c r="L291" s="222"/>
      <c r="M291" s="223" t="s">
        <v>19</v>
      </c>
      <c r="N291" s="224" t="s">
        <v>44</v>
      </c>
      <c r="O291" s="65"/>
      <c r="P291" s="183">
        <f>O291*H291</f>
        <v>0</v>
      </c>
      <c r="Q291" s="183">
        <v>2.9999999999999997E-4</v>
      </c>
      <c r="R291" s="183">
        <f>Q291*H291</f>
        <v>5.9999999999999995E-4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302</v>
      </c>
      <c r="AT291" s="185" t="s">
        <v>298</v>
      </c>
      <c r="AU291" s="185" t="s">
        <v>83</v>
      </c>
      <c r="AY291" s="18" t="s">
        <v>153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212</v>
      </c>
      <c r="BM291" s="185" t="s">
        <v>909</v>
      </c>
    </row>
    <row r="292" spans="1:65" s="2" customFormat="1" ht="49.15" customHeight="1">
      <c r="A292" s="35"/>
      <c r="B292" s="36"/>
      <c r="C292" s="174" t="s">
        <v>558</v>
      </c>
      <c r="D292" s="174" t="s">
        <v>156</v>
      </c>
      <c r="E292" s="175" t="s">
        <v>766</v>
      </c>
      <c r="F292" s="176" t="s">
        <v>767</v>
      </c>
      <c r="G292" s="177" t="s">
        <v>249</v>
      </c>
      <c r="H292" s="178">
        <v>1E-3</v>
      </c>
      <c r="I292" s="179"/>
      <c r="J292" s="180">
        <f>ROUND(I292*H292,2)</f>
        <v>0</v>
      </c>
      <c r="K292" s="176" t="s">
        <v>160</v>
      </c>
      <c r="L292" s="40"/>
      <c r="M292" s="181" t="s">
        <v>19</v>
      </c>
      <c r="N292" s="182" t="s">
        <v>44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212</v>
      </c>
      <c r="AT292" s="185" t="s">
        <v>156</v>
      </c>
      <c r="AU292" s="185" t="s">
        <v>83</v>
      </c>
      <c r="AY292" s="18" t="s">
        <v>153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81</v>
      </c>
      <c r="BK292" s="186">
        <f>ROUND(I292*H292,2)</f>
        <v>0</v>
      </c>
      <c r="BL292" s="18" t="s">
        <v>212</v>
      </c>
      <c r="BM292" s="185" t="s">
        <v>910</v>
      </c>
    </row>
    <row r="293" spans="1:65" s="2" customFormat="1" ht="11.25">
      <c r="A293" s="35"/>
      <c r="B293" s="36"/>
      <c r="C293" s="37"/>
      <c r="D293" s="187" t="s">
        <v>163</v>
      </c>
      <c r="E293" s="37"/>
      <c r="F293" s="188" t="s">
        <v>769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83</v>
      </c>
    </row>
    <row r="294" spans="1:65" s="12" customFormat="1" ht="22.9" customHeight="1">
      <c r="B294" s="158"/>
      <c r="C294" s="159"/>
      <c r="D294" s="160" t="s">
        <v>72</v>
      </c>
      <c r="E294" s="172" t="s">
        <v>911</v>
      </c>
      <c r="F294" s="172" t="s">
        <v>912</v>
      </c>
      <c r="G294" s="159"/>
      <c r="H294" s="159"/>
      <c r="I294" s="162"/>
      <c r="J294" s="173">
        <f>BK294</f>
        <v>0</v>
      </c>
      <c r="K294" s="159"/>
      <c r="L294" s="164"/>
      <c r="M294" s="165"/>
      <c r="N294" s="166"/>
      <c r="O294" s="166"/>
      <c r="P294" s="167">
        <f>SUM(P295:P299)</f>
        <v>0</v>
      </c>
      <c r="Q294" s="166"/>
      <c r="R294" s="167">
        <f>SUM(R295:R299)</f>
        <v>1.4858399999999999E-2</v>
      </c>
      <c r="S294" s="166"/>
      <c r="T294" s="168">
        <f>SUM(T295:T299)</f>
        <v>0</v>
      </c>
      <c r="AR294" s="169" t="s">
        <v>83</v>
      </c>
      <c r="AT294" s="170" t="s">
        <v>72</v>
      </c>
      <c r="AU294" s="170" t="s">
        <v>81</v>
      </c>
      <c r="AY294" s="169" t="s">
        <v>153</v>
      </c>
      <c r="BK294" s="171">
        <f>SUM(BK295:BK299)</f>
        <v>0</v>
      </c>
    </row>
    <row r="295" spans="1:65" s="2" customFormat="1" ht="49.15" customHeight="1">
      <c r="A295" s="35"/>
      <c r="B295" s="36"/>
      <c r="C295" s="174" t="s">
        <v>564</v>
      </c>
      <c r="D295" s="174" t="s">
        <v>156</v>
      </c>
      <c r="E295" s="175" t="s">
        <v>913</v>
      </c>
      <c r="F295" s="176" t="s">
        <v>914</v>
      </c>
      <c r="G295" s="177" t="s">
        <v>205</v>
      </c>
      <c r="H295" s="178">
        <v>1.64</v>
      </c>
      <c r="I295" s="179"/>
      <c r="J295" s="180">
        <f>ROUND(I295*H295,2)</f>
        <v>0</v>
      </c>
      <c r="K295" s="176" t="s">
        <v>160</v>
      </c>
      <c r="L295" s="40"/>
      <c r="M295" s="181" t="s">
        <v>19</v>
      </c>
      <c r="N295" s="182" t="s">
        <v>44</v>
      </c>
      <c r="O295" s="65"/>
      <c r="P295" s="183">
        <f>O295*H295</f>
        <v>0</v>
      </c>
      <c r="Q295" s="183">
        <v>9.0600000000000003E-3</v>
      </c>
      <c r="R295" s="183">
        <f>Q295*H295</f>
        <v>1.4858399999999999E-2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212</v>
      </c>
      <c r="AT295" s="185" t="s">
        <v>156</v>
      </c>
      <c r="AU295" s="185" t="s">
        <v>83</v>
      </c>
      <c r="AY295" s="18" t="s">
        <v>153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212</v>
      </c>
      <c r="BM295" s="185" t="s">
        <v>915</v>
      </c>
    </row>
    <row r="296" spans="1:65" s="2" customFormat="1" ht="11.25">
      <c r="A296" s="35"/>
      <c r="B296" s="36"/>
      <c r="C296" s="37"/>
      <c r="D296" s="187" t="s">
        <v>163</v>
      </c>
      <c r="E296" s="37"/>
      <c r="F296" s="188" t="s">
        <v>916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83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917</v>
      </c>
      <c r="G297" s="193"/>
      <c r="H297" s="197">
        <v>1.64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76.349999999999994" customHeight="1">
      <c r="A298" s="35"/>
      <c r="B298" s="36"/>
      <c r="C298" s="174" t="s">
        <v>570</v>
      </c>
      <c r="D298" s="174" t="s">
        <v>156</v>
      </c>
      <c r="E298" s="175" t="s">
        <v>918</v>
      </c>
      <c r="F298" s="176" t="s">
        <v>919</v>
      </c>
      <c r="G298" s="177" t="s">
        <v>249</v>
      </c>
      <c r="H298" s="178">
        <v>1.4999999999999999E-2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920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921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556</v>
      </c>
      <c r="F300" s="172" t="s">
        <v>557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SUM(P301:P317)</f>
        <v>0</v>
      </c>
      <c r="Q300" s="166"/>
      <c r="R300" s="167">
        <f>SUM(R301:R317)</f>
        <v>4.7530039999999996E-2</v>
      </c>
      <c r="S300" s="166"/>
      <c r="T300" s="168">
        <f>SUM(T301:T317)</f>
        <v>0.05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SUM(BK301:BK317)</f>
        <v>0</v>
      </c>
    </row>
    <row r="301" spans="1:65" s="2" customFormat="1" ht="24.2" customHeight="1">
      <c r="A301" s="35"/>
      <c r="B301" s="36"/>
      <c r="C301" s="174" t="s">
        <v>576</v>
      </c>
      <c r="D301" s="174" t="s">
        <v>156</v>
      </c>
      <c r="E301" s="175" t="s">
        <v>559</v>
      </c>
      <c r="F301" s="176" t="s">
        <v>560</v>
      </c>
      <c r="G301" s="177" t="s">
        <v>211</v>
      </c>
      <c r="H301" s="178">
        <v>2</v>
      </c>
      <c r="I301" s="179"/>
      <c r="J301" s="180">
        <f>ROUND(I301*H301,2)</f>
        <v>0</v>
      </c>
      <c r="K301" s="176" t="s">
        <v>160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1E-3</v>
      </c>
      <c r="T301" s="184">
        <f>S301*H301</f>
        <v>2E-3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922</v>
      </c>
    </row>
    <row r="302" spans="1:65" s="2" customFormat="1" ht="11.25">
      <c r="A302" s="35"/>
      <c r="B302" s="36"/>
      <c r="C302" s="37"/>
      <c r="D302" s="187" t="s">
        <v>163</v>
      </c>
      <c r="E302" s="37"/>
      <c r="F302" s="188" t="s">
        <v>562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83</v>
      </c>
    </row>
    <row r="303" spans="1:65" s="13" customFormat="1" ht="11.25">
      <c r="B303" s="192"/>
      <c r="C303" s="193"/>
      <c r="D303" s="194" t="s">
        <v>165</v>
      </c>
      <c r="E303" s="195" t="s">
        <v>19</v>
      </c>
      <c r="F303" s="196" t="s">
        <v>563</v>
      </c>
      <c r="G303" s="193"/>
      <c r="H303" s="197">
        <v>2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165</v>
      </c>
      <c r="AU303" s="203" t="s">
        <v>83</v>
      </c>
      <c r="AV303" s="13" t="s">
        <v>83</v>
      </c>
      <c r="AW303" s="13" t="s">
        <v>34</v>
      </c>
      <c r="AX303" s="13" t="s">
        <v>81</v>
      </c>
      <c r="AY303" s="203" t="s">
        <v>153</v>
      </c>
    </row>
    <row r="304" spans="1:65" s="2" customFormat="1" ht="24.2" customHeight="1">
      <c r="A304" s="35"/>
      <c r="B304" s="36"/>
      <c r="C304" s="174" t="s">
        <v>581</v>
      </c>
      <c r="D304" s="174" t="s">
        <v>156</v>
      </c>
      <c r="E304" s="175" t="s">
        <v>565</v>
      </c>
      <c r="F304" s="176" t="s">
        <v>566</v>
      </c>
      <c r="G304" s="177" t="s">
        <v>211</v>
      </c>
      <c r="H304" s="178">
        <v>2</v>
      </c>
      <c r="I304" s="179"/>
      <c r="J304" s="180">
        <f>ROUND(I304*H304,2)</f>
        <v>0</v>
      </c>
      <c r="K304" s="176" t="s">
        <v>160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2.4E-2</v>
      </c>
      <c r="T304" s="184">
        <f>S304*H304</f>
        <v>4.8000000000000001E-2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212</v>
      </c>
      <c r="AT304" s="185" t="s">
        <v>156</v>
      </c>
      <c r="AU304" s="185" t="s">
        <v>83</v>
      </c>
      <c r="AY304" s="18" t="s">
        <v>153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212</v>
      </c>
      <c r="BM304" s="185" t="s">
        <v>923</v>
      </c>
    </row>
    <row r="305" spans="1:65" s="2" customFormat="1" ht="11.25">
      <c r="A305" s="35"/>
      <c r="B305" s="36"/>
      <c r="C305" s="37"/>
      <c r="D305" s="187" t="s">
        <v>163</v>
      </c>
      <c r="E305" s="37"/>
      <c r="F305" s="188" t="s">
        <v>568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163</v>
      </c>
      <c r="AU305" s="18" t="s">
        <v>83</v>
      </c>
    </row>
    <row r="306" spans="1:65" s="13" customFormat="1" ht="11.25">
      <c r="B306" s="192"/>
      <c r="C306" s="193"/>
      <c r="D306" s="194" t="s">
        <v>165</v>
      </c>
      <c r="E306" s="195" t="s">
        <v>19</v>
      </c>
      <c r="F306" s="196" t="s">
        <v>569</v>
      </c>
      <c r="G306" s="193"/>
      <c r="H306" s="197">
        <v>2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165</v>
      </c>
      <c r="AU306" s="203" t="s">
        <v>83</v>
      </c>
      <c r="AV306" s="13" t="s">
        <v>83</v>
      </c>
      <c r="AW306" s="13" t="s">
        <v>34</v>
      </c>
      <c r="AX306" s="13" t="s">
        <v>81</v>
      </c>
      <c r="AY306" s="203" t="s">
        <v>153</v>
      </c>
    </row>
    <row r="307" spans="1:65" s="2" customFormat="1" ht="37.9" customHeight="1">
      <c r="A307" s="35"/>
      <c r="B307" s="36"/>
      <c r="C307" s="174" t="s">
        <v>586</v>
      </c>
      <c r="D307" s="174" t="s">
        <v>156</v>
      </c>
      <c r="E307" s="175" t="s">
        <v>571</v>
      </c>
      <c r="F307" s="176" t="s">
        <v>572</v>
      </c>
      <c r="G307" s="177" t="s">
        <v>211</v>
      </c>
      <c r="H307" s="178">
        <v>2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924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574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3" customFormat="1" ht="11.25">
      <c r="B309" s="192"/>
      <c r="C309" s="193"/>
      <c r="D309" s="194" t="s">
        <v>165</v>
      </c>
      <c r="E309" s="195" t="s">
        <v>19</v>
      </c>
      <c r="F309" s="196" t="s">
        <v>563</v>
      </c>
      <c r="G309" s="193"/>
      <c r="H309" s="197">
        <v>2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165</v>
      </c>
      <c r="AU309" s="203" t="s">
        <v>83</v>
      </c>
      <c r="AV309" s="13" t="s">
        <v>83</v>
      </c>
      <c r="AW309" s="13" t="s">
        <v>34</v>
      </c>
      <c r="AX309" s="13" t="s">
        <v>81</v>
      </c>
      <c r="AY309" s="203" t="s">
        <v>153</v>
      </c>
    </row>
    <row r="310" spans="1:65" s="2" customFormat="1" ht="24.2" customHeight="1">
      <c r="A310" s="35"/>
      <c r="B310" s="36"/>
      <c r="C310" s="215" t="s">
        <v>591</v>
      </c>
      <c r="D310" s="215" t="s">
        <v>298</v>
      </c>
      <c r="E310" s="216" t="s">
        <v>577</v>
      </c>
      <c r="F310" s="217" t="s">
        <v>578</v>
      </c>
      <c r="G310" s="218" t="s">
        <v>211</v>
      </c>
      <c r="H310" s="219">
        <v>2</v>
      </c>
      <c r="I310" s="220"/>
      <c r="J310" s="221">
        <f>ROUND(I310*H310,2)</f>
        <v>0</v>
      </c>
      <c r="K310" s="217" t="s">
        <v>579</v>
      </c>
      <c r="L310" s="222"/>
      <c r="M310" s="223" t="s">
        <v>19</v>
      </c>
      <c r="N310" s="224" t="s">
        <v>44</v>
      </c>
      <c r="O310" s="65"/>
      <c r="P310" s="183">
        <f>O310*H310</f>
        <v>0</v>
      </c>
      <c r="Q310" s="183">
        <v>1.2999999999999999E-2</v>
      </c>
      <c r="R310" s="183">
        <f>Q310*H310</f>
        <v>2.5999999999999999E-2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302</v>
      </c>
      <c r="AT310" s="185" t="s">
        <v>298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925</v>
      </c>
    </row>
    <row r="311" spans="1:65" s="2" customFormat="1" ht="33" customHeight="1">
      <c r="A311" s="35"/>
      <c r="B311" s="36"/>
      <c r="C311" s="174" t="s">
        <v>598</v>
      </c>
      <c r="D311" s="174" t="s">
        <v>156</v>
      </c>
      <c r="E311" s="175" t="s">
        <v>582</v>
      </c>
      <c r="F311" s="176" t="s">
        <v>583</v>
      </c>
      <c r="G311" s="177" t="s">
        <v>211</v>
      </c>
      <c r="H311" s="178">
        <v>2</v>
      </c>
      <c r="I311" s="179"/>
      <c r="J311" s="180">
        <f>ROUND(I311*H311,2)</f>
        <v>0</v>
      </c>
      <c r="K311" s="176" t="s">
        <v>160</v>
      </c>
      <c r="L311" s="40"/>
      <c r="M311" s="181" t="s">
        <v>19</v>
      </c>
      <c r="N311" s="182" t="s">
        <v>44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212</v>
      </c>
      <c r="AT311" s="185" t="s">
        <v>156</v>
      </c>
      <c r="AU311" s="185" t="s">
        <v>83</v>
      </c>
      <c r="AY311" s="18" t="s">
        <v>153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212</v>
      </c>
      <c r="BM311" s="185" t="s">
        <v>926</v>
      </c>
    </row>
    <row r="312" spans="1:65" s="2" customFormat="1" ht="11.25">
      <c r="A312" s="35"/>
      <c r="B312" s="36"/>
      <c r="C312" s="37"/>
      <c r="D312" s="187" t="s">
        <v>163</v>
      </c>
      <c r="E312" s="37"/>
      <c r="F312" s="188" t="s">
        <v>585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83</v>
      </c>
    </row>
    <row r="313" spans="1:65" s="13" customFormat="1" ht="11.25">
      <c r="B313" s="192"/>
      <c r="C313" s="193"/>
      <c r="D313" s="194" t="s">
        <v>165</v>
      </c>
      <c r="E313" s="195" t="s">
        <v>19</v>
      </c>
      <c r="F313" s="196" t="s">
        <v>927</v>
      </c>
      <c r="G313" s="193"/>
      <c r="H313" s="197">
        <v>2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165</v>
      </c>
      <c r="AU313" s="203" t="s">
        <v>83</v>
      </c>
      <c r="AV313" s="13" t="s">
        <v>83</v>
      </c>
      <c r="AW313" s="13" t="s">
        <v>34</v>
      </c>
      <c r="AX313" s="13" t="s">
        <v>81</v>
      </c>
      <c r="AY313" s="203" t="s">
        <v>153</v>
      </c>
    </row>
    <row r="314" spans="1:65" s="2" customFormat="1" ht="24.2" customHeight="1">
      <c r="A314" s="35"/>
      <c r="B314" s="36"/>
      <c r="C314" s="215" t="s">
        <v>603</v>
      </c>
      <c r="D314" s="215" t="s">
        <v>298</v>
      </c>
      <c r="E314" s="216" t="s">
        <v>587</v>
      </c>
      <c r="F314" s="217" t="s">
        <v>588</v>
      </c>
      <c r="G314" s="218" t="s">
        <v>159</v>
      </c>
      <c r="H314" s="219">
        <v>0.85199999999999998</v>
      </c>
      <c r="I314" s="220"/>
      <c r="J314" s="221">
        <f>ROUND(I314*H314,2)</f>
        <v>0</v>
      </c>
      <c r="K314" s="217" t="s">
        <v>206</v>
      </c>
      <c r="L314" s="222"/>
      <c r="M314" s="223" t="s">
        <v>19</v>
      </c>
      <c r="N314" s="224" t="s">
        <v>44</v>
      </c>
      <c r="O314" s="65"/>
      <c r="P314" s="183">
        <f>O314*H314</f>
        <v>0</v>
      </c>
      <c r="Q314" s="183">
        <v>2.5270000000000001E-2</v>
      </c>
      <c r="R314" s="183">
        <f>Q314*H314</f>
        <v>2.153004E-2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302</v>
      </c>
      <c r="AT314" s="185" t="s">
        <v>298</v>
      </c>
      <c r="AU314" s="185" t="s">
        <v>83</v>
      </c>
      <c r="AY314" s="18" t="s">
        <v>153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81</v>
      </c>
      <c r="BK314" s="186">
        <f>ROUND(I314*H314,2)</f>
        <v>0</v>
      </c>
      <c r="BL314" s="18" t="s">
        <v>212</v>
      </c>
      <c r="BM314" s="185" t="s">
        <v>928</v>
      </c>
    </row>
    <row r="315" spans="1:65" s="13" customFormat="1" ht="11.25">
      <c r="B315" s="192"/>
      <c r="C315" s="193"/>
      <c r="D315" s="194" t="s">
        <v>165</v>
      </c>
      <c r="E315" s="195" t="s">
        <v>19</v>
      </c>
      <c r="F315" s="196" t="s">
        <v>929</v>
      </c>
      <c r="G315" s="193"/>
      <c r="H315" s="197">
        <v>0.85199999999999998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165</v>
      </c>
      <c r="AU315" s="203" t="s">
        <v>83</v>
      </c>
      <c r="AV315" s="13" t="s">
        <v>83</v>
      </c>
      <c r="AW315" s="13" t="s">
        <v>34</v>
      </c>
      <c r="AX315" s="13" t="s">
        <v>81</v>
      </c>
      <c r="AY315" s="203" t="s">
        <v>153</v>
      </c>
    </row>
    <row r="316" spans="1:65" s="2" customFormat="1" ht="49.15" customHeight="1">
      <c r="A316" s="35"/>
      <c r="B316" s="36"/>
      <c r="C316" s="174" t="s">
        <v>609</v>
      </c>
      <c r="D316" s="174" t="s">
        <v>156</v>
      </c>
      <c r="E316" s="175" t="s">
        <v>770</v>
      </c>
      <c r="F316" s="176" t="s">
        <v>771</v>
      </c>
      <c r="G316" s="177" t="s">
        <v>249</v>
      </c>
      <c r="H316" s="178">
        <v>4.8000000000000001E-2</v>
      </c>
      <c r="I316" s="179"/>
      <c r="J316" s="180">
        <f>ROUND(I316*H316,2)</f>
        <v>0</v>
      </c>
      <c r="K316" s="176" t="s">
        <v>160</v>
      </c>
      <c r="L316" s="40"/>
      <c r="M316" s="181" t="s">
        <v>19</v>
      </c>
      <c r="N316" s="182" t="s">
        <v>44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212</v>
      </c>
      <c r="AT316" s="185" t="s">
        <v>156</v>
      </c>
      <c r="AU316" s="185" t="s">
        <v>83</v>
      </c>
      <c r="AY316" s="18" t="s">
        <v>153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212</v>
      </c>
      <c r="BM316" s="185" t="s">
        <v>930</v>
      </c>
    </row>
    <row r="317" spans="1:65" s="2" customFormat="1" ht="11.25">
      <c r="A317" s="35"/>
      <c r="B317" s="36"/>
      <c r="C317" s="37"/>
      <c r="D317" s="187" t="s">
        <v>163</v>
      </c>
      <c r="E317" s="37"/>
      <c r="F317" s="188" t="s">
        <v>773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163</v>
      </c>
      <c r="AU317" s="18" t="s">
        <v>83</v>
      </c>
    </row>
    <row r="318" spans="1:65" s="12" customFormat="1" ht="22.9" customHeight="1">
      <c r="B318" s="158"/>
      <c r="C318" s="159"/>
      <c r="D318" s="160" t="s">
        <v>72</v>
      </c>
      <c r="E318" s="172" t="s">
        <v>596</v>
      </c>
      <c r="F318" s="172" t="s">
        <v>597</v>
      </c>
      <c r="G318" s="159"/>
      <c r="H318" s="159"/>
      <c r="I318" s="162"/>
      <c r="J318" s="173">
        <f>BK318</f>
        <v>0</v>
      </c>
      <c r="K318" s="159"/>
      <c r="L318" s="164"/>
      <c r="M318" s="165"/>
      <c r="N318" s="166"/>
      <c r="O318" s="166"/>
      <c r="P318" s="167">
        <f>SUM(P319:P325)</f>
        <v>0</v>
      </c>
      <c r="Q318" s="166"/>
      <c r="R318" s="167">
        <f>SUM(R319:R325)</f>
        <v>1.4116999999999999E-3</v>
      </c>
      <c r="S318" s="166"/>
      <c r="T318" s="168">
        <f>SUM(T319:T325)</f>
        <v>4.0000000000000002E-4</v>
      </c>
      <c r="AR318" s="169" t="s">
        <v>83</v>
      </c>
      <c r="AT318" s="170" t="s">
        <v>72</v>
      </c>
      <c r="AU318" s="170" t="s">
        <v>81</v>
      </c>
      <c r="AY318" s="169" t="s">
        <v>153</v>
      </c>
      <c r="BK318" s="171">
        <f>SUM(BK319:BK325)</f>
        <v>0</v>
      </c>
    </row>
    <row r="319" spans="1:65" s="2" customFormat="1" ht="16.5" customHeight="1">
      <c r="A319" s="35"/>
      <c r="B319" s="36"/>
      <c r="C319" s="174" t="s">
        <v>613</v>
      </c>
      <c r="D319" s="174" t="s">
        <v>156</v>
      </c>
      <c r="E319" s="175" t="s">
        <v>599</v>
      </c>
      <c r="F319" s="176" t="s">
        <v>600</v>
      </c>
      <c r="G319" s="177" t="s">
        <v>211</v>
      </c>
      <c r="H319" s="178">
        <v>1</v>
      </c>
      <c r="I319" s="179"/>
      <c r="J319" s="180">
        <f>ROUND(I319*H319,2)</f>
        <v>0</v>
      </c>
      <c r="K319" s="176" t="s">
        <v>206</v>
      </c>
      <c r="L319" s="40"/>
      <c r="M319" s="181" t="s">
        <v>19</v>
      </c>
      <c r="N319" s="182" t="s">
        <v>44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4.0000000000000002E-4</v>
      </c>
      <c r="T319" s="184">
        <f>S319*H319</f>
        <v>4.0000000000000002E-4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212</v>
      </c>
      <c r="AT319" s="185" t="s">
        <v>156</v>
      </c>
      <c r="AU319" s="185" t="s">
        <v>83</v>
      </c>
      <c r="AY319" s="18" t="s">
        <v>153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81</v>
      </c>
      <c r="BK319" s="186">
        <f>ROUND(I319*H319,2)</f>
        <v>0</v>
      </c>
      <c r="BL319" s="18" t="s">
        <v>212</v>
      </c>
      <c r="BM319" s="185" t="s">
        <v>931</v>
      </c>
    </row>
    <row r="320" spans="1:65" s="2" customFormat="1" ht="37.9" customHeight="1">
      <c r="A320" s="35"/>
      <c r="B320" s="36"/>
      <c r="C320" s="174" t="s">
        <v>620</v>
      </c>
      <c r="D320" s="174" t="s">
        <v>156</v>
      </c>
      <c r="E320" s="175" t="s">
        <v>604</v>
      </c>
      <c r="F320" s="176" t="s">
        <v>605</v>
      </c>
      <c r="G320" s="177" t="s">
        <v>159</v>
      </c>
      <c r="H320" s="178">
        <v>0.09</v>
      </c>
      <c r="I320" s="179"/>
      <c r="J320" s="180">
        <f>ROUND(I320*H320,2)</f>
        <v>0</v>
      </c>
      <c r="K320" s="176" t="s">
        <v>160</v>
      </c>
      <c r="L320" s="40"/>
      <c r="M320" s="181" t="s">
        <v>19</v>
      </c>
      <c r="N320" s="182" t="s">
        <v>44</v>
      </c>
      <c r="O320" s="65"/>
      <c r="P320" s="183">
        <f>O320*H320</f>
        <v>0</v>
      </c>
      <c r="Q320" s="183">
        <v>1.2999999999999999E-4</v>
      </c>
      <c r="R320" s="183">
        <f>Q320*H320</f>
        <v>1.1699999999999998E-5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212</v>
      </c>
      <c r="AT320" s="185" t="s">
        <v>156</v>
      </c>
      <c r="AU320" s="185" t="s">
        <v>83</v>
      </c>
      <c r="AY320" s="18" t="s">
        <v>153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81</v>
      </c>
      <c r="BK320" s="186">
        <f>ROUND(I320*H320,2)</f>
        <v>0</v>
      </c>
      <c r="BL320" s="18" t="s">
        <v>212</v>
      </c>
      <c r="BM320" s="185" t="s">
        <v>932</v>
      </c>
    </row>
    <row r="321" spans="1:65" s="2" customFormat="1" ht="11.25">
      <c r="A321" s="35"/>
      <c r="B321" s="36"/>
      <c r="C321" s="37"/>
      <c r="D321" s="187" t="s">
        <v>163</v>
      </c>
      <c r="E321" s="37"/>
      <c r="F321" s="188" t="s">
        <v>607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83</v>
      </c>
    </row>
    <row r="322" spans="1:65" s="13" customFormat="1" ht="11.25">
      <c r="B322" s="192"/>
      <c r="C322" s="193"/>
      <c r="D322" s="194" t="s">
        <v>165</v>
      </c>
      <c r="E322" s="195" t="s">
        <v>19</v>
      </c>
      <c r="F322" s="196" t="s">
        <v>933</v>
      </c>
      <c r="G322" s="193"/>
      <c r="H322" s="197">
        <v>0.09</v>
      </c>
      <c r="I322" s="198"/>
      <c r="J322" s="193"/>
      <c r="K322" s="193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165</v>
      </c>
      <c r="AU322" s="203" t="s">
        <v>83</v>
      </c>
      <c r="AV322" s="13" t="s">
        <v>83</v>
      </c>
      <c r="AW322" s="13" t="s">
        <v>34</v>
      </c>
      <c r="AX322" s="13" t="s">
        <v>81</v>
      </c>
      <c r="AY322" s="203" t="s">
        <v>153</v>
      </c>
    </row>
    <row r="323" spans="1:65" s="2" customFormat="1" ht="24.2" customHeight="1">
      <c r="A323" s="35"/>
      <c r="B323" s="36"/>
      <c r="C323" s="215" t="s">
        <v>625</v>
      </c>
      <c r="D323" s="215" t="s">
        <v>298</v>
      </c>
      <c r="E323" s="216" t="s">
        <v>610</v>
      </c>
      <c r="F323" s="217" t="s">
        <v>611</v>
      </c>
      <c r="G323" s="218" t="s">
        <v>211</v>
      </c>
      <c r="H323" s="219">
        <v>1</v>
      </c>
      <c r="I323" s="220"/>
      <c r="J323" s="221">
        <f>ROUND(I323*H323,2)</f>
        <v>0</v>
      </c>
      <c r="K323" s="217" t="s">
        <v>160</v>
      </c>
      <c r="L323" s="222"/>
      <c r="M323" s="223" t="s">
        <v>19</v>
      </c>
      <c r="N323" s="224" t="s">
        <v>44</v>
      </c>
      <c r="O323" s="65"/>
      <c r="P323" s="183">
        <f>O323*H323</f>
        <v>0</v>
      </c>
      <c r="Q323" s="183">
        <v>1.4E-3</v>
      </c>
      <c r="R323" s="183">
        <f>Q323*H323</f>
        <v>1.4E-3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302</v>
      </c>
      <c r="AT323" s="185" t="s">
        <v>298</v>
      </c>
      <c r="AU323" s="185" t="s">
        <v>83</v>
      </c>
      <c r="AY323" s="18" t="s">
        <v>153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212</v>
      </c>
      <c r="BM323" s="185" t="s">
        <v>934</v>
      </c>
    </row>
    <row r="324" spans="1:65" s="2" customFormat="1" ht="49.15" customHeight="1">
      <c r="A324" s="35"/>
      <c r="B324" s="36"/>
      <c r="C324" s="174" t="s">
        <v>630</v>
      </c>
      <c r="D324" s="174" t="s">
        <v>156</v>
      </c>
      <c r="E324" s="175" t="s">
        <v>774</v>
      </c>
      <c r="F324" s="176" t="s">
        <v>775</v>
      </c>
      <c r="G324" s="177" t="s">
        <v>249</v>
      </c>
      <c r="H324" s="178">
        <v>1E-3</v>
      </c>
      <c r="I324" s="179"/>
      <c r="J324" s="180">
        <f>ROUND(I324*H324,2)</f>
        <v>0</v>
      </c>
      <c r="K324" s="176" t="s">
        <v>160</v>
      </c>
      <c r="L324" s="40"/>
      <c r="M324" s="181" t="s">
        <v>19</v>
      </c>
      <c r="N324" s="182" t="s">
        <v>44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212</v>
      </c>
      <c r="AT324" s="185" t="s">
        <v>156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935</v>
      </c>
    </row>
    <row r="325" spans="1:65" s="2" customFormat="1" ht="11.25">
      <c r="A325" s="35"/>
      <c r="B325" s="36"/>
      <c r="C325" s="37"/>
      <c r="D325" s="187" t="s">
        <v>163</v>
      </c>
      <c r="E325" s="37"/>
      <c r="F325" s="188" t="s">
        <v>777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83</v>
      </c>
    </row>
    <row r="326" spans="1:65" s="12" customFormat="1" ht="22.9" customHeight="1">
      <c r="B326" s="158"/>
      <c r="C326" s="159"/>
      <c r="D326" s="160" t="s">
        <v>72</v>
      </c>
      <c r="E326" s="172" t="s">
        <v>618</v>
      </c>
      <c r="F326" s="172" t="s">
        <v>619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SUM(P327:P339)</f>
        <v>0</v>
      </c>
      <c r="Q326" s="166"/>
      <c r="R326" s="167">
        <f>SUM(R327:R339)</f>
        <v>0.11727509999999999</v>
      </c>
      <c r="S326" s="166"/>
      <c r="T326" s="168">
        <f>SUM(T327:T339)</f>
        <v>0</v>
      </c>
      <c r="AR326" s="169" t="s">
        <v>83</v>
      </c>
      <c r="AT326" s="170" t="s">
        <v>72</v>
      </c>
      <c r="AU326" s="170" t="s">
        <v>81</v>
      </c>
      <c r="AY326" s="169" t="s">
        <v>153</v>
      </c>
      <c r="BK326" s="171">
        <f>SUM(BK327:BK339)</f>
        <v>0</v>
      </c>
    </row>
    <row r="327" spans="1:65" s="2" customFormat="1" ht="24.2" customHeight="1">
      <c r="A327" s="35"/>
      <c r="B327" s="36"/>
      <c r="C327" s="174" t="s">
        <v>635</v>
      </c>
      <c r="D327" s="174" t="s">
        <v>156</v>
      </c>
      <c r="E327" s="175" t="s">
        <v>621</v>
      </c>
      <c r="F327" s="176" t="s">
        <v>622</v>
      </c>
      <c r="G327" s="177" t="s">
        <v>159</v>
      </c>
      <c r="H327" s="178">
        <v>3.3769999999999998</v>
      </c>
      <c r="I327" s="179"/>
      <c r="J327" s="180">
        <f>ROUND(I327*H327,2)</f>
        <v>0</v>
      </c>
      <c r="K327" s="176" t="s">
        <v>160</v>
      </c>
      <c r="L327" s="40"/>
      <c r="M327" s="181" t="s">
        <v>19</v>
      </c>
      <c r="N327" s="182" t="s">
        <v>44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212</v>
      </c>
      <c r="AT327" s="185" t="s">
        <v>156</v>
      </c>
      <c r="AU327" s="185" t="s">
        <v>83</v>
      </c>
      <c r="AY327" s="18" t="s">
        <v>153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212</v>
      </c>
      <c r="BM327" s="185" t="s">
        <v>936</v>
      </c>
    </row>
    <row r="328" spans="1:65" s="2" customFormat="1" ht="11.25">
      <c r="A328" s="35"/>
      <c r="B328" s="36"/>
      <c r="C328" s="37"/>
      <c r="D328" s="187" t="s">
        <v>163</v>
      </c>
      <c r="E328" s="37"/>
      <c r="F328" s="188" t="s">
        <v>624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83</v>
      </c>
    </row>
    <row r="329" spans="1:65" s="13" customFormat="1" ht="11.25">
      <c r="B329" s="192"/>
      <c r="C329" s="193"/>
      <c r="D329" s="194" t="s">
        <v>165</v>
      </c>
      <c r="E329" s="195" t="s">
        <v>19</v>
      </c>
      <c r="F329" s="196" t="s">
        <v>810</v>
      </c>
      <c r="G329" s="193"/>
      <c r="H329" s="197">
        <v>1.1639999999999999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165</v>
      </c>
      <c r="AU329" s="203" t="s">
        <v>83</v>
      </c>
      <c r="AV329" s="13" t="s">
        <v>83</v>
      </c>
      <c r="AW329" s="13" t="s">
        <v>34</v>
      </c>
      <c r="AX329" s="13" t="s">
        <v>73</v>
      </c>
      <c r="AY329" s="203" t="s">
        <v>153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811</v>
      </c>
      <c r="G330" s="193"/>
      <c r="H330" s="197">
        <v>1.278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812</v>
      </c>
      <c r="G331" s="193"/>
      <c r="H331" s="197">
        <v>0.93500000000000005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4" customFormat="1" ht="11.25">
      <c r="B332" s="204"/>
      <c r="C332" s="205"/>
      <c r="D332" s="194" t="s">
        <v>165</v>
      </c>
      <c r="E332" s="206" t="s">
        <v>19</v>
      </c>
      <c r="F332" s="207" t="s">
        <v>184</v>
      </c>
      <c r="G332" s="205"/>
      <c r="H332" s="208">
        <v>3.3770000000000002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165</v>
      </c>
      <c r="AU332" s="214" t="s">
        <v>83</v>
      </c>
      <c r="AV332" s="14" t="s">
        <v>161</v>
      </c>
      <c r="AW332" s="14" t="s">
        <v>34</v>
      </c>
      <c r="AX332" s="14" t="s">
        <v>81</v>
      </c>
      <c r="AY332" s="214" t="s">
        <v>153</v>
      </c>
    </row>
    <row r="333" spans="1:65" s="2" customFormat="1" ht="16.5" customHeight="1">
      <c r="A333" s="35"/>
      <c r="B333" s="36"/>
      <c r="C333" s="174" t="s">
        <v>639</v>
      </c>
      <c r="D333" s="174" t="s">
        <v>156</v>
      </c>
      <c r="E333" s="175" t="s">
        <v>626</v>
      </c>
      <c r="F333" s="176" t="s">
        <v>627</v>
      </c>
      <c r="G333" s="177" t="s">
        <v>159</v>
      </c>
      <c r="H333" s="178">
        <v>3.3769999999999998</v>
      </c>
      <c r="I333" s="179"/>
      <c r="J333" s="180">
        <f>ROUND(I333*H333,2)</f>
        <v>0</v>
      </c>
      <c r="K333" s="176" t="s">
        <v>160</v>
      </c>
      <c r="L333" s="40"/>
      <c r="M333" s="181" t="s">
        <v>19</v>
      </c>
      <c r="N333" s="182" t="s">
        <v>44</v>
      </c>
      <c r="O333" s="65"/>
      <c r="P333" s="183">
        <f>O333*H333</f>
        <v>0</v>
      </c>
      <c r="Q333" s="183">
        <v>2.9999999999999997E-4</v>
      </c>
      <c r="R333" s="183">
        <f>Q333*H333</f>
        <v>1.0130999999999999E-3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212</v>
      </c>
      <c r="AT333" s="185" t="s">
        <v>156</v>
      </c>
      <c r="AU333" s="185" t="s">
        <v>83</v>
      </c>
      <c r="AY333" s="18" t="s">
        <v>153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81</v>
      </c>
      <c r="BK333" s="186">
        <f>ROUND(I333*H333,2)</f>
        <v>0</v>
      </c>
      <c r="BL333" s="18" t="s">
        <v>212</v>
      </c>
      <c r="BM333" s="185" t="s">
        <v>937</v>
      </c>
    </row>
    <row r="334" spans="1:65" s="2" customFormat="1" ht="11.25">
      <c r="A334" s="35"/>
      <c r="B334" s="36"/>
      <c r="C334" s="37"/>
      <c r="D334" s="187" t="s">
        <v>163</v>
      </c>
      <c r="E334" s="37"/>
      <c r="F334" s="188" t="s">
        <v>629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83</v>
      </c>
    </row>
    <row r="335" spans="1:65" s="2" customFormat="1" ht="37.9" customHeight="1">
      <c r="A335" s="35"/>
      <c r="B335" s="36"/>
      <c r="C335" s="174" t="s">
        <v>646</v>
      </c>
      <c r="D335" s="174" t="s">
        <v>156</v>
      </c>
      <c r="E335" s="175" t="s">
        <v>631</v>
      </c>
      <c r="F335" s="176" t="s">
        <v>632</v>
      </c>
      <c r="G335" s="177" t="s">
        <v>159</v>
      </c>
      <c r="H335" s="178">
        <v>3.3769999999999998</v>
      </c>
      <c r="I335" s="179"/>
      <c r="J335" s="180">
        <f>ROUND(I335*H335,2)</f>
        <v>0</v>
      </c>
      <c r="K335" s="176" t="s">
        <v>160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6.0000000000000001E-3</v>
      </c>
      <c r="R335" s="183">
        <f>Q335*H335</f>
        <v>2.0261999999999999E-2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212</v>
      </c>
      <c r="AT335" s="185" t="s">
        <v>156</v>
      </c>
      <c r="AU335" s="185" t="s">
        <v>83</v>
      </c>
      <c r="AY335" s="18" t="s">
        <v>153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212</v>
      </c>
      <c r="BM335" s="185" t="s">
        <v>938</v>
      </c>
    </row>
    <row r="336" spans="1:65" s="2" customFormat="1" ht="11.25">
      <c r="A336" s="35"/>
      <c r="B336" s="36"/>
      <c r="C336" s="37"/>
      <c r="D336" s="187" t="s">
        <v>163</v>
      </c>
      <c r="E336" s="37"/>
      <c r="F336" s="188" t="s">
        <v>634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83</v>
      </c>
    </row>
    <row r="337" spans="1:65" s="2" customFormat="1" ht="24.2" customHeight="1">
      <c r="A337" s="35"/>
      <c r="B337" s="36"/>
      <c r="C337" s="215" t="s">
        <v>652</v>
      </c>
      <c r="D337" s="215" t="s">
        <v>298</v>
      </c>
      <c r="E337" s="216" t="s">
        <v>636</v>
      </c>
      <c r="F337" s="217" t="s">
        <v>637</v>
      </c>
      <c r="G337" s="218" t="s">
        <v>159</v>
      </c>
      <c r="H337" s="219">
        <v>5</v>
      </c>
      <c r="I337" s="220"/>
      <c r="J337" s="221">
        <f>ROUND(I337*H337,2)</f>
        <v>0</v>
      </c>
      <c r="K337" s="217" t="s">
        <v>206</v>
      </c>
      <c r="L337" s="222"/>
      <c r="M337" s="223" t="s">
        <v>19</v>
      </c>
      <c r="N337" s="224" t="s">
        <v>44</v>
      </c>
      <c r="O337" s="65"/>
      <c r="P337" s="183">
        <f>O337*H337</f>
        <v>0</v>
      </c>
      <c r="Q337" s="183">
        <v>1.9199999999999998E-2</v>
      </c>
      <c r="R337" s="183">
        <f>Q337*H337</f>
        <v>9.5999999999999988E-2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298</v>
      </c>
      <c r="AU337" s="185" t="s">
        <v>83</v>
      </c>
      <c r="AY337" s="18" t="s">
        <v>153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212</v>
      </c>
      <c r="BM337" s="185" t="s">
        <v>939</v>
      </c>
    </row>
    <row r="338" spans="1:65" s="2" customFormat="1" ht="49.15" customHeight="1">
      <c r="A338" s="35"/>
      <c r="B338" s="36"/>
      <c r="C338" s="174" t="s">
        <v>656</v>
      </c>
      <c r="D338" s="174" t="s">
        <v>156</v>
      </c>
      <c r="E338" s="175" t="s">
        <v>778</v>
      </c>
      <c r="F338" s="176" t="s">
        <v>779</v>
      </c>
      <c r="G338" s="177" t="s">
        <v>249</v>
      </c>
      <c r="H338" s="178">
        <v>0.11700000000000001</v>
      </c>
      <c r="I338" s="179"/>
      <c r="J338" s="180">
        <f>ROUND(I338*H338,2)</f>
        <v>0</v>
      </c>
      <c r="K338" s="176" t="s">
        <v>160</v>
      </c>
      <c r="L338" s="40"/>
      <c r="M338" s="181" t="s">
        <v>19</v>
      </c>
      <c r="N338" s="182" t="s">
        <v>44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212</v>
      </c>
      <c r="AT338" s="185" t="s">
        <v>156</v>
      </c>
      <c r="AU338" s="185" t="s">
        <v>83</v>
      </c>
      <c r="AY338" s="18" t="s">
        <v>153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81</v>
      </c>
      <c r="BK338" s="186">
        <f>ROUND(I338*H338,2)</f>
        <v>0</v>
      </c>
      <c r="BL338" s="18" t="s">
        <v>212</v>
      </c>
      <c r="BM338" s="185" t="s">
        <v>940</v>
      </c>
    </row>
    <row r="339" spans="1:65" s="2" customFormat="1" ht="11.25">
      <c r="A339" s="35"/>
      <c r="B339" s="36"/>
      <c r="C339" s="37"/>
      <c r="D339" s="187" t="s">
        <v>163</v>
      </c>
      <c r="E339" s="37"/>
      <c r="F339" s="188" t="s">
        <v>781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83</v>
      </c>
    </row>
    <row r="340" spans="1:65" s="12" customFormat="1" ht="22.9" customHeight="1">
      <c r="B340" s="158"/>
      <c r="C340" s="159"/>
      <c r="D340" s="160" t="s">
        <v>72</v>
      </c>
      <c r="E340" s="172" t="s">
        <v>644</v>
      </c>
      <c r="F340" s="172" t="s">
        <v>645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SUM(P341:P346)</f>
        <v>0</v>
      </c>
      <c r="Q340" s="166"/>
      <c r="R340" s="167">
        <f>SUM(R341:R346)</f>
        <v>5.04E-4</v>
      </c>
      <c r="S340" s="166"/>
      <c r="T340" s="168">
        <f>SUM(T341:T346)</f>
        <v>0</v>
      </c>
      <c r="AR340" s="169" t="s">
        <v>83</v>
      </c>
      <c r="AT340" s="170" t="s">
        <v>72</v>
      </c>
      <c r="AU340" s="170" t="s">
        <v>81</v>
      </c>
      <c r="AY340" s="169" t="s">
        <v>153</v>
      </c>
      <c r="BK340" s="171">
        <f>SUM(BK341:BK346)</f>
        <v>0</v>
      </c>
    </row>
    <row r="341" spans="1:65" s="2" customFormat="1" ht="21.75" customHeight="1">
      <c r="A341" s="35"/>
      <c r="B341" s="36"/>
      <c r="C341" s="174" t="s">
        <v>663</v>
      </c>
      <c r="D341" s="174" t="s">
        <v>156</v>
      </c>
      <c r="E341" s="175" t="s">
        <v>647</v>
      </c>
      <c r="F341" s="176" t="s">
        <v>648</v>
      </c>
      <c r="G341" s="177" t="s">
        <v>205</v>
      </c>
      <c r="H341" s="178">
        <v>1.2</v>
      </c>
      <c r="I341" s="179"/>
      <c r="J341" s="180">
        <f>ROUND(I341*H341,2)</f>
        <v>0</v>
      </c>
      <c r="K341" s="176" t="s">
        <v>160</v>
      </c>
      <c r="L341" s="40"/>
      <c r="M341" s="181" t="s">
        <v>19</v>
      </c>
      <c r="N341" s="182" t="s">
        <v>44</v>
      </c>
      <c r="O341" s="65"/>
      <c r="P341" s="183">
        <f>O341*H341</f>
        <v>0</v>
      </c>
      <c r="Q341" s="183">
        <v>4.0000000000000003E-5</v>
      </c>
      <c r="R341" s="183">
        <f>Q341*H341</f>
        <v>4.8000000000000001E-5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212</v>
      </c>
      <c r="AT341" s="185" t="s">
        <v>156</v>
      </c>
      <c r="AU341" s="185" t="s">
        <v>83</v>
      </c>
      <c r="AY341" s="18" t="s">
        <v>153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81</v>
      </c>
      <c r="BK341" s="186">
        <f>ROUND(I341*H341,2)</f>
        <v>0</v>
      </c>
      <c r="BL341" s="18" t="s">
        <v>212</v>
      </c>
      <c r="BM341" s="185" t="s">
        <v>941</v>
      </c>
    </row>
    <row r="342" spans="1:65" s="2" customFormat="1" ht="11.25">
      <c r="A342" s="35"/>
      <c r="B342" s="36"/>
      <c r="C342" s="37"/>
      <c r="D342" s="187" t="s">
        <v>163</v>
      </c>
      <c r="E342" s="37"/>
      <c r="F342" s="188" t="s">
        <v>650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83</v>
      </c>
    </row>
    <row r="343" spans="1:65" s="13" customFormat="1" ht="11.25">
      <c r="B343" s="192"/>
      <c r="C343" s="193"/>
      <c r="D343" s="194" t="s">
        <v>165</v>
      </c>
      <c r="E343" s="195" t="s">
        <v>19</v>
      </c>
      <c r="F343" s="196" t="s">
        <v>651</v>
      </c>
      <c r="G343" s="193"/>
      <c r="H343" s="197">
        <v>1.2</v>
      </c>
      <c r="I343" s="198"/>
      <c r="J343" s="193"/>
      <c r="K343" s="193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165</v>
      </c>
      <c r="AU343" s="203" t="s">
        <v>83</v>
      </c>
      <c r="AV343" s="13" t="s">
        <v>83</v>
      </c>
      <c r="AW343" s="13" t="s">
        <v>34</v>
      </c>
      <c r="AX343" s="13" t="s">
        <v>81</v>
      </c>
      <c r="AY343" s="203" t="s">
        <v>153</v>
      </c>
    </row>
    <row r="344" spans="1:65" s="2" customFormat="1" ht="24.2" customHeight="1">
      <c r="A344" s="35"/>
      <c r="B344" s="36"/>
      <c r="C344" s="215" t="s">
        <v>668</v>
      </c>
      <c r="D344" s="215" t="s">
        <v>298</v>
      </c>
      <c r="E344" s="216" t="s">
        <v>653</v>
      </c>
      <c r="F344" s="217" t="s">
        <v>654</v>
      </c>
      <c r="G344" s="218" t="s">
        <v>205</v>
      </c>
      <c r="H344" s="219">
        <v>1.2</v>
      </c>
      <c r="I344" s="220"/>
      <c r="J344" s="221">
        <f>ROUND(I344*H344,2)</f>
        <v>0</v>
      </c>
      <c r="K344" s="217" t="s">
        <v>160</v>
      </c>
      <c r="L344" s="222"/>
      <c r="M344" s="223" t="s">
        <v>19</v>
      </c>
      <c r="N344" s="224" t="s">
        <v>44</v>
      </c>
      <c r="O344" s="65"/>
      <c r="P344" s="183">
        <f>O344*H344</f>
        <v>0</v>
      </c>
      <c r="Q344" s="183">
        <v>3.8000000000000002E-4</v>
      </c>
      <c r="R344" s="183">
        <f>Q344*H344</f>
        <v>4.5600000000000003E-4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302</v>
      </c>
      <c r="AT344" s="185" t="s">
        <v>298</v>
      </c>
      <c r="AU344" s="185" t="s">
        <v>83</v>
      </c>
      <c r="AY344" s="18" t="s">
        <v>153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81</v>
      </c>
      <c r="BK344" s="186">
        <f>ROUND(I344*H344,2)</f>
        <v>0</v>
      </c>
      <c r="BL344" s="18" t="s">
        <v>212</v>
      </c>
      <c r="BM344" s="185" t="s">
        <v>942</v>
      </c>
    </row>
    <row r="345" spans="1:65" s="2" customFormat="1" ht="49.15" customHeight="1">
      <c r="A345" s="35"/>
      <c r="B345" s="36"/>
      <c r="C345" s="174" t="s">
        <v>673</v>
      </c>
      <c r="D345" s="174" t="s">
        <v>156</v>
      </c>
      <c r="E345" s="175" t="s">
        <v>782</v>
      </c>
      <c r="F345" s="176" t="s">
        <v>783</v>
      </c>
      <c r="G345" s="177" t="s">
        <v>249</v>
      </c>
      <c r="H345" s="178">
        <v>1E-3</v>
      </c>
      <c r="I345" s="179"/>
      <c r="J345" s="180">
        <f>ROUND(I345*H345,2)</f>
        <v>0</v>
      </c>
      <c r="K345" s="176" t="s">
        <v>160</v>
      </c>
      <c r="L345" s="40"/>
      <c r="M345" s="181" t="s">
        <v>19</v>
      </c>
      <c r="N345" s="182" t="s">
        <v>44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212</v>
      </c>
      <c r="AT345" s="185" t="s">
        <v>156</v>
      </c>
      <c r="AU345" s="185" t="s">
        <v>83</v>
      </c>
      <c r="AY345" s="18" t="s">
        <v>153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81</v>
      </c>
      <c r="BK345" s="186">
        <f>ROUND(I345*H345,2)</f>
        <v>0</v>
      </c>
      <c r="BL345" s="18" t="s">
        <v>212</v>
      </c>
      <c r="BM345" s="185" t="s">
        <v>943</v>
      </c>
    </row>
    <row r="346" spans="1:65" s="2" customFormat="1" ht="11.25">
      <c r="A346" s="35"/>
      <c r="B346" s="36"/>
      <c r="C346" s="37"/>
      <c r="D346" s="187" t="s">
        <v>163</v>
      </c>
      <c r="E346" s="37"/>
      <c r="F346" s="188" t="s">
        <v>785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83</v>
      </c>
    </row>
    <row r="347" spans="1:65" s="12" customFormat="1" ht="22.9" customHeight="1">
      <c r="B347" s="158"/>
      <c r="C347" s="159"/>
      <c r="D347" s="160" t="s">
        <v>72</v>
      </c>
      <c r="E347" s="172" t="s">
        <v>661</v>
      </c>
      <c r="F347" s="172" t="s">
        <v>662</v>
      </c>
      <c r="G347" s="159"/>
      <c r="H347" s="159"/>
      <c r="I347" s="162"/>
      <c r="J347" s="173">
        <f>BK347</f>
        <v>0</v>
      </c>
      <c r="K347" s="159"/>
      <c r="L347" s="164"/>
      <c r="M347" s="165"/>
      <c r="N347" s="166"/>
      <c r="O347" s="166"/>
      <c r="P347" s="167">
        <f>SUM(P348:P367)</f>
        <v>0</v>
      </c>
      <c r="Q347" s="166"/>
      <c r="R347" s="167">
        <f>SUM(R348:R367)</f>
        <v>0.71685275999999987</v>
      </c>
      <c r="S347" s="166"/>
      <c r="T347" s="168">
        <f>SUM(T348:T367)</f>
        <v>0</v>
      </c>
      <c r="AR347" s="169" t="s">
        <v>83</v>
      </c>
      <c r="AT347" s="170" t="s">
        <v>72</v>
      </c>
      <c r="AU347" s="170" t="s">
        <v>81</v>
      </c>
      <c r="AY347" s="169" t="s">
        <v>153</v>
      </c>
      <c r="BK347" s="171">
        <f>SUM(BK348:BK367)</f>
        <v>0</v>
      </c>
    </row>
    <row r="348" spans="1:65" s="2" customFormat="1" ht="24.2" customHeight="1">
      <c r="A348" s="35"/>
      <c r="B348" s="36"/>
      <c r="C348" s="174" t="s">
        <v>679</v>
      </c>
      <c r="D348" s="174" t="s">
        <v>156</v>
      </c>
      <c r="E348" s="175" t="s">
        <v>664</v>
      </c>
      <c r="F348" s="176" t="s">
        <v>665</v>
      </c>
      <c r="G348" s="177" t="s">
        <v>159</v>
      </c>
      <c r="H348" s="178">
        <v>17.841999999999999</v>
      </c>
      <c r="I348" s="179"/>
      <c r="J348" s="180">
        <f>ROUND(I348*H348,2)</f>
        <v>0</v>
      </c>
      <c r="K348" s="176" t="s">
        <v>160</v>
      </c>
      <c r="L348" s="40"/>
      <c r="M348" s="181" t="s">
        <v>19</v>
      </c>
      <c r="N348" s="182" t="s">
        <v>44</v>
      </c>
      <c r="O348" s="65"/>
      <c r="P348" s="183">
        <f>O348*H348</f>
        <v>0</v>
      </c>
      <c r="Q348" s="183">
        <v>2.0480000000000002E-2</v>
      </c>
      <c r="R348" s="183">
        <f>Q348*H348</f>
        <v>0.36540415999999998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212</v>
      </c>
      <c r="AT348" s="185" t="s">
        <v>156</v>
      </c>
      <c r="AU348" s="185" t="s">
        <v>83</v>
      </c>
      <c r="AY348" s="18" t="s">
        <v>153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81</v>
      </c>
      <c r="BK348" s="186">
        <f>ROUND(I348*H348,2)</f>
        <v>0</v>
      </c>
      <c r="BL348" s="18" t="s">
        <v>212</v>
      </c>
      <c r="BM348" s="185" t="s">
        <v>944</v>
      </c>
    </row>
    <row r="349" spans="1:65" s="2" customFormat="1" ht="11.25">
      <c r="A349" s="35"/>
      <c r="B349" s="36"/>
      <c r="C349" s="37"/>
      <c r="D349" s="187" t="s">
        <v>163</v>
      </c>
      <c r="E349" s="37"/>
      <c r="F349" s="188" t="s">
        <v>667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163</v>
      </c>
      <c r="AU349" s="18" t="s">
        <v>83</v>
      </c>
    </row>
    <row r="350" spans="1:65" s="13" customFormat="1" ht="11.25">
      <c r="B350" s="192"/>
      <c r="C350" s="193"/>
      <c r="D350" s="194" t="s">
        <v>165</v>
      </c>
      <c r="E350" s="195" t="s">
        <v>19</v>
      </c>
      <c r="F350" s="196" t="s">
        <v>827</v>
      </c>
      <c r="G350" s="193"/>
      <c r="H350" s="197">
        <v>4.6820000000000004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165</v>
      </c>
      <c r="AU350" s="203" t="s">
        <v>83</v>
      </c>
      <c r="AV350" s="13" t="s">
        <v>83</v>
      </c>
      <c r="AW350" s="13" t="s">
        <v>34</v>
      </c>
      <c r="AX350" s="13" t="s">
        <v>73</v>
      </c>
      <c r="AY350" s="203" t="s">
        <v>153</v>
      </c>
    </row>
    <row r="351" spans="1:65" s="13" customFormat="1" ht="11.25">
      <c r="B351" s="192"/>
      <c r="C351" s="193"/>
      <c r="D351" s="194" t="s">
        <v>165</v>
      </c>
      <c r="E351" s="195" t="s">
        <v>19</v>
      </c>
      <c r="F351" s="196" t="s">
        <v>828</v>
      </c>
      <c r="G351" s="193"/>
      <c r="H351" s="197">
        <v>8.08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165</v>
      </c>
      <c r="AU351" s="203" t="s">
        <v>83</v>
      </c>
      <c r="AV351" s="13" t="s">
        <v>83</v>
      </c>
      <c r="AW351" s="13" t="s">
        <v>34</v>
      </c>
      <c r="AX351" s="13" t="s">
        <v>73</v>
      </c>
      <c r="AY351" s="203" t="s">
        <v>153</v>
      </c>
    </row>
    <row r="352" spans="1:65" s="13" customFormat="1" ht="11.25">
      <c r="B352" s="192"/>
      <c r="C352" s="193"/>
      <c r="D352" s="194" t="s">
        <v>165</v>
      </c>
      <c r="E352" s="195" t="s">
        <v>19</v>
      </c>
      <c r="F352" s="196" t="s">
        <v>829</v>
      </c>
      <c r="G352" s="193"/>
      <c r="H352" s="197">
        <v>5.08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165</v>
      </c>
      <c r="AU352" s="203" t="s">
        <v>83</v>
      </c>
      <c r="AV352" s="13" t="s">
        <v>83</v>
      </c>
      <c r="AW352" s="13" t="s">
        <v>34</v>
      </c>
      <c r="AX352" s="13" t="s">
        <v>73</v>
      </c>
      <c r="AY352" s="203" t="s">
        <v>153</v>
      </c>
    </row>
    <row r="353" spans="1:65" s="14" customFormat="1" ht="11.25">
      <c r="B353" s="204"/>
      <c r="C353" s="205"/>
      <c r="D353" s="194" t="s">
        <v>165</v>
      </c>
      <c r="E353" s="206" t="s">
        <v>19</v>
      </c>
      <c r="F353" s="207" t="s">
        <v>184</v>
      </c>
      <c r="G353" s="205"/>
      <c r="H353" s="208">
        <v>17.841999999999999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165</v>
      </c>
      <c r="AU353" s="214" t="s">
        <v>83</v>
      </c>
      <c r="AV353" s="14" t="s">
        <v>161</v>
      </c>
      <c r="AW353" s="14" t="s">
        <v>34</v>
      </c>
      <c r="AX353" s="14" t="s">
        <v>81</v>
      </c>
      <c r="AY353" s="214" t="s">
        <v>153</v>
      </c>
    </row>
    <row r="354" spans="1:65" s="2" customFormat="1" ht="16.5" customHeight="1">
      <c r="A354" s="35"/>
      <c r="B354" s="36"/>
      <c r="C354" s="174" t="s">
        <v>683</v>
      </c>
      <c r="D354" s="174" t="s">
        <v>156</v>
      </c>
      <c r="E354" s="175" t="s">
        <v>669</v>
      </c>
      <c r="F354" s="176" t="s">
        <v>670</v>
      </c>
      <c r="G354" s="177" t="s">
        <v>159</v>
      </c>
      <c r="H354" s="178">
        <v>17.841999999999999</v>
      </c>
      <c r="I354" s="179"/>
      <c r="J354" s="180">
        <f>ROUND(I354*H354,2)</f>
        <v>0</v>
      </c>
      <c r="K354" s="176" t="s">
        <v>160</v>
      </c>
      <c r="L354" s="40"/>
      <c r="M354" s="181" t="s">
        <v>19</v>
      </c>
      <c r="N354" s="182" t="s">
        <v>44</v>
      </c>
      <c r="O354" s="65"/>
      <c r="P354" s="183">
        <f>O354*H354</f>
        <v>0</v>
      </c>
      <c r="Q354" s="183">
        <v>2.9999999999999997E-4</v>
      </c>
      <c r="R354" s="183">
        <f>Q354*H354</f>
        <v>5.352599999999999E-3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212</v>
      </c>
      <c r="AT354" s="185" t="s">
        <v>156</v>
      </c>
      <c r="AU354" s="185" t="s">
        <v>83</v>
      </c>
      <c r="AY354" s="18" t="s">
        <v>153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81</v>
      </c>
      <c r="BK354" s="186">
        <f>ROUND(I354*H354,2)</f>
        <v>0</v>
      </c>
      <c r="BL354" s="18" t="s">
        <v>212</v>
      </c>
      <c r="BM354" s="185" t="s">
        <v>945</v>
      </c>
    </row>
    <row r="355" spans="1:65" s="2" customFormat="1" ht="11.25">
      <c r="A355" s="35"/>
      <c r="B355" s="36"/>
      <c r="C355" s="37"/>
      <c r="D355" s="187" t="s">
        <v>163</v>
      </c>
      <c r="E355" s="37"/>
      <c r="F355" s="188" t="s">
        <v>672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163</v>
      </c>
      <c r="AU355" s="18" t="s">
        <v>83</v>
      </c>
    </row>
    <row r="356" spans="1:65" s="2" customFormat="1" ht="33" customHeight="1">
      <c r="A356" s="35"/>
      <c r="B356" s="36"/>
      <c r="C356" s="174" t="s">
        <v>688</v>
      </c>
      <c r="D356" s="174" t="s">
        <v>156</v>
      </c>
      <c r="E356" s="175" t="s">
        <v>674</v>
      </c>
      <c r="F356" s="176" t="s">
        <v>675</v>
      </c>
      <c r="G356" s="177" t="s">
        <v>205</v>
      </c>
      <c r="H356" s="178">
        <v>10.42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2.0839999999999999E-3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946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677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11.25">
      <c r="B358" s="192"/>
      <c r="C358" s="193"/>
      <c r="D358" s="194" t="s">
        <v>165</v>
      </c>
      <c r="E358" s="195" t="s">
        <v>19</v>
      </c>
      <c r="F358" s="196" t="s">
        <v>947</v>
      </c>
      <c r="G358" s="193"/>
      <c r="H358" s="197">
        <v>3.06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73</v>
      </c>
      <c r="AY358" s="203" t="s">
        <v>153</v>
      </c>
    </row>
    <row r="359" spans="1:65" s="13" customFormat="1" ht="11.25">
      <c r="B359" s="192"/>
      <c r="C359" s="193"/>
      <c r="D359" s="194" t="s">
        <v>165</v>
      </c>
      <c r="E359" s="195" t="s">
        <v>19</v>
      </c>
      <c r="F359" s="196" t="s">
        <v>948</v>
      </c>
      <c r="G359" s="193"/>
      <c r="H359" s="197">
        <v>4.04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165</v>
      </c>
      <c r="AU359" s="203" t="s">
        <v>83</v>
      </c>
      <c r="AV359" s="13" t="s">
        <v>83</v>
      </c>
      <c r="AW359" s="13" t="s">
        <v>34</v>
      </c>
      <c r="AX359" s="13" t="s">
        <v>73</v>
      </c>
      <c r="AY359" s="203" t="s">
        <v>153</v>
      </c>
    </row>
    <row r="360" spans="1:65" s="13" customFormat="1" ht="11.25">
      <c r="B360" s="192"/>
      <c r="C360" s="193"/>
      <c r="D360" s="194" t="s">
        <v>165</v>
      </c>
      <c r="E360" s="195" t="s">
        <v>19</v>
      </c>
      <c r="F360" s="196" t="s">
        <v>949</v>
      </c>
      <c r="G360" s="193"/>
      <c r="H360" s="197">
        <v>3.32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165</v>
      </c>
      <c r="AU360" s="203" t="s">
        <v>83</v>
      </c>
      <c r="AV360" s="13" t="s">
        <v>83</v>
      </c>
      <c r="AW360" s="13" t="s">
        <v>34</v>
      </c>
      <c r="AX360" s="13" t="s">
        <v>73</v>
      </c>
      <c r="AY360" s="203" t="s">
        <v>153</v>
      </c>
    </row>
    <row r="361" spans="1:65" s="14" customFormat="1" ht="11.25">
      <c r="B361" s="204"/>
      <c r="C361" s="205"/>
      <c r="D361" s="194" t="s">
        <v>165</v>
      </c>
      <c r="E361" s="206" t="s">
        <v>19</v>
      </c>
      <c r="F361" s="207" t="s">
        <v>184</v>
      </c>
      <c r="G361" s="205"/>
      <c r="H361" s="208">
        <v>10.42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165</v>
      </c>
      <c r="AU361" s="214" t="s">
        <v>83</v>
      </c>
      <c r="AV361" s="14" t="s">
        <v>161</v>
      </c>
      <c r="AW361" s="14" t="s">
        <v>34</v>
      </c>
      <c r="AX361" s="14" t="s">
        <v>81</v>
      </c>
      <c r="AY361" s="214" t="s">
        <v>153</v>
      </c>
    </row>
    <row r="362" spans="1:65" s="2" customFormat="1" ht="16.5" customHeight="1">
      <c r="A362" s="35"/>
      <c r="B362" s="36"/>
      <c r="C362" s="215" t="s">
        <v>692</v>
      </c>
      <c r="D362" s="215" t="s">
        <v>298</v>
      </c>
      <c r="E362" s="216" t="s">
        <v>680</v>
      </c>
      <c r="F362" s="217" t="s">
        <v>681</v>
      </c>
      <c r="G362" s="218" t="s">
        <v>205</v>
      </c>
      <c r="H362" s="219">
        <v>12</v>
      </c>
      <c r="I362" s="220"/>
      <c r="J362" s="221">
        <f>ROUND(I362*H362,2)</f>
        <v>0</v>
      </c>
      <c r="K362" s="217" t="s">
        <v>206</v>
      </c>
      <c r="L362" s="222"/>
      <c r="M362" s="223" t="s">
        <v>19</v>
      </c>
      <c r="N362" s="224" t="s">
        <v>44</v>
      </c>
      <c r="O362" s="65"/>
      <c r="P362" s="183">
        <f>O362*H362</f>
        <v>0</v>
      </c>
      <c r="Q362" s="183">
        <v>8.0000000000000007E-5</v>
      </c>
      <c r="R362" s="183">
        <f>Q362*H362</f>
        <v>9.6000000000000013E-4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302</v>
      </c>
      <c r="AT362" s="185" t="s">
        <v>298</v>
      </c>
      <c r="AU362" s="185" t="s">
        <v>83</v>
      </c>
      <c r="AY362" s="18" t="s">
        <v>153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81</v>
      </c>
      <c r="BK362" s="186">
        <f>ROUND(I362*H362,2)</f>
        <v>0</v>
      </c>
      <c r="BL362" s="18" t="s">
        <v>212</v>
      </c>
      <c r="BM362" s="185" t="s">
        <v>950</v>
      </c>
    </row>
    <row r="363" spans="1:65" s="2" customFormat="1" ht="37.9" customHeight="1">
      <c r="A363" s="35"/>
      <c r="B363" s="36"/>
      <c r="C363" s="174" t="s">
        <v>699</v>
      </c>
      <c r="D363" s="174" t="s">
        <v>156</v>
      </c>
      <c r="E363" s="175" t="s">
        <v>684</v>
      </c>
      <c r="F363" s="176" t="s">
        <v>685</v>
      </c>
      <c r="G363" s="177" t="s">
        <v>159</v>
      </c>
      <c r="H363" s="178">
        <v>17.841999999999999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6.0000000000000001E-3</v>
      </c>
      <c r="R363" s="183">
        <f>Q363*H363</f>
        <v>0.10705199999999999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212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212</v>
      </c>
      <c r="BM363" s="185" t="s">
        <v>951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687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24.2" customHeight="1">
      <c r="A365" s="35"/>
      <c r="B365" s="36"/>
      <c r="C365" s="215" t="s">
        <v>705</v>
      </c>
      <c r="D365" s="215" t="s">
        <v>298</v>
      </c>
      <c r="E365" s="216" t="s">
        <v>689</v>
      </c>
      <c r="F365" s="217" t="s">
        <v>690</v>
      </c>
      <c r="G365" s="218" t="s">
        <v>159</v>
      </c>
      <c r="H365" s="219">
        <v>20</v>
      </c>
      <c r="I365" s="220"/>
      <c r="J365" s="221">
        <f>ROUND(I365*H365,2)</f>
        <v>0</v>
      </c>
      <c r="K365" s="217" t="s">
        <v>206</v>
      </c>
      <c r="L365" s="222"/>
      <c r="M365" s="223" t="s">
        <v>19</v>
      </c>
      <c r="N365" s="224" t="s">
        <v>44</v>
      </c>
      <c r="O365" s="65"/>
      <c r="P365" s="183">
        <f>O365*H365</f>
        <v>0</v>
      </c>
      <c r="Q365" s="183">
        <v>1.18E-2</v>
      </c>
      <c r="R365" s="183">
        <f>Q365*H365</f>
        <v>0.23599999999999999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302</v>
      </c>
      <c r="AT365" s="185" t="s">
        <v>298</v>
      </c>
      <c r="AU365" s="185" t="s">
        <v>83</v>
      </c>
      <c r="AY365" s="18" t="s">
        <v>153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81</v>
      </c>
      <c r="BK365" s="186">
        <f>ROUND(I365*H365,2)</f>
        <v>0</v>
      </c>
      <c r="BL365" s="18" t="s">
        <v>212</v>
      </c>
      <c r="BM365" s="185" t="s">
        <v>952</v>
      </c>
    </row>
    <row r="366" spans="1:65" s="2" customFormat="1" ht="49.15" customHeight="1">
      <c r="A366" s="35"/>
      <c r="B366" s="36"/>
      <c r="C366" s="174" t="s">
        <v>710</v>
      </c>
      <c r="D366" s="174" t="s">
        <v>156</v>
      </c>
      <c r="E366" s="175" t="s">
        <v>786</v>
      </c>
      <c r="F366" s="176" t="s">
        <v>787</v>
      </c>
      <c r="G366" s="177" t="s">
        <v>249</v>
      </c>
      <c r="H366" s="178">
        <v>0.71699999999999997</v>
      </c>
      <c r="I366" s="179"/>
      <c r="J366" s="180">
        <f>ROUND(I366*H366,2)</f>
        <v>0</v>
      </c>
      <c r="K366" s="176" t="s">
        <v>160</v>
      </c>
      <c r="L366" s="40"/>
      <c r="M366" s="181" t="s">
        <v>19</v>
      </c>
      <c r="N366" s="182" t="s">
        <v>44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212</v>
      </c>
      <c r="AT366" s="185" t="s">
        <v>156</v>
      </c>
      <c r="AU366" s="185" t="s">
        <v>83</v>
      </c>
      <c r="AY366" s="18" t="s">
        <v>153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81</v>
      </c>
      <c r="BK366" s="186">
        <f>ROUND(I366*H366,2)</f>
        <v>0</v>
      </c>
      <c r="BL366" s="18" t="s">
        <v>212</v>
      </c>
      <c r="BM366" s="185" t="s">
        <v>953</v>
      </c>
    </row>
    <row r="367" spans="1:65" s="2" customFormat="1" ht="11.25">
      <c r="A367" s="35"/>
      <c r="B367" s="36"/>
      <c r="C367" s="37"/>
      <c r="D367" s="187" t="s">
        <v>163</v>
      </c>
      <c r="E367" s="37"/>
      <c r="F367" s="188" t="s">
        <v>789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163</v>
      </c>
      <c r="AU367" s="18" t="s">
        <v>83</v>
      </c>
    </row>
    <row r="368" spans="1:65" s="12" customFormat="1" ht="22.9" customHeight="1">
      <c r="B368" s="158"/>
      <c r="C368" s="159"/>
      <c r="D368" s="160" t="s">
        <v>72</v>
      </c>
      <c r="E368" s="172" t="s">
        <v>697</v>
      </c>
      <c r="F368" s="172" t="s">
        <v>698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SUM(P369:P377)</f>
        <v>0</v>
      </c>
      <c r="Q368" s="166"/>
      <c r="R368" s="167">
        <f>SUM(R369:R377)</f>
        <v>1.5731999999999999E-3</v>
      </c>
      <c r="S368" s="166"/>
      <c r="T368" s="168">
        <f>SUM(T369:T377)</f>
        <v>0</v>
      </c>
      <c r="AR368" s="169" t="s">
        <v>83</v>
      </c>
      <c r="AT368" s="170" t="s">
        <v>72</v>
      </c>
      <c r="AU368" s="170" t="s">
        <v>81</v>
      </c>
      <c r="AY368" s="169" t="s">
        <v>153</v>
      </c>
      <c r="BK368" s="171">
        <f>SUM(BK369:BK377)</f>
        <v>0</v>
      </c>
    </row>
    <row r="369" spans="1:65" s="2" customFormat="1" ht="24.2" customHeight="1">
      <c r="A369" s="35"/>
      <c r="B369" s="36"/>
      <c r="C369" s="174" t="s">
        <v>715</v>
      </c>
      <c r="D369" s="174" t="s">
        <v>156</v>
      </c>
      <c r="E369" s="175" t="s">
        <v>700</v>
      </c>
      <c r="F369" s="176" t="s">
        <v>701</v>
      </c>
      <c r="G369" s="177" t="s">
        <v>159</v>
      </c>
      <c r="H369" s="178">
        <v>4.1399999999999997</v>
      </c>
      <c r="I369" s="179"/>
      <c r="J369" s="180">
        <f>ROUND(I369*H369,2)</f>
        <v>0</v>
      </c>
      <c r="K369" s="176" t="s">
        <v>160</v>
      </c>
      <c r="L369" s="40"/>
      <c r="M369" s="181" t="s">
        <v>19</v>
      </c>
      <c r="N369" s="182" t="s">
        <v>44</v>
      </c>
      <c r="O369" s="65"/>
      <c r="P369" s="183">
        <f>O369*H369</f>
        <v>0</v>
      </c>
      <c r="Q369" s="183">
        <v>2.0000000000000002E-5</v>
      </c>
      <c r="R369" s="183">
        <f>Q369*H369</f>
        <v>8.2800000000000007E-5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212</v>
      </c>
      <c r="AT369" s="185" t="s">
        <v>156</v>
      </c>
      <c r="AU369" s="185" t="s">
        <v>83</v>
      </c>
      <c r="AY369" s="18" t="s">
        <v>153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81</v>
      </c>
      <c r="BK369" s="186">
        <f>ROUND(I369*H369,2)</f>
        <v>0</v>
      </c>
      <c r="BL369" s="18" t="s">
        <v>212</v>
      </c>
      <c r="BM369" s="185" t="s">
        <v>954</v>
      </c>
    </row>
    <row r="370" spans="1:65" s="2" customFormat="1" ht="11.25">
      <c r="A370" s="35"/>
      <c r="B370" s="36"/>
      <c r="C370" s="37"/>
      <c r="D370" s="187" t="s">
        <v>163</v>
      </c>
      <c r="E370" s="37"/>
      <c r="F370" s="188" t="s">
        <v>703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83</v>
      </c>
    </row>
    <row r="371" spans="1:65" s="13" customFormat="1" ht="11.25">
      <c r="B371" s="192"/>
      <c r="C371" s="193"/>
      <c r="D371" s="194" t="s">
        <v>165</v>
      </c>
      <c r="E371" s="195" t="s">
        <v>19</v>
      </c>
      <c r="F371" s="196" t="s">
        <v>704</v>
      </c>
      <c r="G371" s="193"/>
      <c r="H371" s="197">
        <v>4.1399999999999997</v>
      </c>
      <c r="I371" s="198"/>
      <c r="J371" s="193"/>
      <c r="K371" s="193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165</v>
      </c>
      <c r="AU371" s="203" t="s">
        <v>83</v>
      </c>
      <c r="AV371" s="13" t="s">
        <v>83</v>
      </c>
      <c r="AW371" s="13" t="s">
        <v>34</v>
      </c>
      <c r="AX371" s="13" t="s">
        <v>81</v>
      </c>
      <c r="AY371" s="203" t="s">
        <v>153</v>
      </c>
    </row>
    <row r="372" spans="1:65" s="2" customFormat="1" ht="37.9" customHeight="1">
      <c r="A372" s="35"/>
      <c r="B372" s="36"/>
      <c r="C372" s="174" t="s">
        <v>722</v>
      </c>
      <c r="D372" s="174" t="s">
        <v>156</v>
      </c>
      <c r="E372" s="175" t="s">
        <v>706</v>
      </c>
      <c r="F372" s="176" t="s">
        <v>707</v>
      </c>
      <c r="G372" s="177" t="s">
        <v>159</v>
      </c>
      <c r="H372" s="178">
        <v>4.1399999999999997</v>
      </c>
      <c r="I372" s="179"/>
      <c r="J372" s="180">
        <f>ROUND(I372*H372,2)</f>
        <v>0</v>
      </c>
      <c r="K372" s="176" t="s">
        <v>160</v>
      </c>
      <c r="L372" s="40"/>
      <c r="M372" s="181" t="s">
        <v>19</v>
      </c>
      <c r="N372" s="182" t="s">
        <v>44</v>
      </c>
      <c r="O372" s="65"/>
      <c r="P372" s="183">
        <f>O372*H372</f>
        <v>0</v>
      </c>
      <c r="Q372" s="183">
        <v>6.9999999999999994E-5</v>
      </c>
      <c r="R372" s="183">
        <f>Q372*H372</f>
        <v>2.8979999999999994E-4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212</v>
      </c>
      <c r="AT372" s="185" t="s">
        <v>156</v>
      </c>
      <c r="AU372" s="185" t="s">
        <v>83</v>
      </c>
      <c r="AY372" s="18" t="s">
        <v>153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81</v>
      </c>
      <c r="BK372" s="186">
        <f>ROUND(I372*H372,2)</f>
        <v>0</v>
      </c>
      <c r="BL372" s="18" t="s">
        <v>212</v>
      </c>
      <c r="BM372" s="185" t="s">
        <v>955</v>
      </c>
    </row>
    <row r="373" spans="1:65" s="2" customFormat="1" ht="11.25">
      <c r="A373" s="35"/>
      <c r="B373" s="36"/>
      <c r="C373" s="37"/>
      <c r="D373" s="187" t="s">
        <v>163</v>
      </c>
      <c r="E373" s="37"/>
      <c r="F373" s="188" t="s">
        <v>709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163</v>
      </c>
      <c r="AU373" s="18" t="s">
        <v>83</v>
      </c>
    </row>
    <row r="374" spans="1:65" s="2" customFormat="1" ht="24.2" customHeight="1">
      <c r="A374" s="35"/>
      <c r="B374" s="36"/>
      <c r="C374" s="174" t="s">
        <v>728</v>
      </c>
      <c r="D374" s="174" t="s">
        <v>156</v>
      </c>
      <c r="E374" s="175" t="s">
        <v>711</v>
      </c>
      <c r="F374" s="176" t="s">
        <v>712</v>
      </c>
      <c r="G374" s="177" t="s">
        <v>159</v>
      </c>
      <c r="H374" s="178">
        <v>4.1399999999999997</v>
      </c>
      <c r="I374" s="179"/>
      <c r="J374" s="180">
        <f>ROUND(I374*H374,2)</f>
        <v>0</v>
      </c>
      <c r="K374" s="176" t="s">
        <v>160</v>
      </c>
      <c r="L374" s="40"/>
      <c r="M374" s="181" t="s">
        <v>19</v>
      </c>
      <c r="N374" s="182" t="s">
        <v>44</v>
      </c>
      <c r="O374" s="65"/>
      <c r="P374" s="183">
        <f>O374*H374</f>
        <v>0</v>
      </c>
      <c r="Q374" s="183">
        <v>1.7000000000000001E-4</v>
      </c>
      <c r="R374" s="183">
        <f>Q374*H374</f>
        <v>7.0379999999999998E-4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212</v>
      </c>
      <c r="AT374" s="185" t="s">
        <v>156</v>
      </c>
      <c r="AU374" s="185" t="s">
        <v>83</v>
      </c>
      <c r="AY374" s="18" t="s">
        <v>153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81</v>
      </c>
      <c r="BK374" s="186">
        <f>ROUND(I374*H374,2)</f>
        <v>0</v>
      </c>
      <c r="BL374" s="18" t="s">
        <v>212</v>
      </c>
      <c r="BM374" s="185" t="s">
        <v>956</v>
      </c>
    </row>
    <row r="375" spans="1:65" s="2" customFormat="1" ht="11.25">
      <c r="A375" s="35"/>
      <c r="B375" s="36"/>
      <c r="C375" s="37"/>
      <c r="D375" s="187" t="s">
        <v>163</v>
      </c>
      <c r="E375" s="37"/>
      <c r="F375" s="188" t="s">
        <v>714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83</v>
      </c>
    </row>
    <row r="376" spans="1:65" s="2" customFormat="1" ht="24.2" customHeight="1">
      <c r="A376" s="35"/>
      <c r="B376" s="36"/>
      <c r="C376" s="174" t="s">
        <v>735</v>
      </c>
      <c r="D376" s="174" t="s">
        <v>156</v>
      </c>
      <c r="E376" s="175" t="s">
        <v>716</v>
      </c>
      <c r="F376" s="176" t="s">
        <v>717</v>
      </c>
      <c r="G376" s="177" t="s">
        <v>159</v>
      </c>
      <c r="H376" s="178">
        <v>4.1399999999999997</v>
      </c>
      <c r="I376" s="179"/>
      <c r="J376" s="180">
        <f>ROUND(I376*H376,2)</f>
        <v>0</v>
      </c>
      <c r="K376" s="176" t="s">
        <v>160</v>
      </c>
      <c r="L376" s="40"/>
      <c r="M376" s="181" t="s">
        <v>19</v>
      </c>
      <c r="N376" s="182" t="s">
        <v>44</v>
      </c>
      <c r="O376" s="65"/>
      <c r="P376" s="183">
        <f>O376*H376</f>
        <v>0</v>
      </c>
      <c r="Q376" s="183">
        <v>1.2E-4</v>
      </c>
      <c r="R376" s="183">
        <f>Q376*H376</f>
        <v>4.9679999999999993E-4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212</v>
      </c>
      <c r="AT376" s="185" t="s">
        <v>156</v>
      </c>
      <c r="AU376" s="185" t="s">
        <v>83</v>
      </c>
      <c r="AY376" s="18" t="s">
        <v>153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81</v>
      </c>
      <c r="BK376" s="186">
        <f>ROUND(I376*H376,2)</f>
        <v>0</v>
      </c>
      <c r="BL376" s="18" t="s">
        <v>212</v>
      </c>
      <c r="BM376" s="185" t="s">
        <v>957</v>
      </c>
    </row>
    <row r="377" spans="1:65" s="2" customFormat="1" ht="11.25">
      <c r="A377" s="35"/>
      <c r="B377" s="36"/>
      <c r="C377" s="37"/>
      <c r="D377" s="187" t="s">
        <v>163</v>
      </c>
      <c r="E377" s="37"/>
      <c r="F377" s="188" t="s">
        <v>719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83</v>
      </c>
    </row>
    <row r="378" spans="1:65" s="12" customFormat="1" ht="22.9" customHeight="1">
      <c r="B378" s="158"/>
      <c r="C378" s="159"/>
      <c r="D378" s="160" t="s">
        <v>72</v>
      </c>
      <c r="E378" s="172" t="s">
        <v>720</v>
      </c>
      <c r="F378" s="172" t="s">
        <v>721</v>
      </c>
      <c r="G378" s="159"/>
      <c r="H378" s="159"/>
      <c r="I378" s="162"/>
      <c r="J378" s="173">
        <f>BK378</f>
        <v>0</v>
      </c>
      <c r="K378" s="159"/>
      <c r="L378" s="164"/>
      <c r="M378" s="165"/>
      <c r="N378" s="166"/>
      <c r="O378" s="166"/>
      <c r="P378" s="167">
        <f>SUM(P379:P383)</f>
        <v>0</v>
      </c>
      <c r="Q378" s="166"/>
      <c r="R378" s="167">
        <f>SUM(R379:R383)</f>
        <v>5.9943186000000004E-3</v>
      </c>
      <c r="S378" s="166"/>
      <c r="T378" s="168">
        <f>SUM(T379:T383)</f>
        <v>0</v>
      </c>
      <c r="AR378" s="169" t="s">
        <v>83</v>
      </c>
      <c r="AT378" s="170" t="s">
        <v>72</v>
      </c>
      <c r="AU378" s="170" t="s">
        <v>81</v>
      </c>
      <c r="AY378" s="169" t="s">
        <v>153</v>
      </c>
      <c r="BK378" s="171">
        <f>SUM(BK379:BK383)</f>
        <v>0</v>
      </c>
    </row>
    <row r="379" spans="1:65" s="2" customFormat="1" ht="33" customHeight="1">
      <c r="A379" s="35"/>
      <c r="B379" s="36"/>
      <c r="C379" s="174" t="s">
        <v>958</v>
      </c>
      <c r="D379" s="174" t="s">
        <v>156</v>
      </c>
      <c r="E379" s="175" t="s">
        <v>723</v>
      </c>
      <c r="F379" s="176" t="s">
        <v>724</v>
      </c>
      <c r="G379" s="177" t="s">
        <v>159</v>
      </c>
      <c r="H379" s="178">
        <v>12.609</v>
      </c>
      <c r="I379" s="179"/>
      <c r="J379" s="180">
        <f>ROUND(I379*H379,2)</f>
        <v>0</v>
      </c>
      <c r="K379" s="176" t="s">
        <v>160</v>
      </c>
      <c r="L379" s="40"/>
      <c r="M379" s="181" t="s">
        <v>19</v>
      </c>
      <c r="N379" s="182" t="s">
        <v>44</v>
      </c>
      <c r="O379" s="65"/>
      <c r="P379" s="183">
        <f>O379*H379</f>
        <v>0</v>
      </c>
      <c r="Q379" s="183">
        <v>2.0000000000000001E-4</v>
      </c>
      <c r="R379" s="183">
        <f>Q379*H379</f>
        <v>2.5218000000000003E-3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212</v>
      </c>
      <c r="AT379" s="185" t="s">
        <v>156</v>
      </c>
      <c r="AU379" s="185" t="s">
        <v>83</v>
      </c>
      <c r="AY379" s="18" t="s">
        <v>153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81</v>
      </c>
      <c r="BK379" s="186">
        <f>ROUND(I379*H379,2)</f>
        <v>0</v>
      </c>
      <c r="BL379" s="18" t="s">
        <v>212</v>
      </c>
      <c r="BM379" s="185" t="s">
        <v>959</v>
      </c>
    </row>
    <row r="380" spans="1:65" s="2" customFormat="1" ht="11.25">
      <c r="A380" s="35"/>
      <c r="B380" s="36"/>
      <c r="C380" s="37"/>
      <c r="D380" s="187" t="s">
        <v>163</v>
      </c>
      <c r="E380" s="37"/>
      <c r="F380" s="188" t="s">
        <v>726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83</v>
      </c>
    </row>
    <row r="381" spans="1:65" s="13" customFormat="1" ht="22.5">
      <c r="B381" s="192"/>
      <c r="C381" s="193"/>
      <c r="D381" s="194" t="s">
        <v>165</v>
      </c>
      <c r="E381" s="195" t="s">
        <v>19</v>
      </c>
      <c r="F381" s="196" t="s">
        <v>960</v>
      </c>
      <c r="G381" s="193"/>
      <c r="H381" s="197">
        <v>12.609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165</v>
      </c>
      <c r="AU381" s="203" t="s">
        <v>83</v>
      </c>
      <c r="AV381" s="13" t="s">
        <v>83</v>
      </c>
      <c r="AW381" s="13" t="s">
        <v>34</v>
      </c>
      <c r="AX381" s="13" t="s">
        <v>81</v>
      </c>
      <c r="AY381" s="203" t="s">
        <v>153</v>
      </c>
    </row>
    <row r="382" spans="1:65" s="2" customFormat="1" ht="33" customHeight="1">
      <c r="A382" s="35"/>
      <c r="B382" s="36"/>
      <c r="C382" s="174" t="s">
        <v>961</v>
      </c>
      <c r="D382" s="174" t="s">
        <v>156</v>
      </c>
      <c r="E382" s="175" t="s">
        <v>729</v>
      </c>
      <c r="F382" s="176" t="s">
        <v>730</v>
      </c>
      <c r="G382" s="177" t="s">
        <v>159</v>
      </c>
      <c r="H382" s="178">
        <v>12.609</v>
      </c>
      <c r="I382" s="179"/>
      <c r="J382" s="180">
        <f>ROUND(I382*H382,2)</f>
        <v>0</v>
      </c>
      <c r="K382" s="176" t="s">
        <v>160</v>
      </c>
      <c r="L382" s="40"/>
      <c r="M382" s="181" t="s">
        <v>19</v>
      </c>
      <c r="N382" s="182" t="s">
        <v>44</v>
      </c>
      <c r="O382" s="65"/>
      <c r="P382" s="183">
        <f>O382*H382</f>
        <v>0</v>
      </c>
      <c r="Q382" s="183">
        <v>2.7540000000000003E-4</v>
      </c>
      <c r="R382" s="183">
        <f>Q382*H382</f>
        <v>3.4725186000000002E-3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212</v>
      </c>
      <c r="AT382" s="185" t="s">
        <v>156</v>
      </c>
      <c r="AU382" s="185" t="s">
        <v>83</v>
      </c>
      <c r="AY382" s="18" t="s">
        <v>153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81</v>
      </c>
      <c r="BK382" s="186">
        <f>ROUND(I382*H382,2)</f>
        <v>0</v>
      </c>
      <c r="BL382" s="18" t="s">
        <v>212</v>
      </c>
      <c r="BM382" s="185" t="s">
        <v>962</v>
      </c>
    </row>
    <row r="383" spans="1:65" s="2" customFormat="1" ht="11.25">
      <c r="A383" s="35"/>
      <c r="B383" s="36"/>
      <c r="C383" s="37"/>
      <c r="D383" s="187" t="s">
        <v>163</v>
      </c>
      <c r="E383" s="37"/>
      <c r="F383" s="188" t="s">
        <v>732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163</v>
      </c>
      <c r="AU383" s="18" t="s">
        <v>83</v>
      </c>
    </row>
    <row r="384" spans="1:65" s="12" customFormat="1" ht="25.9" customHeight="1">
      <c r="B384" s="158"/>
      <c r="C384" s="159"/>
      <c r="D384" s="160" t="s">
        <v>72</v>
      </c>
      <c r="E384" s="161" t="s">
        <v>108</v>
      </c>
      <c r="F384" s="161" t="s">
        <v>109</v>
      </c>
      <c r="G384" s="159"/>
      <c r="H384" s="159"/>
      <c r="I384" s="162"/>
      <c r="J384" s="163">
        <f>BK384</f>
        <v>0</v>
      </c>
      <c r="K384" s="159"/>
      <c r="L384" s="164"/>
      <c r="M384" s="165"/>
      <c r="N384" s="166"/>
      <c r="O384" s="166"/>
      <c r="P384" s="167">
        <f>P385</f>
        <v>0</v>
      </c>
      <c r="Q384" s="166"/>
      <c r="R384" s="167">
        <f>R385</f>
        <v>0</v>
      </c>
      <c r="S384" s="166"/>
      <c r="T384" s="168">
        <f>T385</f>
        <v>0</v>
      </c>
      <c r="AR384" s="169" t="s">
        <v>185</v>
      </c>
      <c r="AT384" s="170" t="s">
        <v>72</v>
      </c>
      <c r="AU384" s="170" t="s">
        <v>73</v>
      </c>
      <c r="AY384" s="169" t="s">
        <v>153</v>
      </c>
      <c r="BK384" s="171">
        <f>BK385</f>
        <v>0</v>
      </c>
    </row>
    <row r="385" spans="1:65" s="12" customFormat="1" ht="22.9" customHeight="1">
      <c r="B385" s="158"/>
      <c r="C385" s="159"/>
      <c r="D385" s="160" t="s">
        <v>72</v>
      </c>
      <c r="E385" s="172" t="s">
        <v>733</v>
      </c>
      <c r="F385" s="172" t="s">
        <v>734</v>
      </c>
      <c r="G385" s="159"/>
      <c r="H385" s="159"/>
      <c r="I385" s="162"/>
      <c r="J385" s="173">
        <f>BK385</f>
        <v>0</v>
      </c>
      <c r="K385" s="159"/>
      <c r="L385" s="164"/>
      <c r="M385" s="165"/>
      <c r="N385" s="166"/>
      <c r="O385" s="166"/>
      <c r="P385" s="167">
        <f>SUM(P386:P387)</f>
        <v>0</v>
      </c>
      <c r="Q385" s="166"/>
      <c r="R385" s="167">
        <f>SUM(R386:R387)</f>
        <v>0</v>
      </c>
      <c r="S385" s="166"/>
      <c r="T385" s="168">
        <f>SUM(T386:T387)</f>
        <v>0</v>
      </c>
      <c r="AR385" s="169" t="s">
        <v>185</v>
      </c>
      <c r="AT385" s="170" t="s">
        <v>72</v>
      </c>
      <c r="AU385" s="170" t="s">
        <v>81</v>
      </c>
      <c r="AY385" s="169" t="s">
        <v>153</v>
      </c>
      <c r="BK385" s="171">
        <f>SUM(BK386:BK387)</f>
        <v>0</v>
      </c>
    </row>
    <row r="386" spans="1:65" s="2" customFormat="1" ht="16.5" customHeight="1">
      <c r="A386" s="35"/>
      <c r="B386" s="36"/>
      <c r="C386" s="174" t="s">
        <v>963</v>
      </c>
      <c r="D386" s="174" t="s">
        <v>156</v>
      </c>
      <c r="E386" s="175" t="s">
        <v>736</v>
      </c>
      <c r="F386" s="176" t="s">
        <v>737</v>
      </c>
      <c r="G386" s="177" t="s">
        <v>384</v>
      </c>
      <c r="H386" s="178">
        <v>1</v>
      </c>
      <c r="I386" s="179"/>
      <c r="J386" s="180">
        <f>ROUND(I386*H386,2)</f>
        <v>0</v>
      </c>
      <c r="K386" s="176" t="s">
        <v>160</v>
      </c>
      <c r="L386" s="40"/>
      <c r="M386" s="181" t="s">
        <v>19</v>
      </c>
      <c r="N386" s="182" t="s">
        <v>44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738</v>
      </c>
      <c r="AT386" s="185" t="s">
        <v>156</v>
      </c>
      <c r="AU386" s="185" t="s">
        <v>83</v>
      </c>
      <c r="AY386" s="18" t="s">
        <v>153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81</v>
      </c>
      <c r="BK386" s="186">
        <f>ROUND(I386*H386,2)</f>
        <v>0</v>
      </c>
      <c r="BL386" s="18" t="s">
        <v>738</v>
      </c>
      <c r="BM386" s="185" t="s">
        <v>964</v>
      </c>
    </row>
    <row r="387" spans="1:65" s="2" customFormat="1" ht="11.25">
      <c r="A387" s="35"/>
      <c r="B387" s="36"/>
      <c r="C387" s="37"/>
      <c r="D387" s="187" t="s">
        <v>163</v>
      </c>
      <c r="E387" s="37"/>
      <c r="F387" s="188" t="s">
        <v>740</v>
      </c>
      <c r="G387" s="37"/>
      <c r="H387" s="37"/>
      <c r="I387" s="189"/>
      <c r="J387" s="37"/>
      <c r="K387" s="37"/>
      <c r="L387" s="40"/>
      <c r="M387" s="225"/>
      <c r="N387" s="226"/>
      <c r="O387" s="227"/>
      <c r="P387" s="227"/>
      <c r="Q387" s="227"/>
      <c r="R387" s="227"/>
      <c r="S387" s="227"/>
      <c r="T387" s="228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163</v>
      </c>
      <c r="AU387" s="18" t="s">
        <v>83</v>
      </c>
    </row>
    <row r="388" spans="1:65" s="2" customFormat="1" ht="6.95" customHeight="1">
      <c r="A388" s="35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0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algorithmName="SHA-512" hashValue="8esqB5i2w3KG7QVRCNHNm3OT4ftSdHSeDIRTEFmGw4oPjFY4+Mf93CpNg51X3AFnilfcUdcTumVuiEvjESa8HQ==" saltValue="tzehrQvD58nINE0EeuAQnTh0aRGm4Sm2kOe/3RVqPYb51h4qXrMjrDaAQfM7e+ra5pJaxJuM3CV2smEf6KV29w==" spinCount="100000" sheet="1" objects="1" scenarios="1" formatColumns="0" formatRows="0" autoFilter="0"/>
  <autoFilter ref="C99:K387" xr:uid="{00000000-0009-0000-0000-000004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400-000000000000}"/>
    <hyperlink ref="F107" r:id="rId2" xr:uid="{00000000-0004-0000-0400-000001000000}"/>
    <hyperlink ref="F113" r:id="rId3" xr:uid="{00000000-0004-0000-0400-000002000000}"/>
    <hyperlink ref="F115" r:id="rId4" xr:uid="{00000000-0004-0000-0400-000003000000}"/>
    <hyperlink ref="F121" r:id="rId5" xr:uid="{00000000-0004-0000-0400-000004000000}"/>
    <hyperlink ref="F124" r:id="rId6" xr:uid="{00000000-0004-0000-0400-000005000000}"/>
    <hyperlink ref="F126" r:id="rId7" xr:uid="{00000000-0004-0000-0400-000006000000}"/>
    <hyperlink ref="F134" r:id="rId8" xr:uid="{00000000-0004-0000-0400-000007000000}"/>
    <hyperlink ref="F137" r:id="rId9" xr:uid="{00000000-0004-0000-0400-000008000000}"/>
    <hyperlink ref="F143" r:id="rId10" xr:uid="{00000000-0004-0000-0400-000009000000}"/>
    <hyperlink ref="F149" r:id="rId11" xr:uid="{00000000-0004-0000-0400-00000A000000}"/>
    <hyperlink ref="F155" r:id="rId12" xr:uid="{00000000-0004-0000-0400-00000B000000}"/>
    <hyperlink ref="F160" r:id="rId13" xr:uid="{00000000-0004-0000-0400-00000C000000}"/>
    <hyperlink ref="F162" r:id="rId14" xr:uid="{00000000-0004-0000-0400-00000D000000}"/>
    <hyperlink ref="F164" r:id="rId15" xr:uid="{00000000-0004-0000-0400-00000E000000}"/>
    <hyperlink ref="F167" r:id="rId16" xr:uid="{00000000-0004-0000-0400-00000F000000}"/>
    <hyperlink ref="F170" r:id="rId17" xr:uid="{00000000-0004-0000-0400-000010000000}"/>
    <hyperlink ref="F174" r:id="rId18" xr:uid="{00000000-0004-0000-0400-000011000000}"/>
    <hyperlink ref="F180" r:id="rId19" xr:uid="{00000000-0004-0000-0400-000012000000}"/>
    <hyperlink ref="F186" r:id="rId20" xr:uid="{00000000-0004-0000-0400-000013000000}"/>
    <hyperlink ref="F194" r:id="rId21" xr:uid="{00000000-0004-0000-0400-000014000000}"/>
    <hyperlink ref="F197" r:id="rId22" xr:uid="{00000000-0004-0000-0400-000015000000}"/>
    <hyperlink ref="F199" r:id="rId23" xr:uid="{00000000-0004-0000-0400-000016000000}"/>
    <hyperlink ref="F201" r:id="rId24" xr:uid="{00000000-0004-0000-0400-000017000000}"/>
    <hyperlink ref="F204" r:id="rId25" xr:uid="{00000000-0004-0000-0400-000018000000}"/>
    <hyperlink ref="F207" r:id="rId26" xr:uid="{00000000-0004-0000-0400-000019000000}"/>
    <hyperlink ref="F209" r:id="rId27" xr:uid="{00000000-0004-0000-0400-00001A000000}"/>
    <hyperlink ref="F211" r:id="rId28" xr:uid="{00000000-0004-0000-0400-00001B000000}"/>
    <hyperlink ref="F214" r:id="rId29" xr:uid="{00000000-0004-0000-0400-00001C000000}"/>
    <hyperlink ref="F216" r:id="rId30" xr:uid="{00000000-0004-0000-0400-00001D000000}"/>
    <hyperlink ref="F218" r:id="rId31" xr:uid="{00000000-0004-0000-0400-00001E000000}"/>
    <hyperlink ref="F221" r:id="rId32" xr:uid="{00000000-0004-0000-0400-00001F000000}"/>
    <hyperlink ref="F223" r:id="rId33" xr:uid="{00000000-0004-0000-0400-000020000000}"/>
    <hyperlink ref="F225" r:id="rId34" xr:uid="{00000000-0004-0000-0400-000021000000}"/>
    <hyperlink ref="F227" r:id="rId35" xr:uid="{00000000-0004-0000-0400-000022000000}"/>
    <hyperlink ref="F229" r:id="rId36" xr:uid="{00000000-0004-0000-0400-000023000000}"/>
    <hyperlink ref="F231" r:id="rId37" xr:uid="{00000000-0004-0000-0400-000024000000}"/>
    <hyperlink ref="F234" r:id="rId38" xr:uid="{00000000-0004-0000-0400-000025000000}"/>
    <hyperlink ref="F236" r:id="rId39" xr:uid="{00000000-0004-0000-0400-000026000000}"/>
    <hyperlink ref="F239" r:id="rId40" xr:uid="{00000000-0004-0000-0400-000027000000}"/>
    <hyperlink ref="F248" r:id="rId41" xr:uid="{00000000-0004-0000-0400-000028000000}"/>
    <hyperlink ref="F251" r:id="rId42" xr:uid="{00000000-0004-0000-0400-000029000000}"/>
    <hyperlink ref="F253" r:id="rId43" xr:uid="{00000000-0004-0000-0400-00002A000000}"/>
    <hyperlink ref="F262" r:id="rId44" xr:uid="{00000000-0004-0000-0400-00002B000000}"/>
    <hyperlink ref="F265" r:id="rId45" xr:uid="{00000000-0004-0000-0400-00002C000000}"/>
    <hyperlink ref="F269" r:id="rId46" xr:uid="{00000000-0004-0000-0400-00002D000000}"/>
    <hyperlink ref="F273" r:id="rId47" xr:uid="{00000000-0004-0000-0400-00002E000000}"/>
    <hyperlink ref="F279" r:id="rId48" xr:uid="{00000000-0004-0000-0400-00002F000000}"/>
    <hyperlink ref="F283" r:id="rId49" xr:uid="{00000000-0004-0000-0400-000030000000}"/>
    <hyperlink ref="F286" r:id="rId50" xr:uid="{00000000-0004-0000-0400-000031000000}"/>
    <hyperlink ref="F289" r:id="rId51" xr:uid="{00000000-0004-0000-0400-000032000000}"/>
    <hyperlink ref="F293" r:id="rId52" xr:uid="{00000000-0004-0000-0400-000033000000}"/>
    <hyperlink ref="F296" r:id="rId53" xr:uid="{00000000-0004-0000-0400-000034000000}"/>
    <hyperlink ref="F299" r:id="rId54" xr:uid="{00000000-0004-0000-0400-000035000000}"/>
    <hyperlink ref="F302" r:id="rId55" xr:uid="{00000000-0004-0000-0400-000036000000}"/>
    <hyperlink ref="F305" r:id="rId56" xr:uid="{00000000-0004-0000-0400-000037000000}"/>
    <hyperlink ref="F308" r:id="rId57" xr:uid="{00000000-0004-0000-0400-000038000000}"/>
    <hyperlink ref="F312" r:id="rId58" xr:uid="{00000000-0004-0000-0400-000039000000}"/>
    <hyperlink ref="F317" r:id="rId59" xr:uid="{00000000-0004-0000-0400-00003A000000}"/>
    <hyperlink ref="F321" r:id="rId60" xr:uid="{00000000-0004-0000-0400-00003B000000}"/>
    <hyperlink ref="F325" r:id="rId61" xr:uid="{00000000-0004-0000-0400-00003C000000}"/>
    <hyperlink ref="F328" r:id="rId62" xr:uid="{00000000-0004-0000-0400-00003D000000}"/>
    <hyperlink ref="F334" r:id="rId63" xr:uid="{00000000-0004-0000-0400-00003E000000}"/>
    <hyperlink ref="F336" r:id="rId64" xr:uid="{00000000-0004-0000-0400-00003F000000}"/>
    <hyperlink ref="F339" r:id="rId65" xr:uid="{00000000-0004-0000-0400-000040000000}"/>
    <hyperlink ref="F342" r:id="rId66" xr:uid="{00000000-0004-0000-0400-000041000000}"/>
    <hyperlink ref="F346" r:id="rId67" xr:uid="{00000000-0004-0000-0400-000042000000}"/>
    <hyperlink ref="F349" r:id="rId68" xr:uid="{00000000-0004-0000-0400-000043000000}"/>
    <hyperlink ref="F355" r:id="rId69" xr:uid="{00000000-0004-0000-0400-000044000000}"/>
    <hyperlink ref="F357" r:id="rId70" xr:uid="{00000000-0004-0000-0400-000045000000}"/>
    <hyperlink ref="F364" r:id="rId71" xr:uid="{00000000-0004-0000-0400-000046000000}"/>
    <hyperlink ref="F367" r:id="rId72" xr:uid="{00000000-0004-0000-0400-000047000000}"/>
    <hyperlink ref="F370" r:id="rId73" xr:uid="{00000000-0004-0000-0400-000048000000}"/>
    <hyperlink ref="F373" r:id="rId74" xr:uid="{00000000-0004-0000-0400-000049000000}"/>
    <hyperlink ref="F375" r:id="rId75" xr:uid="{00000000-0004-0000-0400-00004A000000}"/>
    <hyperlink ref="F377" r:id="rId76" xr:uid="{00000000-0004-0000-0400-00004B000000}"/>
    <hyperlink ref="F380" r:id="rId77" xr:uid="{00000000-0004-0000-0400-00004C000000}"/>
    <hyperlink ref="F383" r:id="rId78" xr:uid="{00000000-0004-0000-0400-00004D000000}"/>
    <hyperlink ref="F387" r:id="rId79" xr:uid="{00000000-0004-0000-04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965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ROUND((SUM(BE100:BE387)),  2)</f>
        <v>0</v>
      </c>
      <c r="G33" s="35"/>
      <c r="H33" s="35"/>
      <c r="I33" s="119">
        <v>0.21</v>
      </c>
      <c r="J33" s="118">
        <f>ROUND(((SUM(BE100:BE387))*I33),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ROUND((SUM(BF100:BF387)),  2)</f>
        <v>0</v>
      </c>
      <c r="G34" s="35"/>
      <c r="H34" s="35"/>
      <c r="I34" s="119">
        <v>0.12</v>
      </c>
      <c r="J34" s="118">
        <f>ROUND(((SUM(BF100:BF387))*I34),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ROUND((SUM(BG100:BG387)),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ROUND((SUM(BH100:BH387)),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ROUND((SUM(BI100:BI387)),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05 - 5.NP - č. 526 - Koupelna typ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J171</f>
        <v>0</v>
      </c>
      <c r="K64" s="136"/>
      <c r="L64" s="140"/>
    </row>
    <row r="65" spans="2:12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J195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J219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J284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807</v>
      </c>
      <c r="E71" s="144"/>
      <c r="F71" s="144"/>
      <c r="G71" s="144"/>
      <c r="H71" s="144"/>
      <c r="I71" s="144"/>
      <c r="J71" s="145">
        <f>J294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J318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J326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J340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J347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134</v>
      </c>
      <c r="E77" s="144"/>
      <c r="F77" s="144"/>
      <c r="G77" s="144"/>
      <c r="H77" s="144"/>
      <c r="I77" s="144"/>
      <c r="J77" s="145">
        <f>J368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135</v>
      </c>
      <c r="E78" s="144"/>
      <c r="F78" s="144"/>
      <c r="G78" s="144"/>
      <c r="H78" s="144"/>
      <c r="I78" s="144"/>
      <c r="J78" s="145">
        <f>J378</f>
        <v>0</v>
      </c>
      <c r="K78" s="142"/>
      <c r="L78" s="146"/>
    </row>
    <row r="79" spans="2:12" s="9" customFormat="1" ht="24.95" customHeight="1">
      <c r="B79" s="135"/>
      <c r="C79" s="136"/>
      <c r="D79" s="137" t="s">
        <v>136</v>
      </c>
      <c r="E79" s="138"/>
      <c r="F79" s="138"/>
      <c r="G79" s="138"/>
      <c r="H79" s="138"/>
      <c r="I79" s="138"/>
      <c r="J79" s="139">
        <f>J384</f>
        <v>0</v>
      </c>
      <c r="K79" s="136"/>
      <c r="L79" s="140"/>
    </row>
    <row r="80" spans="2:12" s="10" customFormat="1" ht="19.899999999999999" customHeight="1">
      <c r="B80" s="141"/>
      <c r="C80" s="142"/>
      <c r="D80" s="143" t="s">
        <v>137</v>
      </c>
      <c r="E80" s="144"/>
      <c r="F80" s="144"/>
      <c r="G80" s="144"/>
      <c r="H80" s="144"/>
      <c r="I80" s="144"/>
      <c r="J80" s="145">
        <f>J385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138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3" t="str">
        <f>E7</f>
        <v>Rekonstrukce hygienických prostor ISŠT, Benešov, Černoleská 1997</v>
      </c>
      <c r="F90" s="364"/>
      <c r="G90" s="364"/>
      <c r="H90" s="364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112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0" t="str">
        <f>E9</f>
        <v>05 - 5.NP - č. 526 - Koupelna typ B</v>
      </c>
      <c r="F92" s="365"/>
      <c r="G92" s="365"/>
      <c r="H92" s="36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Benešov, Černoleská 1997</v>
      </c>
      <c r="G94" s="37"/>
      <c r="H94" s="37"/>
      <c r="I94" s="30" t="s">
        <v>23</v>
      </c>
      <c r="J94" s="60" t="str">
        <f>IF(J12="","",J12)</f>
        <v>28. 6. 2024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E15</f>
        <v>Integrovaná střední škola technická</v>
      </c>
      <c r="G96" s="37"/>
      <c r="H96" s="37"/>
      <c r="I96" s="30" t="s">
        <v>32</v>
      </c>
      <c r="J96" s="33" t="str">
        <f>E21</f>
        <v>Ing. arch. Ondřej Lovíšek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30</v>
      </c>
      <c r="D97" s="37"/>
      <c r="E97" s="37"/>
      <c r="F97" s="28" t="str">
        <f>IF(E18="","",E18)</f>
        <v>Vyplň údaj</v>
      </c>
      <c r="G97" s="37"/>
      <c r="H97" s="37"/>
      <c r="I97" s="30" t="s">
        <v>35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139</v>
      </c>
      <c r="D99" s="150" t="s">
        <v>58</v>
      </c>
      <c r="E99" s="150" t="s">
        <v>54</v>
      </c>
      <c r="F99" s="150" t="s">
        <v>55</v>
      </c>
      <c r="G99" s="150" t="s">
        <v>140</v>
      </c>
      <c r="H99" s="150" t="s">
        <v>141</v>
      </c>
      <c r="I99" s="150" t="s">
        <v>142</v>
      </c>
      <c r="J99" s="150" t="s">
        <v>116</v>
      </c>
      <c r="K99" s="151" t="s">
        <v>143</v>
      </c>
      <c r="L99" s="152"/>
      <c r="M99" s="69" t="s">
        <v>19</v>
      </c>
      <c r="N99" s="70" t="s">
        <v>43</v>
      </c>
      <c r="O99" s="70" t="s">
        <v>144</v>
      </c>
      <c r="P99" s="70" t="s">
        <v>145</v>
      </c>
      <c r="Q99" s="70" t="s">
        <v>146</v>
      </c>
      <c r="R99" s="70" t="s">
        <v>147</v>
      </c>
      <c r="S99" s="70" t="s">
        <v>148</v>
      </c>
      <c r="T99" s="71" t="s">
        <v>149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150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P101+P171+P384</f>
        <v>0</v>
      </c>
      <c r="Q100" s="73"/>
      <c r="R100" s="155">
        <f>R101+R171+R384</f>
        <v>1.4276264886000001</v>
      </c>
      <c r="S100" s="73"/>
      <c r="T100" s="156">
        <f>T101+T171+T384</f>
        <v>2.4100949999999997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72</v>
      </c>
      <c r="AU100" s="18" t="s">
        <v>117</v>
      </c>
      <c r="BK100" s="157">
        <f>BK101+BK171+BK384</f>
        <v>0</v>
      </c>
    </row>
    <row r="101" spans="1:65" s="12" customFormat="1" ht="25.9" customHeight="1">
      <c r="B101" s="158"/>
      <c r="C101" s="159"/>
      <c r="D101" s="160" t="s">
        <v>72</v>
      </c>
      <c r="E101" s="161" t="s">
        <v>151</v>
      </c>
      <c r="F101" s="161" t="s">
        <v>152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P102+P122+P158</f>
        <v>0</v>
      </c>
      <c r="Q101" s="166"/>
      <c r="R101" s="167">
        <f>R102+R122+R158</f>
        <v>0.40355097000000006</v>
      </c>
      <c r="S101" s="166"/>
      <c r="T101" s="168">
        <f>T102+T122+T158</f>
        <v>2.2675169999999998</v>
      </c>
      <c r="AR101" s="169" t="s">
        <v>81</v>
      </c>
      <c r="AT101" s="170" t="s">
        <v>72</v>
      </c>
      <c r="AU101" s="170" t="s">
        <v>73</v>
      </c>
      <c r="AY101" s="169" t="s">
        <v>153</v>
      </c>
      <c r="BK101" s="171">
        <f>BK102+BK122+BK158</f>
        <v>0</v>
      </c>
    </row>
    <row r="102" spans="1:65" s="12" customFormat="1" ht="22.9" customHeight="1">
      <c r="B102" s="158"/>
      <c r="C102" s="159"/>
      <c r="D102" s="160" t="s">
        <v>72</v>
      </c>
      <c r="E102" s="172" t="s">
        <v>154</v>
      </c>
      <c r="F102" s="172" t="s">
        <v>155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SUM(P103:P121)</f>
        <v>0</v>
      </c>
      <c r="Q102" s="166"/>
      <c r="R102" s="167">
        <f>SUM(R103:R121)</f>
        <v>0.40303176000000007</v>
      </c>
      <c r="S102" s="166"/>
      <c r="T102" s="168">
        <f>SUM(T103:T121)</f>
        <v>0</v>
      </c>
      <c r="AR102" s="169" t="s">
        <v>81</v>
      </c>
      <c r="AT102" s="170" t="s">
        <v>72</v>
      </c>
      <c r="AU102" s="170" t="s">
        <v>81</v>
      </c>
      <c r="AY102" s="169" t="s">
        <v>153</v>
      </c>
      <c r="BK102" s="171">
        <f>SUM(BK103:BK121)</f>
        <v>0</v>
      </c>
    </row>
    <row r="103" spans="1:65" s="2" customFormat="1" ht="21.75" customHeight="1">
      <c r="A103" s="35"/>
      <c r="B103" s="36"/>
      <c r="C103" s="174" t="s">
        <v>81</v>
      </c>
      <c r="D103" s="174" t="s">
        <v>156</v>
      </c>
      <c r="E103" s="175" t="s">
        <v>157</v>
      </c>
      <c r="F103" s="176" t="s">
        <v>158</v>
      </c>
      <c r="G103" s="177" t="s">
        <v>159</v>
      </c>
      <c r="H103" s="178">
        <v>3</v>
      </c>
      <c r="I103" s="179"/>
      <c r="J103" s="180">
        <f>ROUND(I103*H103,2)</f>
        <v>0</v>
      </c>
      <c r="K103" s="176" t="s">
        <v>160</v>
      </c>
      <c r="L103" s="40"/>
      <c r="M103" s="181" t="s">
        <v>19</v>
      </c>
      <c r="N103" s="182" t="s">
        <v>44</v>
      </c>
      <c r="O103" s="65"/>
      <c r="P103" s="183">
        <f>O103*H103</f>
        <v>0</v>
      </c>
      <c r="Q103" s="183">
        <v>5.6000000000000001E-2</v>
      </c>
      <c r="R103" s="183">
        <f>Q103*H103</f>
        <v>0.16800000000000001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161</v>
      </c>
      <c r="AT103" s="185" t="s">
        <v>156</v>
      </c>
      <c r="AU103" s="185" t="s">
        <v>83</v>
      </c>
      <c r="AY103" s="18" t="s">
        <v>153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81</v>
      </c>
      <c r="BK103" s="186">
        <f>ROUND(I103*H103,2)</f>
        <v>0</v>
      </c>
      <c r="BL103" s="18" t="s">
        <v>161</v>
      </c>
      <c r="BM103" s="185" t="s">
        <v>808</v>
      </c>
    </row>
    <row r="104" spans="1:65" s="2" customFormat="1" ht="11.25">
      <c r="A104" s="35"/>
      <c r="B104" s="36"/>
      <c r="C104" s="37"/>
      <c r="D104" s="187" t="s">
        <v>163</v>
      </c>
      <c r="E104" s="37"/>
      <c r="F104" s="188" t="s">
        <v>164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83</v>
      </c>
    </row>
    <row r="105" spans="1:65" s="13" customFormat="1" ht="11.25">
      <c r="B105" s="192"/>
      <c r="C105" s="193"/>
      <c r="D105" s="194" t="s">
        <v>165</v>
      </c>
      <c r="E105" s="195" t="s">
        <v>19</v>
      </c>
      <c r="F105" s="196" t="s">
        <v>166</v>
      </c>
      <c r="G105" s="193"/>
      <c r="H105" s="197">
        <v>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165</v>
      </c>
      <c r="AU105" s="203" t="s">
        <v>83</v>
      </c>
      <c r="AV105" s="13" t="s">
        <v>83</v>
      </c>
      <c r="AW105" s="13" t="s">
        <v>34</v>
      </c>
      <c r="AX105" s="13" t="s">
        <v>81</v>
      </c>
      <c r="AY105" s="203" t="s">
        <v>153</v>
      </c>
    </row>
    <row r="106" spans="1:65" s="2" customFormat="1" ht="24.2" customHeight="1">
      <c r="A106" s="35"/>
      <c r="B106" s="36"/>
      <c r="C106" s="174" t="s">
        <v>83</v>
      </c>
      <c r="D106" s="174" t="s">
        <v>156</v>
      </c>
      <c r="E106" s="175" t="s">
        <v>167</v>
      </c>
      <c r="F106" s="176" t="s">
        <v>168</v>
      </c>
      <c r="G106" s="177" t="s">
        <v>159</v>
      </c>
      <c r="H106" s="178">
        <v>3.3769999999999998</v>
      </c>
      <c r="I106" s="179"/>
      <c r="J106" s="180">
        <f>ROUND(I106*H106,2)</f>
        <v>0</v>
      </c>
      <c r="K106" s="176" t="s">
        <v>160</v>
      </c>
      <c r="L106" s="40"/>
      <c r="M106" s="181" t="s">
        <v>19</v>
      </c>
      <c r="N106" s="182" t="s">
        <v>44</v>
      </c>
      <c r="O106" s="65"/>
      <c r="P106" s="183">
        <f>O106*H106</f>
        <v>0</v>
      </c>
      <c r="Q106" s="183">
        <v>2.5999999999999998E-4</v>
      </c>
      <c r="R106" s="183">
        <f>Q106*H106</f>
        <v>8.7801999999999986E-4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161</v>
      </c>
      <c r="AT106" s="185" t="s">
        <v>156</v>
      </c>
      <c r="AU106" s="185" t="s">
        <v>83</v>
      </c>
      <c r="AY106" s="18" t="s">
        <v>153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81</v>
      </c>
      <c r="BK106" s="186">
        <f>ROUND(I106*H106,2)</f>
        <v>0</v>
      </c>
      <c r="BL106" s="18" t="s">
        <v>161</v>
      </c>
      <c r="BM106" s="185" t="s">
        <v>809</v>
      </c>
    </row>
    <row r="107" spans="1:65" s="2" customFormat="1" ht="11.25">
      <c r="A107" s="35"/>
      <c r="B107" s="36"/>
      <c r="C107" s="37"/>
      <c r="D107" s="187" t="s">
        <v>163</v>
      </c>
      <c r="E107" s="37"/>
      <c r="F107" s="188" t="s">
        <v>170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83</v>
      </c>
    </row>
    <row r="108" spans="1:65" s="13" customFormat="1" ht="11.25">
      <c r="B108" s="192"/>
      <c r="C108" s="193"/>
      <c r="D108" s="194" t="s">
        <v>165</v>
      </c>
      <c r="E108" s="195" t="s">
        <v>19</v>
      </c>
      <c r="F108" s="196" t="s">
        <v>810</v>
      </c>
      <c r="G108" s="193"/>
      <c r="H108" s="197">
        <v>1.1639999999999999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165</v>
      </c>
      <c r="AU108" s="203" t="s">
        <v>83</v>
      </c>
      <c r="AV108" s="13" t="s">
        <v>83</v>
      </c>
      <c r="AW108" s="13" t="s">
        <v>34</v>
      </c>
      <c r="AX108" s="13" t="s">
        <v>73</v>
      </c>
      <c r="AY108" s="203" t="s">
        <v>153</v>
      </c>
    </row>
    <row r="109" spans="1:65" s="13" customFormat="1" ht="11.25">
      <c r="B109" s="192"/>
      <c r="C109" s="193"/>
      <c r="D109" s="194" t="s">
        <v>165</v>
      </c>
      <c r="E109" s="195" t="s">
        <v>19</v>
      </c>
      <c r="F109" s="196" t="s">
        <v>811</v>
      </c>
      <c r="G109" s="193"/>
      <c r="H109" s="197">
        <v>1.278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165</v>
      </c>
      <c r="AU109" s="203" t="s">
        <v>83</v>
      </c>
      <c r="AV109" s="13" t="s">
        <v>83</v>
      </c>
      <c r="AW109" s="13" t="s">
        <v>34</v>
      </c>
      <c r="AX109" s="13" t="s">
        <v>73</v>
      </c>
      <c r="AY109" s="203" t="s">
        <v>153</v>
      </c>
    </row>
    <row r="110" spans="1:65" s="13" customFormat="1" ht="11.25">
      <c r="B110" s="192"/>
      <c r="C110" s="193"/>
      <c r="D110" s="194" t="s">
        <v>165</v>
      </c>
      <c r="E110" s="195" t="s">
        <v>19</v>
      </c>
      <c r="F110" s="196" t="s">
        <v>812</v>
      </c>
      <c r="G110" s="193"/>
      <c r="H110" s="197">
        <v>0.93500000000000005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165</v>
      </c>
      <c r="AU110" s="203" t="s">
        <v>83</v>
      </c>
      <c r="AV110" s="13" t="s">
        <v>83</v>
      </c>
      <c r="AW110" s="13" t="s">
        <v>34</v>
      </c>
      <c r="AX110" s="13" t="s">
        <v>73</v>
      </c>
      <c r="AY110" s="203" t="s">
        <v>153</v>
      </c>
    </row>
    <row r="111" spans="1:65" s="14" customFormat="1" ht="11.25">
      <c r="B111" s="204"/>
      <c r="C111" s="205"/>
      <c r="D111" s="194" t="s">
        <v>165</v>
      </c>
      <c r="E111" s="206" t="s">
        <v>19</v>
      </c>
      <c r="F111" s="207" t="s">
        <v>184</v>
      </c>
      <c r="G111" s="205"/>
      <c r="H111" s="208">
        <v>3.3769999999999998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83</v>
      </c>
      <c r="AV111" s="14" t="s">
        <v>161</v>
      </c>
      <c r="AW111" s="14" t="s">
        <v>34</v>
      </c>
      <c r="AX111" s="14" t="s">
        <v>81</v>
      </c>
      <c r="AY111" s="214" t="s">
        <v>153</v>
      </c>
    </row>
    <row r="112" spans="1:65" s="2" customFormat="1" ht="49.15" customHeight="1">
      <c r="A112" s="35"/>
      <c r="B112" s="36"/>
      <c r="C112" s="174" t="s">
        <v>172</v>
      </c>
      <c r="D112" s="174" t="s">
        <v>156</v>
      </c>
      <c r="E112" s="175" t="s">
        <v>173</v>
      </c>
      <c r="F112" s="176" t="s">
        <v>174</v>
      </c>
      <c r="G112" s="177" t="s">
        <v>159</v>
      </c>
      <c r="H112" s="178">
        <v>3.3769999999999998</v>
      </c>
      <c r="I112" s="179"/>
      <c r="J112" s="180">
        <f>ROUND(I112*H112,2)</f>
        <v>0</v>
      </c>
      <c r="K112" s="176" t="s">
        <v>160</v>
      </c>
      <c r="L112" s="40"/>
      <c r="M112" s="181" t="s">
        <v>19</v>
      </c>
      <c r="N112" s="182" t="s">
        <v>44</v>
      </c>
      <c r="O112" s="65"/>
      <c r="P112" s="183">
        <f>O112*H112</f>
        <v>0</v>
      </c>
      <c r="Q112" s="183">
        <v>1.8380000000000001E-2</v>
      </c>
      <c r="R112" s="183">
        <f>Q112*H112</f>
        <v>6.2069260000000001E-2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156</v>
      </c>
      <c r="AU112" s="185" t="s">
        <v>83</v>
      </c>
      <c r="AY112" s="18" t="s">
        <v>153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81</v>
      </c>
      <c r="BK112" s="186">
        <f>ROUND(I112*H112,2)</f>
        <v>0</v>
      </c>
      <c r="BL112" s="18" t="s">
        <v>161</v>
      </c>
      <c r="BM112" s="185" t="s">
        <v>813</v>
      </c>
    </row>
    <row r="113" spans="1:65" s="2" customFormat="1" ht="11.25">
      <c r="A113" s="35"/>
      <c r="B113" s="36"/>
      <c r="C113" s="37"/>
      <c r="D113" s="187" t="s">
        <v>163</v>
      </c>
      <c r="E113" s="37"/>
      <c r="F113" s="188" t="s">
        <v>176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83</v>
      </c>
    </row>
    <row r="114" spans="1:65" s="2" customFormat="1" ht="24.2" customHeight="1">
      <c r="A114" s="35"/>
      <c r="B114" s="36"/>
      <c r="C114" s="174" t="s">
        <v>161</v>
      </c>
      <c r="D114" s="174" t="s">
        <v>156</v>
      </c>
      <c r="E114" s="175" t="s">
        <v>177</v>
      </c>
      <c r="F114" s="176" t="s">
        <v>178</v>
      </c>
      <c r="G114" s="177" t="s">
        <v>159</v>
      </c>
      <c r="H114" s="178">
        <v>9.2319999999999993</v>
      </c>
      <c r="I114" s="179"/>
      <c r="J114" s="180">
        <f>ROUND(I114*H114,2)</f>
        <v>0</v>
      </c>
      <c r="K114" s="176" t="s">
        <v>160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2.5999999999999998E-4</v>
      </c>
      <c r="R114" s="183">
        <f>Q114*H114</f>
        <v>2.4003199999999996E-3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161</v>
      </c>
      <c r="AT114" s="185" t="s">
        <v>156</v>
      </c>
      <c r="AU114" s="185" t="s">
        <v>83</v>
      </c>
      <c r="AY114" s="18" t="s">
        <v>153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161</v>
      </c>
      <c r="BM114" s="185" t="s">
        <v>814</v>
      </c>
    </row>
    <row r="115" spans="1:65" s="2" customFormat="1" ht="11.25">
      <c r="A115" s="35"/>
      <c r="B115" s="36"/>
      <c r="C115" s="37"/>
      <c r="D115" s="187" t="s">
        <v>163</v>
      </c>
      <c r="E115" s="37"/>
      <c r="F115" s="188" t="s">
        <v>180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13" customFormat="1" ht="11.25">
      <c r="B116" s="192"/>
      <c r="C116" s="193"/>
      <c r="D116" s="194" t="s">
        <v>165</v>
      </c>
      <c r="E116" s="195" t="s">
        <v>19</v>
      </c>
      <c r="F116" s="196" t="s">
        <v>815</v>
      </c>
      <c r="G116" s="193"/>
      <c r="H116" s="197">
        <v>3.0910000000000002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165</v>
      </c>
      <c r="AU116" s="203" t="s">
        <v>83</v>
      </c>
      <c r="AV116" s="13" t="s">
        <v>83</v>
      </c>
      <c r="AW116" s="13" t="s">
        <v>34</v>
      </c>
      <c r="AX116" s="13" t="s">
        <v>73</v>
      </c>
      <c r="AY116" s="203" t="s">
        <v>153</v>
      </c>
    </row>
    <row r="117" spans="1:65" s="13" customFormat="1" ht="11.25">
      <c r="B117" s="192"/>
      <c r="C117" s="193"/>
      <c r="D117" s="194" t="s">
        <v>165</v>
      </c>
      <c r="E117" s="195" t="s">
        <v>19</v>
      </c>
      <c r="F117" s="196" t="s">
        <v>816</v>
      </c>
      <c r="G117" s="193"/>
      <c r="H117" s="197">
        <v>2.5059999999999998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165</v>
      </c>
      <c r="AU117" s="203" t="s">
        <v>83</v>
      </c>
      <c r="AV117" s="13" t="s">
        <v>83</v>
      </c>
      <c r="AW117" s="13" t="s">
        <v>34</v>
      </c>
      <c r="AX117" s="13" t="s">
        <v>73</v>
      </c>
      <c r="AY117" s="203" t="s">
        <v>153</v>
      </c>
    </row>
    <row r="118" spans="1:65" s="13" customFormat="1" ht="11.25">
      <c r="B118" s="192"/>
      <c r="C118" s="193"/>
      <c r="D118" s="194" t="s">
        <v>165</v>
      </c>
      <c r="E118" s="195" t="s">
        <v>19</v>
      </c>
      <c r="F118" s="196" t="s">
        <v>817</v>
      </c>
      <c r="G118" s="193"/>
      <c r="H118" s="197">
        <v>3.6349999999999998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165</v>
      </c>
      <c r="AU118" s="203" t="s">
        <v>83</v>
      </c>
      <c r="AV118" s="13" t="s">
        <v>83</v>
      </c>
      <c r="AW118" s="13" t="s">
        <v>34</v>
      </c>
      <c r="AX118" s="13" t="s">
        <v>73</v>
      </c>
      <c r="AY118" s="203" t="s">
        <v>153</v>
      </c>
    </row>
    <row r="119" spans="1:65" s="14" customFormat="1" ht="11.25">
      <c r="B119" s="204"/>
      <c r="C119" s="205"/>
      <c r="D119" s="194" t="s">
        <v>165</v>
      </c>
      <c r="E119" s="206" t="s">
        <v>19</v>
      </c>
      <c r="F119" s="207" t="s">
        <v>184</v>
      </c>
      <c r="G119" s="205"/>
      <c r="H119" s="208">
        <v>9.2319999999999993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83</v>
      </c>
      <c r="AV119" s="14" t="s">
        <v>161</v>
      </c>
      <c r="AW119" s="14" t="s">
        <v>34</v>
      </c>
      <c r="AX119" s="14" t="s">
        <v>81</v>
      </c>
      <c r="AY119" s="214" t="s">
        <v>153</v>
      </c>
    </row>
    <row r="120" spans="1:65" s="2" customFormat="1" ht="44.25" customHeight="1">
      <c r="A120" s="35"/>
      <c r="B120" s="36"/>
      <c r="C120" s="174" t="s">
        <v>185</v>
      </c>
      <c r="D120" s="174" t="s">
        <v>156</v>
      </c>
      <c r="E120" s="175" t="s">
        <v>186</v>
      </c>
      <c r="F120" s="176" t="s">
        <v>187</v>
      </c>
      <c r="G120" s="177" t="s">
        <v>159</v>
      </c>
      <c r="H120" s="178">
        <v>9.2319999999999993</v>
      </c>
      <c r="I120" s="179"/>
      <c r="J120" s="180">
        <f>ROUND(I120*H120,2)</f>
        <v>0</v>
      </c>
      <c r="K120" s="176" t="s">
        <v>160</v>
      </c>
      <c r="L120" s="40"/>
      <c r="M120" s="181" t="s">
        <v>19</v>
      </c>
      <c r="N120" s="182" t="s">
        <v>44</v>
      </c>
      <c r="O120" s="65"/>
      <c r="P120" s="183">
        <f>O120*H120</f>
        <v>0</v>
      </c>
      <c r="Q120" s="183">
        <v>1.8380000000000001E-2</v>
      </c>
      <c r="R120" s="183">
        <f>Q120*H120</f>
        <v>0.16968416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161</v>
      </c>
      <c r="AT120" s="185" t="s">
        <v>156</v>
      </c>
      <c r="AU120" s="185" t="s">
        <v>83</v>
      </c>
      <c r="AY120" s="18" t="s">
        <v>153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81</v>
      </c>
      <c r="BK120" s="186">
        <f>ROUND(I120*H120,2)</f>
        <v>0</v>
      </c>
      <c r="BL120" s="18" t="s">
        <v>161</v>
      </c>
      <c r="BM120" s="185" t="s">
        <v>818</v>
      </c>
    </row>
    <row r="121" spans="1:65" s="2" customFormat="1" ht="11.25">
      <c r="A121" s="35"/>
      <c r="B121" s="36"/>
      <c r="C121" s="37"/>
      <c r="D121" s="187" t="s">
        <v>163</v>
      </c>
      <c r="E121" s="37"/>
      <c r="F121" s="188" t="s">
        <v>189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163</v>
      </c>
      <c r="AU121" s="18" t="s">
        <v>83</v>
      </c>
    </row>
    <row r="122" spans="1:65" s="12" customFormat="1" ht="22.9" customHeight="1">
      <c r="B122" s="158"/>
      <c r="C122" s="159"/>
      <c r="D122" s="160" t="s">
        <v>72</v>
      </c>
      <c r="E122" s="172" t="s">
        <v>190</v>
      </c>
      <c r="F122" s="172" t="s">
        <v>191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SUM(P123:P157)</f>
        <v>0</v>
      </c>
      <c r="Q122" s="166"/>
      <c r="R122" s="167">
        <f>SUM(R123:R157)</f>
        <v>5.1920999999999998E-4</v>
      </c>
      <c r="S122" s="166"/>
      <c r="T122" s="168">
        <f>SUM(T123:T157)</f>
        <v>2.2675169999999998</v>
      </c>
      <c r="AR122" s="169" t="s">
        <v>81</v>
      </c>
      <c r="AT122" s="170" t="s">
        <v>72</v>
      </c>
      <c r="AU122" s="170" t="s">
        <v>81</v>
      </c>
      <c r="AY122" s="169" t="s">
        <v>153</v>
      </c>
      <c r="BK122" s="171">
        <f>SUM(BK123:BK157)</f>
        <v>0</v>
      </c>
    </row>
    <row r="123" spans="1:65" s="2" customFormat="1" ht="37.9" customHeight="1">
      <c r="A123" s="35"/>
      <c r="B123" s="36"/>
      <c r="C123" s="174" t="s">
        <v>154</v>
      </c>
      <c r="D123" s="174" t="s">
        <v>156</v>
      </c>
      <c r="E123" s="175" t="s">
        <v>192</v>
      </c>
      <c r="F123" s="176" t="s">
        <v>193</v>
      </c>
      <c r="G123" s="177" t="s">
        <v>159</v>
      </c>
      <c r="H123" s="178">
        <v>3.9169999999999998</v>
      </c>
      <c r="I123" s="179"/>
      <c r="J123" s="180">
        <f>ROUND(I123*H123,2)</f>
        <v>0</v>
      </c>
      <c r="K123" s="176" t="s">
        <v>160</v>
      </c>
      <c r="L123" s="40"/>
      <c r="M123" s="181" t="s">
        <v>19</v>
      </c>
      <c r="N123" s="182" t="s">
        <v>44</v>
      </c>
      <c r="O123" s="65"/>
      <c r="P123" s="183">
        <f>O123*H123</f>
        <v>0</v>
      </c>
      <c r="Q123" s="183">
        <v>1.2999999999999999E-4</v>
      </c>
      <c r="R123" s="183">
        <f>Q123*H123</f>
        <v>5.0920999999999996E-4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161</v>
      </c>
      <c r="AT123" s="185" t="s">
        <v>156</v>
      </c>
      <c r="AU123" s="185" t="s">
        <v>83</v>
      </c>
      <c r="AY123" s="18" t="s">
        <v>153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161</v>
      </c>
      <c r="BM123" s="185" t="s">
        <v>819</v>
      </c>
    </row>
    <row r="124" spans="1:65" s="2" customFormat="1" ht="11.25">
      <c r="A124" s="35"/>
      <c r="B124" s="36"/>
      <c r="C124" s="37"/>
      <c r="D124" s="187" t="s">
        <v>163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83</v>
      </c>
    </row>
    <row r="125" spans="1:65" s="2" customFormat="1" ht="44.25" customHeight="1">
      <c r="A125" s="35"/>
      <c r="B125" s="36"/>
      <c r="C125" s="174" t="s">
        <v>196</v>
      </c>
      <c r="D125" s="174" t="s">
        <v>156</v>
      </c>
      <c r="E125" s="175" t="s">
        <v>197</v>
      </c>
      <c r="F125" s="176" t="s">
        <v>198</v>
      </c>
      <c r="G125" s="177" t="s">
        <v>159</v>
      </c>
      <c r="H125" s="178">
        <v>3.9169999999999998</v>
      </c>
      <c r="I125" s="179"/>
      <c r="J125" s="180">
        <f>ROUND(I125*H125,2)</f>
        <v>0</v>
      </c>
      <c r="K125" s="176" t="s">
        <v>160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5.7000000000000002E-2</v>
      </c>
      <c r="T125" s="184">
        <f>S125*H125</f>
        <v>0.223269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161</v>
      </c>
      <c r="AT125" s="185" t="s">
        <v>156</v>
      </c>
      <c r="AU125" s="185" t="s">
        <v>83</v>
      </c>
      <c r="AY125" s="18" t="s">
        <v>153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161</v>
      </c>
      <c r="BM125" s="185" t="s">
        <v>820</v>
      </c>
    </row>
    <row r="126" spans="1:65" s="2" customFormat="1" ht="11.25">
      <c r="A126" s="35"/>
      <c r="B126" s="36"/>
      <c r="C126" s="37"/>
      <c r="D126" s="187" t="s">
        <v>163</v>
      </c>
      <c r="E126" s="37"/>
      <c r="F126" s="188" t="s">
        <v>200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83</v>
      </c>
    </row>
    <row r="127" spans="1:65" s="13" customFormat="1" ht="11.25">
      <c r="B127" s="192"/>
      <c r="C127" s="193"/>
      <c r="D127" s="194" t="s">
        <v>165</v>
      </c>
      <c r="E127" s="195" t="s">
        <v>19</v>
      </c>
      <c r="F127" s="196" t="s">
        <v>810</v>
      </c>
      <c r="G127" s="193"/>
      <c r="H127" s="197">
        <v>1.1639999999999999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165</v>
      </c>
      <c r="AU127" s="203" t="s">
        <v>83</v>
      </c>
      <c r="AV127" s="13" t="s">
        <v>83</v>
      </c>
      <c r="AW127" s="13" t="s">
        <v>34</v>
      </c>
      <c r="AX127" s="13" t="s">
        <v>73</v>
      </c>
      <c r="AY127" s="203" t="s">
        <v>153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821</v>
      </c>
      <c r="G128" s="193"/>
      <c r="H128" s="197">
        <v>1.8180000000000001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73</v>
      </c>
      <c r="AY128" s="203" t="s">
        <v>153</v>
      </c>
    </row>
    <row r="129" spans="1:65" s="13" customFormat="1" ht="11.25">
      <c r="B129" s="192"/>
      <c r="C129" s="193"/>
      <c r="D129" s="194" t="s">
        <v>165</v>
      </c>
      <c r="E129" s="195" t="s">
        <v>19</v>
      </c>
      <c r="F129" s="196" t="s">
        <v>812</v>
      </c>
      <c r="G129" s="193"/>
      <c r="H129" s="197">
        <v>0.93500000000000005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165</v>
      </c>
      <c r="AU129" s="203" t="s">
        <v>83</v>
      </c>
      <c r="AV129" s="13" t="s">
        <v>83</v>
      </c>
      <c r="AW129" s="13" t="s">
        <v>34</v>
      </c>
      <c r="AX129" s="13" t="s">
        <v>73</v>
      </c>
      <c r="AY129" s="203" t="s">
        <v>153</v>
      </c>
    </row>
    <row r="130" spans="1:65" s="14" customFormat="1" ht="11.25">
      <c r="B130" s="204"/>
      <c r="C130" s="205"/>
      <c r="D130" s="194" t="s">
        <v>165</v>
      </c>
      <c r="E130" s="206" t="s">
        <v>19</v>
      </c>
      <c r="F130" s="207" t="s">
        <v>184</v>
      </c>
      <c r="G130" s="205"/>
      <c r="H130" s="208">
        <v>3.9170000000000003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83</v>
      </c>
      <c r="AV130" s="14" t="s">
        <v>161</v>
      </c>
      <c r="AW130" s="14" t="s">
        <v>34</v>
      </c>
      <c r="AX130" s="14" t="s">
        <v>81</v>
      </c>
      <c r="AY130" s="214" t="s">
        <v>153</v>
      </c>
    </row>
    <row r="131" spans="1:65" s="2" customFormat="1" ht="24.2" customHeight="1">
      <c r="A131" s="35"/>
      <c r="B131" s="36"/>
      <c r="C131" s="174" t="s">
        <v>202</v>
      </c>
      <c r="D131" s="174" t="s">
        <v>156</v>
      </c>
      <c r="E131" s="175" t="s">
        <v>203</v>
      </c>
      <c r="F131" s="176" t="s">
        <v>204</v>
      </c>
      <c r="G131" s="177" t="s">
        <v>205</v>
      </c>
      <c r="H131" s="178">
        <v>18</v>
      </c>
      <c r="I131" s="179"/>
      <c r="J131" s="180">
        <f>ROUND(I131*H131,2)</f>
        <v>0</v>
      </c>
      <c r="K131" s="176" t="s">
        <v>206</v>
      </c>
      <c r="L131" s="40"/>
      <c r="M131" s="181" t="s">
        <v>19</v>
      </c>
      <c r="N131" s="182" t="s">
        <v>44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6.4999999999999997E-3</v>
      </c>
      <c r="T131" s="184">
        <f>S131*H131</f>
        <v>0.11699999999999999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161</v>
      </c>
      <c r="AT131" s="185" t="s">
        <v>156</v>
      </c>
      <c r="AU131" s="185" t="s">
        <v>83</v>
      </c>
      <c r="AY131" s="18" t="s">
        <v>153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81</v>
      </c>
      <c r="BK131" s="186">
        <f>ROUND(I131*H131,2)</f>
        <v>0</v>
      </c>
      <c r="BL131" s="18" t="s">
        <v>161</v>
      </c>
      <c r="BM131" s="185" t="s">
        <v>822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823</v>
      </c>
      <c r="G132" s="193"/>
      <c r="H132" s="197">
        <v>18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81</v>
      </c>
      <c r="AY132" s="203" t="s">
        <v>153</v>
      </c>
    </row>
    <row r="133" spans="1:65" s="2" customFormat="1" ht="55.5" customHeight="1">
      <c r="A133" s="35"/>
      <c r="B133" s="36"/>
      <c r="C133" s="174" t="s">
        <v>190</v>
      </c>
      <c r="D133" s="174" t="s">
        <v>156</v>
      </c>
      <c r="E133" s="175" t="s">
        <v>209</v>
      </c>
      <c r="F133" s="176" t="s">
        <v>210</v>
      </c>
      <c r="G133" s="177" t="s">
        <v>211</v>
      </c>
      <c r="H133" s="178">
        <v>2</v>
      </c>
      <c r="I133" s="179"/>
      <c r="J133" s="180">
        <f>ROUND(I133*H133,2)</f>
        <v>0</v>
      </c>
      <c r="K133" s="176" t="s">
        <v>160</v>
      </c>
      <c r="L133" s="40"/>
      <c r="M133" s="181" t="s">
        <v>19</v>
      </c>
      <c r="N133" s="182" t="s">
        <v>44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2.5000000000000001E-2</v>
      </c>
      <c r="T133" s="184">
        <f>S133*H133</f>
        <v>0.05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212</v>
      </c>
      <c r="AT133" s="185" t="s">
        <v>156</v>
      </c>
      <c r="AU133" s="185" t="s">
        <v>83</v>
      </c>
      <c r="AY133" s="18" t="s">
        <v>153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81</v>
      </c>
      <c r="BK133" s="186">
        <f>ROUND(I133*H133,2)</f>
        <v>0</v>
      </c>
      <c r="BL133" s="18" t="s">
        <v>212</v>
      </c>
      <c r="BM133" s="185" t="s">
        <v>824</v>
      </c>
    </row>
    <row r="134" spans="1:65" s="2" customFormat="1" ht="11.25">
      <c r="A134" s="35"/>
      <c r="B134" s="36"/>
      <c r="C134" s="37"/>
      <c r="D134" s="187" t="s">
        <v>163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83</v>
      </c>
    </row>
    <row r="135" spans="1:65" s="13" customFormat="1" ht="11.25">
      <c r="B135" s="192"/>
      <c r="C135" s="193"/>
      <c r="D135" s="194" t="s">
        <v>165</v>
      </c>
      <c r="E135" s="195" t="s">
        <v>19</v>
      </c>
      <c r="F135" s="196" t="s">
        <v>825</v>
      </c>
      <c r="G135" s="193"/>
      <c r="H135" s="197">
        <v>2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165</v>
      </c>
      <c r="AU135" s="203" t="s">
        <v>83</v>
      </c>
      <c r="AV135" s="13" t="s">
        <v>83</v>
      </c>
      <c r="AW135" s="13" t="s">
        <v>34</v>
      </c>
      <c r="AX135" s="13" t="s">
        <v>81</v>
      </c>
      <c r="AY135" s="203" t="s">
        <v>153</v>
      </c>
    </row>
    <row r="136" spans="1:65" s="2" customFormat="1" ht="37.9" customHeight="1">
      <c r="A136" s="35"/>
      <c r="B136" s="36"/>
      <c r="C136" s="174" t="s">
        <v>216</v>
      </c>
      <c r="D136" s="174" t="s">
        <v>156</v>
      </c>
      <c r="E136" s="175" t="s">
        <v>217</v>
      </c>
      <c r="F136" s="176" t="s">
        <v>218</v>
      </c>
      <c r="G136" s="177" t="s">
        <v>159</v>
      </c>
      <c r="H136" s="178">
        <v>17.841999999999999</v>
      </c>
      <c r="I136" s="179"/>
      <c r="J136" s="180">
        <f>ROUND(I136*H136,2)</f>
        <v>0</v>
      </c>
      <c r="K136" s="176" t="s">
        <v>160</v>
      </c>
      <c r="L136" s="40"/>
      <c r="M136" s="181" t="s">
        <v>19</v>
      </c>
      <c r="N136" s="182" t="s">
        <v>44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6.8000000000000005E-2</v>
      </c>
      <c r="T136" s="184">
        <f>S136*H136</f>
        <v>1.2132560000000001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161</v>
      </c>
      <c r="AT136" s="185" t="s">
        <v>156</v>
      </c>
      <c r="AU136" s="185" t="s">
        <v>83</v>
      </c>
      <c r="AY136" s="18" t="s">
        <v>153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81</v>
      </c>
      <c r="BK136" s="186">
        <f>ROUND(I136*H136,2)</f>
        <v>0</v>
      </c>
      <c r="BL136" s="18" t="s">
        <v>161</v>
      </c>
      <c r="BM136" s="185" t="s">
        <v>826</v>
      </c>
    </row>
    <row r="137" spans="1:65" s="2" customFormat="1" ht="11.25">
      <c r="A137" s="35"/>
      <c r="B137" s="36"/>
      <c r="C137" s="37"/>
      <c r="D137" s="187" t="s">
        <v>163</v>
      </c>
      <c r="E137" s="37"/>
      <c r="F137" s="188" t="s">
        <v>220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163</v>
      </c>
      <c r="AU137" s="18" t="s">
        <v>83</v>
      </c>
    </row>
    <row r="138" spans="1:65" s="13" customFormat="1" ht="11.25">
      <c r="B138" s="192"/>
      <c r="C138" s="193"/>
      <c r="D138" s="194" t="s">
        <v>165</v>
      </c>
      <c r="E138" s="195" t="s">
        <v>19</v>
      </c>
      <c r="F138" s="196" t="s">
        <v>827</v>
      </c>
      <c r="G138" s="193"/>
      <c r="H138" s="197">
        <v>4.6820000000000004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165</v>
      </c>
      <c r="AU138" s="203" t="s">
        <v>83</v>
      </c>
      <c r="AV138" s="13" t="s">
        <v>83</v>
      </c>
      <c r="AW138" s="13" t="s">
        <v>34</v>
      </c>
      <c r="AX138" s="13" t="s">
        <v>73</v>
      </c>
      <c r="AY138" s="203" t="s">
        <v>153</v>
      </c>
    </row>
    <row r="139" spans="1:65" s="13" customFormat="1" ht="11.25">
      <c r="B139" s="192"/>
      <c r="C139" s="193"/>
      <c r="D139" s="194" t="s">
        <v>165</v>
      </c>
      <c r="E139" s="195" t="s">
        <v>19</v>
      </c>
      <c r="F139" s="196" t="s">
        <v>828</v>
      </c>
      <c r="G139" s="193"/>
      <c r="H139" s="197">
        <v>8.08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165</v>
      </c>
      <c r="AU139" s="203" t="s">
        <v>83</v>
      </c>
      <c r="AV139" s="13" t="s">
        <v>83</v>
      </c>
      <c r="AW139" s="13" t="s">
        <v>34</v>
      </c>
      <c r="AX139" s="13" t="s">
        <v>73</v>
      </c>
      <c r="AY139" s="203" t="s">
        <v>153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829</v>
      </c>
      <c r="G140" s="193"/>
      <c r="H140" s="197">
        <v>5.08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4" customFormat="1" ht="11.25">
      <c r="B141" s="204"/>
      <c r="C141" s="205"/>
      <c r="D141" s="194" t="s">
        <v>165</v>
      </c>
      <c r="E141" s="206" t="s">
        <v>19</v>
      </c>
      <c r="F141" s="207" t="s">
        <v>184</v>
      </c>
      <c r="G141" s="205"/>
      <c r="H141" s="208">
        <v>17.841999999999999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165</v>
      </c>
      <c r="AU141" s="214" t="s">
        <v>83</v>
      </c>
      <c r="AV141" s="14" t="s">
        <v>161</v>
      </c>
      <c r="AW141" s="14" t="s">
        <v>34</v>
      </c>
      <c r="AX141" s="14" t="s">
        <v>81</v>
      </c>
      <c r="AY141" s="214" t="s">
        <v>153</v>
      </c>
    </row>
    <row r="142" spans="1:65" s="2" customFormat="1" ht="33" customHeight="1">
      <c r="A142" s="35"/>
      <c r="B142" s="36"/>
      <c r="C142" s="174" t="s">
        <v>224</v>
      </c>
      <c r="D142" s="174" t="s">
        <v>156</v>
      </c>
      <c r="E142" s="175" t="s">
        <v>225</v>
      </c>
      <c r="F142" s="176" t="s">
        <v>226</v>
      </c>
      <c r="G142" s="177" t="s">
        <v>159</v>
      </c>
      <c r="H142" s="178">
        <v>3.3769999999999998</v>
      </c>
      <c r="I142" s="179"/>
      <c r="J142" s="180">
        <f>ROUND(I142*H142,2)</f>
        <v>0</v>
      </c>
      <c r="K142" s="176" t="s">
        <v>160</v>
      </c>
      <c r="L142" s="40"/>
      <c r="M142" s="181" t="s">
        <v>19</v>
      </c>
      <c r="N142" s="182" t="s">
        <v>44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0.05</v>
      </c>
      <c r="T142" s="184">
        <f>S142*H142</f>
        <v>0.16885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161</v>
      </c>
      <c r="AT142" s="185" t="s">
        <v>156</v>
      </c>
      <c r="AU142" s="185" t="s">
        <v>83</v>
      </c>
      <c r="AY142" s="18" t="s">
        <v>153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81</v>
      </c>
      <c r="BK142" s="186">
        <f>ROUND(I142*H142,2)</f>
        <v>0</v>
      </c>
      <c r="BL142" s="18" t="s">
        <v>161</v>
      </c>
      <c r="BM142" s="185" t="s">
        <v>830</v>
      </c>
    </row>
    <row r="143" spans="1:65" s="2" customFormat="1" ht="11.25">
      <c r="A143" s="35"/>
      <c r="B143" s="36"/>
      <c r="C143" s="37"/>
      <c r="D143" s="187" t="s">
        <v>163</v>
      </c>
      <c r="E143" s="37"/>
      <c r="F143" s="188" t="s">
        <v>228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83</v>
      </c>
    </row>
    <row r="144" spans="1:65" s="13" customFormat="1" ht="11.25">
      <c r="B144" s="192"/>
      <c r="C144" s="193"/>
      <c r="D144" s="194" t="s">
        <v>165</v>
      </c>
      <c r="E144" s="195" t="s">
        <v>19</v>
      </c>
      <c r="F144" s="196" t="s">
        <v>810</v>
      </c>
      <c r="G144" s="193"/>
      <c r="H144" s="197">
        <v>1.1639999999999999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165</v>
      </c>
      <c r="AU144" s="203" t="s">
        <v>83</v>
      </c>
      <c r="AV144" s="13" t="s">
        <v>83</v>
      </c>
      <c r="AW144" s="13" t="s">
        <v>34</v>
      </c>
      <c r="AX144" s="13" t="s">
        <v>73</v>
      </c>
      <c r="AY144" s="203" t="s">
        <v>153</v>
      </c>
    </row>
    <row r="145" spans="1:65" s="13" customFormat="1" ht="11.25">
      <c r="B145" s="192"/>
      <c r="C145" s="193"/>
      <c r="D145" s="194" t="s">
        <v>165</v>
      </c>
      <c r="E145" s="195" t="s">
        <v>19</v>
      </c>
      <c r="F145" s="196" t="s">
        <v>811</v>
      </c>
      <c r="G145" s="193"/>
      <c r="H145" s="197">
        <v>1.278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165</v>
      </c>
      <c r="AU145" s="203" t="s">
        <v>83</v>
      </c>
      <c r="AV145" s="13" t="s">
        <v>83</v>
      </c>
      <c r="AW145" s="13" t="s">
        <v>34</v>
      </c>
      <c r="AX145" s="13" t="s">
        <v>73</v>
      </c>
      <c r="AY145" s="203" t="s">
        <v>153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812</v>
      </c>
      <c r="G146" s="193"/>
      <c r="H146" s="197">
        <v>0.93500000000000005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73</v>
      </c>
      <c r="AY146" s="203" t="s">
        <v>153</v>
      </c>
    </row>
    <row r="147" spans="1:65" s="14" customFormat="1" ht="11.25">
      <c r="B147" s="204"/>
      <c r="C147" s="205"/>
      <c r="D147" s="194" t="s">
        <v>165</v>
      </c>
      <c r="E147" s="206" t="s">
        <v>19</v>
      </c>
      <c r="F147" s="207" t="s">
        <v>184</v>
      </c>
      <c r="G147" s="205"/>
      <c r="H147" s="208">
        <v>3.3769999999999998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165</v>
      </c>
      <c r="AU147" s="214" t="s">
        <v>83</v>
      </c>
      <c r="AV147" s="14" t="s">
        <v>161</v>
      </c>
      <c r="AW147" s="14" t="s">
        <v>34</v>
      </c>
      <c r="AX147" s="14" t="s">
        <v>81</v>
      </c>
      <c r="AY147" s="214" t="s">
        <v>153</v>
      </c>
    </row>
    <row r="148" spans="1:65" s="2" customFormat="1" ht="44.25" customHeight="1">
      <c r="A148" s="35"/>
      <c r="B148" s="36"/>
      <c r="C148" s="174" t="s">
        <v>8</v>
      </c>
      <c r="D148" s="174" t="s">
        <v>156</v>
      </c>
      <c r="E148" s="175" t="s">
        <v>229</v>
      </c>
      <c r="F148" s="176" t="s">
        <v>230</v>
      </c>
      <c r="G148" s="177" t="s">
        <v>159</v>
      </c>
      <c r="H148" s="178">
        <v>9.2319999999999993</v>
      </c>
      <c r="I148" s="179"/>
      <c r="J148" s="180">
        <f>ROUND(I148*H148,2)</f>
        <v>0</v>
      </c>
      <c r="K148" s="176" t="s">
        <v>160</v>
      </c>
      <c r="L148" s="40"/>
      <c r="M148" s="181" t="s">
        <v>19</v>
      </c>
      <c r="N148" s="182" t="s">
        <v>44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4.5999999999999999E-2</v>
      </c>
      <c r="T148" s="184">
        <f>S148*H148</f>
        <v>0.42467199999999994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161</v>
      </c>
      <c r="AT148" s="185" t="s">
        <v>156</v>
      </c>
      <c r="AU148" s="185" t="s">
        <v>83</v>
      </c>
      <c r="AY148" s="18" t="s">
        <v>153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161</v>
      </c>
      <c r="BM148" s="185" t="s">
        <v>831</v>
      </c>
    </row>
    <row r="149" spans="1:65" s="2" customFormat="1" ht="11.25">
      <c r="A149" s="35"/>
      <c r="B149" s="36"/>
      <c r="C149" s="37"/>
      <c r="D149" s="187" t="s">
        <v>163</v>
      </c>
      <c r="E149" s="37"/>
      <c r="F149" s="188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83</v>
      </c>
    </row>
    <row r="150" spans="1:65" s="13" customFormat="1" ht="11.25">
      <c r="B150" s="192"/>
      <c r="C150" s="193"/>
      <c r="D150" s="194" t="s">
        <v>165</v>
      </c>
      <c r="E150" s="195" t="s">
        <v>19</v>
      </c>
      <c r="F150" s="196" t="s">
        <v>815</v>
      </c>
      <c r="G150" s="193"/>
      <c r="H150" s="197">
        <v>3.0910000000000002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165</v>
      </c>
      <c r="AU150" s="203" t="s">
        <v>83</v>
      </c>
      <c r="AV150" s="13" t="s">
        <v>83</v>
      </c>
      <c r="AW150" s="13" t="s">
        <v>34</v>
      </c>
      <c r="AX150" s="13" t="s">
        <v>73</v>
      </c>
      <c r="AY150" s="203" t="s">
        <v>153</v>
      </c>
    </row>
    <row r="151" spans="1:65" s="13" customFormat="1" ht="11.25">
      <c r="B151" s="192"/>
      <c r="C151" s="193"/>
      <c r="D151" s="194" t="s">
        <v>165</v>
      </c>
      <c r="E151" s="195" t="s">
        <v>19</v>
      </c>
      <c r="F151" s="196" t="s">
        <v>816</v>
      </c>
      <c r="G151" s="193"/>
      <c r="H151" s="197">
        <v>2.5059999999999998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165</v>
      </c>
      <c r="AU151" s="203" t="s">
        <v>83</v>
      </c>
      <c r="AV151" s="13" t="s">
        <v>83</v>
      </c>
      <c r="AW151" s="13" t="s">
        <v>34</v>
      </c>
      <c r="AX151" s="13" t="s">
        <v>73</v>
      </c>
      <c r="AY151" s="203" t="s">
        <v>153</v>
      </c>
    </row>
    <row r="152" spans="1:65" s="13" customFormat="1" ht="11.25">
      <c r="B152" s="192"/>
      <c r="C152" s="193"/>
      <c r="D152" s="194" t="s">
        <v>165</v>
      </c>
      <c r="E152" s="195" t="s">
        <v>19</v>
      </c>
      <c r="F152" s="196" t="s">
        <v>817</v>
      </c>
      <c r="G152" s="193"/>
      <c r="H152" s="197">
        <v>3.6349999999999998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165</v>
      </c>
      <c r="AU152" s="203" t="s">
        <v>83</v>
      </c>
      <c r="AV152" s="13" t="s">
        <v>83</v>
      </c>
      <c r="AW152" s="13" t="s">
        <v>34</v>
      </c>
      <c r="AX152" s="13" t="s">
        <v>73</v>
      </c>
      <c r="AY152" s="203" t="s">
        <v>153</v>
      </c>
    </row>
    <row r="153" spans="1:65" s="14" customFormat="1" ht="11.25">
      <c r="B153" s="204"/>
      <c r="C153" s="205"/>
      <c r="D153" s="194" t="s">
        <v>165</v>
      </c>
      <c r="E153" s="206" t="s">
        <v>19</v>
      </c>
      <c r="F153" s="207" t="s">
        <v>184</v>
      </c>
      <c r="G153" s="205"/>
      <c r="H153" s="208">
        <v>9.2319999999999993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165</v>
      </c>
      <c r="AU153" s="214" t="s">
        <v>83</v>
      </c>
      <c r="AV153" s="14" t="s">
        <v>161</v>
      </c>
      <c r="AW153" s="14" t="s">
        <v>34</v>
      </c>
      <c r="AX153" s="14" t="s">
        <v>81</v>
      </c>
      <c r="AY153" s="214" t="s">
        <v>153</v>
      </c>
    </row>
    <row r="154" spans="1:65" s="2" customFormat="1" ht="24.2" customHeight="1">
      <c r="A154" s="35"/>
      <c r="B154" s="36"/>
      <c r="C154" s="174" t="s">
        <v>233</v>
      </c>
      <c r="D154" s="174" t="s">
        <v>156</v>
      </c>
      <c r="E154" s="175" t="s">
        <v>234</v>
      </c>
      <c r="F154" s="176" t="s">
        <v>235</v>
      </c>
      <c r="G154" s="177" t="s">
        <v>159</v>
      </c>
      <c r="H154" s="178">
        <v>0.27</v>
      </c>
      <c r="I154" s="179"/>
      <c r="J154" s="180">
        <f>ROUND(I154*H154,2)</f>
        <v>0</v>
      </c>
      <c r="K154" s="176" t="s">
        <v>160</v>
      </c>
      <c r="L154" s="40"/>
      <c r="M154" s="181" t="s">
        <v>19</v>
      </c>
      <c r="N154" s="182" t="s">
        <v>44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0.26100000000000001</v>
      </c>
      <c r="T154" s="184">
        <f>S154*H154</f>
        <v>7.0470000000000005E-2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161</v>
      </c>
      <c r="AT154" s="185" t="s">
        <v>156</v>
      </c>
      <c r="AU154" s="185" t="s">
        <v>83</v>
      </c>
      <c r="AY154" s="18" t="s">
        <v>153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161</v>
      </c>
      <c r="BM154" s="185" t="s">
        <v>832</v>
      </c>
    </row>
    <row r="155" spans="1:65" s="2" customFormat="1" ht="11.25">
      <c r="A155" s="35"/>
      <c r="B155" s="36"/>
      <c r="C155" s="37"/>
      <c r="D155" s="187" t="s">
        <v>163</v>
      </c>
      <c r="E155" s="37"/>
      <c r="F155" s="188" t="s">
        <v>237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163</v>
      </c>
      <c r="AU155" s="18" t="s">
        <v>83</v>
      </c>
    </row>
    <row r="156" spans="1:65" s="13" customFormat="1" ht="11.25">
      <c r="B156" s="192"/>
      <c r="C156" s="193"/>
      <c r="D156" s="194" t="s">
        <v>165</v>
      </c>
      <c r="E156" s="195" t="s">
        <v>19</v>
      </c>
      <c r="F156" s="196" t="s">
        <v>833</v>
      </c>
      <c r="G156" s="193"/>
      <c r="H156" s="197">
        <v>0.27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165</v>
      </c>
      <c r="AU156" s="203" t="s">
        <v>83</v>
      </c>
      <c r="AV156" s="13" t="s">
        <v>83</v>
      </c>
      <c r="AW156" s="13" t="s">
        <v>34</v>
      </c>
      <c r="AX156" s="13" t="s">
        <v>81</v>
      </c>
      <c r="AY156" s="203" t="s">
        <v>153</v>
      </c>
    </row>
    <row r="157" spans="1:65" s="2" customFormat="1" ht="37.9" customHeight="1">
      <c r="A157" s="35"/>
      <c r="B157" s="36"/>
      <c r="C157" s="174" t="s">
        <v>239</v>
      </c>
      <c r="D157" s="174" t="s">
        <v>156</v>
      </c>
      <c r="E157" s="175" t="s">
        <v>240</v>
      </c>
      <c r="F157" s="176" t="s">
        <v>241</v>
      </c>
      <c r="G157" s="177" t="s">
        <v>242</v>
      </c>
      <c r="H157" s="178">
        <v>1</v>
      </c>
      <c r="I157" s="179"/>
      <c r="J157" s="180">
        <f>ROUND(I157*H157,2)</f>
        <v>0</v>
      </c>
      <c r="K157" s="176" t="s">
        <v>206</v>
      </c>
      <c r="L157" s="40"/>
      <c r="M157" s="181" t="s">
        <v>19</v>
      </c>
      <c r="N157" s="182" t="s">
        <v>44</v>
      </c>
      <c r="O157" s="65"/>
      <c r="P157" s="183">
        <f>O157*H157</f>
        <v>0</v>
      </c>
      <c r="Q157" s="183">
        <v>1.0000000000000001E-5</v>
      </c>
      <c r="R157" s="183">
        <f>Q157*H157</f>
        <v>1.0000000000000001E-5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161</v>
      </c>
      <c r="AT157" s="185" t="s">
        <v>156</v>
      </c>
      <c r="AU157" s="185" t="s">
        <v>83</v>
      </c>
      <c r="AY157" s="18" t="s">
        <v>153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81</v>
      </c>
      <c r="BK157" s="186">
        <f>ROUND(I157*H157,2)</f>
        <v>0</v>
      </c>
      <c r="BL157" s="18" t="s">
        <v>161</v>
      </c>
      <c r="BM157" s="185" t="s">
        <v>834</v>
      </c>
    </row>
    <row r="158" spans="1:65" s="12" customFormat="1" ht="22.9" customHeight="1">
      <c r="B158" s="158"/>
      <c r="C158" s="159"/>
      <c r="D158" s="160" t="s">
        <v>72</v>
      </c>
      <c r="E158" s="172" t="s">
        <v>244</v>
      </c>
      <c r="F158" s="172" t="s">
        <v>245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SUM(P159:P170)</f>
        <v>0</v>
      </c>
      <c r="Q158" s="166"/>
      <c r="R158" s="167">
        <f>SUM(R159:R170)</f>
        <v>0</v>
      </c>
      <c r="S158" s="166"/>
      <c r="T158" s="168">
        <f>SUM(T159:T170)</f>
        <v>0</v>
      </c>
      <c r="AR158" s="169" t="s">
        <v>81</v>
      </c>
      <c r="AT158" s="170" t="s">
        <v>72</v>
      </c>
      <c r="AU158" s="170" t="s">
        <v>81</v>
      </c>
      <c r="AY158" s="169" t="s">
        <v>153</v>
      </c>
      <c r="BK158" s="171">
        <f>SUM(BK159:BK170)</f>
        <v>0</v>
      </c>
    </row>
    <row r="159" spans="1:65" s="2" customFormat="1" ht="37.9" customHeight="1">
      <c r="A159" s="35"/>
      <c r="B159" s="36"/>
      <c r="C159" s="174" t="s">
        <v>246</v>
      </c>
      <c r="D159" s="174" t="s">
        <v>156</v>
      </c>
      <c r="E159" s="175" t="s">
        <v>791</v>
      </c>
      <c r="F159" s="176" t="s">
        <v>792</v>
      </c>
      <c r="G159" s="177" t="s">
        <v>249</v>
      </c>
      <c r="H159" s="178">
        <v>2.41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966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794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2" customFormat="1" ht="33" customHeight="1">
      <c r="A161" s="35"/>
      <c r="B161" s="36"/>
      <c r="C161" s="174" t="s">
        <v>212</v>
      </c>
      <c r="D161" s="174" t="s">
        <v>156</v>
      </c>
      <c r="E161" s="175" t="s">
        <v>252</v>
      </c>
      <c r="F161" s="176" t="s">
        <v>253</v>
      </c>
      <c r="G161" s="177" t="s">
        <v>249</v>
      </c>
      <c r="H161" s="178">
        <v>2.41</v>
      </c>
      <c r="I161" s="179"/>
      <c r="J161" s="180">
        <f>ROUND(I161*H161,2)</f>
        <v>0</v>
      </c>
      <c r="K161" s="176" t="s">
        <v>160</v>
      </c>
      <c r="L161" s="40"/>
      <c r="M161" s="181" t="s">
        <v>19</v>
      </c>
      <c r="N161" s="182" t="s">
        <v>44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161</v>
      </c>
      <c r="AT161" s="185" t="s">
        <v>156</v>
      </c>
      <c r="AU161" s="185" t="s">
        <v>83</v>
      </c>
      <c r="AY161" s="18" t="s">
        <v>153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81</v>
      </c>
      <c r="BK161" s="186">
        <f>ROUND(I161*H161,2)</f>
        <v>0</v>
      </c>
      <c r="BL161" s="18" t="s">
        <v>161</v>
      </c>
      <c r="BM161" s="185" t="s">
        <v>836</v>
      </c>
    </row>
    <row r="162" spans="1:65" s="2" customFormat="1" ht="11.25">
      <c r="A162" s="35"/>
      <c r="B162" s="36"/>
      <c r="C162" s="37"/>
      <c r="D162" s="187" t="s">
        <v>163</v>
      </c>
      <c r="E162" s="37"/>
      <c r="F162" s="188" t="s">
        <v>255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83</v>
      </c>
    </row>
    <row r="163" spans="1:65" s="2" customFormat="1" ht="44.25" customHeight="1">
      <c r="A163" s="35"/>
      <c r="B163" s="36"/>
      <c r="C163" s="174" t="s">
        <v>256</v>
      </c>
      <c r="D163" s="174" t="s">
        <v>156</v>
      </c>
      <c r="E163" s="175" t="s">
        <v>257</v>
      </c>
      <c r="F163" s="176" t="s">
        <v>258</v>
      </c>
      <c r="G163" s="177" t="s">
        <v>249</v>
      </c>
      <c r="H163" s="178">
        <v>45.79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161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161</v>
      </c>
      <c r="BM163" s="185" t="s">
        <v>837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260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838</v>
      </c>
      <c r="G165" s="193"/>
      <c r="H165" s="197">
        <v>45.79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81</v>
      </c>
      <c r="AY165" s="203" t="s">
        <v>153</v>
      </c>
    </row>
    <row r="166" spans="1:65" s="2" customFormat="1" ht="44.25" customHeight="1">
      <c r="A166" s="35"/>
      <c r="B166" s="36"/>
      <c r="C166" s="174" t="s">
        <v>262</v>
      </c>
      <c r="D166" s="174" t="s">
        <v>156</v>
      </c>
      <c r="E166" s="175" t="s">
        <v>263</v>
      </c>
      <c r="F166" s="176" t="s">
        <v>264</v>
      </c>
      <c r="G166" s="177" t="s">
        <v>249</v>
      </c>
      <c r="H166" s="178">
        <v>1.4359999999999999</v>
      </c>
      <c r="I166" s="179"/>
      <c r="J166" s="180">
        <f>ROUND(I166*H166,2)</f>
        <v>0</v>
      </c>
      <c r="K166" s="176" t="s">
        <v>160</v>
      </c>
      <c r="L166" s="40"/>
      <c r="M166" s="181" t="s">
        <v>19</v>
      </c>
      <c r="N166" s="182" t="s">
        <v>44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161</v>
      </c>
      <c r="AT166" s="185" t="s">
        <v>156</v>
      </c>
      <c r="AU166" s="185" t="s">
        <v>83</v>
      </c>
      <c r="AY166" s="18" t="s">
        <v>153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81</v>
      </c>
      <c r="BK166" s="186">
        <f>ROUND(I166*H166,2)</f>
        <v>0</v>
      </c>
      <c r="BL166" s="18" t="s">
        <v>161</v>
      </c>
      <c r="BM166" s="185" t="s">
        <v>839</v>
      </c>
    </row>
    <row r="167" spans="1:65" s="2" customFormat="1" ht="11.25">
      <c r="A167" s="35"/>
      <c r="B167" s="36"/>
      <c r="C167" s="37"/>
      <c r="D167" s="187" t="s">
        <v>163</v>
      </c>
      <c r="E167" s="37"/>
      <c r="F167" s="188" t="s">
        <v>266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83</v>
      </c>
    </row>
    <row r="168" spans="1:65" s="13" customFormat="1" ht="11.25">
      <c r="B168" s="192"/>
      <c r="C168" s="193"/>
      <c r="D168" s="194" t="s">
        <v>165</v>
      </c>
      <c r="E168" s="195" t="s">
        <v>19</v>
      </c>
      <c r="F168" s="196" t="s">
        <v>840</v>
      </c>
      <c r="G168" s="193"/>
      <c r="H168" s="197">
        <v>1.4359999999999999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165</v>
      </c>
      <c r="AU168" s="203" t="s">
        <v>83</v>
      </c>
      <c r="AV168" s="13" t="s">
        <v>83</v>
      </c>
      <c r="AW168" s="13" t="s">
        <v>34</v>
      </c>
      <c r="AX168" s="13" t="s">
        <v>81</v>
      </c>
      <c r="AY168" s="203" t="s">
        <v>153</v>
      </c>
    </row>
    <row r="169" spans="1:65" s="2" customFormat="1" ht="44.25" customHeight="1">
      <c r="A169" s="35"/>
      <c r="B169" s="36"/>
      <c r="C169" s="174" t="s">
        <v>268</v>
      </c>
      <c r="D169" s="174" t="s">
        <v>156</v>
      </c>
      <c r="E169" s="175" t="s">
        <v>269</v>
      </c>
      <c r="F169" s="176" t="s">
        <v>270</v>
      </c>
      <c r="G169" s="177" t="s">
        <v>249</v>
      </c>
      <c r="H169" s="178">
        <v>0.97399999999999998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161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161</v>
      </c>
      <c r="BM169" s="185" t="s">
        <v>841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272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2" customFormat="1" ht="25.9" customHeight="1">
      <c r="B171" s="158"/>
      <c r="C171" s="159"/>
      <c r="D171" s="160" t="s">
        <v>72</v>
      </c>
      <c r="E171" s="161" t="s">
        <v>273</v>
      </c>
      <c r="F171" s="161" t="s">
        <v>274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P172+P195+P205+P219+P254+P284+P294+P300+P318+P326+P340+P347+P368+P378</f>
        <v>0</v>
      </c>
      <c r="Q171" s="166"/>
      <c r="R171" s="167">
        <f>R172+R195+R205+R219+R254+R284+R294+R300+R318+R326+R340+R347+R368+R378</f>
        <v>1.0240755185999999</v>
      </c>
      <c r="S171" s="166"/>
      <c r="T171" s="168">
        <f>T172+T195+T205+T219+T254+T284+T294+T300+T318+T326+T340+T347+T368+T378</f>
        <v>0.14257800000000001</v>
      </c>
      <c r="AR171" s="169" t="s">
        <v>83</v>
      </c>
      <c r="AT171" s="170" t="s">
        <v>72</v>
      </c>
      <c r="AU171" s="170" t="s">
        <v>73</v>
      </c>
      <c r="AY171" s="169" t="s">
        <v>153</v>
      </c>
      <c r="BK171" s="171">
        <f>BK172+BK195+BK205+BK219+BK254+BK284+BK294+BK300+BK318+BK326+BK340+BK347+BK368+BK378</f>
        <v>0</v>
      </c>
    </row>
    <row r="172" spans="1:65" s="12" customFormat="1" ht="22.9" customHeight="1">
      <c r="B172" s="158"/>
      <c r="C172" s="159"/>
      <c r="D172" s="160" t="s">
        <v>72</v>
      </c>
      <c r="E172" s="172" t="s">
        <v>275</v>
      </c>
      <c r="F172" s="172" t="s">
        <v>276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SUM(P173:P194)</f>
        <v>0</v>
      </c>
      <c r="Q172" s="166"/>
      <c r="R172" s="167">
        <f>SUM(R173:R194)</f>
        <v>6.6559999999999996E-3</v>
      </c>
      <c r="S172" s="166"/>
      <c r="T172" s="168">
        <f>SUM(T173:T194)</f>
        <v>1.3507999999999999E-2</v>
      </c>
      <c r="AR172" s="169" t="s">
        <v>83</v>
      </c>
      <c r="AT172" s="170" t="s">
        <v>72</v>
      </c>
      <c r="AU172" s="170" t="s">
        <v>81</v>
      </c>
      <c r="AY172" s="169" t="s">
        <v>153</v>
      </c>
      <c r="BK172" s="171">
        <f>SUM(BK173:BK194)</f>
        <v>0</v>
      </c>
    </row>
    <row r="173" spans="1:65" s="2" customFormat="1" ht="24.2" customHeight="1">
      <c r="A173" s="35"/>
      <c r="B173" s="36"/>
      <c r="C173" s="174" t="s">
        <v>277</v>
      </c>
      <c r="D173" s="174" t="s">
        <v>156</v>
      </c>
      <c r="E173" s="175" t="s">
        <v>278</v>
      </c>
      <c r="F173" s="176" t="s">
        <v>279</v>
      </c>
      <c r="G173" s="177" t="s">
        <v>159</v>
      </c>
      <c r="H173" s="178">
        <v>3.3769999999999998</v>
      </c>
      <c r="I173" s="179"/>
      <c r="J173" s="180">
        <f>ROUND(I173*H173,2)</f>
        <v>0</v>
      </c>
      <c r="K173" s="176" t="s">
        <v>160</v>
      </c>
      <c r="L173" s="40"/>
      <c r="M173" s="181" t="s">
        <v>19</v>
      </c>
      <c r="N173" s="182" t="s">
        <v>44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1.3507999999999999E-2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212</v>
      </c>
      <c r="AT173" s="185" t="s">
        <v>156</v>
      </c>
      <c r="AU173" s="185" t="s">
        <v>83</v>
      </c>
      <c r="AY173" s="18" t="s">
        <v>153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81</v>
      </c>
      <c r="BK173" s="186">
        <f>ROUND(I173*H173,2)</f>
        <v>0</v>
      </c>
      <c r="BL173" s="18" t="s">
        <v>212</v>
      </c>
      <c r="BM173" s="185" t="s">
        <v>842</v>
      </c>
    </row>
    <row r="174" spans="1:65" s="2" customFormat="1" ht="11.25">
      <c r="A174" s="35"/>
      <c r="B174" s="36"/>
      <c r="C174" s="37"/>
      <c r="D174" s="187" t="s">
        <v>163</v>
      </c>
      <c r="E174" s="37"/>
      <c r="F174" s="188" t="s">
        <v>281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83</v>
      </c>
    </row>
    <row r="175" spans="1:65" s="13" customFormat="1" ht="11.25">
      <c r="B175" s="192"/>
      <c r="C175" s="193"/>
      <c r="D175" s="194" t="s">
        <v>165</v>
      </c>
      <c r="E175" s="195" t="s">
        <v>19</v>
      </c>
      <c r="F175" s="196" t="s">
        <v>810</v>
      </c>
      <c r="G175" s="193"/>
      <c r="H175" s="197">
        <v>1.1639999999999999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165</v>
      </c>
      <c r="AU175" s="203" t="s">
        <v>83</v>
      </c>
      <c r="AV175" s="13" t="s">
        <v>83</v>
      </c>
      <c r="AW175" s="13" t="s">
        <v>34</v>
      </c>
      <c r="AX175" s="13" t="s">
        <v>73</v>
      </c>
      <c r="AY175" s="203" t="s">
        <v>153</v>
      </c>
    </row>
    <row r="176" spans="1:65" s="13" customFormat="1" ht="11.25">
      <c r="B176" s="192"/>
      <c r="C176" s="193"/>
      <c r="D176" s="194" t="s">
        <v>165</v>
      </c>
      <c r="E176" s="195" t="s">
        <v>19</v>
      </c>
      <c r="F176" s="196" t="s">
        <v>811</v>
      </c>
      <c r="G176" s="193"/>
      <c r="H176" s="197">
        <v>1.278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165</v>
      </c>
      <c r="AU176" s="203" t="s">
        <v>83</v>
      </c>
      <c r="AV176" s="13" t="s">
        <v>83</v>
      </c>
      <c r="AW176" s="13" t="s">
        <v>34</v>
      </c>
      <c r="AX176" s="13" t="s">
        <v>73</v>
      </c>
      <c r="AY176" s="203" t="s">
        <v>153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812</v>
      </c>
      <c r="G177" s="193"/>
      <c r="H177" s="197">
        <v>0.93500000000000005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4" customFormat="1" ht="11.25">
      <c r="B178" s="204"/>
      <c r="C178" s="205"/>
      <c r="D178" s="194" t="s">
        <v>165</v>
      </c>
      <c r="E178" s="206" t="s">
        <v>19</v>
      </c>
      <c r="F178" s="207" t="s">
        <v>184</v>
      </c>
      <c r="G178" s="205"/>
      <c r="H178" s="208">
        <v>3.3769999999999998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165</v>
      </c>
      <c r="AU178" s="214" t="s">
        <v>83</v>
      </c>
      <c r="AV178" s="14" t="s">
        <v>161</v>
      </c>
      <c r="AW178" s="14" t="s">
        <v>34</v>
      </c>
      <c r="AX178" s="14" t="s">
        <v>81</v>
      </c>
      <c r="AY178" s="214" t="s">
        <v>153</v>
      </c>
    </row>
    <row r="179" spans="1:65" s="2" customFormat="1" ht="33" customHeight="1">
      <c r="A179" s="35"/>
      <c r="B179" s="36"/>
      <c r="C179" s="174" t="s">
        <v>7</v>
      </c>
      <c r="D179" s="174" t="s">
        <v>156</v>
      </c>
      <c r="E179" s="175" t="s">
        <v>285</v>
      </c>
      <c r="F179" s="176" t="s">
        <v>286</v>
      </c>
      <c r="G179" s="177" t="s">
        <v>159</v>
      </c>
      <c r="H179" s="178">
        <v>3.3769999999999998</v>
      </c>
      <c r="I179" s="179"/>
      <c r="J179" s="180">
        <f>ROUND(I179*H179,2)</f>
        <v>0</v>
      </c>
      <c r="K179" s="176" t="s">
        <v>160</v>
      </c>
      <c r="L179" s="40"/>
      <c r="M179" s="181" t="s">
        <v>19</v>
      </c>
      <c r="N179" s="182" t="s">
        <v>44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212</v>
      </c>
      <c r="AT179" s="185" t="s">
        <v>156</v>
      </c>
      <c r="AU179" s="185" t="s">
        <v>83</v>
      </c>
      <c r="AY179" s="18" t="s">
        <v>153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81</v>
      </c>
      <c r="BK179" s="186">
        <f>ROUND(I179*H179,2)</f>
        <v>0</v>
      </c>
      <c r="BL179" s="18" t="s">
        <v>212</v>
      </c>
      <c r="BM179" s="185" t="s">
        <v>843</v>
      </c>
    </row>
    <row r="180" spans="1:65" s="2" customFormat="1" ht="11.25">
      <c r="A180" s="35"/>
      <c r="B180" s="36"/>
      <c r="C180" s="37"/>
      <c r="D180" s="187" t="s">
        <v>163</v>
      </c>
      <c r="E180" s="37"/>
      <c r="F180" s="188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83</v>
      </c>
    </row>
    <row r="181" spans="1:65" s="13" customFormat="1" ht="11.25">
      <c r="B181" s="192"/>
      <c r="C181" s="193"/>
      <c r="D181" s="194" t="s">
        <v>165</v>
      </c>
      <c r="E181" s="195" t="s">
        <v>19</v>
      </c>
      <c r="F181" s="196" t="s">
        <v>810</v>
      </c>
      <c r="G181" s="193"/>
      <c r="H181" s="197">
        <v>1.1639999999999999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165</v>
      </c>
      <c r="AU181" s="203" t="s">
        <v>83</v>
      </c>
      <c r="AV181" s="13" t="s">
        <v>83</v>
      </c>
      <c r="AW181" s="13" t="s">
        <v>34</v>
      </c>
      <c r="AX181" s="13" t="s">
        <v>73</v>
      </c>
      <c r="AY181" s="203" t="s">
        <v>153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811</v>
      </c>
      <c r="G182" s="193"/>
      <c r="H182" s="197">
        <v>1.278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73</v>
      </c>
      <c r="AY182" s="203" t="s">
        <v>153</v>
      </c>
    </row>
    <row r="183" spans="1:65" s="13" customFormat="1" ht="11.25">
      <c r="B183" s="192"/>
      <c r="C183" s="193"/>
      <c r="D183" s="194" t="s">
        <v>165</v>
      </c>
      <c r="E183" s="195" t="s">
        <v>19</v>
      </c>
      <c r="F183" s="196" t="s">
        <v>812</v>
      </c>
      <c r="G183" s="193"/>
      <c r="H183" s="197">
        <v>0.93500000000000005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165</v>
      </c>
      <c r="AU183" s="203" t="s">
        <v>83</v>
      </c>
      <c r="AV183" s="13" t="s">
        <v>83</v>
      </c>
      <c r="AW183" s="13" t="s">
        <v>34</v>
      </c>
      <c r="AX183" s="13" t="s">
        <v>73</v>
      </c>
      <c r="AY183" s="203" t="s">
        <v>153</v>
      </c>
    </row>
    <row r="184" spans="1:65" s="14" customFormat="1" ht="11.25">
      <c r="B184" s="204"/>
      <c r="C184" s="205"/>
      <c r="D184" s="194" t="s">
        <v>165</v>
      </c>
      <c r="E184" s="206" t="s">
        <v>19</v>
      </c>
      <c r="F184" s="207" t="s">
        <v>184</v>
      </c>
      <c r="G184" s="205"/>
      <c r="H184" s="208">
        <v>3.3770000000000002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165</v>
      </c>
      <c r="AU184" s="214" t="s">
        <v>83</v>
      </c>
      <c r="AV184" s="14" t="s">
        <v>161</v>
      </c>
      <c r="AW184" s="14" t="s">
        <v>34</v>
      </c>
      <c r="AX184" s="14" t="s">
        <v>81</v>
      </c>
      <c r="AY184" s="214" t="s">
        <v>153</v>
      </c>
    </row>
    <row r="185" spans="1:65" s="2" customFormat="1" ht="33" customHeight="1">
      <c r="A185" s="35"/>
      <c r="B185" s="36"/>
      <c r="C185" s="174" t="s">
        <v>289</v>
      </c>
      <c r="D185" s="174" t="s">
        <v>156</v>
      </c>
      <c r="E185" s="175" t="s">
        <v>290</v>
      </c>
      <c r="F185" s="176" t="s">
        <v>291</v>
      </c>
      <c r="G185" s="177" t="s">
        <v>159</v>
      </c>
      <c r="H185" s="178">
        <v>7.7160000000000002</v>
      </c>
      <c r="I185" s="179"/>
      <c r="J185" s="180">
        <f>ROUND(I185*H185,2)</f>
        <v>0</v>
      </c>
      <c r="K185" s="176" t="s">
        <v>160</v>
      </c>
      <c r="L185" s="40"/>
      <c r="M185" s="181" t="s">
        <v>19</v>
      </c>
      <c r="N185" s="182" t="s">
        <v>44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212</v>
      </c>
      <c r="AT185" s="185" t="s">
        <v>156</v>
      </c>
      <c r="AU185" s="185" t="s">
        <v>83</v>
      </c>
      <c r="AY185" s="18" t="s">
        <v>153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81</v>
      </c>
      <c r="BK185" s="186">
        <f>ROUND(I185*H185,2)</f>
        <v>0</v>
      </c>
      <c r="BL185" s="18" t="s">
        <v>212</v>
      </c>
      <c r="BM185" s="185" t="s">
        <v>844</v>
      </c>
    </row>
    <row r="186" spans="1:65" s="2" customFormat="1" ht="11.25">
      <c r="A186" s="35"/>
      <c r="B186" s="36"/>
      <c r="C186" s="37"/>
      <c r="D186" s="187" t="s">
        <v>163</v>
      </c>
      <c r="E186" s="37"/>
      <c r="F186" s="188" t="s">
        <v>293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83</v>
      </c>
    </row>
    <row r="187" spans="1:65" s="13" customFormat="1" ht="11.25">
      <c r="B187" s="192"/>
      <c r="C187" s="193"/>
      <c r="D187" s="194" t="s">
        <v>165</v>
      </c>
      <c r="E187" s="195" t="s">
        <v>19</v>
      </c>
      <c r="F187" s="196" t="s">
        <v>845</v>
      </c>
      <c r="G187" s="193"/>
      <c r="H187" s="197">
        <v>0.91800000000000004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165</v>
      </c>
      <c r="AU187" s="203" t="s">
        <v>83</v>
      </c>
      <c r="AV187" s="13" t="s">
        <v>83</v>
      </c>
      <c r="AW187" s="13" t="s">
        <v>34</v>
      </c>
      <c r="AX187" s="13" t="s">
        <v>73</v>
      </c>
      <c r="AY187" s="203" t="s">
        <v>153</v>
      </c>
    </row>
    <row r="188" spans="1:65" s="13" customFormat="1" ht="11.25">
      <c r="B188" s="192"/>
      <c r="C188" s="193"/>
      <c r="D188" s="194" t="s">
        <v>165</v>
      </c>
      <c r="E188" s="195" t="s">
        <v>19</v>
      </c>
      <c r="F188" s="196" t="s">
        <v>846</v>
      </c>
      <c r="G188" s="193"/>
      <c r="H188" s="197">
        <v>5.8019999999999996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165</v>
      </c>
      <c r="AU188" s="203" t="s">
        <v>83</v>
      </c>
      <c r="AV188" s="13" t="s">
        <v>83</v>
      </c>
      <c r="AW188" s="13" t="s">
        <v>34</v>
      </c>
      <c r="AX188" s="13" t="s">
        <v>73</v>
      </c>
      <c r="AY188" s="203" t="s">
        <v>153</v>
      </c>
    </row>
    <row r="189" spans="1:65" s="13" customFormat="1" ht="11.25">
      <c r="B189" s="192"/>
      <c r="C189" s="193"/>
      <c r="D189" s="194" t="s">
        <v>165</v>
      </c>
      <c r="E189" s="195" t="s">
        <v>19</v>
      </c>
      <c r="F189" s="196" t="s">
        <v>847</v>
      </c>
      <c r="G189" s="193"/>
      <c r="H189" s="197">
        <v>0.996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165</v>
      </c>
      <c r="AU189" s="203" t="s">
        <v>83</v>
      </c>
      <c r="AV189" s="13" t="s">
        <v>83</v>
      </c>
      <c r="AW189" s="13" t="s">
        <v>34</v>
      </c>
      <c r="AX189" s="13" t="s">
        <v>73</v>
      </c>
      <c r="AY189" s="203" t="s">
        <v>153</v>
      </c>
    </row>
    <row r="190" spans="1:65" s="14" customFormat="1" ht="11.25">
      <c r="B190" s="204"/>
      <c r="C190" s="205"/>
      <c r="D190" s="194" t="s">
        <v>165</v>
      </c>
      <c r="E190" s="206" t="s">
        <v>19</v>
      </c>
      <c r="F190" s="207" t="s">
        <v>184</v>
      </c>
      <c r="G190" s="205"/>
      <c r="H190" s="208">
        <v>7.7159999999999993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165</v>
      </c>
      <c r="AU190" s="214" t="s">
        <v>83</v>
      </c>
      <c r="AV190" s="14" t="s">
        <v>161</v>
      </c>
      <c r="AW190" s="14" t="s">
        <v>34</v>
      </c>
      <c r="AX190" s="14" t="s">
        <v>81</v>
      </c>
      <c r="AY190" s="214" t="s">
        <v>153</v>
      </c>
    </row>
    <row r="191" spans="1:65" s="2" customFormat="1" ht="24.2" customHeight="1">
      <c r="A191" s="35"/>
      <c r="B191" s="36"/>
      <c r="C191" s="215" t="s">
        <v>297</v>
      </c>
      <c r="D191" s="215" t="s">
        <v>298</v>
      </c>
      <c r="E191" s="216" t="s">
        <v>299</v>
      </c>
      <c r="F191" s="217" t="s">
        <v>300</v>
      </c>
      <c r="G191" s="218" t="s">
        <v>301</v>
      </c>
      <c r="H191" s="219">
        <v>6.6559999999999997</v>
      </c>
      <c r="I191" s="220"/>
      <c r="J191" s="221">
        <f>ROUND(I191*H191,2)</f>
        <v>0</v>
      </c>
      <c r="K191" s="217" t="s">
        <v>160</v>
      </c>
      <c r="L191" s="222"/>
      <c r="M191" s="223" t="s">
        <v>19</v>
      </c>
      <c r="N191" s="224" t="s">
        <v>44</v>
      </c>
      <c r="O191" s="65"/>
      <c r="P191" s="183">
        <f>O191*H191</f>
        <v>0</v>
      </c>
      <c r="Q191" s="183">
        <v>1E-3</v>
      </c>
      <c r="R191" s="183">
        <f>Q191*H191</f>
        <v>6.6559999999999996E-3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302</v>
      </c>
      <c r="AT191" s="185" t="s">
        <v>298</v>
      </c>
      <c r="AU191" s="185" t="s">
        <v>83</v>
      </c>
      <c r="AY191" s="18" t="s">
        <v>153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212</v>
      </c>
      <c r="BM191" s="185" t="s">
        <v>848</v>
      </c>
    </row>
    <row r="192" spans="1:65" s="13" customFormat="1" ht="11.25">
      <c r="B192" s="192"/>
      <c r="C192" s="193"/>
      <c r="D192" s="194" t="s">
        <v>165</v>
      </c>
      <c r="E192" s="195" t="s">
        <v>19</v>
      </c>
      <c r="F192" s="196" t="s">
        <v>849</v>
      </c>
      <c r="G192" s="193"/>
      <c r="H192" s="197">
        <v>6.6559999999999997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165</v>
      </c>
      <c r="AU192" s="203" t="s">
        <v>83</v>
      </c>
      <c r="AV192" s="13" t="s">
        <v>83</v>
      </c>
      <c r="AW192" s="13" t="s">
        <v>34</v>
      </c>
      <c r="AX192" s="13" t="s">
        <v>81</v>
      </c>
      <c r="AY192" s="203" t="s">
        <v>153</v>
      </c>
    </row>
    <row r="193" spans="1:65" s="2" customFormat="1" ht="49.15" customHeight="1">
      <c r="A193" s="35"/>
      <c r="B193" s="36"/>
      <c r="C193" s="174" t="s">
        <v>305</v>
      </c>
      <c r="D193" s="174" t="s">
        <v>156</v>
      </c>
      <c r="E193" s="175" t="s">
        <v>746</v>
      </c>
      <c r="F193" s="176" t="s">
        <v>747</v>
      </c>
      <c r="G193" s="177" t="s">
        <v>249</v>
      </c>
      <c r="H193" s="178">
        <v>7.0000000000000001E-3</v>
      </c>
      <c r="I193" s="179"/>
      <c r="J193" s="180">
        <f>ROUND(I193*H193,2)</f>
        <v>0</v>
      </c>
      <c r="K193" s="176" t="s">
        <v>160</v>
      </c>
      <c r="L193" s="40"/>
      <c r="M193" s="181" t="s">
        <v>19</v>
      </c>
      <c r="N193" s="182" t="s">
        <v>44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212</v>
      </c>
      <c r="AT193" s="185" t="s">
        <v>156</v>
      </c>
      <c r="AU193" s="185" t="s">
        <v>83</v>
      </c>
      <c r="AY193" s="18" t="s">
        <v>153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81</v>
      </c>
      <c r="BK193" s="186">
        <f>ROUND(I193*H193,2)</f>
        <v>0</v>
      </c>
      <c r="BL193" s="18" t="s">
        <v>212</v>
      </c>
      <c r="BM193" s="185" t="s">
        <v>967</v>
      </c>
    </row>
    <row r="194" spans="1:65" s="2" customFormat="1" ht="11.25">
      <c r="A194" s="35"/>
      <c r="B194" s="36"/>
      <c r="C194" s="37"/>
      <c r="D194" s="187" t="s">
        <v>163</v>
      </c>
      <c r="E194" s="37"/>
      <c r="F194" s="188" t="s">
        <v>749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83</v>
      </c>
    </row>
    <row r="195" spans="1:65" s="12" customFormat="1" ht="22.9" customHeight="1">
      <c r="B195" s="158"/>
      <c r="C195" s="159"/>
      <c r="D195" s="160" t="s">
        <v>72</v>
      </c>
      <c r="E195" s="172" t="s">
        <v>310</v>
      </c>
      <c r="F195" s="172" t="s">
        <v>311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SUM(P196:P204)</f>
        <v>0</v>
      </c>
      <c r="Q195" s="166"/>
      <c r="R195" s="167">
        <f>SUM(R196:R204)</f>
        <v>9.0400000000000012E-3</v>
      </c>
      <c r="S195" s="166"/>
      <c r="T195" s="168">
        <f>SUM(T196:T204)</f>
        <v>0</v>
      </c>
      <c r="AR195" s="169" t="s">
        <v>83</v>
      </c>
      <c r="AT195" s="170" t="s">
        <v>72</v>
      </c>
      <c r="AU195" s="170" t="s">
        <v>81</v>
      </c>
      <c r="AY195" s="169" t="s">
        <v>153</v>
      </c>
      <c r="BK195" s="171">
        <f>SUM(BK196:BK204)</f>
        <v>0</v>
      </c>
    </row>
    <row r="196" spans="1:65" s="2" customFormat="1" ht="21.75" customHeight="1">
      <c r="A196" s="35"/>
      <c r="B196" s="36"/>
      <c r="C196" s="174" t="s">
        <v>312</v>
      </c>
      <c r="D196" s="174" t="s">
        <v>156</v>
      </c>
      <c r="E196" s="175" t="s">
        <v>313</v>
      </c>
      <c r="F196" s="176" t="s">
        <v>314</v>
      </c>
      <c r="G196" s="177" t="s">
        <v>205</v>
      </c>
      <c r="H196" s="178">
        <v>2</v>
      </c>
      <c r="I196" s="179"/>
      <c r="J196" s="180">
        <f>ROUND(I196*H196,2)</f>
        <v>0</v>
      </c>
      <c r="K196" s="176" t="s">
        <v>160</v>
      </c>
      <c r="L196" s="40"/>
      <c r="M196" s="181" t="s">
        <v>19</v>
      </c>
      <c r="N196" s="182" t="s">
        <v>44</v>
      </c>
      <c r="O196" s="65"/>
      <c r="P196" s="183">
        <f>O196*H196</f>
        <v>0</v>
      </c>
      <c r="Q196" s="183">
        <v>7.1000000000000002E-4</v>
      </c>
      <c r="R196" s="183">
        <f>Q196*H196</f>
        <v>1.42E-3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212</v>
      </c>
      <c r="AT196" s="185" t="s">
        <v>156</v>
      </c>
      <c r="AU196" s="185" t="s">
        <v>83</v>
      </c>
      <c r="AY196" s="18" t="s">
        <v>153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81</v>
      </c>
      <c r="BK196" s="186">
        <f>ROUND(I196*H196,2)</f>
        <v>0</v>
      </c>
      <c r="BL196" s="18" t="s">
        <v>212</v>
      </c>
      <c r="BM196" s="185" t="s">
        <v>851</v>
      </c>
    </row>
    <row r="197" spans="1:65" s="2" customFormat="1" ht="11.25">
      <c r="A197" s="35"/>
      <c r="B197" s="36"/>
      <c r="C197" s="37"/>
      <c r="D197" s="187" t="s">
        <v>163</v>
      </c>
      <c r="E197" s="37"/>
      <c r="F197" s="188" t="s">
        <v>316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163</v>
      </c>
      <c r="AU197" s="18" t="s">
        <v>83</v>
      </c>
    </row>
    <row r="198" spans="1:65" s="2" customFormat="1" ht="24.2" customHeight="1">
      <c r="A198" s="35"/>
      <c r="B198" s="36"/>
      <c r="C198" s="174" t="s">
        <v>317</v>
      </c>
      <c r="D198" s="174" t="s">
        <v>156</v>
      </c>
      <c r="E198" s="175" t="s">
        <v>318</v>
      </c>
      <c r="F198" s="176" t="s">
        <v>319</v>
      </c>
      <c r="G198" s="177" t="s">
        <v>205</v>
      </c>
      <c r="H198" s="178">
        <v>3</v>
      </c>
      <c r="I198" s="179"/>
      <c r="J198" s="180">
        <f>ROUND(I198*H198,2)</f>
        <v>0</v>
      </c>
      <c r="K198" s="176" t="s">
        <v>160</v>
      </c>
      <c r="L198" s="40"/>
      <c r="M198" s="181" t="s">
        <v>19</v>
      </c>
      <c r="N198" s="182" t="s">
        <v>44</v>
      </c>
      <c r="O198" s="65"/>
      <c r="P198" s="183">
        <f>O198*H198</f>
        <v>0</v>
      </c>
      <c r="Q198" s="183">
        <v>2.0600000000000002E-3</v>
      </c>
      <c r="R198" s="183">
        <f>Q198*H198</f>
        <v>6.1800000000000006E-3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212</v>
      </c>
      <c r="AT198" s="185" t="s">
        <v>156</v>
      </c>
      <c r="AU198" s="185" t="s">
        <v>83</v>
      </c>
      <c r="AY198" s="18" t="s">
        <v>153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81</v>
      </c>
      <c r="BK198" s="186">
        <f>ROUND(I198*H198,2)</f>
        <v>0</v>
      </c>
      <c r="BL198" s="18" t="s">
        <v>212</v>
      </c>
      <c r="BM198" s="185" t="s">
        <v>852</v>
      </c>
    </row>
    <row r="199" spans="1:65" s="2" customFormat="1" ht="11.25">
      <c r="A199" s="35"/>
      <c r="B199" s="36"/>
      <c r="C199" s="37"/>
      <c r="D199" s="187" t="s">
        <v>163</v>
      </c>
      <c r="E199" s="37"/>
      <c r="F199" s="188" t="s">
        <v>321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83</v>
      </c>
    </row>
    <row r="200" spans="1:65" s="2" customFormat="1" ht="21.75" customHeight="1">
      <c r="A200" s="35"/>
      <c r="B200" s="36"/>
      <c r="C200" s="174" t="s">
        <v>322</v>
      </c>
      <c r="D200" s="174" t="s">
        <v>156</v>
      </c>
      <c r="E200" s="175" t="s">
        <v>323</v>
      </c>
      <c r="F200" s="176" t="s">
        <v>324</v>
      </c>
      <c r="G200" s="177" t="s">
        <v>205</v>
      </c>
      <c r="H200" s="178">
        <v>3</v>
      </c>
      <c r="I200" s="179"/>
      <c r="J200" s="180">
        <f>ROUND(I200*H200,2)</f>
        <v>0</v>
      </c>
      <c r="K200" s="176" t="s">
        <v>160</v>
      </c>
      <c r="L200" s="40"/>
      <c r="M200" s="181" t="s">
        <v>19</v>
      </c>
      <c r="N200" s="182" t="s">
        <v>44</v>
      </c>
      <c r="O200" s="65"/>
      <c r="P200" s="183">
        <f>O200*H200</f>
        <v>0</v>
      </c>
      <c r="Q200" s="183">
        <v>4.8000000000000001E-4</v>
      </c>
      <c r="R200" s="183">
        <f>Q200*H200</f>
        <v>1.4400000000000001E-3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212</v>
      </c>
      <c r="AT200" s="185" t="s">
        <v>156</v>
      </c>
      <c r="AU200" s="185" t="s">
        <v>83</v>
      </c>
      <c r="AY200" s="18" t="s">
        <v>153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81</v>
      </c>
      <c r="BK200" s="186">
        <f>ROUND(I200*H200,2)</f>
        <v>0</v>
      </c>
      <c r="BL200" s="18" t="s">
        <v>212</v>
      </c>
      <c r="BM200" s="185" t="s">
        <v>853</v>
      </c>
    </row>
    <row r="201" spans="1:65" s="2" customFormat="1" ht="11.25">
      <c r="A201" s="35"/>
      <c r="B201" s="36"/>
      <c r="C201" s="37"/>
      <c r="D201" s="187" t="s">
        <v>163</v>
      </c>
      <c r="E201" s="37"/>
      <c r="F201" s="188" t="s">
        <v>326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83</v>
      </c>
    </row>
    <row r="202" spans="1:65" s="2" customFormat="1" ht="24.2" customHeight="1">
      <c r="A202" s="35"/>
      <c r="B202" s="36"/>
      <c r="C202" s="174" t="s">
        <v>327</v>
      </c>
      <c r="D202" s="174" t="s">
        <v>156</v>
      </c>
      <c r="E202" s="175" t="s">
        <v>328</v>
      </c>
      <c r="F202" s="176" t="s">
        <v>329</v>
      </c>
      <c r="G202" s="177" t="s">
        <v>242</v>
      </c>
      <c r="H202" s="178">
        <v>2</v>
      </c>
      <c r="I202" s="179"/>
      <c r="J202" s="180">
        <f>ROUND(I202*H202,2)</f>
        <v>0</v>
      </c>
      <c r="K202" s="176" t="s">
        <v>206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212</v>
      </c>
      <c r="AT202" s="185" t="s">
        <v>156</v>
      </c>
      <c r="AU202" s="185" t="s">
        <v>83</v>
      </c>
      <c r="AY202" s="18" t="s">
        <v>153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212</v>
      </c>
      <c r="BM202" s="185" t="s">
        <v>854</v>
      </c>
    </row>
    <row r="203" spans="1:65" s="2" customFormat="1" ht="49.15" customHeight="1">
      <c r="A203" s="35"/>
      <c r="B203" s="36"/>
      <c r="C203" s="174" t="s">
        <v>332</v>
      </c>
      <c r="D203" s="174" t="s">
        <v>156</v>
      </c>
      <c r="E203" s="175" t="s">
        <v>750</v>
      </c>
      <c r="F203" s="176" t="s">
        <v>751</v>
      </c>
      <c r="G203" s="177" t="s">
        <v>249</v>
      </c>
      <c r="H203" s="178">
        <v>8.9999999999999993E-3</v>
      </c>
      <c r="I203" s="179"/>
      <c r="J203" s="180">
        <f>ROUND(I203*H203,2)</f>
        <v>0</v>
      </c>
      <c r="K203" s="176" t="s">
        <v>160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968</v>
      </c>
    </row>
    <row r="204" spans="1:65" s="2" customFormat="1" ht="11.25">
      <c r="A204" s="35"/>
      <c r="B204" s="36"/>
      <c r="C204" s="37"/>
      <c r="D204" s="187" t="s">
        <v>163</v>
      </c>
      <c r="E204" s="37"/>
      <c r="F204" s="188" t="s">
        <v>753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83</v>
      </c>
    </row>
    <row r="205" spans="1:65" s="12" customFormat="1" ht="22.9" customHeight="1">
      <c r="B205" s="158"/>
      <c r="C205" s="159"/>
      <c r="D205" s="160" t="s">
        <v>72</v>
      </c>
      <c r="E205" s="172" t="s">
        <v>337</v>
      </c>
      <c r="F205" s="172" t="s">
        <v>338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SUM(P206:P218)</f>
        <v>0</v>
      </c>
      <c r="Q205" s="166"/>
      <c r="R205" s="167">
        <f>SUM(R206:R218)</f>
        <v>1.3799999999999998E-2</v>
      </c>
      <c r="S205" s="166"/>
      <c r="T205" s="168">
        <f>SUM(T206:T218)</f>
        <v>0</v>
      </c>
      <c r="AR205" s="169" t="s">
        <v>83</v>
      </c>
      <c r="AT205" s="170" t="s">
        <v>72</v>
      </c>
      <c r="AU205" s="170" t="s">
        <v>81</v>
      </c>
      <c r="AY205" s="169" t="s">
        <v>153</v>
      </c>
      <c r="BK205" s="171">
        <f>SUM(BK206:BK218)</f>
        <v>0</v>
      </c>
    </row>
    <row r="206" spans="1:65" s="2" customFormat="1" ht="33" customHeight="1">
      <c r="A206" s="35"/>
      <c r="B206" s="36"/>
      <c r="C206" s="174" t="s">
        <v>339</v>
      </c>
      <c r="D206" s="174" t="s">
        <v>156</v>
      </c>
      <c r="E206" s="175" t="s">
        <v>340</v>
      </c>
      <c r="F206" s="176" t="s">
        <v>341</v>
      </c>
      <c r="G206" s="177" t="s">
        <v>205</v>
      </c>
      <c r="H206" s="178">
        <v>5</v>
      </c>
      <c r="I206" s="179"/>
      <c r="J206" s="180">
        <f>ROUND(I206*H206,2)</f>
        <v>0</v>
      </c>
      <c r="K206" s="176" t="s">
        <v>160</v>
      </c>
      <c r="L206" s="40"/>
      <c r="M206" s="181" t="s">
        <v>19</v>
      </c>
      <c r="N206" s="182" t="s">
        <v>44</v>
      </c>
      <c r="O206" s="65"/>
      <c r="P206" s="183">
        <f>O206*H206</f>
        <v>0</v>
      </c>
      <c r="Q206" s="183">
        <v>1.16E-3</v>
      </c>
      <c r="R206" s="183">
        <f>Q206*H206</f>
        <v>5.7999999999999996E-3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212</v>
      </c>
      <c r="AT206" s="185" t="s">
        <v>156</v>
      </c>
      <c r="AU206" s="185" t="s">
        <v>83</v>
      </c>
      <c r="AY206" s="18" t="s">
        <v>153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81</v>
      </c>
      <c r="BK206" s="186">
        <f>ROUND(I206*H206,2)</f>
        <v>0</v>
      </c>
      <c r="BL206" s="18" t="s">
        <v>212</v>
      </c>
      <c r="BM206" s="185" t="s">
        <v>856</v>
      </c>
    </row>
    <row r="207" spans="1:65" s="2" customFormat="1" ht="11.25">
      <c r="A207" s="35"/>
      <c r="B207" s="36"/>
      <c r="C207" s="37"/>
      <c r="D207" s="187" t="s">
        <v>163</v>
      </c>
      <c r="E207" s="37"/>
      <c r="F207" s="188" t="s">
        <v>343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163</v>
      </c>
      <c r="AU207" s="18" t="s">
        <v>83</v>
      </c>
    </row>
    <row r="208" spans="1:65" s="2" customFormat="1" ht="33" customHeight="1">
      <c r="A208" s="35"/>
      <c r="B208" s="36"/>
      <c r="C208" s="174" t="s">
        <v>344</v>
      </c>
      <c r="D208" s="174" t="s">
        <v>156</v>
      </c>
      <c r="E208" s="175" t="s">
        <v>345</v>
      </c>
      <c r="F208" s="176" t="s">
        <v>346</v>
      </c>
      <c r="G208" s="177" t="s">
        <v>205</v>
      </c>
      <c r="H208" s="178">
        <v>5</v>
      </c>
      <c r="I208" s="179"/>
      <c r="J208" s="180">
        <f>ROUND(I208*H208,2)</f>
        <v>0</v>
      </c>
      <c r="K208" s="176" t="s">
        <v>160</v>
      </c>
      <c r="L208" s="40"/>
      <c r="M208" s="181" t="s">
        <v>19</v>
      </c>
      <c r="N208" s="182" t="s">
        <v>44</v>
      </c>
      <c r="O208" s="65"/>
      <c r="P208" s="183">
        <f>O208*H208</f>
        <v>0</v>
      </c>
      <c r="Q208" s="183">
        <v>1.2600000000000001E-3</v>
      </c>
      <c r="R208" s="183">
        <f>Q208*H208</f>
        <v>6.3E-3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212</v>
      </c>
      <c r="AT208" s="185" t="s">
        <v>156</v>
      </c>
      <c r="AU208" s="185" t="s">
        <v>83</v>
      </c>
      <c r="AY208" s="18" t="s">
        <v>153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81</v>
      </c>
      <c r="BK208" s="186">
        <f>ROUND(I208*H208,2)</f>
        <v>0</v>
      </c>
      <c r="BL208" s="18" t="s">
        <v>212</v>
      </c>
      <c r="BM208" s="185" t="s">
        <v>857</v>
      </c>
    </row>
    <row r="209" spans="1:65" s="2" customFormat="1" ht="11.25">
      <c r="A209" s="35"/>
      <c r="B209" s="36"/>
      <c r="C209" s="37"/>
      <c r="D209" s="187" t="s">
        <v>163</v>
      </c>
      <c r="E209" s="37"/>
      <c r="F209" s="188" t="s">
        <v>348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83</v>
      </c>
    </row>
    <row r="210" spans="1:65" s="2" customFormat="1" ht="55.5" customHeight="1">
      <c r="A210" s="35"/>
      <c r="B210" s="36"/>
      <c r="C210" s="174" t="s">
        <v>302</v>
      </c>
      <c r="D210" s="174" t="s">
        <v>156</v>
      </c>
      <c r="E210" s="175" t="s">
        <v>349</v>
      </c>
      <c r="F210" s="176" t="s">
        <v>350</v>
      </c>
      <c r="G210" s="177" t="s">
        <v>205</v>
      </c>
      <c r="H210" s="178">
        <v>10</v>
      </c>
      <c r="I210" s="179"/>
      <c r="J210" s="180">
        <f>ROUND(I210*H210,2)</f>
        <v>0</v>
      </c>
      <c r="K210" s="176" t="s">
        <v>160</v>
      </c>
      <c r="L210" s="40"/>
      <c r="M210" s="181" t="s">
        <v>19</v>
      </c>
      <c r="N210" s="182" t="s">
        <v>44</v>
      </c>
      <c r="O210" s="65"/>
      <c r="P210" s="183">
        <f>O210*H210</f>
        <v>0</v>
      </c>
      <c r="Q210" s="183">
        <v>4.0000000000000003E-5</v>
      </c>
      <c r="R210" s="183">
        <f>Q210*H210</f>
        <v>4.0000000000000002E-4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212</v>
      </c>
      <c r="AT210" s="185" t="s">
        <v>156</v>
      </c>
      <c r="AU210" s="185" t="s">
        <v>83</v>
      </c>
      <c r="AY210" s="18" t="s">
        <v>153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212</v>
      </c>
      <c r="BM210" s="185" t="s">
        <v>858</v>
      </c>
    </row>
    <row r="211" spans="1:65" s="2" customFormat="1" ht="11.25">
      <c r="A211" s="35"/>
      <c r="B211" s="36"/>
      <c r="C211" s="37"/>
      <c r="D211" s="187" t="s">
        <v>163</v>
      </c>
      <c r="E211" s="37"/>
      <c r="F211" s="188" t="s">
        <v>352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163</v>
      </c>
      <c r="AU211" s="18" t="s">
        <v>83</v>
      </c>
    </row>
    <row r="212" spans="1:65" s="2" customFormat="1" ht="24.2" customHeight="1">
      <c r="A212" s="35"/>
      <c r="B212" s="36"/>
      <c r="C212" s="174" t="s">
        <v>353</v>
      </c>
      <c r="D212" s="174" t="s">
        <v>156</v>
      </c>
      <c r="E212" s="175" t="s">
        <v>354</v>
      </c>
      <c r="F212" s="176" t="s">
        <v>355</v>
      </c>
      <c r="G212" s="177" t="s">
        <v>242</v>
      </c>
      <c r="H212" s="178">
        <v>2</v>
      </c>
      <c r="I212" s="179"/>
      <c r="J212" s="180">
        <f>ROUND(I212*H212,2)</f>
        <v>0</v>
      </c>
      <c r="K212" s="176" t="s">
        <v>206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859</v>
      </c>
    </row>
    <row r="213" spans="1:65" s="2" customFormat="1" ht="24.2" customHeight="1">
      <c r="A213" s="35"/>
      <c r="B213" s="36"/>
      <c r="C213" s="174" t="s">
        <v>358</v>
      </c>
      <c r="D213" s="174" t="s">
        <v>156</v>
      </c>
      <c r="E213" s="175" t="s">
        <v>359</v>
      </c>
      <c r="F213" s="176" t="s">
        <v>360</v>
      </c>
      <c r="G213" s="177" t="s">
        <v>211</v>
      </c>
      <c r="H213" s="178">
        <v>6</v>
      </c>
      <c r="I213" s="179"/>
      <c r="J213" s="180">
        <f>ROUND(I213*H213,2)</f>
        <v>0</v>
      </c>
      <c r="K213" s="176" t="s">
        <v>160</v>
      </c>
      <c r="L213" s="40"/>
      <c r="M213" s="181" t="s">
        <v>19</v>
      </c>
      <c r="N213" s="182" t="s">
        <v>44</v>
      </c>
      <c r="O213" s="65"/>
      <c r="P213" s="183">
        <f>O213*H213</f>
        <v>0</v>
      </c>
      <c r="Q213" s="183">
        <v>2.0000000000000001E-4</v>
      </c>
      <c r="R213" s="183">
        <f>Q213*H213</f>
        <v>1.2000000000000001E-3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212</v>
      </c>
      <c r="AT213" s="185" t="s">
        <v>156</v>
      </c>
      <c r="AU213" s="185" t="s">
        <v>83</v>
      </c>
      <c r="AY213" s="18" t="s">
        <v>153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81</v>
      </c>
      <c r="BK213" s="186">
        <f>ROUND(I213*H213,2)</f>
        <v>0</v>
      </c>
      <c r="BL213" s="18" t="s">
        <v>212</v>
      </c>
      <c r="BM213" s="185" t="s">
        <v>860</v>
      </c>
    </row>
    <row r="214" spans="1:65" s="2" customFormat="1" ht="11.25">
      <c r="A214" s="35"/>
      <c r="B214" s="36"/>
      <c r="C214" s="37"/>
      <c r="D214" s="187" t="s">
        <v>163</v>
      </c>
      <c r="E214" s="37"/>
      <c r="F214" s="188" t="s">
        <v>362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83</v>
      </c>
    </row>
    <row r="215" spans="1:65" s="2" customFormat="1" ht="33" customHeight="1">
      <c r="A215" s="35"/>
      <c r="B215" s="36"/>
      <c r="C215" s="174" t="s">
        <v>363</v>
      </c>
      <c r="D215" s="174" t="s">
        <v>156</v>
      </c>
      <c r="E215" s="175" t="s">
        <v>364</v>
      </c>
      <c r="F215" s="176" t="s">
        <v>365</v>
      </c>
      <c r="G215" s="177" t="s">
        <v>205</v>
      </c>
      <c r="H215" s="178">
        <v>10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1.0000000000000001E-5</v>
      </c>
      <c r="R215" s="183">
        <f>Q215*H215</f>
        <v>1E-4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861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367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49.15" customHeight="1">
      <c r="A217" s="35"/>
      <c r="B217" s="36"/>
      <c r="C217" s="174" t="s">
        <v>368</v>
      </c>
      <c r="D217" s="174" t="s">
        <v>156</v>
      </c>
      <c r="E217" s="175" t="s">
        <v>754</v>
      </c>
      <c r="F217" s="176" t="s">
        <v>755</v>
      </c>
      <c r="G217" s="177" t="s">
        <v>249</v>
      </c>
      <c r="H217" s="178">
        <v>1.4E-2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969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757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12" customFormat="1" ht="22.9" customHeight="1">
      <c r="B219" s="158"/>
      <c r="C219" s="159"/>
      <c r="D219" s="160" t="s">
        <v>72</v>
      </c>
      <c r="E219" s="172" t="s">
        <v>373</v>
      </c>
      <c r="F219" s="172" t="s">
        <v>374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SUM(P220:P253)</f>
        <v>0</v>
      </c>
      <c r="Q219" s="166"/>
      <c r="R219" s="167">
        <f>SUM(R220:R253)</f>
        <v>8.618000000000002E-2</v>
      </c>
      <c r="S219" s="166"/>
      <c r="T219" s="168">
        <f>SUM(T220:T253)</f>
        <v>6.9970000000000004E-2</v>
      </c>
      <c r="AR219" s="169" t="s">
        <v>83</v>
      </c>
      <c r="AT219" s="170" t="s">
        <v>72</v>
      </c>
      <c r="AU219" s="170" t="s">
        <v>81</v>
      </c>
      <c r="AY219" s="169" t="s">
        <v>153</v>
      </c>
      <c r="BK219" s="171">
        <f>SUM(BK220:BK253)</f>
        <v>0</v>
      </c>
    </row>
    <row r="220" spans="1:65" s="2" customFormat="1" ht="16.5" customHeight="1">
      <c r="A220" s="35"/>
      <c r="B220" s="36"/>
      <c r="C220" s="174" t="s">
        <v>375</v>
      </c>
      <c r="D220" s="174" t="s">
        <v>156</v>
      </c>
      <c r="E220" s="175" t="s">
        <v>376</v>
      </c>
      <c r="F220" s="176" t="s">
        <v>377</v>
      </c>
      <c r="G220" s="177" t="s">
        <v>211</v>
      </c>
      <c r="H220" s="178">
        <v>2</v>
      </c>
      <c r="I220" s="179"/>
      <c r="J220" s="180">
        <f>ROUND(I220*H220,2)</f>
        <v>0</v>
      </c>
      <c r="K220" s="176" t="s">
        <v>160</v>
      </c>
      <c r="L220" s="40"/>
      <c r="M220" s="181" t="s">
        <v>19</v>
      </c>
      <c r="N220" s="182" t="s">
        <v>44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4.8999999999999998E-4</v>
      </c>
      <c r="T220" s="184">
        <f>S220*H220</f>
        <v>9.7999999999999997E-4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212</v>
      </c>
      <c r="AT220" s="185" t="s">
        <v>156</v>
      </c>
      <c r="AU220" s="185" t="s">
        <v>83</v>
      </c>
      <c r="AY220" s="18" t="s">
        <v>153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212</v>
      </c>
      <c r="BM220" s="185" t="s">
        <v>863</v>
      </c>
    </row>
    <row r="221" spans="1:65" s="2" customFormat="1" ht="11.25">
      <c r="A221" s="35"/>
      <c r="B221" s="36"/>
      <c r="C221" s="37"/>
      <c r="D221" s="187" t="s">
        <v>163</v>
      </c>
      <c r="E221" s="37"/>
      <c r="F221" s="188" t="s">
        <v>379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163</v>
      </c>
      <c r="AU221" s="18" t="s">
        <v>83</v>
      </c>
    </row>
    <row r="222" spans="1:65" s="2" customFormat="1" ht="16.5" customHeight="1">
      <c r="A222" s="35"/>
      <c r="B222" s="36"/>
      <c r="C222" s="174" t="s">
        <v>381</v>
      </c>
      <c r="D222" s="174" t="s">
        <v>156</v>
      </c>
      <c r="E222" s="175" t="s">
        <v>382</v>
      </c>
      <c r="F222" s="176" t="s">
        <v>383</v>
      </c>
      <c r="G222" s="177" t="s">
        <v>384</v>
      </c>
      <c r="H222" s="178">
        <v>2</v>
      </c>
      <c r="I222" s="179"/>
      <c r="J222" s="180">
        <f>ROUND(I222*H222,2)</f>
        <v>0</v>
      </c>
      <c r="K222" s="176" t="s">
        <v>160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1.56E-3</v>
      </c>
      <c r="T222" s="184">
        <f>S222*H222</f>
        <v>3.1199999999999999E-3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212</v>
      </c>
      <c r="AT222" s="185" t="s">
        <v>156</v>
      </c>
      <c r="AU222" s="185" t="s">
        <v>83</v>
      </c>
      <c r="AY222" s="18" t="s">
        <v>153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212</v>
      </c>
      <c r="BM222" s="185" t="s">
        <v>864</v>
      </c>
    </row>
    <row r="223" spans="1:65" s="2" customFormat="1" ht="11.25">
      <c r="A223" s="35"/>
      <c r="B223" s="36"/>
      <c r="C223" s="37"/>
      <c r="D223" s="187" t="s">
        <v>163</v>
      </c>
      <c r="E223" s="37"/>
      <c r="F223" s="188" t="s">
        <v>386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163</v>
      </c>
      <c r="AU223" s="18" t="s">
        <v>83</v>
      </c>
    </row>
    <row r="224" spans="1:65" s="2" customFormat="1" ht="16.5" customHeight="1">
      <c r="A224" s="35"/>
      <c r="B224" s="36"/>
      <c r="C224" s="174" t="s">
        <v>387</v>
      </c>
      <c r="D224" s="174" t="s">
        <v>156</v>
      </c>
      <c r="E224" s="175" t="s">
        <v>388</v>
      </c>
      <c r="F224" s="176" t="s">
        <v>389</v>
      </c>
      <c r="G224" s="177" t="s">
        <v>211</v>
      </c>
      <c r="H224" s="178">
        <v>1</v>
      </c>
      <c r="I224" s="179"/>
      <c r="J224" s="180">
        <f>ROUND(I224*H224,2)</f>
        <v>0</v>
      </c>
      <c r="K224" s="176" t="s">
        <v>160</v>
      </c>
      <c r="L224" s="40"/>
      <c r="M224" s="181" t="s">
        <v>19</v>
      </c>
      <c r="N224" s="182" t="s">
        <v>44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7.62E-3</v>
      </c>
      <c r="T224" s="184">
        <f>S224*H224</f>
        <v>7.62E-3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212</v>
      </c>
      <c r="AT224" s="185" t="s">
        <v>156</v>
      </c>
      <c r="AU224" s="185" t="s">
        <v>83</v>
      </c>
      <c r="AY224" s="18" t="s">
        <v>153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81</v>
      </c>
      <c r="BK224" s="186">
        <f>ROUND(I224*H224,2)</f>
        <v>0</v>
      </c>
      <c r="BL224" s="18" t="s">
        <v>212</v>
      </c>
      <c r="BM224" s="185" t="s">
        <v>865</v>
      </c>
    </row>
    <row r="225" spans="1:65" s="2" customFormat="1" ht="11.25">
      <c r="A225" s="35"/>
      <c r="B225" s="36"/>
      <c r="C225" s="37"/>
      <c r="D225" s="187" t="s">
        <v>163</v>
      </c>
      <c r="E225" s="37"/>
      <c r="F225" s="188" t="s">
        <v>391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83</v>
      </c>
    </row>
    <row r="226" spans="1:65" s="2" customFormat="1" ht="24.2" customHeight="1">
      <c r="A226" s="35"/>
      <c r="B226" s="36"/>
      <c r="C226" s="174" t="s">
        <v>392</v>
      </c>
      <c r="D226" s="174" t="s">
        <v>156</v>
      </c>
      <c r="E226" s="175" t="s">
        <v>393</v>
      </c>
      <c r="F226" s="176" t="s">
        <v>394</v>
      </c>
      <c r="G226" s="177" t="s">
        <v>384</v>
      </c>
      <c r="H226" s="178">
        <v>1</v>
      </c>
      <c r="I226" s="179"/>
      <c r="J226" s="180">
        <f>ROUND(I226*H226,2)</f>
        <v>0</v>
      </c>
      <c r="K226" s="176" t="s">
        <v>160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1.933E-2</v>
      </c>
      <c r="T226" s="184">
        <f>S226*H226</f>
        <v>1.933E-2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212</v>
      </c>
      <c r="AT226" s="185" t="s">
        <v>156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866</v>
      </c>
    </row>
    <row r="227" spans="1:65" s="2" customFormat="1" ht="11.25">
      <c r="A227" s="35"/>
      <c r="B227" s="36"/>
      <c r="C227" s="37"/>
      <c r="D227" s="187" t="s">
        <v>163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163</v>
      </c>
      <c r="AU227" s="18" t="s">
        <v>83</v>
      </c>
    </row>
    <row r="228" spans="1:65" s="2" customFormat="1" ht="21.75" customHeight="1">
      <c r="A228" s="35"/>
      <c r="B228" s="36"/>
      <c r="C228" s="174" t="s">
        <v>397</v>
      </c>
      <c r="D228" s="174" t="s">
        <v>156</v>
      </c>
      <c r="E228" s="175" t="s">
        <v>398</v>
      </c>
      <c r="F228" s="176" t="s">
        <v>399</v>
      </c>
      <c r="G228" s="177" t="s">
        <v>384</v>
      </c>
      <c r="H228" s="178">
        <v>2</v>
      </c>
      <c r="I228" s="179"/>
      <c r="J228" s="180">
        <f>ROUND(I228*H228,2)</f>
        <v>0</v>
      </c>
      <c r="K228" s="176" t="s">
        <v>160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1.9460000000000002E-2</v>
      </c>
      <c r="T228" s="184">
        <f>S228*H228</f>
        <v>3.8920000000000003E-2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212</v>
      </c>
      <c r="AT228" s="185" t="s">
        <v>156</v>
      </c>
      <c r="AU228" s="185" t="s">
        <v>83</v>
      </c>
      <c r="AY228" s="18" t="s">
        <v>153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212</v>
      </c>
      <c r="BM228" s="185" t="s">
        <v>867</v>
      </c>
    </row>
    <row r="229" spans="1:65" s="2" customFormat="1" ht="11.25">
      <c r="A229" s="35"/>
      <c r="B229" s="36"/>
      <c r="C229" s="37"/>
      <c r="D229" s="187" t="s">
        <v>163</v>
      </c>
      <c r="E229" s="37"/>
      <c r="F229" s="188" t="s">
        <v>401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163</v>
      </c>
      <c r="AU229" s="18" t="s">
        <v>83</v>
      </c>
    </row>
    <row r="230" spans="1:65" s="2" customFormat="1" ht="24.2" customHeight="1">
      <c r="A230" s="35"/>
      <c r="B230" s="36"/>
      <c r="C230" s="174" t="s">
        <v>402</v>
      </c>
      <c r="D230" s="174" t="s">
        <v>156</v>
      </c>
      <c r="E230" s="175" t="s">
        <v>403</v>
      </c>
      <c r="F230" s="176" t="s">
        <v>404</v>
      </c>
      <c r="G230" s="177" t="s">
        <v>384</v>
      </c>
      <c r="H230" s="178">
        <v>5</v>
      </c>
      <c r="I230" s="179"/>
      <c r="J230" s="180">
        <f>ROUND(I230*H230,2)</f>
        <v>0</v>
      </c>
      <c r="K230" s="176" t="s">
        <v>160</v>
      </c>
      <c r="L230" s="40"/>
      <c r="M230" s="181" t="s">
        <v>19</v>
      </c>
      <c r="N230" s="182" t="s">
        <v>44</v>
      </c>
      <c r="O230" s="65"/>
      <c r="P230" s="183">
        <f>O230*H230</f>
        <v>0</v>
      </c>
      <c r="Q230" s="183">
        <v>2.4000000000000001E-4</v>
      </c>
      <c r="R230" s="183">
        <f>Q230*H230</f>
        <v>1.2000000000000001E-3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212</v>
      </c>
      <c r="AT230" s="185" t="s">
        <v>156</v>
      </c>
      <c r="AU230" s="185" t="s">
        <v>83</v>
      </c>
      <c r="AY230" s="18" t="s">
        <v>153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81</v>
      </c>
      <c r="BK230" s="186">
        <f>ROUND(I230*H230,2)</f>
        <v>0</v>
      </c>
      <c r="BL230" s="18" t="s">
        <v>212</v>
      </c>
      <c r="BM230" s="185" t="s">
        <v>868</v>
      </c>
    </row>
    <row r="231" spans="1:65" s="2" customFormat="1" ht="11.25">
      <c r="A231" s="35"/>
      <c r="B231" s="36"/>
      <c r="C231" s="37"/>
      <c r="D231" s="187" t="s">
        <v>163</v>
      </c>
      <c r="E231" s="37"/>
      <c r="F231" s="188" t="s">
        <v>406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163</v>
      </c>
      <c r="AU231" s="18" t="s">
        <v>83</v>
      </c>
    </row>
    <row r="232" spans="1:65" s="2" customFormat="1" ht="24.2" customHeight="1">
      <c r="A232" s="35"/>
      <c r="B232" s="36"/>
      <c r="C232" s="215" t="s">
        <v>408</v>
      </c>
      <c r="D232" s="215" t="s">
        <v>298</v>
      </c>
      <c r="E232" s="216" t="s">
        <v>409</v>
      </c>
      <c r="F232" s="217" t="s">
        <v>410</v>
      </c>
      <c r="G232" s="218" t="s">
        <v>205</v>
      </c>
      <c r="H232" s="219">
        <v>2.5</v>
      </c>
      <c r="I232" s="220"/>
      <c r="J232" s="221">
        <f>ROUND(I232*H232,2)</f>
        <v>0</v>
      </c>
      <c r="K232" s="217" t="s">
        <v>160</v>
      </c>
      <c r="L232" s="222"/>
      <c r="M232" s="223" t="s">
        <v>19</v>
      </c>
      <c r="N232" s="224" t="s">
        <v>44</v>
      </c>
      <c r="O232" s="65"/>
      <c r="P232" s="183">
        <f>O232*H232</f>
        <v>0</v>
      </c>
      <c r="Q232" s="183">
        <v>1.8000000000000001E-4</v>
      </c>
      <c r="R232" s="183">
        <f>Q232*H232</f>
        <v>4.5000000000000004E-4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302</v>
      </c>
      <c r="AT232" s="185" t="s">
        <v>298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869</v>
      </c>
    </row>
    <row r="233" spans="1:65" s="2" customFormat="1" ht="37.9" customHeight="1">
      <c r="A233" s="35"/>
      <c r="B233" s="36"/>
      <c r="C233" s="174" t="s">
        <v>412</v>
      </c>
      <c r="D233" s="174" t="s">
        <v>156</v>
      </c>
      <c r="E233" s="175" t="s">
        <v>413</v>
      </c>
      <c r="F233" s="176" t="s">
        <v>414</v>
      </c>
      <c r="G233" s="177" t="s">
        <v>384</v>
      </c>
      <c r="H233" s="178">
        <v>1</v>
      </c>
      <c r="I233" s="179"/>
      <c r="J233" s="180">
        <f>ROUND(I233*H233,2)</f>
        <v>0</v>
      </c>
      <c r="K233" s="176" t="s">
        <v>160</v>
      </c>
      <c r="L233" s="40"/>
      <c r="M233" s="181" t="s">
        <v>19</v>
      </c>
      <c r="N233" s="182" t="s">
        <v>44</v>
      </c>
      <c r="O233" s="65"/>
      <c r="P233" s="183">
        <f>O233*H233</f>
        <v>0</v>
      </c>
      <c r="Q233" s="183">
        <v>1.387E-2</v>
      </c>
      <c r="R233" s="183">
        <f>Q233*H233</f>
        <v>1.387E-2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212</v>
      </c>
      <c r="AT233" s="185" t="s">
        <v>156</v>
      </c>
      <c r="AU233" s="185" t="s">
        <v>83</v>
      </c>
      <c r="AY233" s="18" t="s">
        <v>153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81</v>
      </c>
      <c r="BK233" s="186">
        <f>ROUND(I233*H233,2)</f>
        <v>0</v>
      </c>
      <c r="BL233" s="18" t="s">
        <v>212</v>
      </c>
      <c r="BM233" s="185" t="s">
        <v>870</v>
      </c>
    </row>
    <row r="234" spans="1:65" s="2" customFormat="1" ht="11.25">
      <c r="A234" s="35"/>
      <c r="B234" s="36"/>
      <c r="C234" s="37"/>
      <c r="D234" s="187" t="s">
        <v>163</v>
      </c>
      <c r="E234" s="37"/>
      <c r="F234" s="188" t="s">
        <v>416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83</v>
      </c>
    </row>
    <row r="235" spans="1:65" s="2" customFormat="1" ht="24.2" customHeight="1">
      <c r="A235" s="35"/>
      <c r="B235" s="36"/>
      <c r="C235" s="174" t="s">
        <v>417</v>
      </c>
      <c r="D235" s="174" t="s">
        <v>156</v>
      </c>
      <c r="E235" s="175" t="s">
        <v>418</v>
      </c>
      <c r="F235" s="176" t="s">
        <v>419</v>
      </c>
      <c r="G235" s="177" t="s">
        <v>211</v>
      </c>
      <c r="H235" s="178">
        <v>1</v>
      </c>
      <c r="I235" s="179"/>
      <c r="J235" s="180">
        <f>ROUND(I235*H235,2)</f>
        <v>0</v>
      </c>
      <c r="K235" s="176" t="s">
        <v>160</v>
      </c>
      <c r="L235" s="40"/>
      <c r="M235" s="181" t="s">
        <v>19</v>
      </c>
      <c r="N235" s="182" t="s">
        <v>44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212</v>
      </c>
      <c r="AT235" s="185" t="s">
        <v>156</v>
      </c>
      <c r="AU235" s="185" t="s">
        <v>83</v>
      </c>
      <c r="AY235" s="18" t="s">
        <v>153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81</v>
      </c>
      <c r="BK235" s="186">
        <f>ROUND(I235*H235,2)</f>
        <v>0</v>
      </c>
      <c r="BL235" s="18" t="s">
        <v>212</v>
      </c>
      <c r="BM235" s="185" t="s">
        <v>871</v>
      </c>
    </row>
    <row r="236" spans="1:65" s="2" customFormat="1" ht="11.25">
      <c r="A236" s="35"/>
      <c r="B236" s="36"/>
      <c r="C236" s="37"/>
      <c r="D236" s="187" t="s">
        <v>163</v>
      </c>
      <c r="E236" s="37"/>
      <c r="F236" s="188" t="s">
        <v>421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83</v>
      </c>
    </row>
    <row r="237" spans="1:65" s="2" customFormat="1" ht="16.5" customHeight="1">
      <c r="A237" s="35"/>
      <c r="B237" s="36"/>
      <c r="C237" s="215" t="s">
        <v>422</v>
      </c>
      <c r="D237" s="215" t="s">
        <v>298</v>
      </c>
      <c r="E237" s="216" t="s">
        <v>423</v>
      </c>
      <c r="F237" s="217" t="s">
        <v>424</v>
      </c>
      <c r="G237" s="218" t="s">
        <v>211</v>
      </c>
      <c r="H237" s="219">
        <v>1</v>
      </c>
      <c r="I237" s="220"/>
      <c r="J237" s="221">
        <f>ROUND(I237*H237,2)</f>
        <v>0</v>
      </c>
      <c r="K237" s="217" t="s">
        <v>160</v>
      </c>
      <c r="L237" s="222"/>
      <c r="M237" s="223" t="s">
        <v>19</v>
      </c>
      <c r="N237" s="224" t="s">
        <v>44</v>
      </c>
      <c r="O237" s="65"/>
      <c r="P237" s="183">
        <f>O237*H237</f>
        <v>0</v>
      </c>
      <c r="Q237" s="183">
        <v>2.3999999999999998E-3</v>
      </c>
      <c r="R237" s="183">
        <f>Q237*H237</f>
        <v>2.3999999999999998E-3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302</v>
      </c>
      <c r="AT237" s="185" t="s">
        <v>298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872</v>
      </c>
    </row>
    <row r="238" spans="1:65" s="2" customFormat="1" ht="16.5" customHeight="1">
      <c r="A238" s="35"/>
      <c r="B238" s="36"/>
      <c r="C238" s="174" t="s">
        <v>426</v>
      </c>
      <c r="D238" s="174" t="s">
        <v>156</v>
      </c>
      <c r="E238" s="175" t="s">
        <v>427</v>
      </c>
      <c r="F238" s="176" t="s">
        <v>428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160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5.8300000000000001E-3</v>
      </c>
      <c r="R238" s="183">
        <f>Q238*H238</f>
        <v>5.8300000000000001E-3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873</v>
      </c>
    </row>
    <row r="239" spans="1:65" s="2" customFormat="1" ht="11.25">
      <c r="A239" s="35"/>
      <c r="B239" s="36"/>
      <c r="C239" s="37"/>
      <c r="D239" s="187" t="s">
        <v>163</v>
      </c>
      <c r="E239" s="37"/>
      <c r="F239" s="188" t="s">
        <v>430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163</v>
      </c>
      <c r="AU239" s="18" t="s">
        <v>83</v>
      </c>
    </row>
    <row r="240" spans="1:65" s="2" customFormat="1" ht="24.2" customHeight="1">
      <c r="A240" s="35"/>
      <c r="B240" s="36"/>
      <c r="C240" s="215" t="s">
        <v>431</v>
      </c>
      <c r="D240" s="215" t="s">
        <v>298</v>
      </c>
      <c r="E240" s="216" t="s">
        <v>432</v>
      </c>
      <c r="F240" s="217" t="s">
        <v>874</v>
      </c>
      <c r="G240" s="218" t="s">
        <v>211</v>
      </c>
      <c r="H240" s="219">
        <v>1</v>
      </c>
      <c r="I240" s="220"/>
      <c r="J240" s="221">
        <f>ROUND(I240*H240,2)</f>
        <v>0</v>
      </c>
      <c r="K240" s="217" t="s">
        <v>206</v>
      </c>
      <c r="L240" s="222"/>
      <c r="M240" s="223" t="s">
        <v>19</v>
      </c>
      <c r="N240" s="224" t="s">
        <v>44</v>
      </c>
      <c r="O240" s="65"/>
      <c r="P240" s="183">
        <f>O240*H240</f>
        <v>0</v>
      </c>
      <c r="Q240" s="183">
        <v>1.2999999999999999E-2</v>
      </c>
      <c r="R240" s="183">
        <f>Q240*H240</f>
        <v>1.2999999999999999E-2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302</v>
      </c>
      <c r="AT240" s="185" t="s">
        <v>298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875</v>
      </c>
    </row>
    <row r="241" spans="1:65" s="13" customFormat="1" ht="33.75">
      <c r="B241" s="192"/>
      <c r="C241" s="193"/>
      <c r="D241" s="194" t="s">
        <v>165</v>
      </c>
      <c r="E241" s="195" t="s">
        <v>19</v>
      </c>
      <c r="F241" s="196" t="s">
        <v>876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436</v>
      </c>
      <c r="D242" s="174" t="s">
        <v>156</v>
      </c>
      <c r="E242" s="175" t="s">
        <v>437</v>
      </c>
      <c r="F242" s="176" t="s">
        <v>438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206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2.8500000000000001E-3</v>
      </c>
      <c r="R242" s="183">
        <f>Q242*H242</f>
        <v>2.8500000000000001E-3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877</v>
      </c>
    </row>
    <row r="243" spans="1:65" s="2" customFormat="1" ht="24.2" customHeight="1">
      <c r="A243" s="35"/>
      <c r="B243" s="36"/>
      <c r="C243" s="174" t="s">
        <v>440</v>
      </c>
      <c r="D243" s="174" t="s">
        <v>156</v>
      </c>
      <c r="E243" s="175" t="s">
        <v>441</v>
      </c>
      <c r="F243" s="176" t="s">
        <v>442</v>
      </c>
      <c r="G243" s="177" t="s">
        <v>384</v>
      </c>
      <c r="H243" s="178">
        <v>1</v>
      </c>
      <c r="I243" s="179"/>
      <c r="J243" s="180">
        <f>ROUND(I243*H243,2)</f>
        <v>0</v>
      </c>
      <c r="K243" s="176" t="s">
        <v>206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1.736E-2</v>
      </c>
      <c r="R243" s="183">
        <f>Q243*H243</f>
        <v>1.736E-2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212</v>
      </c>
      <c r="AT243" s="185" t="s">
        <v>156</v>
      </c>
      <c r="AU243" s="185" t="s">
        <v>83</v>
      </c>
      <c r="AY243" s="18" t="s">
        <v>153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212</v>
      </c>
      <c r="BM243" s="185" t="s">
        <v>878</v>
      </c>
    </row>
    <row r="244" spans="1:65" s="2" customFormat="1" ht="24.2" customHeight="1">
      <c r="A244" s="35"/>
      <c r="B244" s="36"/>
      <c r="C244" s="174" t="s">
        <v>444</v>
      </c>
      <c r="D244" s="174" t="s">
        <v>156</v>
      </c>
      <c r="E244" s="175" t="s">
        <v>445</v>
      </c>
      <c r="F244" s="176" t="s">
        <v>446</v>
      </c>
      <c r="G244" s="177" t="s">
        <v>384</v>
      </c>
      <c r="H244" s="178">
        <v>1</v>
      </c>
      <c r="I244" s="179"/>
      <c r="J244" s="180">
        <f>ROUND(I244*H244,2)</f>
        <v>0</v>
      </c>
      <c r="K244" s="176" t="s">
        <v>206</v>
      </c>
      <c r="L244" s="40"/>
      <c r="M244" s="181" t="s">
        <v>19</v>
      </c>
      <c r="N244" s="182" t="s">
        <v>44</v>
      </c>
      <c r="O244" s="65"/>
      <c r="P244" s="183">
        <f>O244*H244</f>
        <v>0</v>
      </c>
      <c r="Q244" s="183">
        <v>2.14E-3</v>
      </c>
      <c r="R244" s="183">
        <f>Q244*H244</f>
        <v>2.14E-3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212</v>
      </c>
      <c r="AT244" s="185" t="s">
        <v>156</v>
      </c>
      <c r="AU244" s="185" t="s">
        <v>83</v>
      </c>
      <c r="AY244" s="18" t="s">
        <v>153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212</v>
      </c>
      <c r="BM244" s="185" t="s">
        <v>879</v>
      </c>
    </row>
    <row r="245" spans="1:65" s="13" customFormat="1" ht="22.5">
      <c r="B245" s="192"/>
      <c r="C245" s="193"/>
      <c r="D245" s="194" t="s">
        <v>165</v>
      </c>
      <c r="E245" s="195" t="s">
        <v>19</v>
      </c>
      <c r="F245" s="196" t="s">
        <v>448</v>
      </c>
      <c r="G245" s="193"/>
      <c r="H245" s="197">
        <v>1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165</v>
      </c>
      <c r="AU245" s="203" t="s">
        <v>83</v>
      </c>
      <c r="AV245" s="13" t="s">
        <v>83</v>
      </c>
      <c r="AW245" s="13" t="s">
        <v>34</v>
      </c>
      <c r="AX245" s="13" t="s">
        <v>81</v>
      </c>
      <c r="AY245" s="203" t="s">
        <v>153</v>
      </c>
    </row>
    <row r="246" spans="1:65" s="2" customFormat="1" ht="33" customHeight="1">
      <c r="A246" s="35"/>
      <c r="B246" s="36"/>
      <c r="C246" s="174" t="s">
        <v>449</v>
      </c>
      <c r="D246" s="174" t="s">
        <v>156</v>
      </c>
      <c r="E246" s="175" t="s">
        <v>450</v>
      </c>
      <c r="F246" s="176" t="s">
        <v>451</v>
      </c>
      <c r="G246" s="177" t="s">
        <v>384</v>
      </c>
      <c r="H246" s="178">
        <v>2</v>
      </c>
      <c r="I246" s="179"/>
      <c r="J246" s="180">
        <f>ROUND(I246*H246,2)</f>
        <v>0</v>
      </c>
      <c r="K246" s="176" t="s">
        <v>206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1.0460000000000001E-2</v>
      </c>
      <c r="R246" s="183">
        <f>Q246*H246</f>
        <v>2.0920000000000001E-2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212</v>
      </c>
      <c r="AT246" s="185" t="s">
        <v>156</v>
      </c>
      <c r="AU246" s="185" t="s">
        <v>83</v>
      </c>
      <c r="AY246" s="18" t="s">
        <v>153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212</v>
      </c>
      <c r="BM246" s="185" t="s">
        <v>880</v>
      </c>
    </row>
    <row r="247" spans="1:65" s="2" customFormat="1" ht="33" customHeight="1">
      <c r="A247" s="35"/>
      <c r="B247" s="36"/>
      <c r="C247" s="174" t="s">
        <v>454</v>
      </c>
      <c r="D247" s="174" t="s">
        <v>156</v>
      </c>
      <c r="E247" s="175" t="s">
        <v>455</v>
      </c>
      <c r="F247" s="176" t="s">
        <v>456</v>
      </c>
      <c r="G247" s="177" t="s">
        <v>211</v>
      </c>
      <c r="H247" s="178">
        <v>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1.2800000000000001E-3</v>
      </c>
      <c r="R247" s="183">
        <f>Q247*H247</f>
        <v>2.5600000000000002E-3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881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458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3" customFormat="1" ht="11.25">
      <c r="B249" s="192"/>
      <c r="C249" s="193"/>
      <c r="D249" s="194" t="s">
        <v>165</v>
      </c>
      <c r="E249" s="195" t="s">
        <v>19</v>
      </c>
      <c r="F249" s="196" t="s">
        <v>882</v>
      </c>
      <c r="G249" s="193"/>
      <c r="H249" s="197">
        <v>2</v>
      </c>
      <c r="I249" s="198"/>
      <c r="J249" s="193"/>
      <c r="K249" s="193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165</v>
      </c>
      <c r="AU249" s="203" t="s">
        <v>83</v>
      </c>
      <c r="AV249" s="13" t="s">
        <v>83</v>
      </c>
      <c r="AW249" s="13" t="s">
        <v>34</v>
      </c>
      <c r="AX249" s="13" t="s">
        <v>81</v>
      </c>
      <c r="AY249" s="203" t="s">
        <v>153</v>
      </c>
    </row>
    <row r="250" spans="1:65" s="2" customFormat="1" ht="24.2" customHeight="1">
      <c r="A250" s="35"/>
      <c r="B250" s="36"/>
      <c r="C250" s="174" t="s">
        <v>460</v>
      </c>
      <c r="D250" s="174" t="s">
        <v>156</v>
      </c>
      <c r="E250" s="175" t="s">
        <v>461</v>
      </c>
      <c r="F250" s="176" t="s">
        <v>462</v>
      </c>
      <c r="G250" s="177" t="s">
        <v>384</v>
      </c>
      <c r="H250" s="178">
        <v>2</v>
      </c>
      <c r="I250" s="179"/>
      <c r="J250" s="180">
        <f>ROUND(I250*H250,2)</f>
        <v>0</v>
      </c>
      <c r="K250" s="176" t="s">
        <v>160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1.8E-3</v>
      </c>
      <c r="R250" s="183">
        <f>Q250*H250</f>
        <v>3.5999999999999999E-3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883</v>
      </c>
    </row>
    <row r="251" spans="1:65" s="2" customFormat="1" ht="11.25">
      <c r="A251" s="35"/>
      <c r="B251" s="36"/>
      <c r="C251" s="37"/>
      <c r="D251" s="187" t="s">
        <v>163</v>
      </c>
      <c r="E251" s="37"/>
      <c r="F251" s="188" t="s">
        <v>464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83</v>
      </c>
    </row>
    <row r="252" spans="1:65" s="2" customFormat="1" ht="49.15" customHeight="1">
      <c r="A252" s="35"/>
      <c r="B252" s="36"/>
      <c r="C252" s="174" t="s">
        <v>465</v>
      </c>
      <c r="D252" s="174" t="s">
        <v>156</v>
      </c>
      <c r="E252" s="175" t="s">
        <v>758</v>
      </c>
      <c r="F252" s="176" t="s">
        <v>759</v>
      </c>
      <c r="G252" s="177" t="s">
        <v>249</v>
      </c>
      <c r="H252" s="178">
        <v>8.5999999999999993E-2</v>
      </c>
      <c r="I252" s="179"/>
      <c r="J252" s="180">
        <f>ROUND(I252*H252,2)</f>
        <v>0</v>
      </c>
      <c r="K252" s="176" t="s">
        <v>160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970</v>
      </c>
    </row>
    <row r="253" spans="1:65" s="2" customFormat="1" ht="11.25">
      <c r="A253" s="35"/>
      <c r="B253" s="36"/>
      <c r="C253" s="37"/>
      <c r="D253" s="187" t="s">
        <v>163</v>
      </c>
      <c r="E253" s="37"/>
      <c r="F253" s="188" t="s">
        <v>761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163</v>
      </c>
      <c r="AU253" s="18" t="s">
        <v>83</v>
      </c>
    </row>
    <row r="254" spans="1:65" s="12" customFormat="1" ht="22.9" customHeight="1">
      <c r="B254" s="158"/>
      <c r="C254" s="159"/>
      <c r="D254" s="160" t="s">
        <v>72</v>
      </c>
      <c r="E254" s="172" t="s">
        <v>470</v>
      </c>
      <c r="F254" s="172" t="s">
        <v>471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SUM(P255:P283)</f>
        <v>0</v>
      </c>
      <c r="Q254" s="166"/>
      <c r="R254" s="167">
        <f>SUM(R255:R283)</f>
        <v>1.8000000000000002E-3</v>
      </c>
      <c r="S254" s="166"/>
      <c r="T254" s="168">
        <f>SUM(T255:T283)</f>
        <v>8.3000000000000001E-3</v>
      </c>
      <c r="AR254" s="169" t="s">
        <v>83</v>
      </c>
      <c r="AT254" s="170" t="s">
        <v>72</v>
      </c>
      <c r="AU254" s="170" t="s">
        <v>81</v>
      </c>
      <c r="AY254" s="169" t="s">
        <v>153</v>
      </c>
      <c r="BK254" s="171">
        <f>SUM(BK255:BK283)</f>
        <v>0</v>
      </c>
    </row>
    <row r="255" spans="1:65" s="2" customFormat="1" ht="21.75" customHeight="1">
      <c r="A255" s="35"/>
      <c r="B255" s="36"/>
      <c r="C255" s="174" t="s">
        <v>472</v>
      </c>
      <c r="D255" s="174" t="s">
        <v>156</v>
      </c>
      <c r="E255" s="175" t="s">
        <v>473</v>
      </c>
      <c r="F255" s="176" t="s">
        <v>474</v>
      </c>
      <c r="G255" s="177" t="s">
        <v>211</v>
      </c>
      <c r="H255" s="178">
        <v>5</v>
      </c>
      <c r="I255" s="179"/>
      <c r="J255" s="180">
        <f>ROUND(I255*H255,2)</f>
        <v>0</v>
      </c>
      <c r="K255" s="176" t="s">
        <v>206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5.0000000000000002E-5</v>
      </c>
      <c r="T255" s="184">
        <f>S255*H255</f>
        <v>2.5000000000000001E-4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885</v>
      </c>
    </row>
    <row r="256" spans="1:65" s="13" customFormat="1" ht="11.25">
      <c r="B256" s="192"/>
      <c r="C256" s="193"/>
      <c r="D256" s="194" t="s">
        <v>165</v>
      </c>
      <c r="E256" s="195" t="s">
        <v>19</v>
      </c>
      <c r="F256" s="196" t="s">
        <v>886</v>
      </c>
      <c r="G256" s="193"/>
      <c r="H256" s="197">
        <v>2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165</v>
      </c>
      <c r="AU256" s="203" t="s">
        <v>83</v>
      </c>
      <c r="AV256" s="13" t="s">
        <v>83</v>
      </c>
      <c r="AW256" s="13" t="s">
        <v>34</v>
      </c>
      <c r="AX256" s="13" t="s">
        <v>73</v>
      </c>
      <c r="AY256" s="203" t="s">
        <v>153</v>
      </c>
    </row>
    <row r="257" spans="1:65" s="13" customFormat="1" ht="11.25">
      <c r="B257" s="192"/>
      <c r="C257" s="193"/>
      <c r="D257" s="194" t="s">
        <v>165</v>
      </c>
      <c r="E257" s="195" t="s">
        <v>19</v>
      </c>
      <c r="F257" s="196" t="s">
        <v>887</v>
      </c>
      <c r="G257" s="193"/>
      <c r="H257" s="197">
        <v>3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165</v>
      </c>
      <c r="AU257" s="203" t="s">
        <v>83</v>
      </c>
      <c r="AV257" s="13" t="s">
        <v>83</v>
      </c>
      <c r="AW257" s="13" t="s">
        <v>34</v>
      </c>
      <c r="AX257" s="13" t="s">
        <v>73</v>
      </c>
      <c r="AY257" s="203" t="s">
        <v>153</v>
      </c>
    </row>
    <row r="258" spans="1:65" s="14" customFormat="1" ht="11.25">
      <c r="B258" s="204"/>
      <c r="C258" s="205"/>
      <c r="D258" s="194" t="s">
        <v>165</v>
      </c>
      <c r="E258" s="206" t="s">
        <v>19</v>
      </c>
      <c r="F258" s="207" t="s">
        <v>184</v>
      </c>
      <c r="G258" s="205"/>
      <c r="H258" s="208">
        <v>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83</v>
      </c>
      <c r="AV258" s="14" t="s">
        <v>161</v>
      </c>
      <c r="AW258" s="14" t="s">
        <v>34</v>
      </c>
      <c r="AX258" s="14" t="s">
        <v>81</v>
      </c>
      <c r="AY258" s="214" t="s">
        <v>153</v>
      </c>
    </row>
    <row r="259" spans="1:65" s="2" customFormat="1" ht="24.2" customHeight="1">
      <c r="A259" s="35"/>
      <c r="B259" s="36"/>
      <c r="C259" s="174" t="s">
        <v>477</v>
      </c>
      <c r="D259" s="174" t="s">
        <v>156</v>
      </c>
      <c r="E259" s="175" t="s">
        <v>478</v>
      </c>
      <c r="F259" s="176" t="s">
        <v>479</v>
      </c>
      <c r="G259" s="177" t="s">
        <v>211</v>
      </c>
      <c r="H259" s="178">
        <v>1</v>
      </c>
      <c r="I259" s="179"/>
      <c r="J259" s="180">
        <f>ROUND(I259*H259,2)</f>
        <v>0</v>
      </c>
      <c r="K259" s="176" t="s">
        <v>206</v>
      </c>
      <c r="L259" s="40"/>
      <c r="M259" s="181" t="s">
        <v>19</v>
      </c>
      <c r="N259" s="182" t="s">
        <v>44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5.0000000000000002E-5</v>
      </c>
      <c r="T259" s="184">
        <f>S259*H259</f>
        <v>5.0000000000000002E-5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212</v>
      </c>
      <c r="AT259" s="185" t="s">
        <v>156</v>
      </c>
      <c r="AU259" s="185" t="s">
        <v>83</v>
      </c>
      <c r="AY259" s="18" t="s">
        <v>153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81</v>
      </c>
      <c r="BK259" s="186">
        <f>ROUND(I259*H259,2)</f>
        <v>0</v>
      </c>
      <c r="BL259" s="18" t="s">
        <v>212</v>
      </c>
      <c r="BM259" s="185" t="s">
        <v>888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889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37.9" customHeight="1">
      <c r="A261" s="35"/>
      <c r="B261" s="36"/>
      <c r="C261" s="174" t="s">
        <v>481</v>
      </c>
      <c r="D261" s="174" t="s">
        <v>156</v>
      </c>
      <c r="E261" s="175" t="s">
        <v>482</v>
      </c>
      <c r="F261" s="176" t="s">
        <v>483</v>
      </c>
      <c r="G261" s="177" t="s">
        <v>211</v>
      </c>
      <c r="H261" s="178">
        <v>4</v>
      </c>
      <c r="I261" s="179"/>
      <c r="J261" s="180">
        <f>ROUND(I261*H261,2)</f>
        <v>0</v>
      </c>
      <c r="K261" s="176" t="s">
        <v>160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2E-3</v>
      </c>
      <c r="T261" s="184">
        <f>S261*H261</f>
        <v>8.0000000000000002E-3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212</v>
      </c>
      <c r="AT261" s="185" t="s">
        <v>156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890</v>
      </c>
    </row>
    <row r="262" spans="1:65" s="2" customFormat="1" ht="11.25">
      <c r="A262" s="35"/>
      <c r="B262" s="36"/>
      <c r="C262" s="37"/>
      <c r="D262" s="187" t="s">
        <v>163</v>
      </c>
      <c r="E262" s="37"/>
      <c r="F262" s="188" t="s">
        <v>485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83</v>
      </c>
    </row>
    <row r="263" spans="1:65" s="13" customFormat="1" ht="11.25">
      <c r="B263" s="192"/>
      <c r="C263" s="193"/>
      <c r="D263" s="194" t="s">
        <v>165</v>
      </c>
      <c r="E263" s="195" t="s">
        <v>19</v>
      </c>
      <c r="F263" s="196" t="s">
        <v>891</v>
      </c>
      <c r="G263" s="193"/>
      <c r="H263" s="197">
        <v>4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165</v>
      </c>
      <c r="AU263" s="203" t="s">
        <v>83</v>
      </c>
      <c r="AV263" s="13" t="s">
        <v>83</v>
      </c>
      <c r="AW263" s="13" t="s">
        <v>34</v>
      </c>
      <c r="AX263" s="13" t="s">
        <v>81</v>
      </c>
      <c r="AY263" s="203" t="s">
        <v>153</v>
      </c>
    </row>
    <row r="264" spans="1:65" s="2" customFormat="1" ht="37.9" customHeight="1">
      <c r="A264" s="35"/>
      <c r="B264" s="36"/>
      <c r="C264" s="174" t="s">
        <v>486</v>
      </c>
      <c r="D264" s="174" t="s">
        <v>156</v>
      </c>
      <c r="E264" s="175" t="s">
        <v>487</v>
      </c>
      <c r="F264" s="176" t="s">
        <v>488</v>
      </c>
      <c r="G264" s="177" t="s">
        <v>211</v>
      </c>
      <c r="H264" s="178">
        <v>4</v>
      </c>
      <c r="I264" s="179"/>
      <c r="J264" s="180">
        <f>ROUND(I264*H264,2)</f>
        <v>0</v>
      </c>
      <c r="K264" s="176" t="s">
        <v>160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212</v>
      </c>
      <c r="AT264" s="185" t="s">
        <v>156</v>
      </c>
      <c r="AU264" s="185" t="s">
        <v>83</v>
      </c>
      <c r="AY264" s="18" t="s">
        <v>153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212</v>
      </c>
      <c r="BM264" s="185" t="s">
        <v>892</v>
      </c>
    </row>
    <row r="265" spans="1:65" s="2" customFormat="1" ht="11.25">
      <c r="A265" s="35"/>
      <c r="B265" s="36"/>
      <c r="C265" s="37"/>
      <c r="D265" s="187" t="s">
        <v>163</v>
      </c>
      <c r="E265" s="37"/>
      <c r="F265" s="188" t="s">
        <v>490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83</v>
      </c>
    </row>
    <row r="266" spans="1:65" s="13" customFormat="1" ht="11.25">
      <c r="B266" s="192"/>
      <c r="C266" s="193"/>
      <c r="D266" s="194" t="s">
        <v>165</v>
      </c>
      <c r="E266" s="195" t="s">
        <v>19</v>
      </c>
      <c r="F266" s="196" t="s">
        <v>891</v>
      </c>
      <c r="G266" s="193"/>
      <c r="H266" s="197">
        <v>4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165</v>
      </c>
      <c r="AU266" s="203" t="s">
        <v>83</v>
      </c>
      <c r="AV266" s="13" t="s">
        <v>83</v>
      </c>
      <c r="AW266" s="13" t="s">
        <v>34</v>
      </c>
      <c r="AX266" s="13" t="s">
        <v>81</v>
      </c>
      <c r="AY266" s="203" t="s">
        <v>153</v>
      </c>
    </row>
    <row r="267" spans="1:65" s="2" customFormat="1" ht="24.2" customHeight="1">
      <c r="A267" s="35"/>
      <c r="B267" s="36"/>
      <c r="C267" s="215" t="s">
        <v>491</v>
      </c>
      <c r="D267" s="215" t="s">
        <v>298</v>
      </c>
      <c r="E267" s="216" t="s">
        <v>492</v>
      </c>
      <c r="F267" s="217" t="s">
        <v>493</v>
      </c>
      <c r="G267" s="218" t="s">
        <v>211</v>
      </c>
      <c r="H267" s="219">
        <v>4</v>
      </c>
      <c r="I267" s="220"/>
      <c r="J267" s="221">
        <f>ROUND(I267*H267,2)</f>
        <v>0</v>
      </c>
      <c r="K267" s="217" t="s">
        <v>206</v>
      </c>
      <c r="L267" s="222"/>
      <c r="M267" s="223" t="s">
        <v>19</v>
      </c>
      <c r="N267" s="224" t="s">
        <v>44</v>
      </c>
      <c r="O267" s="65"/>
      <c r="P267" s="183">
        <f>O267*H267</f>
        <v>0</v>
      </c>
      <c r="Q267" s="183">
        <v>3.4000000000000002E-4</v>
      </c>
      <c r="R267" s="183">
        <f>Q267*H267</f>
        <v>1.3600000000000001E-3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302</v>
      </c>
      <c r="AT267" s="185" t="s">
        <v>298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893</v>
      </c>
    </row>
    <row r="268" spans="1:65" s="2" customFormat="1" ht="44.25" customHeight="1">
      <c r="A268" s="35"/>
      <c r="B268" s="36"/>
      <c r="C268" s="174" t="s">
        <v>495</v>
      </c>
      <c r="D268" s="174" t="s">
        <v>156</v>
      </c>
      <c r="E268" s="175" t="s">
        <v>496</v>
      </c>
      <c r="F268" s="176" t="s">
        <v>497</v>
      </c>
      <c r="G268" s="177" t="s">
        <v>211</v>
      </c>
      <c r="H268" s="178">
        <v>1</v>
      </c>
      <c r="I268" s="179"/>
      <c r="J268" s="180">
        <f>ROUND(I268*H268,2)</f>
        <v>0</v>
      </c>
      <c r="K268" s="176" t="s">
        <v>160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212</v>
      </c>
      <c r="AT268" s="185" t="s">
        <v>156</v>
      </c>
      <c r="AU268" s="185" t="s">
        <v>83</v>
      </c>
      <c r="AY268" s="18" t="s">
        <v>153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212</v>
      </c>
      <c r="BM268" s="185" t="s">
        <v>894</v>
      </c>
    </row>
    <row r="269" spans="1:65" s="2" customFormat="1" ht="11.25">
      <c r="A269" s="35"/>
      <c r="B269" s="36"/>
      <c r="C269" s="37"/>
      <c r="D269" s="187" t="s">
        <v>163</v>
      </c>
      <c r="E269" s="37"/>
      <c r="F269" s="188" t="s">
        <v>499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163</v>
      </c>
      <c r="AU269" s="18" t="s">
        <v>83</v>
      </c>
    </row>
    <row r="270" spans="1:65" s="13" customFormat="1" ht="11.25">
      <c r="B270" s="192"/>
      <c r="C270" s="193"/>
      <c r="D270" s="194" t="s">
        <v>165</v>
      </c>
      <c r="E270" s="195" t="s">
        <v>19</v>
      </c>
      <c r="F270" s="196" t="s">
        <v>895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165</v>
      </c>
      <c r="AU270" s="203" t="s">
        <v>83</v>
      </c>
      <c r="AV270" s="13" t="s">
        <v>83</v>
      </c>
      <c r="AW270" s="13" t="s">
        <v>34</v>
      </c>
      <c r="AX270" s="13" t="s">
        <v>81</v>
      </c>
      <c r="AY270" s="203" t="s">
        <v>153</v>
      </c>
    </row>
    <row r="271" spans="1:65" s="2" customFormat="1" ht="24.2" customHeight="1">
      <c r="A271" s="35"/>
      <c r="B271" s="36"/>
      <c r="C271" s="215" t="s">
        <v>501</v>
      </c>
      <c r="D271" s="215" t="s">
        <v>298</v>
      </c>
      <c r="E271" s="216" t="s">
        <v>502</v>
      </c>
      <c r="F271" s="217" t="s">
        <v>503</v>
      </c>
      <c r="G271" s="218" t="s">
        <v>211</v>
      </c>
      <c r="H271" s="219">
        <v>1</v>
      </c>
      <c r="I271" s="220"/>
      <c r="J271" s="221">
        <f>ROUND(I271*H271,2)</f>
        <v>0</v>
      </c>
      <c r="K271" s="217" t="s">
        <v>160</v>
      </c>
      <c r="L271" s="222"/>
      <c r="M271" s="223" t="s">
        <v>19</v>
      </c>
      <c r="N271" s="224" t="s">
        <v>44</v>
      </c>
      <c r="O271" s="65"/>
      <c r="P271" s="183">
        <f>O271*H271</f>
        <v>0</v>
      </c>
      <c r="Q271" s="183">
        <v>9.0000000000000006E-5</v>
      </c>
      <c r="R271" s="183">
        <f>Q271*H271</f>
        <v>9.0000000000000006E-5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302</v>
      </c>
      <c r="AT271" s="185" t="s">
        <v>298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896</v>
      </c>
    </row>
    <row r="272" spans="1:65" s="2" customFormat="1" ht="49.15" customHeight="1">
      <c r="A272" s="35"/>
      <c r="B272" s="36"/>
      <c r="C272" s="174" t="s">
        <v>505</v>
      </c>
      <c r="D272" s="174" t="s">
        <v>156</v>
      </c>
      <c r="E272" s="175" t="s">
        <v>506</v>
      </c>
      <c r="F272" s="176" t="s">
        <v>507</v>
      </c>
      <c r="G272" s="177" t="s">
        <v>211</v>
      </c>
      <c r="H272" s="178">
        <v>3</v>
      </c>
      <c r="I272" s="179"/>
      <c r="J272" s="180">
        <f>ROUND(I272*H272,2)</f>
        <v>0</v>
      </c>
      <c r="K272" s="176" t="s">
        <v>160</v>
      </c>
      <c r="L272" s="40"/>
      <c r="M272" s="181" t="s">
        <v>19</v>
      </c>
      <c r="N272" s="182" t="s">
        <v>44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212</v>
      </c>
      <c r="AT272" s="185" t="s">
        <v>156</v>
      </c>
      <c r="AU272" s="185" t="s">
        <v>83</v>
      </c>
      <c r="AY272" s="18" t="s">
        <v>153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81</v>
      </c>
      <c r="BK272" s="186">
        <f>ROUND(I272*H272,2)</f>
        <v>0</v>
      </c>
      <c r="BL272" s="18" t="s">
        <v>212</v>
      </c>
      <c r="BM272" s="185" t="s">
        <v>897</v>
      </c>
    </row>
    <row r="273" spans="1:65" s="2" customFormat="1" ht="11.25">
      <c r="A273" s="35"/>
      <c r="B273" s="36"/>
      <c r="C273" s="37"/>
      <c r="D273" s="187" t="s">
        <v>163</v>
      </c>
      <c r="E273" s="37"/>
      <c r="F273" s="188" t="s">
        <v>509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163</v>
      </c>
      <c r="AU273" s="18" t="s">
        <v>83</v>
      </c>
    </row>
    <row r="274" spans="1:65" s="13" customFormat="1" ht="22.5">
      <c r="B274" s="192"/>
      <c r="C274" s="193"/>
      <c r="D274" s="194" t="s">
        <v>165</v>
      </c>
      <c r="E274" s="195" t="s">
        <v>19</v>
      </c>
      <c r="F274" s="196" t="s">
        <v>898</v>
      </c>
      <c r="G274" s="193"/>
      <c r="H274" s="197">
        <v>3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165</v>
      </c>
      <c r="AU274" s="203" t="s">
        <v>83</v>
      </c>
      <c r="AV274" s="13" t="s">
        <v>83</v>
      </c>
      <c r="AW274" s="13" t="s">
        <v>34</v>
      </c>
      <c r="AX274" s="13" t="s">
        <v>81</v>
      </c>
      <c r="AY274" s="203" t="s">
        <v>153</v>
      </c>
    </row>
    <row r="275" spans="1:65" s="2" customFormat="1" ht="24.2" customHeight="1">
      <c r="A275" s="35"/>
      <c r="B275" s="36"/>
      <c r="C275" s="215" t="s">
        <v>511</v>
      </c>
      <c r="D275" s="215" t="s">
        <v>298</v>
      </c>
      <c r="E275" s="216" t="s">
        <v>512</v>
      </c>
      <c r="F275" s="217" t="s">
        <v>513</v>
      </c>
      <c r="G275" s="218" t="s">
        <v>211</v>
      </c>
      <c r="H275" s="219">
        <v>2</v>
      </c>
      <c r="I275" s="220"/>
      <c r="J275" s="221">
        <f>ROUND(I275*H275,2)</f>
        <v>0</v>
      </c>
      <c r="K275" s="217" t="s">
        <v>160</v>
      </c>
      <c r="L275" s="222"/>
      <c r="M275" s="223" t="s">
        <v>19</v>
      </c>
      <c r="N275" s="224" t="s">
        <v>44</v>
      </c>
      <c r="O275" s="65"/>
      <c r="P275" s="183">
        <f>O275*H275</f>
        <v>0</v>
      </c>
      <c r="Q275" s="183">
        <v>8.0000000000000007E-5</v>
      </c>
      <c r="R275" s="183">
        <f>Q275*H275</f>
        <v>1.6000000000000001E-4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302</v>
      </c>
      <c r="AT275" s="185" t="s">
        <v>298</v>
      </c>
      <c r="AU275" s="185" t="s">
        <v>83</v>
      </c>
      <c r="AY275" s="18" t="s">
        <v>153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81</v>
      </c>
      <c r="BK275" s="186">
        <f>ROUND(I275*H275,2)</f>
        <v>0</v>
      </c>
      <c r="BL275" s="18" t="s">
        <v>212</v>
      </c>
      <c r="BM275" s="185" t="s">
        <v>899</v>
      </c>
    </row>
    <row r="276" spans="1:65" s="2" customFormat="1" ht="24.2" customHeight="1">
      <c r="A276" s="35"/>
      <c r="B276" s="36"/>
      <c r="C276" s="215" t="s">
        <v>515</v>
      </c>
      <c r="D276" s="215" t="s">
        <v>298</v>
      </c>
      <c r="E276" s="216" t="s">
        <v>900</v>
      </c>
      <c r="F276" s="217" t="s">
        <v>901</v>
      </c>
      <c r="G276" s="218" t="s">
        <v>211</v>
      </c>
      <c r="H276" s="219">
        <v>1</v>
      </c>
      <c r="I276" s="220"/>
      <c r="J276" s="221">
        <f>ROUND(I276*H276,2)</f>
        <v>0</v>
      </c>
      <c r="K276" s="217" t="s">
        <v>160</v>
      </c>
      <c r="L276" s="222"/>
      <c r="M276" s="223" t="s">
        <v>19</v>
      </c>
      <c r="N276" s="224" t="s">
        <v>44</v>
      </c>
      <c r="O276" s="65"/>
      <c r="P276" s="183">
        <f>O276*H276</f>
        <v>0</v>
      </c>
      <c r="Q276" s="183">
        <v>8.0000000000000007E-5</v>
      </c>
      <c r="R276" s="183">
        <f>Q276*H276</f>
        <v>8.0000000000000007E-5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302</v>
      </c>
      <c r="AT276" s="185" t="s">
        <v>298</v>
      </c>
      <c r="AU276" s="185" t="s">
        <v>83</v>
      </c>
      <c r="AY276" s="18" t="s">
        <v>153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81</v>
      </c>
      <c r="BK276" s="186">
        <f>ROUND(I276*H276,2)</f>
        <v>0</v>
      </c>
      <c r="BL276" s="18" t="s">
        <v>212</v>
      </c>
      <c r="BM276" s="185" t="s">
        <v>902</v>
      </c>
    </row>
    <row r="277" spans="1:65" s="2" customFormat="1" ht="16.5" customHeight="1">
      <c r="A277" s="35"/>
      <c r="B277" s="36"/>
      <c r="C277" s="215" t="s">
        <v>519</v>
      </c>
      <c r="D277" s="215" t="s">
        <v>298</v>
      </c>
      <c r="E277" s="216" t="s">
        <v>516</v>
      </c>
      <c r="F277" s="217" t="s">
        <v>517</v>
      </c>
      <c r="G277" s="218" t="s">
        <v>211</v>
      </c>
      <c r="H277" s="219">
        <v>3</v>
      </c>
      <c r="I277" s="220"/>
      <c r="J277" s="221">
        <f>ROUND(I277*H277,2)</f>
        <v>0</v>
      </c>
      <c r="K277" s="217" t="s">
        <v>160</v>
      </c>
      <c r="L277" s="222"/>
      <c r="M277" s="223" t="s">
        <v>19</v>
      </c>
      <c r="N277" s="224" t="s">
        <v>44</v>
      </c>
      <c r="O277" s="65"/>
      <c r="P277" s="183">
        <f>O277*H277</f>
        <v>0</v>
      </c>
      <c r="Q277" s="183">
        <v>1.0000000000000001E-5</v>
      </c>
      <c r="R277" s="183">
        <f>Q277*H277</f>
        <v>3.0000000000000004E-5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302</v>
      </c>
      <c r="AT277" s="185" t="s">
        <v>298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903</v>
      </c>
    </row>
    <row r="278" spans="1:65" s="2" customFormat="1" ht="49.15" customHeight="1">
      <c r="A278" s="35"/>
      <c r="B278" s="36"/>
      <c r="C278" s="174" t="s">
        <v>525</v>
      </c>
      <c r="D278" s="174" t="s">
        <v>156</v>
      </c>
      <c r="E278" s="175" t="s">
        <v>520</v>
      </c>
      <c r="F278" s="176" t="s">
        <v>521</v>
      </c>
      <c r="G278" s="177" t="s">
        <v>211</v>
      </c>
      <c r="H278" s="178">
        <v>2</v>
      </c>
      <c r="I278" s="179"/>
      <c r="J278" s="180">
        <f>ROUND(I278*H278,2)</f>
        <v>0</v>
      </c>
      <c r="K278" s="176" t="s">
        <v>160</v>
      </c>
      <c r="L278" s="40"/>
      <c r="M278" s="181" t="s">
        <v>19</v>
      </c>
      <c r="N278" s="182" t="s">
        <v>44</v>
      </c>
      <c r="O278" s="65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212</v>
      </c>
      <c r="AT278" s="185" t="s">
        <v>156</v>
      </c>
      <c r="AU278" s="185" t="s">
        <v>83</v>
      </c>
      <c r="AY278" s="18" t="s">
        <v>153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81</v>
      </c>
      <c r="BK278" s="186">
        <f>ROUND(I278*H278,2)</f>
        <v>0</v>
      </c>
      <c r="BL278" s="18" t="s">
        <v>212</v>
      </c>
      <c r="BM278" s="185" t="s">
        <v>904</v>
      </c>
    </row>
    <row r="279" spans="1:65" s="2" customFormat="1" ht="11.25">
      <c r="A279" s="35"/>
      <c r="B279" s="36"/>
      <c r="C279" s="37"/>
      <c r="D279" s="187" t="s">
        <v>163</v>
      </c>
      <c r="E279" s="37"/>
      <c r="F279" s="188" t="s">
        <v>523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163</v>
      </c>
      <c r="AU279" s="18" t="s">
        <v>83</v>
      </c>
    </row>
    <row r="280" spans="1:65" s="13" customFormat="1" ht="11.25">
      <c r="B280" s="192"/>
      <c r="C280" s="193"/>
      <c r="D280" s="194" t="s">
        <v>165</v>
      </c>
      <c r="E280" s="195" t="s">
        <v>19</v>
      </c>
      <c r="F280" s="196" t="s">
        <v>524</v>
      </c>
      <c r="G280" s="193"/>
      <c r="H280" s="197">
        <v>2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165</v>
      </c>
      <c r="AU280" s="203" t="s">
        <v>83</v>
      </c>
      <c r="AV280" s="13" t="s">
        <v>83</v>
      </c>
      <c r="AW280" s="13" t="s">
        <v>34</v>
      </c>
      <c r="AX280" s="13" t="s">
        <v>81</v>
      </c>
      <c r="AY280" s="203" t="s">
        <v>153</v>
      </c>
    </row>
    <row r="281" spans="1:65" s="2" customFormat="1" ht="24.2" customHeight="1">
      <c r="A281" s="35"/>
      <c r="B281" s="36"/>
      <c r="C281" s="215" t="s">
        <v>529</v>
      </c>
      <c r="D281" s="215" t="s">
        <v>298</v>
      </c>
      <c r="E281" s="216" t="s">
        <v>526</v>
      </c>
      <c r="F281" s="217" t="s">
        <v>527</v>
      </c>
      <c r="G281" s="218" t="s">
        <v>211</v>
      </c>
      <c r="H281" s="219">
        <v>2</v>
      </c>
      <c r="I281" s="220"/>
      <c r="J281" s="221">
        <f>ROUND(I281*H281,2)</f>
        <v>0</v>
      </c>
      <c r="K281" s="217" t="s">
        <v>160</v>
      </c>
      <c r="L281" s="222"/>
      <c r="M281" s="223" t="s">
        <v>19</v>
      </c>
      <c r="N281" s="224" t="s">
        <v>44</v>
      </c>
      <c r="O281" s="65"/>
      <c r="P281" s="183">
        <f>O281*H281</f>
        <v>0</v>
      </c>
      <c r="Q281" s="183">
        <v>4.0000000000000003E-5</v>
      </c>
      <c r="R281" s="183">
        <f>Q281*H281</f>
        <v>8.0000000000000007E-5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302</v>
      </c>
      <c r="AT281" s="185" t="s">
        <v>298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905</v>
      </c>
    </row>
    <row r="282" spans="1:65" s="2" customFormat="1" ht="49.15" customHeight="1">
      <c r="A282" s="35"/>
      <c r="B282" s="36"/>
      <c r="C282" s="174" t="s">
        <v>536</v>
      </c>
      <c r="D282" s="174" t="s">
        <v>156</v>
      </c>
      <c r="E282" s="175" t="s">
        <v>762</v>
      </c>
      <c r="F282" s="176" t="s">
        <v>763</v>
      </c>
      <c r="G282" s="177" t="s">
        <v>249</v>
      </c>
      <c r="H282" s="178">
        <v>2E-3</v>
      </c>
      <c r="I282" s="179"/>
      <c r="J282" s="180">
        <f>ROUND(I282*H282,2)</f>
        <v>0</v>
      </c>
      <c r="K282" s="176" t="s">
        <v>160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212</v>
      </c>
      <c r="AT282" s="185" t="s">
        <v>156</v>
      </c>
      <c r="AU282" s="185" t="s">
        <v>83</v>
      </c>
      <c r="AY282" s="18" t="s">
        <v>153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212</v>
      </c>
      <c r="BM282" s="185" t="s">
        <v>971</v>
      </c>
    </row>
    <row r="283" spans="1:65" s="2" customFormat="1" ht="11.25">
      <c r="A283" s="35"/>
      <c r="B283" s="36"/>
      <c r="C283" s="37"/>
      <c r="D283" s="187" t="s">
        <v>163</v>
      </c>
      <c r="E283" s="37"/>
      <c r="F283" s="188" t="s">
        <v>765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163</v>
      </c>
      <c r="AU283" s="18" t="s">
        <v>83</v>
      </c>
    </row>
    <row r="284" spans="1:65" s="12" customFormat="1" ht="22.9" customHeight="1">
      <c r="B284" s="158"/>
      <c r="C284" s="159"/>
      <c r="D284" s="160" t="s">
        <v>72</v>
      </c>
      <c r="E284" s="172" t="s">
        <v>534</v>
      </c>
      <c r="F284" s="172" t="s">
        <v>535</v>
      </c>
      <c r="G284" s="159"/>
      <c r="H284" s="159"/>
      <c r="I284" s="162"/>
      <c r="J284" s="173">
        <f>BK284</f>
        <v>0</v>
      </c>
      <c r="K284" s="159"/>
      <c r="L284" s="164"/>
      <c r="M284" s="165"/>
      <c r="N284" s="166"/>
      <c r="O284" s="166"/>
      <c r="P284" s="167">
        <f>SUM(P285:P293)</f>
        <v>0</v>
      </c>
      <c r="Q284" s="166"/>
      <c r="R284" s="167">
        <f>SUM(R285:R293)</f>
        <v>5.9999999999999995E-4</v>
      </c>
      <c r="S284" s="166"/>
      <c r="T284" s="168">
        <f>SUM(T285:T293)</f>
        <v>4.0000000000000002E-4</v>
      </c>
      <c r="AR284" s="169" t="s">
        <v>83</v>
      </c>
      <c r="AT284" s="170" t="s">
        <v>72</v>
      </c>
      <c r="AU284" s="170" t="s">
        <v>81</v>
      </c>
      <c r="AY284" s="169" t="s">
        <v>153</v>
      </c>
      <c r="BK284" s="171">
        <f>SUM(BK285:BK293)</f>
        <v>0</v>
      </c>
    </row>
    <row r="285" spans="1:65" s="2" customFormat="1" ht="24.2" customHeight="1">
      <c r="A285" s="35"/>
      <c r="B285" s="36"/>
      <c r="C285" s="174" t="s">
        <v>542</v>
      </c>
      <c r="D285" s="174" t="s">
        <v>156</v>
      </c>
      <c r="E285" s="175" t="s">
        <v>537</v>
      </c>
      <c r="F285" s="176" t="s">
        <v>538</v>
      </c>
      <c r="G285" s="177" t="s">
        <v>211</v>
      </c>
      <c r="H285" s="178">
        <v>2</v>
      </c>
      <c r="I285" s="179"/>
      <c r="J285" s="180">
        <f>ROUND(I285*H285,2)</f>
        <v>0</v>
      </c>
      <c r="K285" s="176" t="s">
        <v>160</v>
      </c>
      <c r="L285" s="40"/>
      <c r="M285" s="181" t="s">
        <v>19</v>
      </c>
      <c r="N285" s="182" t="s">
        <v>44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2.0000000000000001E-4</v>
      </c>
      <c r="T285" s="184">
        <f>S285*H285</f>
        <v>4.0000000000000002E-4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212</v>
      </c>
      <c r="AT285" s="185" t="s">
        <v>156</v>
      </c>
      <c r="AU285" s="185" t="s">
        <v>83</v>
      </c>
      <c r="AY285" s="18" t="s">
        <v>153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81</v>
      </c>
      <c r="BK285" s="186">
        <f>ROUND(I285*H285,2)</f>
        <v>0</v>
      </c>
      <c r="BL285" s="18" t="s">
        <v>212</v>
      </c>
      <c r="BM285" s="185" t="s">
        <v>907</v>
      </c>
    </row>
    <row r="286" spans="1:65" s="2" customFormat="1" ht="11.25">
      <c r="A286" s="35"/>
      <c r="B286" s="36"/>
      <c r="C286" s="37"/>
      <c r="D286" s="187" t="s">
        <v>163</v>
      </c>
      <c r="E286" s="37"/>
      <c r="F286" s="188" t="s">
        <v>540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83</v>
      </c>
    </row>
    <row r="287" spans="1:65" s="13" customFormat="1" ht="11.25">
      <c r="B287" s="192"/>
      <c r="C287" s="193"/>
      <c r="D287" s="194" t="s">
        <v>165</v>
      </c>
      <c r="E287" s="195" t="s">
        <v>19</v>
      </c>
      <c r="F287" s="196" t="s">
        <v>563</v>
      </c>
      <c r="G287" s="193"/>
      <c r="H287" s="197">
        <v>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165</v>
      </c>
      <c r="AU287" s="203" t="s">
        <v>83</v>
      </c>
      <c r="AV287" s="13" t="s">
        <v>83</v>
      </c>
      <c r="AW287" s="13" t="s">
        <v>34</v>
      </c>
      <c r="AX287" s="13" t="s">
        <v>81</v>
      </c>
      <c r="AY287" s="203" t="s">
        <v>153</v>
      </c>
    </row>
    <row r="288" spans="1:65" s="2" customFormat="1" ht="24.2" customHeight="1">
      <c r="A288" s="35"/>
      <c r="B288" s="36"/>
      <c r="C288" s="174" t="s">
        <v>547</v>
      </c>
      <c r="D288" s="174" t="s">
        <v>156</v>
      </c>
      <c r="E288" s="175" t="s">
        <v>543</v>
      </c>
      <c r="F288" s="176" t="s">
        <v>544</v>
      </c>
      <c r="G288" s="177" t="s">
        <v>211</v>
      </c>
      <c r="H288" s="178">
        <v>2</v>
      </c>
      <c r="I288" s="179"/>
      <c r="J288" s="180">
        <f>ROUND(I288*H288,2)</f>
        <v>0</v>
      </c>
      <c r="K288" s="176" t="s">
        <v>160</v>
      </c>
      <c r="L288" s="40"/>
      <c r="M288" s="181" t="s">
        <v>19</v>
      </c>
      <c r="N288" s="182" t="s">
        <v>44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212</v>
      </c>
      <c r="AT288" s="185" t="s">
        <v>156</v>
      </c>
      <c r="AU288" s="185" t="s">
        <v>83</v>
      </c>
      <c r="AY288" s="18" t="s">
        <v>153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81</v>
      </c>
      <c r="BK288" s="186">
        <f>ROUND(I288*H288,2)</f>
        <v>0</v>
      </c>
      <c r="BL288" s="18" t="s">
        <v>212</v>
      </c>
      <c r="BM288" s="185" t="s">
        <v>908</v>
      </c>
    </row>
    <row r="289" spans="1:65" s="2" customFormat="1" ht="11.25">
      <c r="A289" s="35"/>
      <c r="B289" s="36"/>
      <c r="C289" s="37"/>
      <c r="D289" s="187" t="s">
        <v>163</v>
      </c>
      <c r="E289" s="37"/>
      <c r="F289" s="188" t="s">
        <v>546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83</v>
      </c>
    </row>
    <row r="290" spans="1:65" s="13" customFormat="1" ht="11.25">
      <c r="B290" s="192"/>
      <c r="C290" s="193"/>
      <c r="D290" s="194" t="s">
        <v>165</v>
      </c>
      <c r="E290" s="195" t="s">
        <v>19</v>
      </c>
      <c r="F290" s="196" t="s">
        <v>563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165</v>
      </c>
      <c r="AU290" s="203" t="s">
        <v>83</v>
      </c>
      <c r="AV290" s="13" t="s">
        <v>83</v>
      </c>
      <c r="AW290" s="13" t="s">
        <v>34</v>
      </c>
      <c r="AX290" s="13" t="s">
        <v>81</v>
      </c>
      <c r="AY290" s="203" t="s">
        <v>153</v>
      </c>
    </row>
    <row r="291" spans="1:65" s="2" customFormat="1" ht="24.2" customHeight="1">
      <c r="A291" s="35"/>
      <c r="B291" s="36"/>
      <c r="C291" s="215" t="s">
        <v>551</v>
      </c>
      <c r="D291" s="215" t="s">
        <v>298</v>
      </c>
      <c r="E291" s="216" t="s">
        <v>548</v>
      </c>
      <c r="F291" s="217" t="s">
        <v>549</v>
      </c>
      <c r="G291" s="218" t="s">
        <v>211</v>
      </c>
      <c r="H291" s="219">
        <v>2</v>
      </c>
      <c r="I291" s="220"/>
      <c r="J291" s="221">
        <f>ROUND(I291*H291,2)</f>
        <v>0</v>
      </c>
      <c r="K291" s="217" t="s">
        <v>160</v>
      </c>
      <c r="L291" s="222"/>
      <c r="M291" s="223" t="s">
        <v>19</v>
      </c>
      <c r="N291" s="224" t="s">
        <v>44</v>
      </c>
      <c r="O291" s="65"/>
      <c r="P291" s="183">
        <f>O291*H291</f>
        <v>0</v>
      </c>
      <c r="Q291" s="183">
        <v>2.9999999999999997E-4</v>
      </c>
      <c r="R291" s="183">
        <f>Q291*H291</f>
        <v>5.9999999999999995E-4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302</v>
      </c>
      <c r="AT291" s="185" t="s">
        <v>298</v>
      </c>
      <c r="AU291" s="185" t="s">
        <v>83</v>
      </c>
      <c r="AY291" s="18" t="s">
        <v>153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212</v>
      </c>
      <c r="BM291" s="185" t="s">
        <v>909</v>
      </c>
    </row>
    <row r="292" spans="1:65" s="2" customFormat="1" ht="49.15" customHeight="1">
      <c r="A292" s="35"/>
      <c r="B292" s="36"/>
      <c r="C292" s="174" t="s">
        <v>558</v>
      </c>
      <c r="D292" s="174" t="s">
        <v>156</v>
      </c>
      <c r="E292" s="175" t="s">
        <v>766</v>
      </c>
      <c r="F292" s="176" t="s">
        <v>767</v>
      </c>
      <c r="G292" s="177" t="s">
        <v>249</v>
      </c>
      <c r="H292" s="178">
        <v>1E-3</v>
      </c>
      <c r="I292" s="179"/>
      <c r="J292" s="180">
        <f>ROUND(I292*H292,2)</f>
        <v>0</v>
      </c>
      <c r="K292" s="176" t="s">
        <v>160</v>
      </c>
      <c r="L292" s="40"/>
      <c r="M292" s="181" t="s">
        <v>19</v>
      </c>
      <c r="N292" s="182" t="s">
        <v>44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212</v>
      </c>
      <c r="AT292" s="185" t="s">
        <v>156</v>
      </c>
      <c r="AU292" s="185" t="s">
        <v>83</v>
      </c>
      <c r="AY292" s="18" t="s">
        <v>153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81</v>
      </c>
      <c r="BK292" s="186">
        <f>ROUND(I292*H292,2)</f>
        <v>0</v>
      </c>
      <c r="BL292" s="18" t="s">
        <v>212</v>
      </c>
      <c r="BM292" s="185" t="s">
        <v>972</v>
      </c>
    </row>
    <row r="293" spans="1:65" s="2" customFormat="1" ht="11.25">
      <c r="A293" s="35"/>
      <c r="B293" s="36"/>
      <c r="C293" s="37"/>
      <c r="D293" s="187" t="s">
        <v>163</v>
      </c>
      <c r="E293" s="37"/>
      <c r="F293" s="188" t="s">
        <v>769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83</v>
      </c>
    </row>
    <row r="294" spans="1:65" s="12" customFormat="1" ht="22.9" customHeight="1">
      <c r="B294" s="158"/>
      <c r="C294" s="159"/>
      <c r="D294" s="160" t="s">
        <v>72</v>
      </c>
      <c r="E294" s="172" t="s">
        <v>911</v>
      </c>
      <c r="F294" s="172" t="s">
        <v>912</v>
      </c>
      <c r="G294" s="159"/>
      <c r="H294" s="159"/>
      <c r="I294" s="162"/>
      <c r="J294" s="173">
        <f>BK294</f>
        <v>0</v>
      </c>
      <c r="K294" s="159"/>
      <c r="L294" s="164"/>
      <c r="M294" s="165"/>
      <c r="N294" s="166"/>
      <c r="O294" s="166"/>
      <c r="P294" s="167">
        <f>SUM(P295:P299)</f>
        <v>0</v>
      </c>
      <c r="Q294" s="166"/>
      <c r="R294" s="167">
        <f>SUM(R295:R299)</f>
        <v>1.4858399999999999E-2</v>
      </c>
      <c r="S294" s="166"/>
      <c r="T294" s="168">
        <f>SUM(T295:T299)</f>
        <v>0</v>
      </c>
      <c r="AR294" s="169" t="s">
        <v>83</v>
      </c>
      <c r="AT294" s="170" t="s">
        <v>72</v>
      </c>
      <c r="AU294" s="170" t="s">
        <v>81</v>
      </c>
      <c r="AY294" s="169" t="s">
        <v>153</v>
      </c>
      <c r="BK294" s="171">
        <f>SUM(BK295:BK299)</f>
        <v>0</v>
      </c>
    </row>
    <row r="295" spans="1:65" s="2" customFormat="1" ht="49.15" customHeight="1">
      <c r="A295" s="35"/>
      <c r="B295" s="36"/>
      <c r="C295" s="174" t="s">
        <v>564</v>
      </c>
      <c r="D295" s="174" t="s">
        <v>156</v>
      </c>
      <c r="E295" s="175" t="s">
        <v>913</v>
      </c>
      <c r="F295" s="176" t="s">
        <v>914</v>
      </c>
      <c r="G295" s="177" t="s">
        <v>205</v>
      </c>
      <c r="H295" s="178">
        <v>1.64</v>
      </c>
      <c r="I295" s="179"/>
      <c r="J295" s="180">
        <f>ROUND(I295*H295,2)</f>
        <v>0</v>
      </c>
      <c r="K295" s="176" t="s">
        <v>160</v>
      </c>
      <c r="L295" s="40"/>
      <c r="M295" s="181" t="s">
        <v>19</v>
      </c>
      <c r="N295" s="182" t="s">
        <v>44</v>
      </c>
      <c r="O295" s="65"/>
      <c r="P295" s="183">
        <f>O295*H295</f>
        <v>0</v>
      </c>
      <c r="Q295" s="183">
        <v>9.0600000000000003E-3</v>
      </c>
      <c r="R295" s="183">
        <f>Q295*H295</f>
        <v>1.4858399999999999E-2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212</v>
      </c>
      <c r="AT295" s="185" t="s">
        <v>156</v>
      </c>
      <c r="AU295" s="185" t="s">
        <v>83</v>
      </c>
      <c r="AY295" s="18" t="s">
        <v>153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212</v>
      </c>
      <c r="BM295" s="185" t="s">
        <v>915</v>
      </c>
    </row>
    <row r="296" spans="1:65" s="2" customFormat="1" ht="11.25">
      <c r="A296" s="35"/>
      <c r="B296" s="36"/>
      <c r="C296" s="37"/>
      <c r="D296" s="187" t="s">
        <v>163</v>
      </c>
      <c r="E296" s="37"/>
      <c r="F296" s="188" t="s">
        <v>916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83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917</v>
      </c>
      <c r="G297" s="193"/>
      <c r="H297" s="197">
        <v>1.64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76.349999999999994" customHeight="1">
      <c r="A298" s="35"/>
      <c r="B298" s="36"/>
      <c r="C298" s="174" t="s">
        <v>570</v>
      </c>
      <c r="D298" s="174" t="s">
        <v>156</v>
      </c>
      <c r="E298" s="175" t="s">
        <v>918</v>
      </c>
      <c r="F298" s="176" t="s">
        <v>919</v>
      </c>
      <c r="G298" s="177" t="s">
        <v>249</v>
      </c>
      <c r="H298" s="178">
        <v>1.4999999999999999E-2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973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921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556</v>
      </c>
      <c r="F300" s="172" t="s">
        <v>557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SUM(P301:P317)</f>
        <v>0</v>
      </c>
      <c r="Q300" s="166"/>
      <c r="R300" s="167">
        <f>SUM(R301:R317)</f>
        <v>4.7530039999999996E-2</v>
      </c>
      <c r="S300" s="166"/>
      <c r="T300" s="168">
        <f>SUM(T301:T317)</f>
        <v>0.05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SUM(BK301:BK317)</f>
        <v>0</v>
      </c>
    </row>
    <row r="301" spans="1:65" s="2" customFormat="1" ht="24.2" customHeight="1">
      <c r="A301" s="35"/>
      <c r="B301" s="36"/>
      <c r="C301" s="174" t="s">
        <v>576</v>
      </c>
      <c r="D301" s="174" t="s">
        <v>156</v>
      </c>
      <c r="E301" s="175" t="s">
        <v>559</v>
      </c>
      <c r="F301" s="176" t="s">
        <v>560</v>
      </c>
      <c r="G301" s="177" t="s">
        <v>211</v>
      </c>
      <c r="H301" s="178">
        <v>2</v>
      </c>
      <c r="I301" s="179"/>
      <c r="J301" s="180">
        <f>ROUND(I301*H301,2)</f>
        <v>0</v>
      </c>
      <c r="K301" s="176" t="s">
        <v>160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1E-3</v>
      </c>
      <c r="T301" s="184">
        <f>S301*H301</f>
        <v>2E-3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922</v>
      </c>
    </row>
    <row r="302" spans="1:65" s="2" customFormat="1" ht="11.25">
      <c r="A302" s="35"/>
      <c r="B302" s="36"/>
      <c r="C302" s="37"/>
      <c r="D302" s="187" t="s">
        <v>163</v>
      </c>
      <c r="E302" s="37"/>
      <c r="F302" s="188" t="s">
        <v>562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83</v>
      </c>
    </row>
    <row r="303" spans="1:65" s="13" customFormat="1" ht="11.25">
      <c r="B303" s="192"/>
      <c r="C303" s="193"/>
      <c r="D303" s="194" t="s">
        <v>165</v>
      </c>
      <c r="E303" s="195" t="s">
        <v>19</v>
      </c>
      <c r="F303" s="196" t="s">
        <v>563</v>
      </c>
      <c r="G303" s="193"/>
      <c r="H303" s="197">
        <v>2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165</v>
      </c>
      <c r="AU303" s="203" t="s">
        <v>83</v>
      </c>
      <c r="AV303" s="13" t="s">
        <v>83</v>
      </c>
      <c r="AW303" s="13" t="s">
        <v>34</v>
      </c>
      <c r="AX303" s="13" t="s">
        <v>81</v>
      </c>
      <c r="AY303" s="203" t="s">
        <v>153</v>
      </c>
    </row>
    <row r="304" spans="1:65" s="2" customFormat="1" ht="24.2" customHeight="1">
      <c r="A304" s="35"/>
      <c r="B304" s="36"/>
      <c r="C304" s="174" t="s">
        <v>581</v>
      </c>
      <c r="D304" s="174" t="s">
        <v>156</v>
      </c>
      <c r="E304" s="175" t="s">
        <v>565</v>
      </c>
      <c r="F304" s="176" t="s">
        <v>566</v>
      </c>
      <c r="G304" s="177" t="s">
        <v>211</v>
      </c>
      <c r="H304" s="178">
        <v>2</v>
      </c>
      <c r="I304" s="179"/>
      <c r="J304" s="180">
        <f>ROUND(I304*H304,2)</f>
        <v>0</v>
      </c>
      <c r="K304" s="176" t="s">
        <v>160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2.4E-2</v>
      </c>
      <c r="T304" s="184">
        <f>S304*H304</f>
        <v>4.8000000000000001E-2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212</v>
      </c>
      <c r="AT304" s="185" t="s">
        <v>156</v>
      </c>
      <c r="AU304" s="185" t="s">
        <v>83</v>
      </c>
      <c r="AY304" s="18" t="s">
        <v>153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212</v>
      </c>
      <c r="BM304" s="185" t="s">
        <v>923</v>
      </c>
    </row>
    <row r="305" spans="1:65" s="2" customFormat="1" ht="11.25">
      <c r="A305" s="35"/>
      <c r="B305" s="36"/>
      <c r="C305" s="37"/>
      <c r="D305" s="187" t="s">
        <v>163</v>
      </c>
      <c r="E305" s="37"/>
      <c r="F305" s="188" t="s">
        <v>568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163</v>
      </c>
      <c r="AU305" s="18" t="s">
        <v>83</v>
      </c>
    </row>
    <row r="306" spans="1:65" s="13" customFormat="1" ht="11.25">
      <c r="B306" s="192"/>
      <c r="C306" s="193"/>
      <c r="D306" s="194" t="s">
        <v>165</v>
      </c>
      <c r="E306" s="195" t="s">
        <v>19</v>
      </c>
      <c r="F306" s="196" t="s">
        <v>569</v>
      </c>
      <c r="G306" s="193"/>
      <c r="H306" s="197">
        <v>2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165</v>
      </c>
      <c r="AU306" s="203" t="s">
        <v>83</v>
      </c>
      <c r="AV306" s="13" t="s">
        <v>83</v>
      </c>
      <c r="AW306" s="13" t="s">
        <v>34</v>
      </c>
      <c r="AX306" s="13" t="s">
        <v>81</v>
      </c>
      <c r="AY306" s="203" t="s">
        <v>153</v>
      </c>
    </row>
    <row r="307" spans="1:65" s="2" customFormat="1" ht="37.9" customHeight="1">
      <c r="A307" s="35"/>
      <c r="B307" s="36"/>
      <c r="C307" s="174" t="s">
        <v>586</v>
      </c>
      <c r="D307" s="174" t="s">
        <v>156</v>
      </c>
      <c r="E307" s="175" t="s">
        <v>571</v>
      </c>
      <c r="F307" s="176" t="s">
        <v>572</v>
      </c>
      <c r="G307" s="177" t="s">
        <v>211</v>
      </c>
      <c r="H307" s="178">
        <v>2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924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574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3" customFormat="1" ht="11.25">
      <c r="B309" s="192"/>
      <c r="C309" s="193"/>
      <c r="D309" s="194" t="s">
        <v>165</v>
      </c>
      <c r="E309" s="195" t="s">
        <v>19</v>
      </c>
      <c r="F309" s="196" t="s">
        <v>563</v>
      </c>
      <c r="G309" s="193"/>
      <c r="H309" s="197">
        <v>2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165</v>
      </c>
      <c r="AU309" s="203" t="s">
        <v>83</v>
      </c>
      <c r="AV309" s="13" t="s">
        <v>83</v>
      </c>
      <c r="AW309" s="13" t="s">
        <v>34</v>
      </c>
      <c r="AX309" s="13" t="s">
        <v>81</v>
      </c>
      <c r="AY309" s="203" t="s">
        <v>153</v>
      </c>
    </row>
    <row r="310" spans="1:65" s="2" customFormat="1" ht="24.2" customHeight="1">
      <c r="A310" s="35"/>
      <c r="B310" s="36"/>
      <c r="C310" s="215" t="s">
        <v>591</v>
      </c>
      <c r="D310" s="215" t="s">
        <v>298</v>
      </c>
      <c r="E310" s="216" t="s">
        <v>577</v>
      </c>
      <c r="F310" s="217" t="s">
        <v>578</v>
      </c>
      <c r="G310" s="218" t="s">
        <v>211</v>
      </c>
      <c r="H310" s="219">
        <v>2</v>
      </c>
      <c r="I310" s="220"/>
      <c r="J310" s="221">
        <f>ROUND(I310*H310,2)</f>
        <v>0</v>
      </c>
      <c r="K310" s="217" t="s">
        <v>579</v>
      </c>
      <c r="L310" s="222"/>
      <c r="M310" s="223" t="s">
        <v>19</v>
      </c>
      <c r="N310" s="224" t="s">
        <v>44</v>
      </c>
      <c r="O310" s="65"/>
      <c r="P310" s="183">
        <f>O310*H310</f>
        <v>0</v>
      </c>
      <c r="Q310" s="183">
        <v>1.2999999999999999E-2</v>
      </c>
      <c r="R310" s="183">
        <f>Q310*H310</f>
        <v>2.5999999999999999E-2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302</v>
      </c>
      <c r="AT310" s="185" t="s">
        <v>298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925</v>
      </c>
    </row>
    <row r="311" spans="1:65" s="2" customFormat="1" ht="33" customHeight="1">
      <c r="A311" s="35"/>
      <c r="B311" s="36"/>
      <c r="C311" s="174" t="s">
        <v>598</v>
      </c>
      <c r="D311" s="174" t="s">
        <v>156</v>
      </c>
      <c r="E311" s="175" t="s">
        <v>582</v>
      </c>
      <c r="F311" s="176" t="s">
        <v>583</v>
      </c>
      <c r="G311" s="177" t="s">
        <v>211</v>
      </c>
      <c r="H311" s="178">
        <v>2</v>
      </c>
      <c r="I311" s="179"/>
      <c r="J311" s="180">
        <f>ROUND(I311*H311,2)</f>
        <v>0</v>
      </c>
      <c r="K311" s="176" t="s">
        <v>160</v>
      </c>
      <c r="L311" s="40"/>
      <c r="M311" s="181" t="s">
        <v>19</v>
      </c>
      <c r="N311" s="182" t="s">
        <v>44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212</v>
      </c>
      <c r="AT311" s="185" t="s">
        <v>156</v>
      </c>
      <c r="AU311" s="185" t="s">
        <v>83</v>
      </c>
      <c r="AY311" s="18" t="s">
        <v>153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212</v>
      </c>
      <c r="BM311" s="185" t="s">
        <v>926</v>
      </c>
    </row>
    <row r="312" spans="1:65" s="2" customFormat="1" ht="11.25">
      <c r="A312" s="35"/>
      <c r="B312" s="36"/>
      <c r="C312" s="37"/>
      <c r="D312" s="187" t="s">
        <v>163</v>
      </c>
      <c r="E312" s="37"/>
      <c r="F312" s="188" t="s">
        <v>585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83</v>
      </c>
    </row>
    <row r="313" spans="1:65" s="13" customFormat="1" ht="11.25">
      <c r="B313" s="192"/>
      <c r="C313" s="193"/>
      <c r="D313" s="194" t="s">
        <v>165</v>
      </c>
      <c r="E313" s="195" t="s">
        <v>19</v>
      </c>
      <c r="F313" s="196" t="s">
        <v>927</v>
      </c>
      <c r="G313" s="193"/>
      <c r="H313" s="197">
        <v>2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165</v>
      </c>
      <c r="AU313" s="203" t="s">
        <v>83</v>
      </c>
      <c r="AV313" s="13" t="s">
        <v>83</v>
      </c>
      <c r="AW313" s="13" t="s">
        <v>34</v>
      </c>
      <c r="AX313" s="13" t="s">
        <v>81</v>
      </c>
      <c r="AY313" s="203" t="s">
        <v>153</v>
      </c>
    </row>
    <row r="314" spans="1:65" s="2" customFormat="1" ht="24.2" customHeight="1">
      <c r="A314" s="35"/>
      <c r="B314" s="36"/>
      <c r="C314" s="215" t="s">
        <v>603</v>
      </c>
      <c r="D314" s="215" t="s">
        <v>298</v>
      </c>
      <c r="E314" s="216" t="s">
        <v>587</v>
      </c>
      <c r="F314" s="217" t="s">
        <v>588</v>
      </c>
      <c r="G314" s="218" t="s">
        <v>159</v>
      </c>
      <c r="H314" s="219">
        <v>0.85199999999999998</v>
      </c>
      <c r="I314" s="220"/>
      <c r="J314" s="221">
        <f>ROUND(I314*H314,2)</f>
        <v>0</v>
      </c>
      <c r="K314" s="217" t="s">
        <v>206</v>
      </c>
      <c r="L314" s="222"/>
      <c r="M314" s="223" t="s">
        <v>19</v>
      </c>
      <c r="N314" s="224" t="s">
        <v>44</v>
      </c>
      <c r="O314" s="65"/>
      <c r="P314" s="183">
        <f>O314*H314</f>
        <v>0</v>
      </c>
      <c r="Q314" s="183">
        <v>2.5270000000000001E-2</v>
      </c>
      <c r="R314" s="183">
        <f>Q314*H314</f>
        <v>2.153004E-2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302</v>
      </c>
      <c r="AT314" s="185" t="s">
        <v>298</v>
      </c>
      <c r="AU314" s="185" t="s">
        <v>83</v>
      </c>
      <c r="AY314" s="18" t="s">
        <v>153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81</v>
      </c>
      <c r="BK314" s="186">
        <f>ROUND(I314*H314,2)</f>
        <v>0</v>
      </c>
      <c r="BL314" s="18" t="s">
        <v>212</v>
      </c>
      <c r="BM314" s="185" t="s">
        <v>928</v>
      </c>
    </row>
    <row r="315" spans="1:65" s="13" customFormat="1" ht="11.25">
      <c r="B315" s="192"/>
      <c r="C315" s="193"/>
      <c r="D315" s="194" t="s">
        <v>165</v>
      </c>
      <c r="E315" s="195" t="s">
        <v>19</v>
      </c>
      <c r="F315" s="196" t="s">
        <v>929</v>
      </c>
      <c r="G315" s="193"/>
      <c r="H315" s="197">
        <v>0.85199999999999998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165</v>
      </c>
      <c r="AU315" s="203" t="s">
        <v>83</v>
      </c>
      <c r="AV315" s="13" t="s">
        <v>83</v>
      </c>
      <c r="AW315" s="13" t="s">
        <v>34</v>
      </c>
      <c r="AX315" s="13" t="s">
        <v>81</v>
      </c>
      <c r="AY315" s="203" t="s">
        <v>153</v>
      </c>
    </row>
    <row r="316" spans="1:65" s="2" customFormat="1" ht="49.15" customHeight="1">
      <c r="A316" s="35"/>
      <c r="B316" s="36"/>
      <c r="C316" s="174" t="s">
        <v>609</v>
      </c>
      <c r="D316" s="174" t="s">
        <v>156</v>
      </c>
      <c r="E316" s="175" t="s">
        <v>770</v>
      </c>
      <c r="F316" s="176" t="s">
        <v>771</v>
      </c>
      <c r="G316" s="177" t="s">
        <v>249</v>
      </c>
      <c r="H316" s="178">
        <v>4.8000000000000001E-2</v>
      </c>
      <c r="I316" s="179"/>
      <c r="J316" s="180">
        <f>ROUND(I316*H316,2)</f>
        <v>0</v>
      </c>
      <c r="K316" s="176" t="s">
        <v>160</v>
      </c>
      <c r="L316" s="40"/>
      <c r="M316" s="181" t="s">
        <v>19</v>
      </c>
      <c r="N316" s="182" t="s">
        <v>44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212</v>
      </c>
      <c r="AT316" s="185" t="s">
        <v>156</v>
      </c>
      <c r="AU316" s="185" t="s">
        <v>83</v>
      </c>
      <c r="AY316" s="18" t="s">
        <v>153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212</v>
      </c>
      <c r="BM316" s="185" t="s">
        <v>974</v>
      </c>
    </row>
    <row r="317" spans="1:65" s="2" customFormat="1" ht="11.25">
      <c r="A317" s="35"/>
      <c r="B317" s="36"/>
      <c r="C317" s="37"/>
      <c r="D317" s="187" t="s">
        <v>163</v>
      </c>
      <c r="E317" s="37"/>
      <c r="F317" s="188" t="s">
        <v>773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163</v>
      </c>
      <c r="AU317" s="18" t="s">
        <v>83</v>
      </c>
    </row>
    <row r="318" spans="1:65" s="12" customFormat="1" ht="22.9" customHeight="1">
      <c r="B318" s="158"/>
      <c r="C318" s="159"/>
      <c r="D318" s="160" t="s">
        <v>72</v>
      </c>
      <c r="E318" s="172" t="s">
        <v>596</v>
      </c>
      <c r="F318" s="172" t="s">
        <v>597</v>
      </c>
      <c r="G318" s="159"/>
      <c r="H318" s="159"/>
      <c r="I318" s="162"/>
      <c r="J318" s="173">
        <f>BK318</f>
        <v>0</v>
      </c>
      <c r="K318" s="159"/>
      <c r="L318" s="164"/>
      <c r="M318" s="165"/>
      <c r="N318" s="166"/>
      <c r="O318" s="166"/>
      <c r="P318" s="167">
        <f>SUM(P319:P325)</f>
        <v>0</v>
      </c>
      <c r="Q318" s="166"/>
      <c r="R318" s="167">
        <f>SUM(R319:R325)</f>
        <v>1.4116999999999999E-3</v>
      </c>
      <c r="S318" s="166"/>
      <c r="T318" s="168">
        <f>SUM(T319:T325)</f>
        <v>4.0000000000000002E-4</v>
      </c>
      <c r="AR318" s="169" t="s">
        <v>83</v>
      </c>
      <c r="AT318" s="170" t="s">
        <v>72</v>
      </c>
      <c r="AU318" s="170" t="s">
        <v>81</v>
      </c>
      <c r="AY318" s="169" t="s">
        <v>153</v>
      </c>
      <c r="BK318" s="171">
        <f>SUM(BK319:BK325)</f>
        <v>0</v>
      </c>
    </row>
    <row r="319" spans="1:65" s="2" customFormat="1" ht="16.5" customHeight="1">
      <c r="A319" s="35"/>
      <c r="B319" s="36"/>
      <c r="C319" s="174" t="s">
        <v>613</v>
      </c>
      <c r="D319" s="174" t="s">
        <v>156</v>
      </c>
      <c r="E319" s="175" t="s">
        <v>599</v>
      </c>
      <c r="F319" s="176" t="s">
        <v>600</v>
      </c>
      <c r="G319" s="177" t="s">
        <v>211</v>
      </c>
      <c r="H319" s="178">
        <v>1</v>
      </c>
      <c r="I319" s="179"/>
      <c r="J319" s="180">
        <f>ROUND(I319*H319,2)</f>
        <v>0</v>
      </c>
      <c r="K319" s="176" t="s">
        <v>206</v>
      </c>
      <c r="L319" s="40"/>
      <c r="M319" s="181" t="s">
        <v>19</v>
      </c>
      <c r="N319" s="182" t="s">
        <v>44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4.0000000000000002E-4</v>
      </c>
      <c r="T319" s="184">
        <f>S319*H319</f>
        <v>4.0000000000000002E-4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212</v>
      </c>
      <c r="AT319" s="185" t="s">
        <v>156</v>
      </c>
      <c r="AU319" s="185" t="s">
        <v>83</v>
      </c>
      <c r="AY319" s="18" t="s">
        <v>153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81</v>
      </c>
      <c r="BK319" s="186">
        <f>ROUND(I319*H319,2)</f>
        <v>0</v>
      </c>
      <c r="BL319" s="18" t="s">
        <v>212</v>
      </c>
      <c r="BM319" s="185" t="s">
        <v>931</v>
      </c>
    </row>
    <row r="320" spans="1:65" s="2" customFormat="1" ht="37.9" customHeight="1">
      <c r="A320" s="35"/>
      <c r="B320" s="36"/>
      <c r="C320" s="174" t="s">
        <v>620</v>
      </c>
      <c r="D320" s="174" t="s">
        <v>156</v>
      </c>
      <c r="E320" s="175" t="s">
        <v>604</v>
      </c>
      <c r="F320" s="176" t="s">
        <v>605</v>
      </c>
      <c r="G320" s="177" t="s">
        <v>159</v>
      </c>
      <c r="H320" s="178">
        <v>0.09</v>
      </c>
      <c r="I320" s="179"/>
      <c r="J320" s="180">
        <f>ROUND(I320*H320,2)</f>
        <v>0</v>
      </c>
      <c r="K320" s="176" t="s">
        <v>160</v>
      </c>
      <c r="L320" s="40"/>
      <c r="M320" s="181" t="s">
        <v>19</v>
      </c>
      <c r="N320" s="182" t="s">
        <v>44</v>
      </c>
      <c r="O320" s="65"/>
      <c r="P320" s="183">
        <f>O320*H320</f>
        <v>0</v>
      </c>
      <c r="Q320" s="183">
        <v>1.2999999999999999E-4</v>
      </c>
      <c r="R320" s="183">
        <f>Q320*H320</f>
        <v>1.1699999999999998E-5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212</v>
      </c>
      <c r="AT320" s="185" t="s">
        <v>156</v>
      </c>
      <c r="AU320" s="185" t="s">
        <v>83</v>
      </c>
      <c r="AY320" s="18" t="s">
        <v>153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81</v>
      </c>
      <c r="BK320" s="186">
        <f>ROUND(I320*H320,2)</f>
        <v>0</v>
      </c>
      <c r="BL320" s="18" t="s">
        <v>212</v>
      </c>
      <c r="BM320" s="185" t="s">
        <v>932</v>
      </c>
    </row>
    <row r="321" spans="1:65" s="2" customFormat="1" ht="11.25">
      <c r="A321" s="35"/>
      <c r="B321" s="36"/>
      <c r="C321" s="37"/>
      <c r="D321" s="187" t="s">
        <v>163</v>
      </c>
      <c r="E321" s="37"/>
      <c r="F321" s="188" t="s">
        <v>607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83</v>
      </c>
    </row>
    <row r="322" spans="1:65" s="13" customFormat="1" ht="11.25">
      <c r="B322" s="192"/>
      <c r="C322" s="193"/>
      <c r="D322" s="194" t="s">
        <v>165</v>
      </c>
      <c r="E322" s="195" t="s">
        <v>19</v>
      </c>
      <c r="F322" s="196" t="s">
        <v>933</v>
      </c>
      <c r="G322" s="193"/>
      <c r="H322" s="197">
        <v>0.09</v>
      </c>
      <c r="I322" s="198"/>
      <c r="J322" s="193"/>
      <c r="K322" s="193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165</v>
      </c>
      <c r="AU322" s="203" t="s">
        <v>83</v>
      </c>
      <c r="AV322" s="13" t="s">
        <v>83</v>
      </c>
      <c r="AW322" s="13" t="s">
        <v>34</v>
      </c>
      <c r="AX322" s="13" t="s">
        <v>81</v>
      </c>
      <c r="AY322" s="203" t="s">
        <v>153</v>
      </c>
    </row>
    <row r="323" spans="1:65" s="2" customFormat="1" ht="24.2" customHeight="1">
      <c r="A323" s="35"/>
      <c r="B323" s="36"/>
      <c r="C323" s="215" t="s">
        <v>625</v>
      </c>
      <c r="D323" s="215" t="s">
        <v>298</v>
      </c>
      <c r="E323" s="216" t="s">
        <v>610</v>
      </c>
      <c r="F323" s="217" t="s">
        <v>611</v>
      </c>
      <c r="G323" s="218" t="s">
        <v>211</v>
      </c>
      <c r="H323" s="219">
        <v>1</v>
      </c>
      <c r="I323" s="220"/>
      <c r="J323" s="221">
        <f>ROUND(I323*H323,2)</f>
        <v>0</v>
      </c>
      <c r="K323" s="217" t="s">
        <v>160</v>
      </c>
      <c r="L323" s="222"/>
      <c r="M323" s="223" t="s">
        <v>19</v>
      </c>
      <c r="N323" s="224" t="s">
        <v>44</v>
      </c>
      <c r="O323" s="65"/>
      <c r="P323" s="183">
        <f>O323*H323</f>
        <v>0</v>
      </c>
      <c r="Q323" s="183">
        <v>1.4E-3</v>
      </c>
      <c r="R323" s="183">
        <f>Q323*H323</f>
        <v>1.4E-3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302</v>
      </c>
      <c r="AT323" s="185" t="s">
        <v>298</v>
      </c>
      <c r="AU323" s="185" t="s">
        <v>83</v>
      </c>
      <c r="AY323" s="18" t="s">
        <v>153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212</v>
      </c>
      <c r="BM323" s="185" t="s">
        <v>934</v>
      </c>
    </row>
    <row r="324" spans="1:65" s="2" customFormat="1" ht="49.15" customHeight="1">
      <c r="A324" s="35"/>
      <c r="B324" s="36"/>
      <c r="C324" s="174" t="s">
        <v>630</v>
      </c>
      <c r="D324" s="174" t="s">
        <v>156</v>
      </c>
      <c r="E324" s="175" t="s">
        <v>774</v>
      </c>
      <c r="F324" s="176" t="s">
        <v>775</v>
      </c>
      <c r="G324" s="177" t="s">
        <v>249</v>
      </c>
      <c r="H324" s="178">
        <v>1E-3</v>
      </c>
      <c r="I324" s="179"/>
      <c r="J324" s="180">
        <f>ROUND(I324*H324,2)</f>
        <v>0</v>
      </c>
      <c r="K324" s="176" t="s">
        <v>160</v>
      </c>
      <c r="L324" s="40"/>
      <c r="M324" s="181" t="s">
        <v>19</v>
      </c>
      <c r="N324" s="182" t="s">
        <v>44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212</v>
      </c>
      <c r="AT324" s="185" t="s">
        <v>156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975</v>
      </c>
    </row>
    <row r="325" spans="1:65" s="2" customFormat="1" ht="11.25">
      <c r="A325" s="35"/>
      <c r="B325" s="36"/>
      <c r="C325" s="37"/>
      <c r="D325" s="187" t="s">
        <v>163</v>
      </c>
      <c r="E325" s="37"/>
      <c r="F325" s="188" t="s">
        <v>777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83</v>
      </c>
    </row>
    <row r="326" spans="1:65" s="12" customFormat="1" ht="22.9" customHeight="1">
      <c r="B326" s="158"/>
      <c r="C326" s="159"/>
      <c r="D326" s="160" t="s">
        <v>72</v>
      </c>
      <c r="E326" s="172" t="s">
        <v>618</v>
      </c>
      <c r="F326" s="172" t="s">
        <v>619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SUM(P327:P339)</f>
        <v>0</v>
      </c>
      <c r="Q326" s="166"/>
      <c r="R326" s="167">
        <f>SUM(R327:R339)</f>
        <v>0.11727509999999999</v>
      </c>
      <c r="S326" s="166"/>
      <c r="T326" s="168">
        <f>SUM(T327:T339)</f>
        <v>0</v>
      </c>
      <c r="AR326" s="169" t="s">
        <v>83</v>
      </c>
      <c r="AT326" s="170" t="s">
        <v>72</v>
      </c>
      <c r="AU326" s="170" t="s">
        <v>81</v>
      </c>
      <c r="AY326" s="169" t="s">
        <v>153</v>
      </c>
      <c r="BK326" s="171">
        <f>SUM(BK327:BK339)</f>
        <v>0</v>
      </c>
    </row>
    <row r="327" spans="1:65" s="2" customFormat="1" ht="24.2" customHeight="1">
      <c r="A327" s="35"/>
      <c r="B327" s="36"/>
      <c r="C327" s="174" t="s">
        <v>635</v>
      </c>
      <c r="D327" s="174" t="s">
        <v>156</v>
      </c>
      <c r="E327" s="175" t="s">
        <v>621</v>
      </c>
      <c r="F327" s="176" t="s">
        <v>622</v>
      </c>
      <c r="G327" s="177" t="s">
        <v>159</v>
      </c>
      <c r="H327" s="178">
        <v>3.3769999999999998</v>
      </c>
      <c r="I327" s="179"/>
      <c r="J327" s="180">
        <f>ROUND(I327*H327,2)</f>
        <v>0</v>
      </c>
      <c r="K327" s="176" t="s">
        <v>160</v>
      </c>
      <c r="L327" s="40"/>
      <c r="M327" s="181" t="s">
        <v>19</v>
      </c>
      <c r="N327" s="182" t="s">
        <v>44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212</v>
      </c>
      <c r="AT327" s="185" t="s">
        <v>156</v>
      </c>
      <c r="AU327" s="185" t="s">
        <v>83</v>
      </c>
      <c r="AY327" s="18" t="s">
        <v>153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212</v>
      </c>
      <c r="BM327" s="185" t="s">
        <v>936</v>
      </c>
    </row>
    <row r="328" spans="1:65" s="2" customFormat="1" ht="11.25">
      <c r="A328" s="35"/>
      <c r="B328" s="36"/>
      <c r="C328" s="37"/>
      <c r="D328" s="187" t="s">
        <v>163</v>
      </c>
      <c r="E328" s="37"/>
      <c r="F328" s="188" t="s">
        <v>624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83</v>
      </c>
    </row>
    <row r="329" spans="1:65" s="13" customFormat="1" ht="11.25">
      <c r="B329" s="192"/>
      <c r="C329" s="193"/>
      <c r="D329" s="194" t="s">
        <v>165</v>
      </c>
      <c r="E329" s="195" t="s">
        <v>19</v>
      </c>
      <c r="F329" s="196" t="s">
        <v>810</v>
      </c>
      <c r="G329" s="193"/>
      <c r="H329" s="197">
        <v>1.1639999999999999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165</v>
      </c>
      <c r="AU329" s="203" t="s">
        <v>83</v>
      </c>
      <c r="AV329" s="13" t="s">
        <v>83</v>
      </c>
      <c r="AW329" s="13" t="s">
        <v>34</v>
      </c>
      <c r="AX329" s="13" t="s">
        <v>73</v>
      </c>
      <c r="AY329" s="203" t="s">
        <v>153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811</v>
      </c>
      <c r="G330" s="193"/>
      <c r="H330" s="197">
        <v>1.278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812</v>
      </c>
      <c r="G331" s="193"/>
      <c r="H331" s="197">
        <v>0.93500000000000005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4" customFormat="1" ht="11.25">
      <c r="B332" s="204"/>
      <c r="C332" s="205"/>
      <c r="D332" s="194" t="s">
        <v>165</v>
      </c>
      <c r="E332" s="206" t="s">
        <v>19</v>
      </c>
      <c r="F332" s="207" t="s">
        <v>184</v>
      </c>
      <c r="G332" s="205"/>
      <c r="H332" s="208">
        <v>3.3770000000000002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165</v>
      </c>
      <c r="AU332" s="214" t="s">
        <v>83</v>
      </c>
      <c r="AV332" s="14" t="s">
        <v>161</v>
      </c>
      <c r="AW332" s="14" t="s">
        <v>34</v>
      </c>
      <c r="AX332" s="14" t="s">
        <v>81</v>
      </c>
      <c r="AY332" s="214" t="s">
        <v>153</v>
      </c>
    </row>
    <row r="333" spans="1:65" s="2" customFormat="1" ht="16.5" customHeight="1">
      <c r="A333" s="35"/>
      <c r="B333" s="36"/>
      <c r="C333" s="174" t="s">
        <v>639</v>
      </c>
      <c r="D333" s="174" t="s">
        <v>156</v>
      </c>
      <c r="E333" s="175" t="s">
        <v>626</v>
      </c>
      <c r="F333" s="176" t="s">
        <v>627</v>
      </c>
      <c r="G333" s="177" t="s">
        <v>159</v>
      </c>
      <c r="H333" s="178">
        <v>3.3769999999999998</v>
      </c>
      <c r="I333" s="179"/>
      <c r="J333" s="180">
        <f>ROUND(I333*H333,2)</f>
        <v>0</v>
      </c>
      <c r="K333" s="176" t="s">
        <v>160</v>
      </c>
      <c r="L333" s="40"/>
      <c r="M333" s="181" t="s">
        <v>19</v>
      </c>
      <c r="N333" s="182" t="s">
        <v>44</v>
      </c>
      <c r="O333" s="65"/>
      <c r="P333" s="183">
        <f>O333*H333</f>
        <v>0</v>
      </c>
      <c r="Q333" s="183">
        <v>2.9999999999999997E-4</v>
      </c>
      <c r="R333" s="183">
        <f>Q333*H333</f>
        <v>1.0130999999999999E-3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212</v>
      </c>
      <c r="AT333" s="185" t="s">
        <v>156</v>
      </c>
      <c r="AU333" s="185" t="s">
        <v>83</v>
      </c>
      <c r="AY333" s="18" t="s">
        <v>153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81</v>
      </c>
      <c r="BK333" s="186">
        <f>ROUND(I333*H333,2)</f>
        <v>0</v>
      </c>
      <c r="BL333" s="18" t="s">
        <v>212</v>
      </c>
      <c r="BM333" s="185" t="s">
        <v>937</v>
      </c>
    </row>
    <row r="334" spans="1:65" s="2" customFormat="1" ht="11.25">
      <c r="A334" s="35"/>
      <c r="B334" s="36"/>
      <c r="C334" s="37"/>
      <c r="D334" s="187" t="s">
        <v>163</v>
      </c>
      <c r="E334" s="37"/>
      <c r="F334" s="188" t="s">
        <v>629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83</v>
      </c>
    </row>
    <row r="335" spans="1:65" s="2" customFormat="1" ht="37.9" customHeight="1">
      <c r="A335" s="35"/>
      <c r="B335" s="36"/>
      <c r="C335" s="174" t="s">
        <v>646</v>
      </c>
      <c r="D335" s="174" t="s">
        <v>156</v>
      </c>
      <c r="E335" s="175" t="s">
        <v>631</v>
      </c>
      <c r="F335" s="176" t="s">
        <v>632</v>
      </c>
      <c r="G335" s="177" t="s">
        <v>159</v>
      </c>
      <c r="H335" s="178">
        <v>3.3769999999999998</v>
      </c>
      <c r="I335" s="179"/>
      <c r="J335" s="180">
        <f>ROUND(I335*H335,2)</f>
        <v>0</v>
      </c>
      <c r="K335" s="176" t="s">
        <v>160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6.0000000000000001E-3</v>
      </c>
      <c r="R335" s="183">
        <f>Q335*H335</f>
        <v>2.0261999999999999E-2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212</v>
      </c>
      <c r="AT335" s="185" t="s">
        <v>156</v>
      </c>
      <c r="AU335" s="185" t="s">
        <v>83</v>
      </c>
      <c r="AY335" s="18" t="s">
        <v>153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212</v>
      </c>
      <c r="BM335" s="185" t="s">
        <v>938</v>
      </c>
    </row>
    <row r="336" spans="1:65" s="2" customFormat="1" ht="11.25">
      <c r="A336" s="35"/>
      <c r="B336" s="36"/>
      <c r="C336" s="37"/>
      <c r="D336" s="187" t="s">
        <v>163</v>
      </c>
      <c r="E336" s="37"/>
      <c r="F336" s="188" t="s">
        <v>634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83</v>
      </c>
    </row>
    <row r="337" spans="1:65" s="2" customFormat="1" ht="24.2" customHeight="1">
      <c r="A337" s="35"/>
      <c r="B337" s="36"/>
      <c r="C337" s="215" t="s">
        <v>652</v>
      </c>
      <c r="D337" s="215" t="s">
        <v>298</v>
      </c>
      <c r="E337" s="216" t="s">
        <v>636</v>
      </c>
      <c r="F337" s="217" t="s">
        <v>637</v>
      </c>
      <c r="G337" s="218" t="s">
        <v>159</v>
      </c>
      <c r="H337" s="219">
        <v>5</v>
      </c>
      <c r="I337" s="220"/>
      <c r="J337" s="221">
        <f>ROUND(I337*H337,2)</f>
        <v>0</v>
      </c>
      <c r="K337" s="217" t="s">
        <v>206</v>
      </c>
      <c r="L337" s="222"/>
      <c r="M337" s="223" t="s">
        <v>19</v>
      </c>
      <c r="N337" s="224" t="s">
        <v>44</v>
      </c>
      <c r="O337" s="65"/>
      <c r="P337" s="183">
        <f>O337*H337</f>
        <v>0</v>
      </c>
      <c r="Q337" s="183">
        <v>1.9199999999999998E-2</v>
      </c>
      <c r="R337" s="183">
        <f>Q337*H337</f>
        <v>9.5999999999999988E-2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298</v>
      </c>
      <c r="AU337" s="185" t="s">
        <v>83</v>
      </c>
      <c r="AY337" s="18" t="s">
        <v>153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212</v>
      </c>
      <c r="BM337" s="185" t="s">
        <v>939</v>
      </c>
    </row>
    <row r="338" spans="1:65" s="2" customFormat="1" ht="49.15" customHeight="1">
      <c r="A338" s="35"/>
      <c r="B338" s="36"/>
      <c r="C338" s="174" t="s">
        <v>656</v>
      </c>
      <c r="D338" s="174" t="s">
        <v>156</v>
      </c>
      <c r="E338" s="175" t="s">
        <v>778</v>
      </c>
      <c r="F338" s="176" t="s">
        <v>779</v>
      </c>
      <c r="G338" s="177" t="s">
        <v>249</v>
      </c>
      <c r="H338" s="178">
        <v>0.11700000000000001</v>
      </c>
      <c r="I338" s="179"/>
      <c r="J338" s="180">
        <f>ROUND(I338*H338,2)</f>
        <v>0</v>
      </c>
      <c r="K338" s="176" t="s">
        <v>160</v>
      </c>
      <c r="L338" s="40"/>
      <c r="M338" s="181" t="s">
        <v>19</v>
      </c>
      <c r="N338" s="182" t="s">
        <v>44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212</v>
      </c>
      <c r="AT338" s="185" t="s">
        <v>156</v>
      </c>
      <c r="AU338" s="185" t="s">
        <v>83</v>
      </c>
      <c r="AY338" s="18" t="s">
        <v>153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81</v>
      </c>
      <c r="BK338" s="186">
        <f>ROUND(I338*H338,2)</f>
        <v>0</v>
      </c>
      <c r="BL338" s="18" t="s">
        <v>212</v>
      </c>
      <c r="BM338" s="185" t="s">
        <v>976</v>
      </c>
    </row>
    <row r="339" spans="1:65" s="2" customFormat="1" ht="11.25">
      <c r="A339" s="35"/>
      <c r="B339" s="36"/>
      <c r="C339" s="37"/>
      <c r="D339" s="187" t="s">
        <v>163</v>
      </c>
      <c r="E339" s="37"/>
      <c r="F339" s="188" t="s">
        <v>781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83</v>
      </c>
    </row>
    <row r="340" spans="1:65" s="12" customFormat="1" ht="22.9" customHeight="1">
      <c r="B340" s="158"/>
      <c r="C340" s="159"/>
      <c r="D340" s="160" t="s">
        <v>72</v>
      </c>
      <c r="E340" s="172" t="s">
        <v>644</v>
      </c>
      <c r="F340" s="172" t="s">
        <v>645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SUM(P341:P346)</f>
        <v>0</v>
      </c>
      <c r="Q340" s="166"/>
      <c r="R340" s="167">
        <f>SUM(R341:R346)</f>
        <v>5.04E-4</v>
      </c>
      <c r="S340" s="166"/>
      <c r="T340" s="168">
        <f>SUM(T341:T346)</f>
        <v>0</v>
      </c>
      <c r="AR340" s="169" t="s">
        <v>83</v>
      </c>
      <c r="AT340" s="170" t="s">
        <v>72</v>
      </c>
      <c r="AU340" s="170" t="s">
        <v>81</v>
      </c>
      <c r="AY340" s="169" t="s">
        <v>153</v>
      </c>
      <c r="BK340" s="171">
        <f>SUM(BK341:BK346)</f>
        <v>0</v>
      </c>
    </row>
    <row r="341" spans="1:65" s="2" customFormat="1" ht="21.75" customHeight="1">
      <c r="A341" s="35"/>
      <c r="B341" s="36"/>
      <c r="C341" s="174" t="s">
        <v>663</v>
      </c>
      <c r="D341" s="174" t="s">
        <v>156</v>
      </c>
      <c r="E341" s="175" t="s">
        <v>647</v>
      </c>
      <c r="F341" s="176" t="s">
        <v>648</v>
      </c>
      <c r="G341" s="177" t="s">
        <v>205</v>
      </c>
      <c r="H341" s="178">
        <v>1.2</v>
      </c>
      <c r="I341" s="179"/>
      <c r="J341" s="180">
        <f>ROUND(I341*H341,2)</f>
        <v>0</v>
      </c>
      <c r="K341" s="176" t="s">
        <v>160</v>
      </c>
      <c r="L341" s="40"/>
      <c r="M341" s="181" t="s">
        <v>19</v>
      </c>
      <c r="N341" s="182" t="s">
        <v>44</v>
      </c>
      <c r="O341" s="65"/>
      <c r="P341" s="183">
        <f>O341*H341</f>
        <v>0</v>
      </c>
      <c r="Q341" s="183">
        <v>4.0000000000000003E-5</v>
      </c>
      <c r="R341" s="183">
        <f>Q341*H341</f>
        <v>4.8000000000000001E-5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212</v>
      </c>
      <c r="AT341" s="185" t="s">
        <v>156</v>
      </c>
      <c r="AU341" s="185" t="s">
        <v>83</v>
      </c>
      <c r="AY341" s="18" t="s">
        <v>153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81</v>
      </c>
      <c r="BK341" s="186">
        <f>ROUND(I341*H341,2)</f>
        <v>0</v>
      </c>
      <c r="BL341" s="18" t="s">
        <v>212</v>
      </c>
      <c r="BM341" s="185" t="s">
        <v>941</v>
      </c>
    </row>
    <row r="342" spans="1:65" s="2" customFormat="1" ht="11.25">
      <c r="A342" s="35"/>
      <c r="B342" s="36"/>
      <c r="C342" s="37"/>
      <c r="D342" s="187" t="s">
        <v>163</v>
      </c>
      <c r="E342" s="37"/>
      <c r="F342" s="188" t="s">
        <v>650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83</v>
      </c>
    </row>
    <row r="343" spans="1:65" s="13" customFormat="1" ht="11.25">
      <c r="B343" s="192"/>
      <c r="C343" s="193"/>
      <c r="D343" s="194" t="s">
        <v>165</v>
      </c>
      <c r="E343" s="195" t="s">
        <v>19</v>
      </c>
      <c r="F343" s="196" t="s">
        <v>651</v>
      </c>
      <c r="G343" s="193"/>
      <c r="H343" s="197">
        <v>1.2</v>
      </c>
      <c r="I343" s="198"/>
      <c r="J343" s="193"/>
      <c r="K343" s="193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165</v>
      </c>
      <c r="AU343" s="203" t="s">
        <v>83</v>
      </c>
      <c r="AV343" s="13" t="s">
        <v>83</v>
      </c>
      <c r="AW343" s="13" t="s">
        <v>34</v>
      </c>
      <c r="AX343" s="13" t="s">
        <v>81</v>
      </c>
      <c r="AY343" s="203" t="s">
        <v>153</v>
      </c>
    </row>
    <row r="344" spans="1:65" s="2" customFormat="1" ht="24.2" customHeight="1">
      <c r="A344" s="35"/>
      <c r="B344" s="36"/>
      <c r="C344" s="215" t="s">
        <v>668</v>
      </c>
      <c r="D344" s="215" t="s">
        <v>298</v>
      </c>
      <c r="E344" s="216" t="s">
        <v>653</v>
      </c>
      <c r="F344" s="217" t="s">
        <v>654</v>
      </c>
      <c r="G344" s="218" t="s">
        <v>205</v>
      </c>
      <c r="H344" s="219">
        <v>1.2</v>
      </c>
      <c r="I344" s="220"/>
      <c r="J344" s="221">
        <f>ROUND(I344*H344,2)</f>
        <v>0</v>
      </c>
      <c r="K344" s="217" t="s">
        <v>160</v>
      </c>
      <c r="L344" s="222"/>
      <c r="M344" s="223" t="s">
        <v>19</v>
      </c>
      <c r="N344" s="224" t="s">
        <v>44</v>
      </c>
      <c r="O344" s="65"/>
      <c r="P344" s="183">
        <f>O344*H344</f>
        <v>0</v>
      </c>
      <c r="Q344" s="183">
        <v>3.8000000000000002E-4</v>
      </c>
      <c r="R344" s="183">
        <f>Q344*H344</f>
        <v>4.5600000000000003E-4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302</v>
      </c>
      <c r="AT344" s="185" t="s">
        <v>298</v>
      </c>
      <c r="AU344" s="185" t="s">
        <v>83</v>
      </c>
      <c r="AY344" s="18" t="s">
        <v>153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81</v>
      </c>
      <c r="BK344" s="186">
        <f>ROUND(I344*H344,2)</f>
        <v>0</v>
      </c>
      <c r="BL344" s="18" t="s">
        <v>212</v>
      </c>
      <c r="BM344" s="185" t="s">
        <v>942</v>
      </c>
    </row>
    <row r="345" spans="1:65" s="2" customFormat="1" ht="49.15" customHeight="1">
      <c r="A345" s="35"/>
      <c r="B345" s="36"/>
      <c r="C345" s="174" t="s">
        <v>673</v>
      </c>
      <c r="D345" s="174" t="s">
        <v>156</v>
      </c>
      <c r="E345" s="175" t="s">
        <v>782</v>
      </c>
      <c r="F345" s="176" t="s">
        <v>783</v>
      </c>
      <c r="G345" s="177" t="s">
        <v>249</v>
      </c>
      <c r="H345" s="178">
        <v>1E-3</v>
      </c>
      <c r="I345" s="179"/>
      <c r="J345" s="180">
        <f>ROUND(I345*H345,2)</f>
        <v>0</v>
      </c>
      <c r="K345" s="176" t="s">
        <v>160</v>
      </c>
      <c r="L345" s="40"/>
      <c r="M345" s="181" t="s">
        <v>19</v>
      </c>
      <c r="N345" s="182" t="s">
        <v>44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212</v>
      </c>
      <c r="AT345" s="185" t="s">
        <v>156</v>
      </c>
      <c r="AU345" s="185" t="s">
        <v>83</v>
      </c>
      <c r="AY345" s="18" t="s">
        <v>153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81</v>
      </c>
      <c r="BK345" s="186">
        <f>ROUND(I345*H345,2)</f>
        <v>0</v>
      </c>
      <c r="BL345" s="18" t="s">
        <v>212</v>
      </c>
      <c r="BM345" s="185" t="s">
        <v>977</v>
      </c>
    </row>
    <row r="346" spans="1:65" s="2" customFormat="1" ht="11.25">
      <c r="A346" s="35"/>
      <c r="B346" s="36"/>
      <c r="C346" s="37"/>
      <c r="D346" s="187" t="s">
        <v>163</v>
      </c>
      <c r="E346" s="37"/>
      <c r="F346" s="188" t="s">
        <v>785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83</v>
      </c>
    </row>
    <row r="347" spans="1:65" s="12" customFormat="1" ht="22.9" customHeight="1">
      <c r="B347" s="158"/>
      <c r="C347" s="159"/>
      <c r="D347" s="160" t="s">
        <v>72</v>
      </c>
      <c r="E347" s="172" t="s">
        <v>661</v>
      </c>
      <c r="F347" s="172" t="s">
        <v>662</v>
      </c>
      <c r="G347" s="159"/>
      <c r="H347" s="159"/>
      <c r="I347" s="162"/>
      <c r="J347" s="173">
        <f>BK347</f>
        <v>0</v>
      </c>
      <c r="K347" s="159"/>
      <c r="L347" s="164"/>
      <c r="M347" s="165"/>
      <c r="N347" s="166"/>
      <c r="O347" s="166"/>
      <c r="P347" s="167">
        <f>SUM(P348:P367)</f>
        <v>0</v>
      </c>
      <c r="Q347" s="166"/>
      <c r="R347" s="167">
        <f>SUM(R348:R367)</f>
        <v>0.71685275999999987</v>
      </c>
      <c r="S347" s="166"/>
      <c r="T347" s="168">
        <f>SUM(T348:T367)</f>
        <v>0</v>
      </c>
      <c r="AR347" s="169" t="s">
        <v>83</v>
      </c>
      <c r="AT347" s="170" t="s">
        <v>72</v>
      </c>
      <c r="AU347" s="170" t="s">
        <v>81</v>
      </c>
      <c r="AY347" s="169" t="s">
        <v>153</v>
      </c>
      <c r="BK347" s="171">
        <f>SUM(BK348:BK367)</f>
        <v>0</v>
      </c>
    </row>
    <row r="348" spans="1:65" s="2" customFormat="1" ht="24.2" customHeight="1">
      <c r="A348" s="35"/>
      <c r="B348" s="36"/>
      <c r="C348" s="174" t="s">
        <v>679</v>
      </c>
      <c r="D348" s="174" t="s">
        <v>156</v>
      </c>
      <c r="E348" s="175" t="s">
        <v>664</v>
      </c>
      <c r="F348" s="176" t="s">
        <v>665</v>
      </c>
      <c r="G348" s="177" t="s">
        <v>159</v>
      </c>
      <c r="H348" s="178">
        <v>17.841999999999999</v>
      </c>
      <c r="I348" s="179"/>
      <c r="J348" s="180">
        <f>ROUND(I348*H348,2)</f>
        <v>0</v>
      </c>
      <c r="K348" s="176" t="s">
        <v>160</v>
      </c>
      <c r="L348" s="40"/>
      <c r="M348" s="181" t="s">
        <v>19</v>
      </c>
      <c r="N348" s="182" t="s">
        <v>44</v>
      </c>
      <c r="O348" s="65"/>
      <c r="P348" s="183">
        <f>O348*H348</f>
        <v>0</v>
      </c>
      <c r="Q348" s="183">
        <v>2.0480000000000002E-2</v>
      </c>
      <c r="R348" s="183">
        <f>Q348*H348</f>
        <v>0.36540415999999998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212</v>
      </c>
      <c r="AT348" s="185" t="s">
        <v>156</v>
      </c>
      <c r="AU348" s="185" t="s">
        <v>83</v>
      </c>
      <c r="AY348" s="18" t="s">
        <v>153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81</v>
      </c>
      <c r="BK348" s="186">
        <f>ROUND(I348*H348,2)</f>
        <v>0</v>
      </c>
      <c r="BL348" s="18" t="s">
        <v>212</v>
      </c>
      <c r="BM348" s="185" t="s">
        <v>944</v>
      </c>
    </row>
    <row r="349" spans="1:65" s="2" customFormat="1" ht="11.25">
      <c r="A349" s="35"/>
      <c r="B349" s="36"/>
      <c r="C349" s="37"/>
      <c r="D349" s="187" t="s">
        <v>163</v>
      </c>
      <c r="E349" s="37"/>
      <c r="F349" s="188" t="s">
        <v>667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163</v>
      </c>
      <c r="AU349" s="18" t="s">
        <v>83</v>
      </c>
    </row>
    <row r="350" spans="1:65" s="13" customFormat="1" ht="11.25">
      <c r="B350" s="192"/>
      <c r="C350" s="193"/>
      <c r="D350" s="194" t="s">
        <v>165</v>
      </c>
      <c r="E350" s="195" t="s">
        <v>19</v>
      </c>
      <c r="F350" s="196" t="s">
        <v>827</v>
      </c>
      <c r="G350" s="193"/>
      <c r="H350" s="197">
        <v>4.6820000000000004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165</v>
      </c>
      <c r="AU350" s="203" t="s">
        <v>83</v>
      </c>
      <c r="AV350" s="13" t="s">
        <v>83</v>
      </c>
      <c r="AW350" s="13" t="s">
        <v>34</v>
      </c>
      <c r="AX350" s="13" t="s">
        <v>73</v>
      </c>
      <c r="AY350" s="203" t="s">
        <v>153</v>
      </c>
    </row>
    <row r="351" spans="1:65" s="13" customFormat="1" ht="11.25">
      <c r="B351" s="192"/>
      <c r="C351" s="193"/>
      <c r="D351" s="194" t="s">
        <v>165</v>
      </c>
      <c r="E351" s="195" t="s">
        <v>19</v>
      </c>
      <c r="F351" s="196" t="s">
        <v>828</v>
      </c>
      <c r="G351" s="193"/>
      <c r="H351" s="197">
        <v>8.08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165</v>
      </c>
      <c r="AU351" s="203" t="s">
        <v>83</v>
      </c>
      <c r="AV351" s="13" t="s">
        <v>83</v>
      </c>
      <c r="AW351" s="13" t="s">
        <v>34</v>
      </c>
      <c r="AX351" s="13" t="s">
        <v>73</v>
      </c>
      <c r="AY351" s="203" t="s">
        <v>153</v>
      </c>
    </row>
    <row r="352" spans="1:65" s="13" customFormat="1" ht="11.25">
      <c r="B352" s="192"/>
      <c r="C352" s="193"/>
      <c r="D352" s="194" t="s">
        <v>165</v>
      </c>
      <c r="E352" s="195" t="s">
        <v>19</v>
      </c>
      <c r="F352" s="196" t="s">
        <v>829</v>
      </c>
      <c r="G352" s="193"/>
      <c r="H352" s="197">
        <v>5.08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165</v>
      </c>
      <c r="AU352" s="203" t="s">
        <v>83</v>
      </c>
      <c r="AV352" s="13" t="s">
        <v>83</v>
      </c>
      <c r="AW352" s="13" t="s">
        <v>34</v>
      </c>
      <c r="AX352" s="13" t="s">
        <v>73</v>
      </c>
      <c r="AY352" s="203" t="s">
        <v>153</v>
      </c>
    </row>
    <row r="353" spans="1:65" s="14" customFormat="1" ht="11.25">
      <c r="B353" s="204"/>
      <c r="C353" s="205"/>
      <c r="D353" s="194" t="s">
        <v>165</v>
      </c>
      <c r="E353" s="206" t="s">
        <v>19</v>
      </c>
      <c r="F353" s="207" t="s">
        <v>184</v>
      </c>
      <c r="G353" s="205"/>
      <c r="H353" s="208">
        <v>17.841999999999999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165</v>
      </c>
      <c r="AU353" s="214" t="s">
        <v>83</v>
      </c>
      <c r="AV353" s="14" t="s">
        <v>161</v>
      </c>
      <c r="AW353" s="14" t="s">
        <v>34</v>
      </c>
      <c r="AX353" s="14" t="s">
        <v>81</v>
      </c>
      <c r="AY353" s="214" t="s">
        <v>153</v>
      </c>
    </row>
    <row r="354" spans="1:65" s="2" customFormat="1" ht="16.5" customHeight="1">
      <c r="A354" s="35"/>
      <c r="B354" s="36"/>
      <c r="C354" s="174" t="s">
        <v>683</v>
      </c>
      <c r="D354" s="174" t="s">
        <v>156</v>
      </c>
      <c r="E354" s="175" t="s">
        <v>669</v>
      </c>
      <c r="F354" s="176" t="s">
        <v>670</v>
      </c>
      <c r="G354" s="177" t="s">
        <v>159</v>
      </c>
      <c r="H354" s="178">
        <v>17.841999999999999</v>
      </c>
      <c r="I354" s="179"/>
      <c r="J354" s="180">
        <f>ROUND(I354*H354,2)</f>
        <v>0</v>
      </c>
      <c r="K354" s="176" t="s">
        <v>160</v>
      </c>
      <c r="L354" s="40"/>
      <c r="M354" s="181" t="s">
        <v>19</v>
      </c>
      <c r="N354" s="182" t="s">
        <v>44</v>
      </c>
      <c r="O354" s="65"/>
      <c r="P354" s="183">
        <f>O354*H354</f>
        <v>0</v>
      </c>
      <c r="Q354" s="183">
        <v>2.9999999999999997E-4</v>
      </c>
      <c r="R354" s="183">
        <f>Q354*H354</f>
        <v>5.352599999999999E-3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212</v>
      </c>
      <c r="AT354" s="185" t="s">
        <v>156</v>
      </c>
      <c r="AU354" s="185" t="s">
        <v>83</v>
      </c>
      <c r="AY354" s="18" t="s">
        <v>153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81</v>
      </c>
      <c r="BK354" s="186">
        <f>ROUND(I354*H354,2)</f>
        <v>0</v>
      </c>
      <c r="BL354" s="18" t="s">
        <v>212</v>
      </c>
      <c r="BM354" s="185" t="s">
        <v>945</v>
      </c>
    </row>
    <row r="355" spans="1:65" s="2" customFormat="1" ht="11.25">
      <c r="A355" s="35"/>
      <c r="B355" s="36"/>
      <c r="C355" s="37"/>
      <c r="D355" s="187" t="s">
        <v>163</v>
      </c>
      <c r="E355" s="37"/>
      <c r="F355" s="188" t="s">
        <v>672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163</v>
      </c>
      <c r="AU355" s="18" t="s">
        <v>83</v>
      </c>
    </row>
    <row r="356" spans="1:65" s="2" customFormat="1" ht="33" customHeight="1">
      <c r="A356" s="35"/>
      <c r="B356" s="36"/>
      <c r="C356" s="174" t="s">
        <v>688</v>
      </c>
      <c r="D356" s="174" t="s">
        <v>156</v>
      </c>
      <c r="E356" s="175" t="s">
        <v>674</v>
      </c>
      <c r="F356" s="176" t="s">
        <v>675</v>
      </c>
      <c r="G356" s="177" t="s">
        <v>205</v>
      </c>
      <c r="H356" s="178">
        <v>10.42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2.0839999999999999E-3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946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677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11.25">
      <c r="B358" s="192"/>
      <c r="C358" s="193"/>
      <c r="D358" s="194" t="s">
        <v>165</v>
      </c>
      <c r="E358" s="195" t="s">
        <v>19</v>
      </c>
      <c r="F358" s="196" t="s">
        <v>947</v>
      </c>
      <c r="G358" s="193"/>
      <c r="H358" s="197">
        <v>3.06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73</v>
      </c>
      <c r="AY358" s="203" t="s">
        <v>153</v>
      </c>
    </row>
    <row r="359" spans="1:65" s="13" customFormat="1" ht="11.25">
      <c r="B359" s="192"/>
      <c r="C359" s="193"/>
      <c r="D359" s="194" t="s">
        <v>165</v>
      </c>
      <c r="E359" s="195" t="s">
        <v>19</v>
      </c>
      <c r="F359" s="196" t="s">
        <v>948</v>
      </c>
      <c r="G359" s="193"/>
      <c r="H359" s="197">
        <v>4.04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165</v>
      </c>
      <c r="AU359" s="203" t="s">
        <v>83</v>
      </c>
      <c r="AV359" s="13" t="s">
        <v>83</v>
      </c>
      <c r="AW359" s="13" t="s">
        <v>34</v>
      </c>
      <c r="AX359" s="13" t="s">
        <v>73</v>
      </c>
      <c r="AY359" s="203" t="s">
        <v>153</v>
      </c>
    </row>
    <row r="360" spans="1:65" s="13" customFormat="1" ht="11.25">
      <c r="B360" s="192"/>
      <c r="C360" s="193"/>
      <c r="D360" s="194" t="s">
        <v>165</v>
      </c>
      <c r="E360" s="195" t="s">
        <v>19</v>
      </c>
      <c r="F360" s="196" t="s">
        <v>949</v>
      </c>
      <c r="G360" s="193"/>
      <c r="H360" s="197">
        <v>3.32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165</v>
      </c>
      <c r="AU360" s="203" t="s">
        <v>83</v>
      </c>
      <c r="AV360" s="13" t="s">
        <v>83</v>
      </c>
      <c r="AW360" s="13" t="s">
        <v>34</v>
      </c>
      <c r="AX360" s="13" t="s">
        <v>73</v>
      </c>
      <c r="AY360" s="203" t="s">
        <v>153</v>
      </c>
    </row>
    <row r="361" spans="1:65" s="14" customFormat="1" ht="11.25">
      <c r="B361" s="204"/>
      <c r="C361" s="205"/>
      <c r="D361" s="194" t="s">
        <v>165</v>
      </c>
      <c r="E361" s="206" t="s">
        <v>19</v>
      </c>
      <c r="F361" s="207" t="s">
        <v>184</v>
      </c>
      <c r="G361" s="205"/>
      <c r="H361" s="208">
        <v>10.42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165</v>
      </c>
      <c r="AU361" s="214" t="s">
        <v>83</v>
      </c>
      <c r="AV361" s="14" t="s">
        <v>161</v>
      </c>
      <c r="AW361" s="14" t="s">
        <v>34</v>
      </c>
      <c r="AX361" s="14" t="s">
        <v>81</v>
      </c>
      <c r="AY361" s="214" t="s">
        <v>153</v>
      </c>
    </row>
    <row r="362" spans="1:65" s="2" customFormat="1" ht="16.5" customHeight="1">
      <c r="A362" s="35"/>
      <c r="B362" s="36"/>
      <c r="C362" s="215" t="s">
        <v>692</v>
      </c>
      <c r="D362" s="215" t="s">
        <v>298</v>
      </c>
      <c r="E362" s="216" t="s">
        <v>680</v>
      </c>
      <c r="F362" s="217" t="s">
        <v>681</v>
      </c>
      <c r="G362" s="218" t="s">
        <v>205</v>
      </c>
      <c r="H362" s="219">
        <v>12</v>
      </c>
      <c r="I362" s="220"/>
      <c r="J362" s="221">
        <f>ROUND(I362*H362,2)</f>
        <v>0</v>
      </c>
      <c r="K362" s="217" t="s">
        <v>206</v>
      </c>
      <c r="L362" s="222"/>
      <c r="M362" s="223" t="s">
        <v>19</v>
      </c>
      <c r="N362" s="224" t="s">
        <v>44</v>
      </c>
      <c r="O362" s="65"/>
      <c r="P362" s="183">
        <f>O362*H362</f>
        <v>0</v>
      </c>
      <c r="Q362" s="183">
        <v>8.0000000000000007E-5</v>
      </c>
      <c r="R362" s="183">
        <f>Q362*H362</f>
        <v>9.6000000000000013E-4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302</v>
      </c>
      <c r="AT362" s="185" t="s">
        <v>298</v>
      </c>
      <c r="AU362" s="185" t="s">
        <v>83</v>
      </c>
      <c r="AY362" s="18" t="s">
        <v>153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81</v>
      </c>
      <c r="BK362" s="186">
        <f>ROUND(I362*H362,2)</f>
        <v>0</v>
      </c>
      <c r="BL362" s="18" t="s">
        <v>212</v>
      </c>
      <c r="BM362" s="185" t="s">
        <v>950</v>
      </c>
    </row>
    <row r="363" spans="1:65" s="2" customFormat="1" ht="37.9" customHeight="1">
      <c r="A363" s="35"/>
      <c r="B363" s="36"/>
      <c r="C363" s="174" t="s">
        <v>699</v>
      </c>
      <c r="D363" s="174" t="s">
        <v>156</v>
      </c>
      <c r="E363" s="175" t="s">
        <v>684</v>
      </c>
      <c r="F363" s="176" t="s">
        <v>685</v>
      </c>
      <c r="G363" s="177" t="s">
        <v>159</v>
      </c>
      <c r="H363" s="178">
        <v>17.841999999999999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6.0000000000000001E-3</v>
      </c>
      <c r="R363" s="183">
        <f>Q363*H363</f>
        <v>0.10705199999999999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212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212</v>
      </c>
      <c r="BM363" s="185" t="s">
        <v>951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687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24.2" customHeight="1">
      <c r="A365" s="35"/>
      <c r="B365" s="36"/>
      <c r="C365" s="215" t="s">
        <v>705</v>
      </c>
      <c r="D365" s="215" t="s">
        <v>298</v>
      </c>
      <c r="E365" s="216" t="s">
        <v>689</v>
      </c>
      <c r="F365" s="217" t="s">
        <v>690</v>
      </c>
      <c r="G365" s="218" t="s">
        <v>159</v>
      </c>
      <c r="H365" s="219">
        <v>20</v>
      </c>
      <c r="I365" s="220"/>
      <c r="J365" s="221">
        <f>ROUND(I365*H365,2)</f>
        <v>0</v>
      </c>
      <c r="K365" s="217" t="s">
        <v>206</v>
      </c>
      <c r="L365" s="222"/>
      <c r="M365" s="223" t="s">
        <v>19</v>
      </c>
      <c r="N365" s="224" t="s">
        <v>44</v>
      </c>
      <c r="O365" s="65"/>
      <c r="P365" s="183">
        <f>O365*H365</f>
        <v>0</v>
      </c>
      <c r="Q365" s="183">
        <v>1.18E-2</v>
      </c>
      <c r="R365" s="183">
        <f>Q365*H365</f>
        <v>0.23599999999999999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302</v>
      </c>
      <c r="AT365" s="185" t="s">
        <v>298</v>
      </c>
      <c r="AU365" s="185" t="s">
        <v>83</v>
      </c>
      <c r="AY365" s="18" t="s">
        <v>153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81</v>
      </c>
      <c r="BK365" s="186">
        <f>ROUND(I365*H365,2)</f>
        <v>0</v>
      </c>
      <c r="BL365" s="18" t="s">
        <v>212</v>
      </c>
      <c r="BM365" s="185" t="s">
        <v>952</v>
      </c>
    </row>
    <row r="366" spans="1:65" s="2" customFormat="1" ht="49.15" customHeight="1">
      <c r="A366" s="35"/>
      <c r="B366" s="36"/>
      <c r="C366" s="174" t="s">
        <v>710</v>
      </c>
      <c r="D366" s="174" t="s">
        <v>156</v>
      </c>
      <c r="E366" s="175" t="s">
        <v>786</v>
      </c>
      <c r="F366" s="176" t="s">
        <v>787</v>
      </c>
      <c r="G366" s="177" t="s">
        <v>249</v>
      </c>
      <c r="H366" s="178">
        <v>0.71699999999999997</v>
      </c>
      <c r="I366" s="179"/>
      <c r="J366" s="180">
        <f>ROUND(I366*H366,2)</f>
        <v>0</v>
      </c>
      <c r="K366" s="176" t="s">
        <v>160</v>
      </c>
      <c r="L366" s="40"/>
      <c r="M366" s="181" t="s">
        <v>19</v>
      </c>
      <c r="N366" s="182" t="s">
        <v>44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212</v>
      </c>
      <c r="AT366" s="185" t="s">
        <v>156</v>
      </c>
      <c r="AU366" s="185" t="s">
        <v>83</v>
      </c>
      <c r="AY366" s="18" t="s">
        <v>153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81</v>
      </c>
      <c r="BK366" s="186">
        <f>ROUND(I366*H366,2)</f>
        <v>0</v>
      </c>
      <c r="BL366" s="18" t="s">
        <v>212</v>
      </c>
      <c r="BM366" s="185" t="s">
        <v>978</v>
      </c>
    </row>
    <row r="367" spans="1:65" s="2" customFormat="1" ht="11.25">
      <c r="A367" s="35"/>
      <c r="B367" s="36"/>
      <c r="C367" s="37"/>
      <c r="D367" s="187" t="s">
        <v>163</v>
      </c>
      <c r="E367" s="37"/>
      <c r="F367" s="188" t="s">
        <v>789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163</v>
      </c>
      <c r="AU367" s="18" t="s">
        <v>83</v>
      </c>
    </row>
    <row r="368" spans="1:65" s="12" customFormat="1" ht="22.9" customHeight="1">
      <c r="B368" s="158"/>
      <c r="C368" s="159"/>
      <c r="D368" s="160" t="s">
        <v>72</v>
      </c>
      <c r="E368" s="172" t="s">
        <v>697</v>
      </c>
      <c r="F368" s="172" t="s">
        <v>698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SUM(P369:P377)</f>
        <v>0</v>
      </c>
      <c r="Q368" s="166"/>
      <c r="R368" s="167">
        <f>SUM(R369:R377)</f>
        <v>1.5731999999999999E-3</v>
      </c>
      <c r="S368" s="166"/>
      <c r="T368" s="168">
        <f>SUM(T369:T377)</f>
        <v>0</v>
      </c>
      <c r="AR368" s="169" t="s">
        <v>83</v>
      </c>
      <c r="AT368" s="170" t="s">
        <v>72</v>
      </c>
      <c r="AU368" s="170" t="s">
        <v>81</v>
      </c>
      <c r="AY368" s="169" t="s">
        <v>153</v>
      </c>
      <c r="BK368" s="171">
        <f>SUM(BK369:BK377)</f>
        <v>0</v>
      </c>
    </row>
    <row r="369" spans="1:65" s="2" customFormat="1" ht="24.2" customHeight="1">
      <c r="A369" s="35"/>
      <c r="B369" s="36"/>
      <c r="C369" s="174" t="s">
        <v>715</v>
      </c>
      <c r="D369" s="174" t="s">
        <v>156</v>
      </c>
      <c r="E369" s="175" t="s">
        <v>700</v>
      </c>
      <c r="F369" s="176" t="s">
        <v>701</v>
      </c>
      <c r="G369" s="177" t="s">
        <v>159</v>
      </c>
      <c r="H369" s="178">
        <v>4.1399999999999997</v>
      </c>
      <c r="I369" s="179"/>
      <c r="J369" s="180">
        <f>ROUND(I369*H369,2)</f>
        <v>0</v>
      </c>
      <c r="K369" s="176" t="s">
        <v>160</v>
      </c>
      <c r="L369" s="40"/>
      <c r="M369" s="181" t="s">
        <v>19</v>
      </c>
      <c r="N369" s="182" t="s">
        <v>44</v>
      </c>
      <c r="O369" s="65"/>
      <c r="P369" s="183">
        <f>O369*H369</f>
        <v>0</v>
      </c>
      <c r="Q369" s="183">
        <v>2.0000000000000002E-5</v>
      </c>
      <c r="R369" s="183">
        <f>Q369*H369</f>
        <v>8.2800000000000007E-5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212</v>
      </c>
      <c r="AT369" s="185" t="s">
        <v>156</v>
      </c>
      <c r="AU369" s="185" t="s">
        <v>83</v>
      </c>
      <c r="AY369" s="18" t="s">
        <v>153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81</v>
      </c>
      <c r="BK369" s="186">
        <f>ROUND(I369*H369,2)</f>
        <v>0</v>
      </c>
      <c r="BL369" s="18" t="s">
        <v>212</v>
      </c>
      <c r="BM369" s="185" t="s">
        <v>954</v>
      </c>
    </row>
    <row r="370" spans="1:65" s="2" customFormat="1" ht="11.25">
      <c r="A370" s="35"/>
      <c r="B370" s="36"/>
      <c r="C370" s="37"/>
      <c r="D370" s="187" t="s">
        <v>163</v>
      </c>
      <c r="E370" s="37"/>
      <c r="F370" s="188" t="s">
        <v>703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83</v>
      </c>
    </row>
    <row r="371" spans="1:65" s="13" customFormat="1" ht="11.25">
      <c r="B371" s="192"/>
      <c r="C371" s="193"/>
      <c r="D371" s="194" t="s">
        <v>165</v>
      </c>
      <c r="E371" s="195" t="s">
        <v>19</v>
      </c>
      <c r="F371" s="196" t="s">
        <v>704</v>
      </c>
      <c r="G371" s="193"/>
      <c r="H371" s="197">
        <v>4.1399999999999997</v>
      </c>
      <c r="I371" s="198"/>
      <c r="J371" s="193"/>
      <c r="K371" s="193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165</v>
      </c>
      <c r="AU371" s="203" t="s">
        <v>83</v>
      </c>
      <c r="AV371" s="13" t="s">
        <v>83</v>
      </c>
      <c r="AW371" s="13" t="s">
        <v>34</v>
      </c>
      <c r="AX371" s="13" t="s">
        <v>81</v>
      </c>
      <c r="AY371" s="203" t="s">
        <v>153</v>
      </c>
    </row>
    <row r="372" spans="1:65" s="2" customFormat="1" ht="37.9" customHeight="1">
      <c r="A372" s="35"/>
      <c r="B372" s="36"/>
      <c r="C372" s="174" t="s">
        <v>722</v>
      </c>
      <c r="D372" s="174" t="s">
        <v>156</v>
      </c>
      <c r="E372" s="175" t="s">
        <v>706</v>
      </c>
      <c r="F372" s="176" t="s">
        <v>707</v>
      </c>
      <c r="G372" s="177" t="s">
        <v>159</v>
      </c>
      <c r="H372" s="178">
        <v>4.1399999999999997</v>
      </c>
      <c r="I372" s="179"/>
      <c r="J372" s="180">
        <f>ROUND(I372*H372,2)</f>
        <v>0</v>
      </c>
      <c r="K372" s="176" t="s">
        <v>160</v>
      </c>
      <c r="L372" s="40"/>
      <c r="M372" s="181" t="s">
        <v>19</v>
      </c>
      <c r="N372" s="182" t="s">
        <v>44</v>
      </c>
      <c r="O372" s="65"/>
      <c r="P372" s="183">
        <f>O372*H372</f>
        <v>0</v>
      </c>
      <c r="Q372" s="183">
        <v>6.9999999999999994E-5</v>
      </c>
      <c r="R372" s="183">
        <f>Q372*H372</f>
        <v>2.8979999999999994E-4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212</v>
      </c>
      <c r="AT372" s="185" t="s">
        <v>156</v>
      </c>
      <c r="AU372" s="185" t="s">
        <v>83</v>
      </c>
      <c r="AY372" s="18" t="s">
        <v>153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81</v>
      </c>
      <c r="BK372" s="186">
        <f>ROUND(I372*H372,2)</f>
        <v>0</v>
      </c>
      <c r="BL372" s="18" t="s">
        <v>212</v>
      </c>
      <c r="BM372" s="185" t="s">
        <v>955</v>
      </c>
    </row>
    <row r="373" spans="1:65" s="2" customFormat="1" ht="11.25">
      <c r="A373" s="35"/>
      <c r="B373" s="36"/>
      <c r="C373" s="37"/>
      <c r="D373" s="187" t="s">
        <v>163</v>
      </c>
      <c r="E373" s="37"/>
      <c r="F373" s="188" t="s">
        <v>709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163</v>
      </c>
      <c r="AU373" s="18" t="s">
        <v>83</v>
      </c>
    </row>
    <row r="374" spans="1:65" s="2" customFormat="1" ht="24.2" customHeight="1">
      <c r="A374" s="35"/>
      <c r="B374" s="36"/>
      <c r="C374" s="174" t="s">
        <v>728</v>
      </c>
      <c r="D374" s="174" t="s">
        <v>156</v>
      </c>
      <c r="E374" s="175" t="s">
        <v>711</v>
      </c>
      <c r="F374" s="176" t="s">
        <v>712</v>
      </c>
      <c r="G374" s="177" t="s">
        <v>159</v>
      </c>
      <c r="H374" s="178">
        <v>4.1399999999999997</v>
      </c>
      <c r="I374" s="179"/>
      <c r="J374" s="180">
        <f>ROUND(I374*H374,2)</f>
        <v>0</v>
      </c>
      <c r="K374" s="176" t="s">
        <v>160</v>
      </c>
      <c r="L374" s="40"/>
      <c r="M374" s="181" t="s">
        <v>19</v>
      </c>
      <c r="N374" s="182" t="s">
        <v>44</v>
      </c>
      <c r="O374" s="65"/>
      <c r="P374" s="183">
        <f>O374*H374</f>
        <v>0</v>
      </c>
      <c r="Q374" s="183">
        <v>1.7000000000000001E-4</v>
      </c>
      <c r="R374" s="183">
        <f>Q374*H374</f>
        <v>7.0379999999999998E-4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212</v>
      </c>
      <c r="AT374" s="185" t="s">
        <v>156</v>
      </c>
      <c r="AU374" s="185" t="s">
        <v>83</v>
      </c>
      <c r="AY374" s="18" t="s">
        <v>153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81</v>
      </c>
      <c r="BK374" s="186">
        <f>ROUND(I374*H374,2)</f>
        <v>0</v>
      </c>
      <c r="BL374" s="18" t="s">
        <v>212</v>
      </c>
      <c r="BM374" s="185" t="s">
        <v>956</v>
      </c>
    </row>
    <row r="375" spans="1:65" s="2" customFormat="1" ht="11.25">
      <c r="A375" s="35"/>
      <c r="B375" s="36"/>
      <c r="C375" s="37"/>
      <c r="D375" s="187" t="s">
        <v>163</v>
      </c>
      <c r="E375" s="37"/>
      <c r="F375" s="188" t="s">
        <v>714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83</v>
      </c>
    </row>
    <row r="376" spans="1:65" s="2" customFormat="1" ht="24.2" customHeight="1">
      <c r="A376" s="35"/>
      <c r="B376" s="36"/>
      <c r="C376" s="174" t="s">
        <v>735</v>
      </c>
      <c r="D376" s="174" t="s">
        <v>156</v>
      </c>
      <c r="E376" s="175" t="s">
        <v>716</v>
      </c>
      <c r="F376" s="176" t="s">
        <v>717</v>
      </c>
      <c r="G376" s="177" t="s">
        <v>159</v>
      </c>
      <c r="H376" s="178">
        <v>4.1399999999999997</v>
      </c>
      <c r="I376" s="179"/>
      <c r="J376" s="180">
        <f>ROUND(I376*H376,2)</f>
        <v>0</v>
      </c>
      <c r="K376" s="176" t="s">
        <v>160</v>
      </c>
      <c r="L376" s="40"/>
      <c r="M376" s="181" t="s">
        <v>19</v>
      </c>
      <c r="N376" s="182" t="s">
        <v>44</v>
      </c>
      <c r="O376" s="65"/>
      <c r="P376" s="183">
        <f>O376*H376</f>
        <v>0</v>
      </c>
      <c r="Q376" s="183">
        <v>1.2E-4</v>
      </c>
      <c r="R376" s="183">
        <f>Q376*H376</f>
        <v>4.9679999999999993E-4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212</v>
      </c>
      <c r="AT376" s="185" t="s">
        <v>156</v>
      </c>
      <c r="AU376" s="185" t="s">
        <v>83</v>
      </c>
      <c r="AY376" s="18" t="s">
        <v>153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81</v>
      </c>
      <c r="BK376" s="186">
        <f>ROUND(I376*H376,2)</f>
        <v>0</v>
      </c>
      <c r="BL376" s="18" t="s">
        <v>212</v>
      </c>
      <c r="BM376" s="185" t="s">
        <v>957</v>
      </c>
    </row>
    <row r="377" spans="1:65" s="2" customFormat="1" ht="11.25">
      <c r="A377" s="35"/>
      <c r="B377" s="36"/>
      <c r="C377" s="37"/>
      <c r="D377" s="187" t="s">
        <v>163</v>
      </c>
      <c r="E377" s="37"/>
      <c r="F377" s="188" t="s">
        <v>719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83</v>
      </c>
    </row>
    <row r="378" spans="1:65" s="12" customFormat="1" ht="22.9" customHeight="1">
      <c r="B378" s="158"/>
      <c r="C378" s="159"/>
      <c r="D378" s="160" t="s">
        <v>72</v>
      </c>
      <c r="E378" s="172" t="s">
        <v>720</v>
      </c>
      <c r="F378" s="172" t="s">
        <v>721</v>
      </c>
      <c r="G378" s="159"/>
      <c r="H378" s="159"/>
      <c r="I378" s="162"/>
      <c r="J378" s="173">
        <f>BK378</f>
        <v>0</v>
      </c>
      <c r="K378" s="159"/>
      <c r="L378" s="164"/>
      <c r="M378" s="165"/>
      <c r="N378" s="166"/>
      <c r="O378" s="166"/>
      <c r="P378" s="167">
        <f>SUM(P379:P383)</f>
        <v>0</v>
      </c>
      <c r="Q378" s="166"/>
      <c r="R378" s="167">
        <f>SUM(R379:R383)</f>
        <v>5.9943186000000004E-3</v>
      </c>
      <c r="S378" s="166"/>
      <c r="T378" s="168">
        <f>SUM(T379:T383)</f>
        <v>0</v>
      </c>
      <c r="AR378" s="169" t="s">
        <v>83</v>
      </c>
      <c r="AT378" s="170" t="s">
        <v>72</v>
      </c>
      <c r="AU378" s="170" t="s">
        <v>81</v>
      </c>
      <c r="AY378" s="169" t="s">
        <v>153</v>
      </c>
      <c r="BK378" s="171">
        <f>SUM(BK379:BK383)</f>
        <v>0</v>
      </c>
    </row>
    <row r="379" spans="1:65" s="2" customFormat="1" ht="33" customHeight="1">
      <c r="A379" s="35"/>
      <c r="B379" s="36"/>
      <c r="C379" s="174" t="s">
        <v>958</v>
      </c>
      <c r="D379" s="174" t="s">
        <v>156</v>
      </c>
      <c r="E379" s="175" t="s">
        <v>723</v>
      </c>
      <c r="F379" s="176" t="s">
        <v>724</v>
      </c>
      <c r="G379" s="177" t="s">
        <v>159</v>
      </c>
      <c r="H379" s="178">
        <v>12.609</v>
      </c>
      <c r="I379" s="179"/>
      <c r="J379" s="180">
        <f>ROUND(I379*H379,2)</f>
        <v>0</v>
      </c>
      <c r="K379" s="176" t="s">
        <v>160</v>
      </c>
      <c r="L379" s="40"/>
      <c r="M379" s="181" t="s">
        <v>19</v>
      </c>
      <c r="N379" s="182" t="s">
        <v>44</v>
      </c>
      <c r="O379" s="65"/>
      <c r="P379" s="183">
        <f>O379*H379</f>
        <v>0</v>
      </c>
      <c r="Q379" s="183">
        <v>2.0000000000000001E-4</v>
      </c>
      <c r="R379" s="183">
        <f>Q379*H379</f>
        <v>2.5218000000000003E-3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212</v>
      </c>
      <c r="AT379" s="185" t="s">
        <v>156</v>
      </c>
      <c r="AU379" s="185" t="s">
        <v>83</v>
      </c>
      <c r="AY379" s="18" t="s">
        <v>153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81</v>
      </c>
      <c r="BK379" s="186">
        <f>ROUND(I379*H379,2)</f>
        <v>0</v>
      </c>
      <c r="BL379" s="18" t="s">
        <v>212</v>
      </c>
      <c r="BM379" s="185" t="s">
        <v>959</v>
      </c>
    </row>
    <row r="380" spans="1:65" s="2" customFormat="1" ht="11.25">
      <c r="A380" s="35"/>
      <c r="B380" s="36"/>
      <c r="C380" s="37"/>
      <c r="D380" s="187" t="s">
        <v>163</v>
      </c>
      <c r="E380" s="37"/>
      <c r="F380" s="188" t="s">
        <v>726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83</v>
      </c>
    </row>
    <row r="381" spans="1:65" s="13" customFormat="1" ht="22.5">
      <c r="B381" s="192"/>
      <c r="C381" s="193"/>
      <c r="D381" s="194" t="s">
        <v>165</v>
      </c>
      <c r="E381" s="195" t="s">
        <v>19</v>
      </c>
      <c r="F381" s="196" t="s">
        <v>960</v>
      </c>
      <c r="G381" s="193"/>
      <c r="H381" s="197">
        <v>12.609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165</v>
      </c>
      <c r="AU381" s="203" t="s">
        <v>83</v>
      </c>
      <c r="AV381" s="13" t="s">
        <v>83</v>
      </c>
      <c r="AW381" s="13" t="s">
        <v>34</v>
      </c>
      <c r="AX381" s="13" t="s">
        <v>81</v>
      </c>
      <c r="AY381" s="203" t="s">
        <v>153</v>
      </c>
    </row>
    <row r="382" spans="1:65" s="2" customFormat="1" ht="33" customHeight="1">
      <c r="A382" s="35"/>
      <c r="B382" s="36"/>
      <c r="C382" s="174" t="s">
        <v>961</v>
      </c>
      <c r="D382" s="174" t="s">
        <v>156</v>
      </c>
      <c r="E382" s="175" t="s">
        <v>729</v>
      </c>
      <c r="F382" s="176" t="s">
        <v>730</v>
      </c>
      <c r="G382" s="177" t="s">
        <v>159</v>
      </c>
      <c r="H382" s="178">
        <v>12.609</v>
      </c>
      <c r="I382" s="179"/>
      <c r="J382" s="180">
        <f>ROUND(I382*H382,2)</f>
        <v>0</v>
      </c>
      <c r="K382" s="176" t="s">
        <v>160</v>
      </c>
      <c r="L382" s="40"/>
      <c r="M382" s="181" t="s">
        <v>19</v>
      </c>
      <c r="N382" s="182" t="s">
        <v>44</v>
      </c>
      <c r="O382" s="65"/>
      <c r="P382" s="183">
        <f>O382*H382</f>
        <v>0</v>
      </c>
      <c r="Q382" s="183">
        <v>2.7540000000000003E-4</v>
      </c>
      <c r="R382" s="183">
        <f>Q382*H382</f>
        <v>3.4725186000000002E-3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212</v>
      </c>
      <c r="AT382" s="185" t="s">
        <v>156</v>
      </c>
      <c r="AU382" s="185" t="s">
        <v>83</v>
      </c>
      <c r="AY382" s="18" t="s">
        <v>153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81</v>
      </c>
      <c r="BK382" s="186">
        <f>ROUND(I382*H382,2)</f>
        <v>0</v>
      </c>
      <c r="BL382" s="18" t="s">
        <v>212</v>
      </c>
      <c r="BM382" s="185" t="s">
        <v>962</v>
      </c>
    </row>
    <row r="383" spans="1:65" s="2" customFormat="1" ht="11.25">
      <c r="A383" s="35"/>
      <c r="B383" s="36"/>
      <c r="C383" s="37"/>
      <c r="D383" s="187" t="s">
        <v>163</v>
      </c>
      <c r="E383" s="37"/>
      <c r="F383" s="188" t="s">
        <v>732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163</v>
      </c>
      <c r="AU383" s="18" t="s">
        <v>83</v>
      </c>
    </row>
    <row r="384" spans="1:65" s="12" customFormat="1" ht="25.9" customHeight="1">
      <c r="B384" s="158"/>
      <c r="C384" s="159"/>
      <c r="D384" s="160" t="s">
        <v>72</v>
      </c>
      <c r="E384" s="161" t="s">
        <v>108</v>
      </c>
      <c r="F384" s="161" t="s">
        <v>109</v>
      </c>
      <c r="G384" s="159"/>
      <c r="H384" s="159"/>
      <c r="I384" s="162"/>
      <c r="J384" s="163">
        <f>BK384</f>
        <v>0</v>
      </c>
      <c r="K384" s="159"/>
      <c r="L384" s="164"/>
      <c r="M384" s="165"/>
      <c r="N384" s="166"/>
      <c r="O384" s="166"/>
      <c r="P384" s="167">
        <f>P385</f>
        <v>0</v>
      </c>
      <c r="Q384" s="166"/>
      <c r="R384" s="167">
        <f>R385</f>
        <v>0</v>
      </c>
      <c r="S384" s="166"/>
      <c r="T384" s="168">
        <f>T385</f>
        <v>0</v>
      </c>
      <c r="AR384" s="169" t="s">
        <v>185</v>
      </c>
      <c r="AT384" s="170" t="s">
        <v>72</v>
      </c>
      <c r="AU384" s="170" t="s">
        <v>73</v>
      </c>
      <c r="AY384" s="169" t="s">
        <v>153</v>
      </c>
      <c r="BK384" s="171">
        <f>BK385</f>
        <v>0</v>
      </c>
    </row>
    <row r="385" spans="1:65" s="12" customFormat="1" ht="22.9" customHeight="1">
      <c r="B385" s="158"/>
      <c r="C385" s="159"/>
      <c r="D385" s="160" t="s">
        <v>72</v>
      </c>
      <c r="E385" s="172" t="s">
        <v>733</v>
      </c>
      <c r="F385" s="172" t="s">
        <v>734</v>
      </c>
      <c r="G385" s="159"/>
      <c r="H385" s="159"/>
      <c r="I385" s="162"/>
      <c r="J385" s="173">
        <f>BK385</f>
        <v>0</v>
      </c>
      <c r="K385" s="159"/>
      <c r="L385" s="164"/>
      <c r="M385" s="165"/>
      <c r="N385" s="166"/>
      <c r="O385" s="166"/>
      <c r="P385" s="167">
        <f>SUM(P386:P387)</f>
        <v>0</v>
      </c>
      <c r="Q385" s="166"/>
      <c r="R385" s="167">
        <f>SUM(R386:R387)</f>
        <v>0</v>
      </c>
      <c r="S385" s="166"/>
      <c r="T385" s="168">
        <f>SUM(T386:T387)</f>
        <v>0</v>
      </c>
      <c r="AR385" s="169" t="s">
        <v>185</v>
      </c>
      <c r="AT385" s="170" t="s">
        <v>72</v>
      </c>
      <c r="AU385" s="170" t="s">
        <v>81</v>
      </c>
      <c r="AY385" s="169" t="s">
        <v>153</v>
      </c>
      <c r="BK385" s="171">
        <f>SUM(BK386:BK387)</f>
        <v>0</v>
      </c>
    </row>
    <row r="386" spans="1:65" s="2" customFormat="1" ht="16.5" customHeight="1">
      <c r="A386" s="35"/>
      <c r="B386" s="36"/>
      <c r="C386" s="174" t="s">
        <v>963</v>
      </c>
      <c r="D386" s="174" t="s">
        <v>156</v>
      </c>
      <c r="E386" s="175" t="s">
        <v>736</v>
      </c>
      <c r="F386" s="176" t="s">
        <v>737</v>
      </c>
      <c r="G386" s="177" t="s">
        <v>384</v>
      </c>
      <c r="H386" s="178">
        <v>1</v>
      </c>
      <c r="I386" s="179"/>
      <c r="J386" s="180">
        <f>ROUND(I386*H386,2)</f>
        <v>0</v>
      </c>
      <c r="K386" s="176" t="s">
        <v>160</v>
      </c>
      <c r="L386" s="40"/>
      <c r="M386" s="181" t="s">
        <v>19</v>
      </c>
      <c r="N386" s="182" t="s">
        <v>44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738</v>
      </c>
      <c r="AT386" s="185" t="s">
        <v>156</v>
      </c>
      <c r="AU386" s="185" t="s">
        <v>83</v>
      </c>
      <c r="AY386" s="18" t="s">
        <v>153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81</v>
      </c>
      <c r="BK386" s="186">
        <f>ROUND(I386*H386,2)</f>
        <v>0</v>
      </c>
      <c r="BL386" s="18" t="s">
        <v>738</v>
      </c>
      <c r="BM386" s="185" t="s">
        <v>964</v>
      </c>
    </row>
    <row r="387" spans="1:65" s="2" customFormat="1" ht="11.25">
      <c r="A387" s="35"/>
      <c r="B387" s="36"/>
      <c r="C387" s="37"/>
      <c r="D387" s="187" t="s">
        <v>163</v>
      </c>
      <c r="E387" s="37"/>
      <c r="F387" s="188" t="s">
        <v>740</v>
      </c>
      <c r="G387" s="37"/>
      <c r="H387" s="37"/>
      <c r="I387" s="189"/>
      <c r="J387" s="37"/>
      <c r="K387" s="37"/>
      <c r="L387" s="40"/>
      <c r="M387" s="225"/>
      <c r="N387" s="226"/>
      <c r="O387" s="227"/>
      <c r="P387" s="227"/>
      <c r="Q387" s="227"/>
      <c r="R387" s="227"/>
      <c r="S387" s="227"/>
      <c r="T387" s="228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163</v>
      </c>
      <c r="AU387" s="18" t="s">
        <v>83</v>
      </c>
    </row>
    <row r="388" spans="1:65" s="2" customFormat="1" ht="6.95" customHeight="1">
      <c r="A388" s="35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0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algorithmName="SHA-512" hashValue="jAWhTXqc6Cfr2+FNUBHC0RRSpl/iboiRRTtMT022XkdPZ50SrQnJs1DE8GFlT5j4ISABkUoCZulemvs5nV4/2g==" saltValue="lmiLlfcQZnVOQEpYvuAPGoE63vRSegaDYlc9ureN5OBkiISDpM6oBvXhvXW0uXgfw3MxQuVNN1BcYJkpywgVhA==" spinCount="100000" sheet="1" objects="1" scenarios="1" formatColumns="0" formatRows="0" autoFilter="0"/>
  <autoFilter ref="C99:K387" xr:uid="{00000000-0009-0000-0000-000005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500-000000000000}"/>
    <hyperlink ref="F107" r:id="rId2" xr:uid="{00000000-0004-0000-0500-000001000000}"/>
    <hyperlink ref="F113" r:id="rId3" xr:uid="{00000000-0004-0000-0500-000002000000}"/>
    <hyperlink ref="F115" r:id="rId4" xr:uid="{00000000-0004-0000-0500-000003000000}"/>
    <hyperlink ref="F121" r:id="rId5" xr:uid="{00000000-0004-0000-0500-000004000000}"/>
    <hyperlink ref="F124" r:id="rId6" xr:uid="{00000000-0004-0000-0500-000005000000}"/>
    <hyperlink ref="F126" r:id="rId7" xr:uid="{00000000-0004-0000-0500-000006000000}"/>
    <hyperlink ref="F134" r:id="rId8" xr:uid="{00000000-0004-0000-0500-000007000000}"/>
    <hyperlink ref="F137" r:id="rId9" xr:uid="{00000000-0004-0000-0500-000008000000}"/>
    <hyperlink ref="F143" r:id="rId10" xr:uid="{00000000-0004-0000-0500-000009000000}"/>
    <hyperlink ref="F149" r:id="rId11" xr:uid="{00000000-0004-0000-0500-00000A000000}"/>
    <hyperlink ref="F155" r:id="rId12" xr:uid="{00000000-0004-0000-0500-00000B000000}"/>
    <hyperlink ref="F160" r:id="rId13" xr:uid="{00000000-0004-0000-0500-00000C000000}"/>
    <hyperlink ref="F162" r:id="rId14" xr:uid="{00000000-0004-0000-0500-00000D000000}"/>
    <hyperlink ref="F164" r:id="rId15" xr:uid="{00000000-0004-0000-0500-00000E000000}"/>
    <hyperlink ref="F167" r:id="rId16" xr:uid="{00000000-0004-0000-0500-00000F000000}"/>
    <hyperlink ref="F170" r:id="rId17" xr:uid="{00000000-0004-0000-0500-000010000000}"/>
    <hyperlink ref="F174" r:id="rId18" xr:uid="{00000000-0004-0000-0500-000011000000}"/>
    <hyperlink ref="F180" r:id="rId19" xr:uid="{00000000-0004-0000-0500-000012000000}"/>
    <hyperlink ref="F186" r:id="rId20" xr:uid="{00000000-0004-0000-0500-000013000000}"/>
    <hyperlink ref="F194" r:id="rId21" xr:uid="{00000000-0004-0000-0500-000014000000}"/>
    <hyperlink ref="F197" r:id="rId22" xr:uid="{00000000-0004-0000-0500-000015000000}"/>
    <hyperlink ref="F199" r:id="rId23" xr:uid="{00000000-0004-0000-0500-000016000000}"/>
    <hyperlink ref="F201" r:id="rId24" xr:uid="{00000000-0004-0000-0500-000017000000}"/>
    <hyperlink ref="F204" r:id="rId25" xr:uid="{00000000-0004-0000-0500-000018000000}"/>
    <hyperlink ref="F207" r:id="rId26" xr:uid="{00000000-0004-0000-0500-000019000000}"/>
    <hyperlink ref="F209" r:id="rId27" xr:uid="{00000000-0004-0000-0500-00001A000000}"/>
    <hyperlink ref="F211" r:id="rId28" xr:uid="{00000000-0004-0000-0500-00001B000000}"/>
    <hyperlink ref="F214" r:id="rId29" xr:uid="{00000000-0004-0000-0500-00001C000000}"/>
    <hyperlink ref="F216" r:id="rId30" xr:uid="{00000000-0004-0000-0500-00001D000000}"/>
    <hyperlink ref="F218" r:id="rId31" xr:uid="{00000000-0004-0000-0500-00001E000000}"/>
    <hyperlink ref="F221" r:id="rId32" xr:uid="{00000000-0004-0000-0500-00001F000000}"/>
    <hyperlink ref="F223" r:id="rId33" xr:uid="{00000000-0004-0000-0500-000020000000}"/>
    <hyperlink ref="F225" r:id="rId34" xr:uid="{00000000-0004-0000-0500-000021000000}"/>
    <hyperlink ref="F227" r:id="rId35" xr:uid="{00000000-0004-0000-0500-000022000000}"/>
    <hyperlink ref="F229" r:id="rId36" xr:uid="{00000000-0004-0000-0500-000023000000}"/>
    <hyperlink ref="F231" r:id="rId37" xr:uid="{00000000-0004-0000-0500-000024000000}"/>
    <hyperlink ref="F234" r:id="rId38" xr:uid="{00000000-0004-0000-0500-000025000000}"/>
    <hyperlink ref="F236" r:id="rId39" xr:uid="{00000000-0004-0000-0500-000026000000}"/>
    <hyperlink ref="F239" r:id="rId40" xr:uid="{00000000-0004-0000-0500-000027000000}"/>
    <hyperlink ref="F248" r:id="rId41" xr:uid="{00000000-0004-0000-0500-000028000000}"/>
    <hyperlink ref="F251" r:id="rId42" xr:uid="{00000000-0004-0000-0500-000029000000}"/>
    <hyperlink ref="F253" r:id="rId43" xr:uid="{00000000-0004-0000-0500-00002A000000}"/>
    <hyperlink ref="F262" r:id="rId44" xr:uid="{00000000-0004-0000-0500-00002B000000}"/>
    <hyperlink ref="F265" r:id="rId45" xr:uid="{00000000-0004-0000-0500-00002C000000}"/>
    <hyperlink ref="F269" r:id="rId46" xr:uid="{00000000-0004-0000-0500-00002D000000}"/>
    <hyperlink ref="F273" r:id="rId47" xr:uid="{00000000-0004-0000-0500-00002E000000}"/>
    <hyperlink ref="F279" r:id="rId48" xr:uid="{00000000-0004-0000-0500-00002F000000}"/>
    <hyperlink ref="F283" r:id="rId49" xr:uid="{00000000-0004-0000-0500-000030000000}"/>
    <hyperlink ref="F286" r:id="rId50" xr:uid="{00000000-0004-0000-0500-000031000000}"/>
    <hyperlink ref="F289" r:id="rId51" xr:uid="{00000000-0004-0000-0500-000032000000}"/>
    <hyperlink ref="F293" r:id="rId52" xr:uid="{00000000-0004-0000-0500-000033000000}"/>
    <hyperlink ref="F296" r:id="rId53" xr:uid="{00000000-0004-0000-0500-000034000000}"/>
    <hyperlink ref="F299" r:id="rId54" xr:uid="{00000000-0004-0000-0500-000035000000}"/>
    <hyperlink ref="F302" r:id="rId55" xr:uid="{00000000-0004-0000-0500-000036000000}"/>
    <hyperlink ref="F305" r:id="rId56" xr:uid="{00000000-0004-0000-0500-000037000000}"/>
    <hyperlink ref="F308" r:id="rId57" xr:uid="{00000000-0004-0000-0500-000038000000}"/>
    <hyperlink ref="F312" r:id="rId58" xr:uid="{00000000-0004-0000-0500-000039000000}"/>
    <hyperlink ref="F317" r:id="rId59" xr:uid="{00000000-0004-0000-0500-00003A000000}"/>
    <hyperlink ref="F321" r:id="rId60" xr:uid="{00000000-0004-0000-0500-00003B000000}"/>
    <hyperlink ref="F325" r:id="rId61" xr:uid="{00000000-0004-0000-0500-00003C000000}"/>
    <hyperlink ref="F328" r:id="rId62" xr:uid="{00000000-0004-0000-0500-00003D000000}"/>
    <hyperlink ref="F334" r:id="rId63" xr:uid="{00000000-0004-0000-0500-00003E000000}"/>
    <hyperlink ref="F336" r:id="rId64" xr:uid="{00000000-0004-0000-0500-00003F000000}"/>
    <hyperlink ref="F339" r:id="rId65" xr:uid="{00000000-0004-0000-0500-000040000000}"/>
    <hyperlink ref="F342" r:id="rId66" xr:uid="{00000000-0004-0000-0500-000041000000}"/>
    <hyperlink ref="F346" r:id="rId67" xr:uid="{00000000-0004-0000-0500-000042000000}"/>
    <hyperlink ref="F349" r:id="rId68" xr:uid="{00000000-0004-0000-0500-000043000000}"/>
    <hyperlink ref="F355" r:id="rId69" xr:uid="{00000000-0004-0000-0500-000044000000}"/>
    <hyperlink ref="F357" r:id="rId70" xr:uid="{00000000-0004-0000-0500-000045000000}"/>
    <hyperlink ref="F364" r:id="rId71" xr:uid="{00000000-0004-0000-0500-000046000000}"/>
    <hyperlink ref="F367" r:id="rId72" xr:uid="{00000000-0004-0000-0500-000047000000}"/>
    <hyperlink ref="F370" r:id="rId73" xr:uid="{00000000-0004-0000-0500-000048000000}"/>
    <hyperlink ref="F373" r:id="rId74" xr:uid="{00000000-0004-0000-0500-000049000000}"/>
    <hyperlink ref="F375" r:id="rId75" xr:uid="{00000000-0004-0000-0500-00004A000000}"/>
    <hyperlink ref="F377" r:id="rId76" xr:uid="{00000000-0004-0000-0500-00004B000000}"/>
    <hyperlink ref="F380" r:id="rId77" xr:uid="{00000000-0004-0000-0500-00004C000000}"/>
    <hyperlink ref="F383" r:id="rId78" xr:uid="{00000000-0004-0000-0500-00004D000000}"/>
    <hyperlink ref="F387" r:id="rId79" xr:uid="{00000000-0004-0000-05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979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ROUND((SUM(BE100:BE387)),  2)</f>
        <v>0</v>
      </c>
      <c r="G33" s="35"/>
      <c r="H33" s="35"/>
      <c r="I33" s="119">
        <v>0.21</v>
      </c>
      <c r="J33" s="118">
        <f>ROUND(((SUM(BE100:BE387))*I33),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ROUND((SUM(BF100:BF387)),  2)</f>
        <v>0</v>
      </c>
      <c r="G34" s="35"/>
      <c r="H34" s="35"/>
      <c r="I34" s="119">
        <v>0.12</v>
      </c>
      <c r="J34" s="118">
        <f>ROUND(((SUM(BF100:BF387))*I34),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ROUND((SUM(BG100:BG387)),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ROUND((SUM(BH100:BH387)),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ROUND((SUM(BI100:BI387)),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06 - 5.NP - č. 527 - Koupelna typ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J171</f>
        <v>0</v>
      </c>
      <c r="K64" s="136"/>
      <c r="L64" s="140"/>
    </row>
    <row r="65" spans="2:12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J195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J219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J284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807</v>
      </c>
      <c r="E71" s="144"/>
      <c r="F71" s="144"/>
      <c r="G71" s="144"/>
      <c r="H71" s="144"/>
      <c r="I71" s="144"/>
      <c r="J71" s="145">
        <f>J294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J318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J326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J340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J347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134</v>
      </c>
      <c r="E77" s="144"/>
      <c r="F77" s="144"/>
      <c r="G77" s="144"/>
      <c r="H77" s="144"/>
      <c r="I77" s="144"/>
      <c r="J77" s="145">
        <f>J368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135</v>
      </c>
      <c r="E78" s="144"/>
      <c r="F78" s="144"/>
      <c r="G78" s="144"/>
      <c r="H78" s="144"/>
      <c r="I78" s="144"/>
      <c r="J78" s="145">
        <f>J378</f>
        <v>0</v>
      </c>
      <c r="K78" s="142"/>
      <c r="L78" s="146"/>
    </row>
    <row r="79" spans="2:12" s="9" customFormat="1" ht="24.95" customHeight="1">
      <c r="B79" s="135"/>
      <c r="C79" s="136"/>
      <c r="D79" s="137" t="s">
        <v>136</v>
      </c>
      <c r="E79" s="138"/>
      <c r="F79" s="138"/>
      <c r="G79" s="138"/>
      <c r="H79" s="138"/>
      <c r="I79" s="138"/>
      <c r="J79" s="139">
        <f>J384</f>
        <v>0</v>
      </c>
      <c r="K79" s="136"/>
      <c r="L79" s="140"/>
    </row>
    <row r="80" spans="2:12" s="10" customFormat="1" ht="19.899999999999999" customHeight="1">
      <c r="B80" s="141"/>
      <c r="C80" s="142"/>
      <c r="D80" s="143" t="s">
        <v>137</v>
      </c>
      <c r="E80" s="144"/>
      <c r="F80" s="144"/>
      <c r="G80" s="144"/>
      <c r="H80" s="144"/>
      <c r="I80" s="144"/>
      <c r="J80" s="145">
        <f>J385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138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3" t="str">
        <f>E7</f>
        <v>Rekonstrukce hygienických prostor ISŠT, Benešov, Černoleská 1997</v>
      </c>
      <c r="F90" s="364"/>
      <c r="G90" s="364"/>
      <c r="H90" s="364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112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0" t="str">
        <f>E9</f>
        <v>06 - 5.NP - č. 527 - Koupelna typ B</v>
      </c>
      <c r="F92" s="365"/>
      <c r="G92" s="365"/>
      <c r="H92" s="36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Benešov, Černoleská 1997</v>
      </c>
      <c r="G94" s="37"/>
      <c r="H94" s="37"/>
      <c r="I94" s="30" t="s">
        <v>23</v>
      </c>
      <c r="J94" s="60" t="str">
        <f>IF(J12="","",J12)</f>
        <v>28. 6. 2024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E15</f>
        <v>Integrovaná střední škola technická</v>
      </c>
      <c r="G96" s="37"/>
      <c r="H96" s="37"/>
      <c r="I96" s="30" t="s">
        <v>32</v>
      </c>
      <c r="J96" s="33" t="str">
        <f>E21</f>
        <v>Ing. arch. Ondřej Lovíšek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30</v>
      </c>
      <c r="D97" s="37"/>
      <c r="E97" s="37"/>
      <c r="F97" s="28" t="str">
        <f>IF(E18="","",E18)</f>
        <v>Vyplň údaj</v>
      </c>
      <c r="G97" s="37"/>
      <c r="H97" s="37"/>
      <c r="I97" s="30" t="s">
        <v>35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139</v>
      </c>
      <c r="D99" s="150" t="s">
        <v>58</v>
      </c>
      <c r="E99" s="150" t="s">
        <v>54</v>
      </c>
      <c r="F99" s="150" t="s">
        <v>55</v>
      </c>
      <c r="G99" s="150" t="s">
        <v>140</v>
      </c>
      <c r="H99" s="150" t="s">
        <v>141</v>
      </c>
      <c r="I99" s="150" t="s">
        <v>142</v>
      </c>
      <c r="J99" s="150" t="s">
        <v>116</v>
      </c>
      <c r="K99" s="151" t="s">
        <v>143</v>
      </c>
      <c r="L99" s="152"/>
      <c r="M99" s="69" t="s">
        <v>19</v>
      </c>
      <c r="N99" s="70" t="s">
        <v>43</v>
      </c>
      <c r="O99" s="70" t="s">
        <v>144</v>
      </c>
      <c r="P99" s="70" t="s">
        <v>145</v>
      </c>
      <c r="Q99" s="70" t="s">
        <v>146</v>
      </c>
      <c r="R99" s="70" t="s">
        <v>147</v>
      </c>
      <c r="S99" s="70" t="s">
        <v>148</v>
      </c>
      <c r="T99" s="71" t="s">
        <v>149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150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P101+P171+P384</f>
        <v>0</v>
      </c>
      <c r="Q100" s="73"/>
      <c r="R100" s="155">
        <f>R101+R171+R384</f>
        <v>1.4276264886000001</v>
      </c>
      <c r="S100" s="73"/>
      <c r="T100" s="156">
        <f>T101+T171+T384</f>
        <v>2.4100949999999997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72</v>
      </c>
      <c r="AU100" s="18" t="s">
        <v>117</v>
      </c>
      <c r="BK100" s="157">
        <f>BK101+BK171+BK384</f>
        <v>0</v>
      </c>
    </row>
    <row r="101" spans="1:65" s="12" customFormat="1" ht="25.9" customHeight="1">
      <c r="B101" s="158"/>
      <c r="C101" s="159"/>
      <c r="D101" s="160" t="s">
        <v>72</v>
      </c>
      <c r="E101" s="161" t="s">
        <v>151</v>
      </c>
      <c r="F101" s="161" t="s">
        <v>152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P102+P122+P158</f>
        <v>0</v>
      </c>
      <c r="Q101" s="166"/>
      <c r="R101" s="167">
        <f>R102+R122+R158</f>
        <v>0.40355097000000006</v>
      </c>
      <c r="S101" s="166"/>
      <c r="T101" s="168">
        <f>T102+T122+T158</f>
        <v>2.2675169999999998</v>
      </c>
      <c r="AR101" s="169" t="s">
        <v>81</v>
      </c>
      <c r="AT101" s="170" t="s">
        <v>72</v>
      </c>
      <c r="AU101" s="170" t="s">
        <v>73</v>
      </c>
      <c r="AY101" s="169" t="s">
        <v>153</v>
      </c>
      <c r="BK101" s="171">
        <f>BK102+BK122+BK158</f>
        <v>0</v>
      </c>
    </row>
    <row r="102" spans="1:65" s="12" customFormat="1" ht="22.9" customHeight="1">
      <c r="B102" s="158"/>
      <c r="C102" s="159"/>
      <c r="D102" s="160" t="s">
        <v>72</v>
      </c>
      <c r="E102" s="172" t="s">
        <v>154</v>
      </c>
      <c r="F102" s="172" t="s">
        <v>155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SUM(P103:P121)</f>
        <v>0</v>
      </c>
      <c r="Q102" s="166"/>
      <c r="R102" s="167">
        <f>SUM(R103:R121)</f>
        <v>0.40303176000000007</v>
      </c>
      <c r="S102" s="166"/>
      <c r="T102" s="168">
        <f>SUM(T103:T121)</f>
        <v>0</v>
      </c>
      <c r="AR102" s="169" t="s">
        <v>81</v>
      </c>
      <c r="AT102" s="170" t="s">
        <v>72</v>
      </c>
      <c r="AU102" s="170" t="s">
        <v>81</v>
      </c>
      <c r="AY102" s="169" t="s">
        <v>153</v>
      </c>
      <c r="BK102" s="171">
        <f>SUM(BK103:BK121)</f>
        <v>0</v>
      </c>
    </row>
    <row r="103" spans="1:65" s="2" customFormat="1" ht="21.75" customHeight="1">
      <c r="A103" s="35"/>
      <c r="B103" s="36"/>
      <c r="C103" s="174" t="s">
        <v>81</v>
      </c>
      <c r="D103" s="174" t="s">
        <v>156</v>
      </c>
      <c r="E103" s="175" t="s">
        <v>157</v>
      </c>
      <c r="F103" s="176" t="s">
        <v>158</v>
      </c>
      <c r="G103" s="177" t="s">
        <v>159</v>
      </c>
      <c r="H103" s="178">
        <v>3</v>
      </c>
      <c r="I103" s="179"/>
      <c r="J103" s="180">
        <f>ROUND(I103*H103,2)</f>
        <v>0</v>
      </c>
      <c r="K103" s="176" t="s">
        <v>160</v>
      </c>
      <c r="L103" s="40"/>
      <c r="M103" s="181" t="s">
        <v>19</v>
      </c>
      <c r="N103" s="182" t="s">
        <v>44</v>
      </c>
      <c r="O103" s="65"/>
      <c r="P103" s="183">
        <f>O103*H103</f>
        <v>0</v>
      </c>
      <c r="Q103" s="183">
        <v>5.6000000000000001E-2</v>
      </c>
      <c r="R103" s="183">
        <f>Q103*H103</f>
        <v>0.16800000000000001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161</v>
      </c>
      <c r="AT103" s="185" t="s">
        <v>156</v>
      </c>
      <c r="AU103" s="185" t="s">
        <v>83</v>
      </c>
      <c r="AY103" s="18" t="s">
        <v>153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81</v>
      </c>
      <c r="BK103" s="186">
        <f>ROUND(I103*H103,2)</f>
        <v>0</v>
      </c>
      <c r="BL103" s="18" t="s">
        <v>161</v>
      </c>
      <c r="BM103" s="185" t="s">
        <v>808</v>
      </c>
    </row>
    <row r="104" spans="1:65" s="2" customFormat="1" ht="11.25">
      <c r="A104" s="35"/>
      <c r="B104" s="36"/>
      <c r="C104" s="37"/>
      <c r="D104" s="187" t="s">
        <v>163</v>
      </c>
      <c r="E104" s="37"/>
      <c r="F104" s="188" t="s">
        <v>164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83</v>
      </c>
    </row>
    <row r="105" spans="1:65" s="13" customFormat="1" ht="11.25">
      <c r="B105" s="192"/>
      <c r="C105" s="193"/>
      <c r="D105" s="194" t="s">
        <v>165</v>
      </c>
      <c r="E105" s="195" t="s">
        <v>19</v>
      </c>
      <c r="F105" s="196" t="s">
        <v>166</v>
      </c>
      <c r="G105" s="193"/>
      <c r="H105" s="197">
        <v>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165</v>
      </c>
      <c r="AU105" s="203" t="s">
        <v>83</v>
      </c>
      <c r="AV105" s="13" t="s">
        <v>83</v>
      </c>
      <c r="AW105" s="13" t="s">
        <v>34</v>
      </c>
      <c r="AX105" s="13" t="s">
        <v>81</v>
      </c>
      <c r="AY105" s="203" t="s">
        <v>153</v>
      </c>
    </row>
    <row r="106" spans="1:65" s="2" customFormat="1" ht="24.2" customHeight="1">
      <c r="A106" s="35"/>
      <c r="B106" s="36"/>
      <c r="C106" s="174" t="s">
        <v>83</v>
      </c>
      <c r="D106" s="174" t="s">
        <v>156</v>
      </c>
      <c r="E106" s="175" t="s">
        <v>167</v>
      </c>
      <c r="F106" s="176" t="s">
        <v>168</v>
      </c>
      <c r="G106" s="177" t="s">
        <v>159</v>
      </c>
      <c r="H106" s="178">
        <v>3.3769999999999998</v>
      </c>
      <c r="I106" s="179"/>
      <c r="J106" s="180">
        <f>ROUND(I106*H106,2)</f>
        <v>0</v>
      </c>
      <c r="K106" s="176" t="s">
        <v>160</v>
      </c>
      <c r="L106" s="40"/>
      <c r="M106" s="181" t="s">
        <v>19</v>
      </c>
      <c r="N106" s="182" t="s">
        <v>44</v>
      </c>
      <c r="O106" s="65"/>
      <c r="P106" s="183">
        <f>O106*H106</f>
        <v>0</v>
      </c>
      <c r="Q106" s="183">
        <v>2.5999999999999998E-4</v>
      </c>
      <c r="R106" s="183">
        <f>Q106*H106</f>
        <v>8.7801999999999986E-4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161</v>
      </c>
      <c r="AT106" s="185" t="s">
        <v>156</v>
      </c>
      <c r="AU106" s="185" t="s">
        <v>83</v>
      </c>
      <c r="AY106" s="18" t="s">
        <v>153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81</v>
      </c>
      <c r="BK106" s="186">
        <f>ROUND(I106*H106,2)</f>
        <v>0</v>
      </c>
      <c r="BL106" s="18" t="s">
        <v>161</v>
      </c>
      <c r="BM106" s="185" t="s">
        <v>809</v>
      </c>
    </row>
    <row r="107" spans="1:65" s="2" customFormat="1" ht="11.25">
      <c r="A107" s="35"/>
      <c r="B107" s="36"/>
      <c r="C107" s="37"/>
      <c r="D107" s="187" t="s">
        <v>163</v>
      </c>
      <c r="E107" s="37"/>
      <c r="F107" s="188" t="s">
        <v>170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83</v>
      </c>
    </row>
    <row r="108" spans="1:65" s="13" customFormat="1" ht="11.25">
      <c r="B108" s="192"/>
      <c r="C108" s="193"/>
      <c r="D108" s="194" t="s">
        <v>165</v>
      </c>
      <c r="E108" s="195" t="s">
        <v>19</v>
      </c>
      <c r="F108" s="196" t="s">
        <v>810</v>
      </c>
      <c r="G108" s="193"/>
      <c r="H108" s="197">
        <v>1.1639999999999999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165</v>
      </c>
      <c r="AU108" s="203" t="s">
        <v>83</v>
      </c>
      <c r="AV108" s="13" t="s">
        <v>83</v>
      </c>
      <c r="AW108" s="13" t="s">
        <v>34</v>
      </c>
      <c r="AX108" s="13" t="s">
        <v>73</v>
      </c>
      <c r="AY108" s="203" t="s">
        <v>153</v>
      </c>
    </row>
    <row r="109" spans="1:65" s="13" customFormat="1" ht="11.25">
      <c r="B109" s="192"/>
      <c r="C109" s="193"/>
      <c r="D109" s="194" t="s">
        <v>165</v>
      </c>
      <c r="E109" s="195" t="s">
        <v>19</v>
      </c>
      <c r="F109" s="196" t="s">
        <v>811</v>
      </c>
      <c r="G109" s="193"/>
      <c r="H109" s="197">
        <v>1.278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165</v>
      </c>
      <c r="AU109" s="203" t="s">
        <v>83</v>
      </c>
      <c r="AV109" s="13" t="s">
        <v>83</v>
      </c>
      <c r="AW109" s="13" t="s">
        <v>34</v>
      </c>
      <c r="AX109" s="13" t="s">
        <v>73</v>
      </c>
      <c r="AY109" s="203" t="s">
        <v>153</v>
      </c>
    </row>
    <row r="110" spans="1:65" s="13" customFormat="1" ht="11.25">
      <c r="B110" s="192"/>
      <c r="C110" s="193"/>
      <c r="D110" s="194" t="s">
        <v>165</v>
      </c>
      <c r="E110" s="195" t="s">
        <v>19</v>
      </c>
      <c r="F110" s="196" t="s">
        <v>812</v>
      </c>
      <c r="G110" s="193"/>
      <c r="H110" s="197">
        <v>0.93500000000000005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165</v>
      </c>
      <c r="AU110" s="203" t="s">
        <v>83</v>
      </c>
      <c r="AV110" s="13" t="s">
        <v>83</v>
      </c>
      <c r="AW110" s="13" t="s">
        <v>34</v>
      </c>
      <c r="AX110" s="13" t="s">
        <v>73</v>
      </c>
      <c r="AY110" s="203" t="s">
        <v>153</v>
      </c>
    </row>
    <row r="111" spans="1:65" s="14" customFormat="1" ht="11.25">
      <c r="B111" s="204"/>
      <c r="C111" s="205"/>
      <c r="D111" s="194" t="s">
        <v>165</v>
      </c>
      <c r="E111" s="206" t="s">
        <v>19</v>
      </c>
      <c r="F111" s="207" t="s">
        <v>184</v>
      </c>
      <c r="G111" s="205"/>
      <c r="H111" s="208">
        <v>3.3769999999999998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83</v>
      </c>
      <c r="AV111" s="14" t="s">
        <v>161</v>
      </c>
      <c r="AW111" s="14" t="s">
        <v>34</v>
      </c>
      <c r="AX111" s="14" t="s">
        <v>81</v>
      </c>
      <c r="AY111" s="214" t="s">
        <v>153</v>
      </c>
    </row>
    <row r="112" spans="1:65" s="2" customFormat="1" ht="49.15" customHeight="1">
      <c r="A112" s="35"/>
      <c r="B112" s="36"/>
      <c r="C112" s="174" t="s">
        <v>172</v>
      </c>
      <c r="D112" s="174" t="s">
        <v>156</v>
      </c>
      <c r="E112" s="175" t="s">
        <v>173</v>
      </c>
      <c r="F112" s="176" t="s">
        <v>174</v>
      </c>
      <c r="G112" s="177" t="s">
        <v>159</v>
      </c>
      <c r="H112" s="178">
        <v>3.3769999999999998</v>
      </c>
      <c r="I112" s="179"/>
      <c r="J112" s="180">
        <f>ROUND(I112*H112,2)</f>
        <v>0</v>
      </c>
      <c r="K112" s="176" t="s">
        <v>160</v>
      </c>
      <c r="L112" s="40"/>
      <c r="M112" s="181" t="s">
        <v>19</v>
      </c>
      <c r="N112" s="182" t="s">
        <v>44</v>
      </c>
      <c r="O112" s="65"/>
      <c r="P112" s="183">
        <f>O112*H112</f>
        <v>0</v>
      </c>
      <c r="Q112" s="183">
        <v>1.8380000000000001E-2</v>
      </c>
      <c r="R112" s="183">
        <f>Q112*H112</f>
        <v>6.2069260000000001E-2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156</v>
      </c>
      <c r="AU112" s="185" t="s">
        <v>83</v>
      </c>
      <c r="AY112" s="18" t="s">
        <v>153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81</v>
      </c>
      <c r="BK112" s="186">
        <f>ROUND(I112*H112,2)</f>
        <v>0</v>
      </c>
      <c r="BL112" s="18" t="s">
        <v>161</v>
      </c>
      <c r="BM112" s="185" t="s">
        <v>813</v>
      </c>
    </row>
    <row r="113" spans="1:65" s="2" customFormat="1" ht="11.25">
      <c r="A113" s="35"/>
      <c r="B113" s="36"/>
      <c r="C113" s="37"/>
      <c r="D113" s="187" t="s">
        <v>163</v>
      </c>
      <c r="E113" s="37"/>
      <c r="F113" s="188" t="s">
        <v>176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83</v>
      </c>
    </row>
    <row r="114" spans="1:65" s="2" customFormat="1" ht="24.2" customHeight="1">
      <c r="A114" s="35"/>
      <c r="B114" s="36"/>
      <c r="C114" s="174" t="s">
        <v>161</v>
      </c>
      <c r="D114" s="174" t="s">
        <v>156</v>
      </c>
      <c r="E114" s="175" t="s">
        <v>177</v>
      </c>
      <c r="F114" s="176" t="s">
        <v>178</v>
      </c>
      <c r="G114" s="177" t="s">
        <v>159</v>
      </c>
      <c r="H114" s="178">
        <v>9.2319999999999993</v>
      </c>
      <c r="I114" s="179"/>
      <c r="J114" s="180">
        <f>ROUND(I114*H114,2)</f>
        <v>0</v>
      </c>
      <c r="K114" s="176" t="s">
        <v>160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2.5999999999999998E-4</v>
      </c>
      <c r="R114" s="183">
        <f>Q114*H114</f>
        <v>2.4003199999999996E-3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161</v>
      </c>
      <c r="AT114" s="185" t="s">
        <v>156</v>
      </c>
      <c r="AU114" s="185" t="s">
        <v>83</v>
      </c>
      <c r="AY114" s="18" t="s">
        <v>153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161</v>
      </c>
      <c r="BM114" s="185" t="s">
        <v>814</v>
      </c>
    </row>
    <row r="115" spans="1:65" s="2" customFormat="1" ht="11.25">
      <c r="A115" s="35"/>
      <c r="B115" s="36"/>
      <c r="C115" s="37"/>
      <c r="D115" s="187" t="s">
        <v>163</v>
      </c>
      <c r="E115" s="37"/>
      <c r="F115" s="188" t="s">
        <v>180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13" customFormat="1" ht="11.25">
      <c r="B116" s="192"/>
      <c r="C116" s="193"/>
      <c r="D116" s="194" t="s">
        <v>165</v>
      </c>
      <c r="E116" s="195" t="s">
        <v>19</v>
      </c>
      <c r="F116" s="196" t="s">
        <v>815</v>
      </c>
      <c r="G116" s="193"/>
      <c r="H116" s="197">
        <v>3.0910000000000002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165</v>
      </c>
      <c r="AU116" s="203" t="s">
        <v>83</v>
      </c>
      <c r="AV116" s="13" t="s">
        <v>83</v>
      </c>
      <c r="AW116" s="13" t="s">
        <v>34</v>
      </c>
      <c r="AX116" s="13" t="s">
        <v>73</v>
      </c>
      <c r="AY116" s="203" t="s">
        <v>153</v>
      </c>
    </row>
    <row r="117" spans="1:65" s="13" customFormat="1" ht="11.25">
      <c r="B117" s="192"/>
      <c r="C117" s="193"/>
      <c r="D117" s="194" t="s">
        <v>165</v>
      </c>
      <c r="E117" s="195" t="s">
        <v>19</v>
      </c>
      <c r="F117" s="196" t="s">
        <v>816</v>
      </c>
      <c r="G117" s="193"/>
      <c r="H117" s="197">
        <v>2.5059999999999998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165</v>
      </c>
      <c r="AU117" s="203" t="s">
        <v>83</v>
      </c>
      <c r="AV117" s="13" t="s">
        <v>83</v>
      </c>
      <c r="AW117" s="13" t="s">
        <v>34</v>
      </c>
      <c r="AX117" s="13" t="s">
        <v>73</v>
      </c>
      <c r="AY117" s="203" t="s">
        <v>153</v>
      </c>
    </row>
    <row r="118" spans="1:65" s="13" customFormat="1" ht="11.25">
      <c r="B118" s="192"/>
      <c r="C118" s="193"/>
      <c r="D118" s="194" t="s">
        <v>165</v>
      </c>
      <c r="E118" s="195" t="s">
        <v>19</v>
      </c>
      <c r="F118" s="196" t="s">
        <v>817</v>
      </c>
      <c r="G118" s="193"/>
      <c r="H118" s="197">
        <v>3.6349999999999998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165</v>
      </c>
      <c r="AU118" s="203" t="s">
        <v>83</v>
      </c>
      <c r="AV118" s="13" t="s">
        <v>83</v>
      </c>
      <c r="AW118" s="13" t="s">
        <v>34</v>
      </c>
      <c r="AX118" s="13" t="s">
        <v>73</v>
      </c>
      <c r="AY118" s="203" t="s">
        <v>153</v>
      </c>
    </row>
    <row r="119" spans="1:65" s="14" customFormat="1" ht="11.25">
      <c r="B119" s="204"/>
      <c r="C119" s="205"/>
      <c r="D119" s="194" t="s">
        <v>165</v>
      </c>
      <c r="E119" s="206" t="s">
        <v>19</v>
      </c>
      <c r="F119" s="207" t="s">
        <v>184</v>
      </c>
      <c r="G119" s="205"/>
      <c r="H119" s="208">
        <v>9.2319999999999993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83</v>
      </c>
      <c r="AV119" s="14" t="s">
        <v>161</v>
      </c>
      <c r="AW119" s="14" t="s">
        <v>34</v>
      </c>
      <c r="AX119" s="14" t="s">
        <v>81</v>
      </c>
      <c r="AY119" s="214" t="s">
        <v>153</v>
      </c>
    </row>
    <row r="120" spans="1:65" s="2" customFormat="1" ht="44.25" customHeight="1">
      <c r="A120" s="35"/>
      <c r="B120" s="36"/>
      <c r="C120" s="174" t="s">
        <v>185</v>
      </c>
      <c r="D120" s="174" t="s">
        <v>156</v>
      </c>
      <c r="E120" s="175" t="s">
        <v>186</v>
      </c>
      <c r="F120" s="176" t="s">
        <v>187</v>
      </c>
      <c r="G120" s="177" t="s">
        <v>159</v>
      </c>
      <c r="H120" s="178">
        <v>9.2319999999999993</v>
      </c>
      <c r="I120" s="179"/>
      <c r="J120" s="180">
        <f>ROUND(I120*H120,2)</f>
        <v>0</v>
      </c>
      <c r="K120" s="176" t="s">
        <v>160</v>
      </c>
      <c r="L120" s="40"/>
      <c r="M120" s="181" t="s">
        <v>19</v>
      </c>
      <c r="N120" s="182" t="s">
        <v>44</v>
      </c>
      <c r="O120" s="65"/>
      <c r="P120" s="183">
        <f>O120*H120</f>
        <v>0</v>
      </c>
      <c r="Q120" s="183">
        <v>1.8380000000000001E-2</v>
      </c>
      <c r="R120" s="183">
        <f>Q120*H120</f>
        <v>0.16968416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161</v>
      </c>
      <c r="AT120" s="185" t="s">
        <v>156</v>
      </c>
      <c r="AU120" s="185" t="s">
        <v>83</v>
      </c>
      <c r="AY120" s="18" t="s">
        <v>153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81</v>
      </c>
      <c r="BK120" s="186">
        <f>ROUND(I120*H120,2)</f>
        <v>0</v>
      </c>
      <c r="BL120" s="18" t="s">
        <v>161</v>
      </c>
      <c r="BM120" s="185" t="s">
        <v>818</v>
      </c>
    </row>
    <row r="121" spans="1:65" s="2" customFormat="1" ht="11.25">
      <c r="A121" s="35"/>
      <c r="B121" s="36"/>
      <c r="C121" s="37"/>
      <c r="D121" s="187" t="s">
        <v>163</v>
      </c>
      <c r="E121" s="37"/>
      <c r="F121" s="188" t="s">
        <v>189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163</v>
      </c>
      <c r="AU121" s="18" t="s">
        <v>83</v>
      </c>
    </row>
    <row r="122" spans="1:65" s="12" customFormat="1" ht="22.9" customHeight="1">
      <c r="B122" s="158"/>
      <c r="C122" s="159"/>
      <c r="D122" s="160" t="s">
        <v>72</v>
      </c>
      <c r="E122" s="172" t="s">
        <v>190</v>
      </c>
      <c r="F122" s="172" t="s">
        <v>191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SUM(P123:P157)</f>
        <v>0</v>
      </c>
      <c r="Q122" s="166"/>
      <c r="R122" s="167">
        <f>SUM(R123:R157)</f>
        <v>5.1920999999999998E-4</v>
      </c>
      <c r="S122" s="166"/>
      <c r="T122" s="168">
        <f>SUM(T123:T157)</f>
        <v>2.2675169999999998</v>
      </c>
      <c r="AR122" s="169" t="s">
        <v>81</v>
      </c>
      <c r="AT122" s="170" t="s">
        <v>72</v>
      </c>
      <c r="AU122" s="170" t="s">
        <v>81</v>
      </c>
      <c r="AY122" s="169" t="s">
        <v>153</v>
      </c>
      <c r="BK122" s="171">
        <f>SUM(BK123:BK157)</f>
        <v>0</v>
      </c>
    </row>
    <row r="123" spans="1:65" s="2" customFormat="1" ht="37.9" customHeight="1">
      <c r="A123" s="35"/>
      <c r="B123" s="36"/>
      <c r="C123" s="174" t="s">
        <v>154</v>
      </c>
      <c r="D123" s="174" t="s">
        <v>156</v>
      </c>
      <c r="E123" s="175" t="s">
        <v>192</v>
      </c>
      <c r="F123" s="176" t="s">
        <v>193</v>
      </c>
      <c r="G123" s="177" t="s">
        <v>159</v>
      </c>
      <c r="H123" s="178">
        <v>3.9169999999999998</v>
      </c>
      <c r="I123" s="179"/>
      <c r="J123" s="180">
        <f>ROUND(I123*H123,2)</f>
        <v>0</v>
      </c>
      <c r="K123" s="176" t="s">
        <v>160</v>
      </c>
      <c r="L123" s="40"/>
      <c r="M123" s="181" t="s">
        <v>19</v>
      </c>
      <c r="N123" s="182" t="s">
        <v>44</v>
      </c>
      <c r="O123" s="65"/>
      <c r="P123" s="183">
        <f>O123*H123</f>
        <v>0</v>
      </c>
      <c r="Q123" s="183">
        <v>1.2999999999999999E-4</v>
      </c>
      <c r="R123" s="183">
        <f>Q123*H123</f>
        <v>5.0920999999999996E-4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161</v>
      </c>
      <c r="AT123" s="185" t="s">
        <v>156</v>
      </c>
      <c r="AU123" s="185" t="s">
        <v>83</v>
      </c>
      <c r="AY123" s="18" t="s">
        <v>153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161</v>
      </c>
      <c r="BM123" s="185" t="s">
        <v>819</v>
      </c>
    </row>
    <row r="124" spans="1:65" s="2" customFormat="1" ht="11.25">
      <c r="A124" s="35"/>
      <c r="B124" s="36"/>
      <c r="C124" s="37"/>
      <c r="D124" s="187" t="s">
        <v>163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83</v>
      </c>
    </row>
    <row r="125" spans="1:65" s="2" customFormat="1" ht="44.25" customHeight="1">
      <c r="A125" s="35"/>
      <c r="B125" s="36"/>
      <c r="C125" s="174" t="s">
        <v>196</v>
      </c>
      <c r="D125" s="174" t="s">
        <v>156</v>
      </c>
      <c r="E125" s="175" t="s">
        <v>197</v>
      </c>
      <c r="F125" s="176" t="s">
        <v>198</v>
      </c>
      <c r="G125" s="177" t="s">
        <v>159</v>
      </c>
      <c r="H125" s="178">
        <v>3.9169999999999998</v>
      </c>
      <c r="I125" s="179"/>
      <c r="J125" s="180">
        <f>ROUND(I125*H125,2)</f>
        <v>0</v>
      </c>
      <c r="K125" s="176" t="s">
        <v>160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5.7000000000000002E-2</v>
      </c>
      <c r="T125" s="184">
        <f>S125*H125</f>
        <v>0.223269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161</v>
      </c>
      <c r="AT125" s="185" t="s">
        <v>156</v>
      </c>
      <c r="AU125" s="185" t="s">
        <v>83</v>
      </c>
      <c r="AY125" s="18" t="s">
        <v>153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161</v>
      </c>
      <c r="BM125" s="185" t="s">
        <v>820</v>
      </c>
    </row>
    <row r="126" spans="1:65" s="2" customFormat="1" ht="11.25">
      <c r="A126" s="35"/>
      <c r="B126" s="36"/>
      <c r="C126" s="37"/>
      <c r="D126" s="187" t="s">
        <v>163</v>
      </c>
      <c r="E126" s="37"/>
      <c r="F126" s="188" t="s">
        <v>200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83</v>
      </c>
    </row>
    <row r="127" spans="1:65" s="13" customFormat="1" ht="11.25">
      <c r="B127" s="192"/>
      <c r="C127" s="193"/>
      <c r="D127" s="194" t="s">
        <v>165</v>
      </c>
      <c r="E127" s="195" t="s">
        <v>19</v>
      </c>
      <c r="F127" s="196" t="s">
        <v>810</v>
      </c>
      <c r="G127" s="193"/>
      <c r="H127" s="197">
        <v>1.1639999999999999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165</v>
      </c>
      <c r="AU127" s="203" t="s">
        <v>83</v>
      </c>
      <c r="AV127" s="13" t="s">
        <v>83</v>
      </c>
      <c r="AW127" s="13" t="s">
        <v>34</v>
      </c>
      <c r="AX127" s="13" t="s">
        <v>73</v>
      </c>
      <c r="AY127" s="203" t="s">
        <v>153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821</v>
      </c>
      <c r="G128" s="193"/>
      <c r="H128" s="197">
        <v>1.8180000000000001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73</v>
      </c>
      <c r="AY128" s="203" t="s">
        <v>153</v>
      </c>
    </row>
    <row r="129" spans="1:65" s="13" customFormat="1" ht="11.25">
      <c r="B129" s="192"/>
      <c r="C129" s="193"/>
      <c r="D129" s="194" t="s">
        <v>165</v>
      </c>
      <c r="E129" s="195" t="s">
        <v>19</v>
      </c>
      <c r="F129" s="196" t="s">
        <v>812</v>
      </c>
      <c r="G129" s="193"/>
      <c r="H129" s="197">
        <v>0.93500000000000005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165</v>
      </c>
      <c r="AU129" s="203" t="s">
        <v>83</v>
      </c>
      <c r="AV129" s="13" t="s">
        <v>83</v>
      </c>
      <c r="AW129" s="13" t="s">
        <v>34</v>
      </c>
      <c r="AX129" s="13" t="s">
        <v>73</v>
      </c>
      <c r="AY129" s="203" t="s">
        <v>153</v>
      </c>
    </row>
    <row r="130" spans="1:65" s="14" customFormat="1" ht="11.25">
      <c r="B130" s="204"/>
      <c r="C130" s="205"/>
      <c r="D130" s="194" t="s">
        <v>165</v>
      </c>
      <c r="E130" s="206" t="s">
        <v>19</v>
      </c>
      <c r="F130" s="207" t="s">
        <v>184</v>
      </c>
      <c r="G130" s="205"/>
      <c r="H130" s="208">
        <v>3.9170000000000003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83</v>
      </c>
      <c r="AV130" s="14" t="s">
        <v>161</v>
      </c>
      <c r="AW130" s="14" t="s">
        <v>34</v>
      </c>
      <c r="AX130" s="14" t="s">
        <v>81</v>
      </c>
      <c r="AY130" s="214" t="s">
        <v>153</v>
      </c>
    </row>
    <row r="131" spans="1:65" s="2" customFormat="1" ht="24.2" customHeight="1">
      <c r="A131" s="35"/>
      <c r="B131" s="36"/>
      <c r="C131" s="174" t="s">
        <v>202</v>
      </c>
      <c r="D131" s="174" t="s">
        <v>156</v>
      </c>
      <c r="E131" s="175" t="s">
        <v>203</v>
      </c>
      <c r="F131" s="176" t="s">
        <v>204</v>
      </c>
      <c r="G131" s="177" t="s">
        <v>205</v>
      </c>
      <c r="H131" s="178">
        <v>18</v>
      </c>
      <c r="I131" s="179"/>
      <c r="J131" s="180">
        <f>ROUND(I131*H131,2)</f>
        <v>0</v>
      </c>
      <c r="K131" s="176" t="s">
        <v>206</v>
      </c>
      <c r="L131" s="40"/>
      <c r="M131" s="181" t="s">
        <v>19</v>
      </c>
      <c r="N131" s="182" t="s">
        <v>44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6.4999999999999997E-3</v>
      </c>
      <c r="T131" s="184">
        <f>S131*H131</f>
        <v>0.11699999999999999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161</v>
      </c>
      <c r="AT131" s="185" t="s">
        <v>156</v>
      </c>
      <c r="AU131" s="185" t="s">
        <v>83</v>
      </c>
      <c r="AY131" s="18" t="s">
        <v>153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81</v>
      </c>
      <c r="BK131" s="186">
        <f>ROUND(I131*H131,2)</f>
        <v>0</v>
      </c>
      <c r="BL131" s="18" t="s">
        <v>161</v>
      </c>
      <c r="BM131" s="185" t="s">
        <v>822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823</v>
      </c>
      <c r="G132" s="193"/>
      <c r="H132" s="197">
        <v>18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81</v>
      </c>
      <c r="AY132" s="203" t="s">
        <v>153</v>
      </c>
    </row>
    <row r="133" spans="1:65" s="2" customFormat="1" ht="55.5" customHeight="1">
      <c r="A133" s="35"/>
      <c r="B133" s="36"/>
      <c r="C133" s="174" t="s">
        <v>190</v>
      </c>
      <c r="D133" s="174" t="s">
        <v>156</v>
      </c>
      <c r="E133" s="175" t="s">
        <v>209</v>
      </c>
      <c r="F133" s="176" t="s">
        <v>210</v>
      </c>
      <c r="G133" s="177" t="s">
        <v>211</v>
      </c>
      <c r="H133" s="178">
        <v>2</v>
      </c>
      <c r="I133" s="179"/>
      <c r="J133" s="180">
        <f>ROUND(I133*H133,2)</f>
        <v>0</v>
      </c>
      <c r="K133" s="176" t="s">
        <v>160</v>
      </c>
      <c r="L133" s="40"/>
      <c r="M133" s="181" t="s">
        <v>19</v>
      </c>
      <c r="N133" s="182" t="s">
        <v>44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2.5000000000000001E-2</v>
      </c>
      <c r="T133" s="184">
        <f>S133*H133</f>
        <v>0.05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212</v>
      </c>
      <c r="AT133" s="185" t="s">
        <v>156</v>
      </c>
      <c r="AU133" s="185" t="s">
        <v>83</v>
      </c>
      <c r="AY133" s="18" t="s">
        <v>153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81</v>
      </c>
      <c r="BK133" s="186">
        <f>ROUND(I133*H133,2)</f>
        <v>0</v>
      </c>
      <c r="BL133" s="18" t="s">
        <v>212</v>
      </c>
      <c r="BM133" s="185" t="s">
        <v>824</v>
      </c>
    </row>
    <row r="134" spans="1:65" s="2" customFormat="1" ht="11.25">
      <c r="A134" s="35"/>
      <c r="B134" s="36"/>
      <c r="C134" s="37"/>
      <c r="D134" s="187" t="s">
        <v>163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83</v>
      </c>
    </row>
    <row r="135" spans="1:65" s="13" customFormat="1" ht="11.25">
      <c r="B135" s="192"/>
      <c r="C135" s="193"/>
      <c r="D135" s="194" t="s">
        <v>165</v>
      </c>
      <c r="E135" s="195" t="s">
        <v>19</v>
      </c>
      <c r="F135" s="196" t="s">
        <v>825</v>
      </c>
      <c r="G135" s="193"/>
      <c r="H135" s="197">
        <v>2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165</v>
      </c>
      <c r="AU135" s="203" t="s">
        <v>83</v>
      </c>
      <c r="AV135" s="13" t="s">
        <v>83</v>
      </c>
      <c r="AW135" s="13" t="s">
        <v>34</v>
      </c>
      <c r="AX135" s="13" t="s">
        <v>81</v>
      </c>
      <c r="AY135" s="203" t="s">
        <v>153</v>
      </c>
    </row>
    <row r="136" spans="1:65" s="2" customFormat="1" ht="37.9" customHeight="1">
      <c r="A136" s="35"/>
      <c r="B136" s="36"/>
      <c r="C136" s="174" t="s">
        <v>216</v>
      </c>
      <c r="D136" s="174" t="s">
        <v>156</v>
      </c>
      <c r="E136" s="175" t="s">
        <v>217</v>
      </c>
      <c r="F136" s="176" t="s">
        <v>218</v>
      </c>
      <c r="G136" s="177" t="s">
        <v>159</v>
      </c>
      <c r="H136" s="178">
        <v>17.841999999999999</v>
      </c>
      <c r="I136" s="179"/>
      <c r="J136" s="180">
        <f>ROUND(I136*H136,2)</f>
        <v>0</v>
      </c>
      <c r="K136" s="176" t="s">
        <v>160</v>
      </c>
      <c r="L136" s="40"/>
      <c r="M136" s="181" t="s">
        <v>19</v>
      </c>
      <c r="N136" s="182" t="s">
        <v>44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6.8000000000000005E-2</v>
      </c>
      <c r="T136" s="184">
        <f>S136*H136</f>
        <v>1.2132560000000001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161</v>
      </c>
      <c r="AT136" s="185" t="s">
        <v>156</v>
      </c>
      <c r="AU136" s="185" t="s">
        <v>83</v>
      </c>
      <c r="AY136" s="18" t="s">
        <v>153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81</v>
      </c>
      <c r="BK136" s="186">
        <f>ROUND(I136*H136,2)</f>
        <v>0</v>
      </c>
      <c r="BL136" s="18" t="s">
        <v>161</v>
      </c>
      <c r="BM136" s="185" t="s">
        <v>826</v>
      </c>
    </row>
    <row r="137" spans="1:65" s="2" customFormat="1" ht="11.25">
      <c r="A137" s="35"/>
      <c r="B137" s="36"/>
      <c r="C137" s="37"/>
      <c r="D137" s="187" t="s">
        <v>163</v>
      </c>
      <c r="E137" s="37"/>
      <c r="F137" s="188" t="s">
        <v>220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163</v>
      </c>
      <c r="AU137" s="18" t="s">
        <v>83</v>
      </c>
    </row>
    <row r="138" spans="1:65" s="13" customFormat="1" ht="11.25">
      <c r="B138" s="192"/>
      <c r="C138" s="193"/>
      <c r="D138" s="194" t="s">
        <v>165</v>
      </c>
      <c r="E138" s="195" t="s">
        <v>19</v>
      </c>
      <c r="F138" s="196" t="s">
        <v>827</v>
      </c>
      <c r="G138" s="193"/>
      <c r="H138" s="197">
        <v>4.6820000000000004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165</v>
      </c>
      <c r="AU138" s="203" t="s">
        <v>83</v>
      </c>
      <c r="AV138" s="13" t="s">
        <v>83</v>
      </c>
      <c r="AW138" s="13" t="s">
        <v>34</v>
      </c>
      <c r="AX138" s="13" t="s">
        <v>73</v>
      </c>
      <c r="AY138" s="203" t="s">
        <v>153</v>
      </c>
    </row>
    <row r="139" spans="1:65" s="13" customFormat="1" ht="11.25">
      <c r="B139" s="192"/>
      <c r="C139" s="193"/>
      <c r="D139" s="194" t="s">
        <v>165</v>
      </c>
      <c r="E139" s="195" t="s">
        <v>19</v>
      </c>
      <c r="F139" s="196" t="s">
        <v>828</v>
      </c>
      <c r="G139" s="193"/>
      <c r="H139" s="197">
        <v>8.08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165</v>
      </c>
      <c r="AU139" s="203" t="s">
        <v>83</v>
      </c>
      <c r="AV139" s="13" t="s">
        <v>83</v>
      </c>
      <c r="AW139" s="13" t="s">
        <v>34</v>
      </c>
      <c r="AX139" s="13" t="s">
        <v>73</v>
      </c>
      <c r="AY139" s="203" t="s">
        <v>153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829</v>
      </c>
      <c r="G140" s="193"/>
      <c r="H140" s="197">
        <v>5.08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4" customFormat="1" ht="11.25">
      <c r="B141" s="204"/>
      <c r="C141" s="205"/>
      <c r="D141" s="194" t="s">
        <v>165</v>
      </c>
      <c r="E141" s="206" t="s">
        <v>19</v>
      </c>
      <c r="F141" s="207" t="s">
        <v>184</v>
      </c>
      <c r="G141" s="205"/>
      <c r="H141" s="208">
        <v>17.841999999999999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165</v>
      </c>
      <c r="AU141" s="214" t="s">
        <v>83</v>
      </c>
      <c r="AV141" s="14" t="s">
        <v>161</v>
      </c>
      <c r="AW141" s="14" t="s">
        <v>34</v>
      </c>
      <c r="AX141" s="14" t="s">
        <v>81</v>
      </c>
      <c r="AY141" s="214" t="s">
        <v>153</v>
      </c>
    </row>
    <row r="142" spans="1:65" s="2" customFormat="1" ht="33" customHeight="1">
      <c r="A142" s="35"/>
      <c r="B142" s="36"/>
      <c r="C142" s="174" t="s">
        <v>224</v>
      </c>
      <c r="D142" s="174" t="s">
        <v>156</v>
      </c>
      <c r="E142" s="175" t="s">
        <v>225</v>
      </c>
      <c r="F142" s="176" t="s">
        <v>226</v>
      </c>
      <c r="G142" s="177" t="s">
        <v>159</v>
      </c>
      <c r="H142" s="178">
        <v>3.3769999999999998</v>
      </c>
      <c r="I142" s="179"/>
      <c r="J142" s="180">
        <f>ROUND(I142*H142,2)</f>
        <v>0</v>
      </c>
      <c r="K142" s="176" t="s">
        <v>160</v>
      </c>
      <c r="L142" s="40"/>
      <c r="M142" s="181" t="s">
        <v>19</v>
      </c>
      <c r="N142" s="182" t="s">
        <v>44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0.05</v>
      </c>
      <c r="T142" s="184">
        <f>S142*H142</f>
        <v>0.16885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161</v>
      </c>
      <c r="AT142" s="185" t="s">
        <v>156</v>
      </c>
      <c r="AU142" s="185" t="s">
        <v>83</v>
      </c>
      <c r="AY142" s="18" t="s">
        <v>153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81</v>
      </c>
      <c r="BK142" s="186">
        <f>ROUND(I142*H142,2)</f>
        <v>0</v>
      </c>
      <c r="BL142" s="18" t="s">
        <v>161</v>
      </c>
      <c r="BM142" s="185" t="s">
        <v>830</v>
      </c>
    </row>
    <row r="143" spans="1:65" s="2" customFormat="1" ht="11.25">
      <c r="A143" s="35"/>
      <c r="B143" s="36"/>
      <c r="C143" s="37"/>
      <c r="D143" s="187" t="s">
        <v>163</v>
      </c>
      <c r="E143" s="37"/>
      <c r="F143" s="188" t="s">
        <v>228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83</v>
      </c>
    </row>
    <row r="144" spans="1:65" s="13" customFormat="1" ht="11.25">
      <c r="B144" s="192"/>
      <c r="C144" s="193"/>
      <c r="D144" s="194" t="s">
        <v>165</v>
      </c>
      <c r="E144" s="195" t="s">
        <v>19</v>
      </c>
      <c r="F144" s="196" t="s">
        <v>810</v>
      </c>
      <c r="G144" s="193"/>
      <c r="H144" s="197">
        <v>1.1639999999999999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165</v>
      </c>
      <c r="AU144" s="203" t="s">
        <v>83</v>
      </c>
      <c r="AV144" s="13" t="s">
        <v>83</v>
      </c>
      <c r="AW144" s="13" t="s">
        <v>34</v>
      </c>
      <c r="AX144" s="13" t="s">
        <v>73</v>
      </c>
      <c r="AY144" s="203" t="s">
        <v>153</v>
      </c>
    </row>
    <row r="145" spans="1:65" s="13" customFormat="1" ht="11.25">
      <c r="B145" s="192"/>
      <c r="C145" s="193"/>
      <c r="D145" s="194" t="s">
        <v>165</v>
      </c>
      <c r="E145" s="195" t="s">
        <v>19</v>
      </c>
      <c r="F145" s="196" t="s">
        <v>811</v>
      </c>
      <c r="G145" s="193"/>
      <c r="H145" s="197">
        <v>1.278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165</v>
      </c>
      <c r="AU145" s="203" t="s">
        <v>83</v>
      </c>
      <c r="AV145" s="13" t="s">
        <v>83</v>
      </c>
      <c r="AW145" s="13" t="s">
        <v>34</v>
      </c>
      <c r="AX145" s="13" t="s">
        <v>73</v>
      </c>
      <c r="AY145" s="203" t="s">
        <v>153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812</v>
      </c>
      <c r="G146" s="193"/>
      <c r="H146" s="197">
        <v>0.93500000000000005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73</v>
      </c>
      <c r="AY146" s="203" t="s">
        <v>153</v>
      </c>
    </row>
    <row r="147" spans="1:65" s="14" customFormat="1" ht="11.25">
      <c r="B147" s="204"/>
      <c r="C147" s="205"/>
      <c r="D147" s="194" t="s">
        <v>165</v>
      </c>
      <c r="E147" s="206" t="s">
        <v>19</v>
      </c>
      <c r="F147" s="207" t="s">
        <v>184</v>
      </c>
      <c r="G147" s="205"/>
      <c r="H147" s="208">
        <v>3.3769999999999998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165</v>
      </c>
      <c r="AU147" s="214" t="s">
        <v>83</v>
      </c>
      <c r="AV147" s="14" t="s">
        <v>161</v>
      </c>
      <c r="AW147" s="14" t="s">
        <v>34</v>
      </c>
      <c r="AX147" s="14" t="s">
        <v>81</v>
      </c>
      <c r="AY147" s="214" t="s">
        <v>153</v>
      </c>
    </row>
    <row r="148" spans="1:65" s="2" customFormat="1" ht="44.25" customHeight="1">
      <c r="A148" s="35"/>
      <c r="B148" s="36"/>
      <c r="C148" s="174" t="s">
        <v>8</v>
      </c>
      <c r="D148" s="174" t="s">
        <v>156</v>
      </c>
      <c r="E148" s="175" t="s">
        <v>229</v>
      </c>
      <c r="F148" s="176" t="s">
        <v>230</v>
      </c>
      <c r="G148" s="177" t="s">
        <v>159</v>
      </c>
      <c r="H148" s="178">
        <v>9.2319999999999993</v>
      </c>
      <c r="I148" s="179"/>
      <c r="J148" s="180">
        <f>ROUND(I148*H148,2)</f>
        <v>0</v>
      </c>
      <c r="K148" s="176" t="s">
        <v>160</v>
      </c>
      <c r="L148" s="40"/>
      <c r="M148" s="181" t="s">
        <v>19</v>
      </c>
      <c r="N148" s="182" t="s">
        <v>44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4.5999999999999999E-2</v>
      </c>
      <c r="T148" s="184">
        <f>S148*H148</f>
        <v>0.42467199999999994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161</v>
      </c>
      <c r="AT148" s="185" t="s">
        <v>156</v>
      </c>
      <c r="AU148" s="185" t="s">
        <v>83</v>
      </c>
      <c r="AY148" s="18" t="s">
        <v>153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161</v>
      </c>
      <c r="BM148" s="185" t="s">
        <v>831</v>
      </c>
    </row>
    <row r="149" spans="1:65" s="2" customFormat="1" ht="11.25">
      <c r="A149" s="35"/>
      <c r="B149" s="36"/>
      <c r="C149" s="37"/>
      <c r="D149" s="187" t="s">
        <v>163</v>
      </c>
      <c r="E149" s="37"/>
      <c r="F149" s="188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83</v>
      </c>
    </row>
    <row r="150" spans="1:65" s="13" customFormat="1" ht="11.25">
      <c r="B150" s="192"/>
      <c r="C150" s="193"/>
      <c r="D150" s="194" t="s">
        <v>165</v>
      </c>
      <c r="E150" s="195" t="s">
        <v>19</v>
      </c>
      <c r="F150" s="196" t="s">
        <v>815</v>
      </c>
      <c r="G150" s="193"/>
      <c r="H150" s="197">
        <v>3.0910000000000002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165</v>
      </c>
      <c r="AU150" s="203" t="s">
        <v>83</v>
      </c>
      <c r="AV150" s="13" t="s">
        <v>83</v>
      </c>
      <c r="AW150" s="13" t="s">
        <v>34</v>
      </c>
      <c r="AX150" s="13" t="s">
        <v>73</v>
      </c>
      <c r="AY150" s="203" t="s">
        <v>153</v>
      </c>
    </row>
    <row r="151" spans="1:65" s="13" customFormat="1" ht="11.25">
      <c r="B151" s="192"/>
      <c r="C151" s="193"/>
      <c r="D151" s="194" t="s">
        <v>165</v>
      </c>
      <c r="E151" s="195" t="s">
        <v>19</v>
      </c>
      <c r="F151" s="196" t="s">
        <v>816</v>
      </c>
      <c r="G151" s="193"/>
      <c r="H151" s="197">
        <v>2.5059999999999998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165</v>
      </c>
      <c r="AU151" s="203" t="s">
        <v>83</v>
      </c>
      <c r="AV151" s="13" t="s">
        <v>83</v>
      </c>
      <c r="AW151" s="13" t="s">
        <v>34</v>
      </c>
      <c r="AX151" s="13" t="s">
        <v>73</v>
      </c>
      <c r="AY151" s="203" t="s">
        <v>153</v>
      </c>
    </row>
    <row r="152" spans="1:65" s="13" customFormat="1" ht="11.25">
      <c r="B152" s="192"/>
      <c r="C152" s="193"/>
      <c r="D152" s="194" t="s">
        <v>165</v>
      </c>
      <c r="E152" s="195" t="s">
        <v>19</v>
      </c>
      <c r="F152" s="196" t="s">
        <v>817</v>
      </c>
      <c r="G152" s="193"/>
      <c r="H152" s="197">
        <v>3.6349999999999998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165</v>
      </c>
      <c r="AU152" s="203" t="s">
        <v>83</v>
      </c>
      <c r="AV152" s="13" t="s">
        <v>83</v>
      </c>
      <c r="AW152" s="13" t="s">
        <v>34</v>
      </c>
      <c r="AX152" s="13" t="s">
        <v>73</v>
      </c>
      <c r="AY152" s="203" t="s">
        <v>153</v>
      </c>
    </row>
    <row r="153" spans="1:65" s="14" customFormat="1" ht="11.25">
      <c r="B153" s="204"/>
      <c r="C153" s="205"/>
      <c r="D153" s="194" t="s">
        <v>165</v>
      </c>
      <c r="E153" s="206" t="s">
        <v>19</v>
      </c>
      <c r="F153" s="207" t="s">
        <v>184</v>
      </c>
      <c r="G153" s="205"/>
      <c r="H153" s="208">
        <v>9.2319999999999993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165</v>
      </c>
      <c r="AU153" s="214" t="s">
        <v>83</v>
      </c>
      <c r="AV153" s="14" t="s">
        <v>161</v>
      </c>
      <c r="AW153" s="14" t="s">
        <v>34</v>
      </c>
      <c r="AX153" s="14" t="s">
        <v>81</v>
      </c>
      <c r="AY153" s="214" t="s">
        <v>153</v>
      </c>
    </row>
    <row r="154" spans="1:65" s="2" customFormat="1" ht="24.2" customHeight="1">
      <c r="A154" s="35"/>
      <c r="B154" s="36"/>
      <c r="C154" s="174" t="s">
        <v>233</v>
      </c>
      <c r="D154" s="174" t="s">
        <v>156</v>
      </c>
      <c r="E154" s="175" t="s">
        <v>234</v>
      </c>
      <c r="F154" s="176" t="s">
        <v>235</v>
      </c>
      <c r="G154" s="177" t="s">
        <v>159</v>
      </c>
      <c r="H154" s="178">
        <v>0.27</v>
      </c>
      <c r="I154" s="179"/>
      <c r="J154" s="180">
        <f>ROUND(I154*H154,2)</f>
        <v>0</v>
      </c>
      <c r="K154" s="176" t="s">
        <v>160</v>
      </c>
      <c r="L154" s="40"/>
      <c r="M154" s="181" t="s">
        <v>19</v>
      </c>
      <c r="N154" s="182" t="s">
        <v>44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0.26100000000000001</v>
      </c>
      <c r="T154" s="184">
        <f>S154*H154</f>
        <v>7.0470000000000005E-2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161</v>
      </c>
      <c r="AT154" s="185" t="s">
        <v>156</v>
      </c>
      <c r="AU154" s="185" t="s">
        <v>83</v>
      </c>
      <c r="AY154" s="18" t="s">
        <v>153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161</v>
      </c>
      <c r="BM154" s="185" t="s">
        <v>832</v>
      </c>
    </row>
    <row r="155" spans="1:65" s="2" customFormat="1" ht="11.25">
      <c r="A155" s="35"/>
      <c r="B155" s="36"/>
      <c r="C155" s="37"/>
      <c r="D155" s="187" t="s">
        <v>163</v>
      </c>
      <c r="E155" s="37"/>
      <c r="F155" s="188" t="s">
        <v>237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163</v>
      </c>
      <c r="AU155" s="18" t="s">
        <v>83</v>
      </c>
    </row>
    <row r="156" spans="1:65" s="13" customFormat="1" ht="11.25">
      <c r="B156" s="192"/>
      <c r="C156" s="193"/>
      <c r="D156" s="194" t="s">
        <v>165</v>
      </c>
      <c r="E156" s="195" t="s">
        <v>19</v>
      </c>
      <c r="F156" s="196" t="s">
        <v>833</v>
      </c>
      <c r="G156" s="193"/>
      <c r="H156" s="197">
        <v>0.27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165</v>
      </c>
      <c r="AU156" s="203" t="s">
        <v>83</v>
      </c>
      <c r="AV156" s="13" t="s">
        <v>83</v>
      </c>
      <c r="AW156" s="13" t="s">
        <v>34</v>
      </c>
      <c r="AX156" s="13" t="s">
        <v>81</v>
      </c>
      <c r="AY156" s="203" t="s">
        <v>153</v>
      </c>
    </row>
    <row r="157" spans="1:65" s="2" customFormat="1" ht="37.9" customHeight="1">
      <c r="A157" s="35"/>
      <c r="B157" s="36"/>
      <c r="C157" s="174" t="s">
        <v>239</v>
      </c>
      <c r="D157" s="174" t="s">
        <v>156</v>
      </c>
      <c r="E157" s="175" t="s">
        <v>240</v>
      </c>
      <c r="F157" s="176" t="s">
        <v>241</v>
      </c>
      <c r="G157" s="177" t="s">
        <v>242</v>
      </c>
      <c r="H157" s="178">
        <v>1</v>
      </c>
      <c r="I157" s="179"/>
      <c r="J157" s="180">
        <f>ROUND(I157*H157,2)</f>
        <v>0</v>
      </c>
      <c r="K157" s="176" t="s">
        <v>206</v>
      </c>
      <c r="L157" s="40"/>
      <c r="M157" s="181" t="s">
        <v>19</v>
      </c>
      <c r="N157" s="182" t="s">
        <v>44</v>
      </c>
      <c r="O157" s="65"/>
      <c r="P157" s="183">
        <f>O157*H157</f>
        <v>0</v>
      </c>
      <c r="Q157" s="183">
        <v>1.0000000000000001E-5</v>
      </c>
      <c r="R157" s="183">
        <f>Q157*H157</f>
        <v>1.0000000000000001E-5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161</v>
      </c>
      <c r="AT157" s="185" t="s">
        <v>156</v>
      </c>
      <c r="AU157" s="185" t="s">
        <v>83</v>
      </c>
      <c r="AY157" s="18" t="s">
        <v>153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81</v>
      </c>
      <c r="BK157" s="186">
        <f>ROUND(I157*H157,2)</f>
        <v>0</v>
      </c>
      <c r="BL157" s="18" t="s">
        <v>161</v>
      </c>
      <c r="BM157" s="185" t="s">
        <v>834</v>
      </c>
    </row>
    <row r="158" spans="1:65" s="12" customFormat="1" ht="22.9" customHeight="1">
      <c r="B158" s="158"/>
      <c r="C158" s="159"/>
      <c r="D158" s="160" t="s">
        <v>72</v>
      </c>
      <c r="E158" s="172" t="s">
        <v>244</v>
      </c>
      <c r="F158" s="172" t="s">
        <v>245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SUM(P159:P170)</f>
        <v>0</v>
      </c>
      <c r="Q158" s="166"/>
      <c r="R158" s="167">
        <f>SUM(R159:R170)</f>
        <v>0</v>
      </c>
      <c r="S158" s="166"/>
      <c r="T158" s="168">
        <f>SUM(T159:T170)</f>
        <v>0</v>
      </c>
      <c r="AR158" s="169" t="s">
        <v>81</v>
      </c>
      <c r="AT158" s="170" t="s">
        <v>72</v>
      </c>
      <c r="AU158" s="170" t="s">
        <v>81</v>
      </c>
      <c r="AY158" s="169" t="s">
        <v>153</v>
      </c>
      <c r="BK158" s="171">
        <f>SUM(BK159:BK170)</f>
        <v>0</v>
      </c>
    </row>
    <row r="159" spans="1:65" s="2" customFormat="1" ht="37.9" customHeight="1">
      <c r="A159" s="35"/>
      <c r="B159" s="36"/>
      <c r="C159" s="174" t="s">
        <v>246</v>
      </c>
      <c r="D159" s="174" t="s">
        <v>156</v>
      </c>
      <c r="E159" s="175" t="s">
        <v>791</v>
      </c>
      <c r="F159" s="176" t="s">
        <v>792</v>
      </c>
      <c r="G159" s="177" t="s">
        <v>249</v>
      </c>
      <c r="H159" s="178">
        <v>2.41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980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794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2" customFormat="1" ht="33" customHeight="1">
      <c r="A161" s="35"/>
      <c r="B161" s="36"/>
      <c r="C161" s="174" t="s">
        <v>212</v>
      </c>
      <c r="D161" s="174" t="s">
        <v>156</v>
      </c>
      <c r="E161" s="175" t="s">
        <v>252</v>
      </c>
      <c r="F161" s="176" t="s">
        <v>253</v>
      </c>
      <c r="G161" s="177" t="s">
        <v>249</v>
      </c>
      <c r="H161" s="178">
        <v>2.41</v>
      </c>
      <c r="I161" s="179"/>
      <c r="J161" s="180">
        <f>ROUND(I161*H161,2)</f>
        <v>0</v>
      </c>
      <c r="K161" s="176" t="s">
        <v>160</v>
      </c>
      <c r="L161" s="40"/>
      <c r="M161" s="181" t="s">
        <v>19</v>
      </c>
      <c r="N161" s="182" t="s">
        <v>44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161</v>
      </c>
      <c r="AT161" s="185" t="s">
        <v>156</v>
      </c>
      <c r="AU161" s="185" t="s">
        <v>83</v>
      </c>
      <c r="AY161" s="18" t="s">
        <v>153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81</v>
      </c>
      <c r="BK161" s="186">
        <f>ROUND(I161*H161,2)</f>
        <v>0</v>
      </c>
      <c r="BL161" s="18" t="s">
        <v>161</v>
      </c>
      <c r="BM161" s="185" t="s">
        <v>836</v>
      </c>
    </row>
    <row r="162" spans="1:65" s="2" customFormat="1" ht="11.25">
      <c r="A162" s="35"/>
      <c r="B162" s="36"/>
      <c r="C162" s="37"/>
      <c r="D162" s="187" t="s">
        <v>163</v>
      </c>
      <c r="E162" s="37"/>
      <c r="F162" s="188" t="s">
        <v>255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83</v>
      </c>
    </row>
    <row r="163" spans="1:65" s="2" customFormat="1" ht="44.25" customHeight="1">
      <c r="A163" s="35"/>
      <c r="B163" s="36"/>
      <c r="C163" s="174" t="s">
        <v>256</v>
      </c>
      <c r="D163" s="174" t="s">
        <v>156</v>
      </c>
      <c r="E163" s="175" t="s">
        <v>257</v>
      </c>
      <c r="F163" s="176" t="s">
        <v>258</v>
      </c>
      <c r="G163" s="177" t="s">
        <v>249</v>
      </c>
      <c r="H163" s="178">
        <v>45.79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161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161</v>
      </c>
      <c r="BM163" s="185" t="s">
        <v>837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260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838</v>
      </c>
      <c r="G165" s="193"/>
      <c r="H165" s="197">
        <v>45.79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81</v>
      </c>
      <c r="AY165" s="203" t="s">
        <v>153</v>
      </c>
    </row>
    <row r="166" spans="1:65" s="2" customFormat="1" ht="44.25" customHeight="1">
      <c r="A166" s="35"/>
      <c r="B166" s="36"/>
      <c r="C166" s="174" t="s">
        <v>262</v>
      </c>
      <c r="D166" s="174" t="s">
        <v>156</v>
      </c>
      <c r="E166" s="175" t="s">
        <v>263</v>
      </c>
      <c r="F166" s="176" t="s">
        <v>264</v>
      </c>
      <c r="G166" s="177" t="s">
        <v>249</v>
      </c>
      <c r="H166" s="178">
        <v>1.4359999999999999</v>
      </c>
      <c r="I166" s="179"/>
      <c r="J166" s="180">
        <f>ROUND(I166*H166,2)</f>
        <v>0</v>
      </c>
      <c r="K166" s="176" t="s">
        <v>160</v>
      </c>
      <c r="L166" s="40"/>
      <c r="M166" s="181" t="s">
        <v>19</v>
      </c>
      <c r="N166" s="182" t="s">
        <v>44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161</v>
      </c>
      <c r="AT166" s="185" t="s">
        <v>156</v>
      </c>
      <c r="AU166" s="185" t="s">
        <v>83</v>
      </c>
      <c r="AY166" s="18" t="s">
        <v>153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81</v>
      </c>
      <c r="BK166" s="186">
        <f>ROUND(I166*H166,2)</f>
        <v>0</v>
      </c>
      <c r="BL166" s="18" t="s">
        <v>161</v>
      </c>
      <c r="BM166" s="185" t="s">
        <v>839</v>
      </c>
    </row>
    <row r="167" spans="1:65" s="2" customFormat="1" ht="11.25">
      <c r="A167" s="35"/>
      <c r="B167" s="36"/>
      <c r="C167" s="37"/>
      <c r="D167" s="187" t="s">
        <v>163</v>
      </c>
      <c r="E167" s="37"/>
      <c r="F167" s="188" t="s">
        <v>266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83</v>
      </c>
    </row>
    <row r="168" spans="1:65" s="13" customFormat="1" ht="11.25">
      <c r="B168" s="192"/>
      <c r="C168" s="193"/>
      <c r="D168" s="194" t="s">
        <v>165</v>
      </c>
      <c r="E168" s="195" t="s">
        <v>19</v>
      </c>
      <c r="F168" s="196" t="s">
        <v>840</v>
      </c>
      <c r="G168" s="193"/>
      <c r="H168" s="197">
        <v>1.4359999999999999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165</v>
      </c>
      <c r="AU168" s="203" t="s">
        <v>83</v>
      </c>
      <c r="AV168" s="13" t="s">
        <v>83</v>
      </c>
      <c r="AW168" s="13" t="s">
        <v>34</v>
      </c>
      <c r="AX168" s="13" t="s">
        <v>81</v>
      </c>
      <c r="AY168" s="203" t="s">
        <v>153</v>
      </c>
    </row>
    <row r="169" spans="1:65" s="2" customFormat="1" ht="44.25" customHeight="1">
      <c r="A169" s="35"/>
      <c r="B169" s="36"/>
      <c r="C169" s="174" t="s">
        <v>268</v>
      </c>
      <c r="D169" s="174" t="s">
        <v>156</v>
      </c>
      <c r="E169" s="175" t="s">
        <v>269</v>
      </c>
      <c r="F169" s="176" t="s">
        <v>270</v>
      </c>
      <c r="G169" s="177" t="s">
        <v>249</v>
      </c>
      <c r="H169" s="178">
        <v>0.97399999999999998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161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161</v>
      </c>
      <c r="BM169" s="185" t="s">
        <v>841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272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2" customFormat="1" ht="25.9" customHeight="1">
      <c r="B171" s="158"/>
      <c r="C171" s="159"/>
      <c r="D171" s="160" t="s">
        <v>72</v>
      </c>
      <c r="E171" s="161" t="s">
        <v>273</v>
      </c>
      <c r="F171" s="161" t="s">
        <v>274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P172+P195+P205+P219+P254+P284+P294+P300+P318+P326+P340+P347+P368+P378</f>
        <v>0</v>
      </c>
      <c r="Q171" s="166"/>
      <c r="R171" s="167">
        <f>R172+R195+R205+R219+R254+R284+R294+R300+R318+R326+R340+R347+R368+R378</f>
        <v>1.0240755185999999</v>
      </c>
      <c r="S171" s="166"/>
      <c r="T171" s="168">
        <f>T172+T195+T205+T219+T254+T284+T294+T300+T318+T326+T340+T347+T368+T378</f>
        <v>0.14257800000000001</v>
      </c>
      <c r="AR171" s="169" t="s">
        <v>83</v>
      </c>
      <c r="AT171" s="170" t="s">
        <v>72</v>
      </c>
      <c r="AU171" s="170" t="s">
        <v>73</v>
      </c>
      <c r="AY171" s="169" t="s">
        <v>153</v>
      </c>
      <c r="BK171" s="171">
        <f>BK172+BK195+BK205+BK219+BK254+BK284+BK294+BK300+BK318+BK326+BK340+BK347+BK368+BK378</f>
        <v>0</v>
      </c>
    </row>
    <row r="172" spans="1:65" s="12" customFormat="1" ht="22.9" customHeight="1">
      <c r="B172" s="158"/>
      <c r="C172" s="159"/>
      <c r="D172" s="160" t="s">
        <v>72</v>
      </c>
      <c r="E172" s="172" t="s">
        <v>275</v>
      </c>
      <c r="F172" s="172" t="s">
        <v>276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SUM(P173:P194)</f>
        <v>0</v>
      </c>
      <c r="Q172" s="166"/>
      <c r="R172" s="167">
        <f>SUM(R173:R194)</f>
        <v>6.6559999999999996E-3</v>
      </c>
      <c r="S172" s="166"/>
      <c r="T172" s="168">
        <f>SUM(T173:T194)</f>
        <v>1.3507999999999999E-2</v>
      </c>
      <c r="AR172" s="169" t="s">
        <v>83</v>
      </c>
      <c r="AT172" s="170" t="s">
        <v>72</v>
      </c>
      <c r="AU172" s="170" t="s">
        <v>81</v>
      </c>
      <c r="AY172" s="169" t="s">
        <v>153</v>
      </c>
      <c r="BK172" s="171">
        <f>SUM(BK173:BK194)</f>
        <v>0</v>
      </c>
    </row>
    <row r="173" spans="1:65" s="2" customFormat="1" ht="24.2" customHeight="1">
      <c r="A173" s="35"/>
      <c r="B173" s="36"/>
      <c r="C173" s="174" t="s">
        <v>277</v>
      </c>
      <c r="D173" s="174" t="s">
        <v>156</v>
      </c>
      <c r="E173" s="175" t="s">
        <v>278</v>
      </c>
      <c r="F173" s="176" t="s">
        <v>279</v>
      </c>
      <c r="G173" s="177" t="s">
        <v>159</v>
      </c>
      <c r="H173" s="178">
        <v>3.3769999999999998</v>
      </c>
      <c r="I173" s="179"/>
      <c r="J173" s="180">
        <f>ROUND(I173*H173,2)</f>
        <v>0</v>
      </c>
      <c r="K173" s="176" t="s">
        <v>160</v>
      </c>
      <c r="L173" s="40"/>
      <c r="M173" s="181" t="s">
        <v>19</v>
      </c>
      <c r="N173" s="182" t="s">
        <v>44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1.3507999999999999E-2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212</v>
      </c>
      <c r="AT173" s="185" t="s">
        <v>156</v>
      </c>
      <c r="AU173" s="185" t="s">
        <v>83</v>
      </c>
      <c r="AY173" s="18" t="s">
        <v>153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81</v>
      </c>
      <c r="BK173" s="186">
        <f>ROUND(I173*H173,2)</f>
        <v>0</v>
      </c>
      <c r="BL173" s="18" t="s">
        <v>212</v>
      </c>
      <c r="BM173" s="185" t="s">
        <v>842</v>
      </c>
    </row>
    <row r="174" spans="1:65" s="2" customFormat="1" ht="11.25">
      <c r="A174" s="35"/>
      <c r="B174" s="36"/>
      <c r="C174" s="37"/>
      <c r="D174" s="187" t="s">
        <v>163</v>
      </c>
      <c r="E174" s="37"/>
      <c r="F174" s="188" t="s">
        <v>281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83</v>
      </c>
    </row>
    <row r="175" spans="1:65" s="13" customFormat="1" ht="11.25">
      <c r="B175" s="192"/>
      <c r="C175" s="193"/>
      <c r="D175" s="194" t="s">
        <v>165</v>
      </c>
      <c r="E175" s="195" t="s">
        <v>19</v>
      </c>
      <c r="F175" s="196" t="s">
        <v>810</v>
      </c>
      <c r="G175" s="193"/>
      <c r="H175" s="197">
        <v>1.1639999999999999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165</v>
      </c>
      <c r="AU175" s="203" t="s">
        <v>83</v>
      </c>
      <c r="AV175" s="13" t="s">
        <v>83</v>
      </c>
      <c r="AW175" s="13" t="s">
        <v>34</v>
      </c>
      <c r="AX175" s="13" t="s">
        <v>73</v>
      </c>
      <c r="AY175" s="203" t="s">
        <v>153</v>
      </c>
    </row>
    <row r="176" spans="1:65" s="13" customFormat="1" ht="11.25">
      <c r="B176" s="192"/>
      <c r="C176" s="193"/>
      <c r="D176" s="194" t="s">
        <v>165</v>
      </c>
      <c r="E176" s="195" t="s">
        <v>19</v>
      </c>
      <c r="F176" s="196" t="s">
        <v>811</v>
      </c>
      <c r="G176" s="193"/>
      <c r="H176" s="197">
        <v>1.278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165</v>
      </c>
      <c r="AU176" s="203" t="s">
        <v>83</v>
      </c>
      <c r="AV176" s="13" t="s">
        <v>83</v>
      </c>
      <c r="AW176" s="13" t="s">
        <v>34</v>
      </c>
      <c r="AX176" s="13" t="s">
        <v>73</v>
      </c>
      <c r="AY176" s="203" t="s">
        <v>153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812</v>
      </c>
      <c r="G177" s="193"/>
      <c r="H177" s="197">
        <v>0.93500000000000005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4" customFormat="1" ht="11.25">
      <c r="B178" s="204"/>
      <c r="C178" s="205"/>
      <c r="D178" s="194" t="s">
        <v>165</v>
      </c>
      <c r="E178" s="206" t="s">
        <v>19</v>
      </c>
      <c r="F178" s="207" t="s">
        <v>184</v>
      </c>
      <c r="G178" s="205"/>
      <c r="H178" s="208">
        <v>3.3769999999999998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165</v>
      </c>
      <c r="AU178" s="214" t="s">
        <v>83</v>
      </c>
      <c r="AV178" s="14" t="s">
        <v>161</v>
      </c>
      <c r="AW178" s="14" t="s">
        <v>34</v>
      </c>
      <c r="AX178" s="14" t="s">
        <v>81</v>
      </c>
      <c r="AY178" s="214" t="s">
        <v>153</v>
      </c>
    </row>
    <row r="179" spans="1:65" s="2" customFormat="1" ht="33" customHeight="1">
      <c r="A179" s="35"/>
      <c r="B179" s="36"/>
      <c r="C179" s="174" t="s">
        <v>7</v>
      </c>
      <c r="D179" s="174" t="s">
        <v>156</v>
      </c>
      <c r="E179" s="175" t="s">
        <v>285</v>
      </c>
      <c r="F179" s="176" t="s">
        <v>286</v>
      </c>
      <c r="G179" s="177" t="s">
        <v>159</v>
      </c>
      <c r="H179" s="178">
        <v>3.3769999999999998</v>
      </c>
      <c r="I179" s="179"/>
      <c r="J179" s="180">
        <f>ROUND(I179*H179,2)</f>
        <v>0</v>
      </c>
      <c r="K179" s="176" t="s">
        <v>160</v>
      </c>
      <c r="L179" s="40"/>
      <c r="M179" s="181" t="s">
        <v>19</v>
      </c>
      <c r="N179" s="182" t="s">
        <v>44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212</v>
      </c>
      <c r="AT179" s="185" t="s">
        <v>156</v>
      </c>
      <c r="AU179" s="185" t="s">
        <v>83</v>
      </c>
      <c r="AY179" s="18" t="s">
        <v>153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81</v>
      </c>
      <c r="BK179" s="186">
        <f>ROUND(I179*H179,2)</f>
        <v>0</v>
      </c>
      <c r="BL179" s="18" t="s">
        <v>212</v>
      </c>
      <c r="BM179" s="185" t="s">
        <v>843</v>
      </c>
    </row>
    <row r="180" spans="1:65" s="2" customFormat="1" ht="11.25">
      <c r="A180" s="35"/>
      <c r="B180" s="36"/>
      <c r="C180" s="37"/>
      <c r="D180" s="187" t="s">
        <v>163</v>
      </c>
      <c r="E180" s="37"/>
      <c r="F180" s="188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83</v>
      </c>
    </row>
    <row r="181" spans="1:65" s="13" customFormat="1" ht="11.25">
      <c r="B181" s="192"/>
      <c r="C181" s="193"/>
      <c r="D181" s="194" t="s">
        <v>165</v>
      </c>
      <c r="E181" s="195" t="s">
        <v>19</v>
      </c>
      <c r="F181" s="196" t="s">
        <v>810</v>
      </c>
      <c r="G181" s="193"/>
      <c r="H181" s="197">
        <v>1.1639999999999999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165</v>
      </c>
      <c r="AU181" s="203" t="s">
        <v>83</v>
      </c>
      <c r="AV181" s="13" t="s">
        <v>83</v>
      </c>
      <c r="AW181" s="13" t="s">
        <v>34</v>
      </c>
      <c r="AX181" s="13" t="s">
        <v>73</v>
      </c>
      <c r="AY181" s="203" t="s">
        <v>153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811</v>
      </c>
      <c r="G182" s="193"/>
      <c r="H182" s="197">
        <v>1.278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73</v>
      </c>
      <c r="AY182" s="203" t="s">
        <v>153</v>
      </c>
    </row>
    <row r="183" spans="1:65" s="13" customFormat="1" ht="11.25">
      <c r="B183" s="192"/>
      <c r="C183" s="193"/>
      <c r="D183" s="194" t="s">
        <v>165</v>
      </c>
      <c r="E183" s="195" t="s">
        <v>19</v>
      </c>
      <c r="F183" s="196" t="s">
        <v>812</v>
      </c>
      <c r="G183" s="193"/>
      <c r="H183" s="197">
        <v>0.93500000000000005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165</v>
      </c>
      <c r="AU183" s="203" t="s">
        <v>83</v>
      </c>
      <c r="AV183" s="13" t="s">
        <v>83</v>
      </c>
      <c r="AW183" s="13" t="s">
        <v>34</v>
      </c>
      <c r="AX183" s="13" t="s">
        <v>73</v>
      </c>
      <c r="AY183" s="203" t="s">
        <v>153</v>
      </c>
    </row>
    <row r="184" spans="1:65" s="14" customFormat="1" ht="11.25">
      <c r="B184" s="204"/>
      <c r="C184" s="205"/>
      <c r="D184" s="194" t="s">
        <v>165</v>
      </c>
      <c r="E184" s="206" t="s">
        <v>19</v>
      </c>
      <c r="F184" s="207" t="s">
        <v>184</v>
      </c>
      <c r="G184" s="205"/>
      <c r="H184" s="208">
        <v>3.3770000000000002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165</v>
      </c>
      <c r="AU184" s="214" t="s">
        <v>83</v>
      </c>
      <c r="AV184" s="14" t="s">
        <v>161</v>
      </c>
      <c r="AW184" s="14" t="s">
        <v>34</v>
      </c>
      <c r="AX184" s="14" t="s">
        <v>81</v>
      </c>
      <c r="AY184" s="214" t="s">
        <v>153</v>
      </c>
    </row>
    <row r="185" spans="1:65" s="2" customFormat="1" ht="33" customHeight="1">
      <c r="A185" s="35"/>
      <c r="B185" s="36"/>
      <c r="C185" s="174" t="s">
        <v>289</v>
      </c>
      <c r="D185" s="174" t="s">
        <v>156</v>
      </c>
      <c r="E185" s="175" t="s">
        <v>290</v>
      </c>
      <c r="F185" s="176" t="s">
        <v>291</v>
      </c>
      <c r="G185" s="177" t="s">
        <v>159</v>
      </c>
      <c r="H185" s="178">
        <v>7.7160000000000002</v>
      </c>
      <c r="I185" s="179"/>
      <c r="J185" s="180">
        <f>ROUND(I185*H185,2)</f>
        <v>0</v>
      </c>
      <c r="K185" s="176" t="s">
        <v>160</v>
      </c>
      <c r="L185" s="40"/>
      <c r="M185" s="181" t="s">
        <v>19</v>
      </c>
      <c r="N185" s="182" t="s">
        <v>44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212</v>
      </c>
      <c r="AT185" s="185" t="s">
        <v>156</v>
      </c>
      <c r="AU185" s="185" t="s">
        <v>83</v>
      </c>
      <c r="AY185" s="18" t="s">
        <v>153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81</v>
      </c>
      <c r="BK185" s="186">
        <f>ROUND(I185*H185,2)</f>
        <v>0</v>
      </c>
      <c r="BL185" s="18" t="s">
        <v>212</v>
      </c>
      <c r="BM185" s="185" t="s">
        <v>844</v>
      </c>
    </row>
    <row r="186" spans="1:65" s="2" customFormat="1" ht="11.25">
      <c r="A186" s="35"/>
      <c r="B186" s="36"/>
      <c r="C186" s="37"/>
      <c r="D186" s="187" t="s">
        <v>163</v>
      </c>
      <c r="E186" s="37"/>
      <c r="F186" s="188" t="s">
        <v>293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83</v>
      </c>
    </row>
    <row r="187" spans="1:65" s="13" customFormat="1" ht="11.25">
      <c r="B187" s="192"/>
      <c r="C187" s="193"/>
      <c r="D187" s="194" t="s">
        <v>165</v>
      </c>
      <c r="E187" s="195" t="s">
        <v>19</v>
      </c>
      <c r="F187" s="196" t="s">
        <v>845</v>
      </c>
      <c r="G187" s="193"/>
      <c r="H187" s="197">
        <v>0.91800000000000004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165</v>
      </c>
      <c r="AU187" s="203" t="s">
        <v>83</v>
      </c>
      <c r="AV187" s="13" t="s">
        <v>83</v>
      </c>
      <c r="AW187" s="13" t="s">
        <v>34</v>
      </c>
      <c r="AX187" s="13" t="s">
        <v>73</v>
      </c>
      <c r="AY187" s="203" t="s">
        <v>153</v>
      </c>
    </row>
    <row r="188" spans="1:65" s="13" customFormat="1" ht="11.25">
      <c r="B188" s="192"/>
      <c r="C188" s="193"/>
      <c r="D188" s="194" t="s">
        <v>165</v>
      </c>
      <c r="E188" s="195" t="s">
        <v>19</v>
      </c>
      <c r="F188" s="196" t="s">
        <v>846</v>
      </c>
      <c r="G188" s="193"/>
      <c r="H188" s="197">
        <v>5.8019999999999996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165</v>
      </c>
      <c r="AU188" s="203" t="s">
        <v>83</v>
      </c>
      <c r="AV188" s="13" t="s">
        <v>83</v>
      </c>
      <c r="AW188" s="13" t="s">
        <v>34</v>
      </c>
      <c r="AX188" s="13" t="s">
        <v>73</v>
      </c>
      <c r="AY188" s="203" t="s">
        <v>153</v>
      </c>
    </row>
    <row r="189" spans="1:65" s="13" customFormat="1" ht="11.25">
      <c r="B189" s="192"/>
      <c r="C189" s="193"/>
      <c r="D189" s="194" t="s">
        <v>165</v>
      </c>
      <c r="E189" s="195" t="s">
        <v>19</v>
      </c>
      <c r="F189" s="196" t="s">
        <v>847</v>
      </c>
      <c r="G189" s="193"/>
      <c r="H189" s="197">
        <v>0.996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165</v>
      </c>
      <c r="AU189" s="203" t="s">
        <v>83</v>
      </c>
      <c r="AV189" s="13" t="s">
        <v>83</v>
      </c>
      <c r="AW189" s="13" t="s">
        <v>34</v>
      </c>
      <c r="AX189" s="13" t="s">
        <v>73</v>
      </c>
      <c r="AY189" s="203" t="s">
        <v>153</v>
      </c>
    </row>
    <row r="190" spans="1:65" s="14" customFormat="1" ht="11.25">
      <c r="B190" s="204"/>
      <c r="C190" s="205"/>
      <c r="D190" s="194" t="s">
        <v>165</v>
      </c>
      <c r="E190" s="206" t="s">
        <v>19</v>
      </c>
      <c r="F190" s="207" t="s">
        <v>184</v>
      </c>
      <c r="G190" s="205"/>
      <c r="H190" s="208">
        <v>7.7159999999999993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165</v>
      </c>
      <c r="AU190" s="214" t="s">
        <v>83</v>
      </c>
      <c r="AV190" s="14" t="s">
        <v>161</v>
      </c>
      <c r="AW190" s="14" t="s">
        <v>34</v>
      </c>
      <c r="AX190" s="14" t="s">
        <v>81</v>
      </c>
      <c r="AY190" s="214" t="s">
        <v>153</v>
      </c>
    </row>
    <row r="191" spans="1:65" s="2" customFormat="1" ht="24.2" customHeight="1">
      <c r="A191" s="35"/>
      <c r="B191" s="36"/>
      <c r="C191" s="215" t="s">
        <v>297</v>
      </c>
      <c r="D191" s="215" t="s">
        <v>298</v>
      </c>
      <c r="E191" s="216" t="s">
        <v>299</v>
      </c>
      <c r="F191" s="217" t="s">
        <v>300</v>
      </c>
      <c r="G191" s="218" t="s">
        <v>301</v>
      </c>
      <c r="H191" s="219">
        <v>6.6559999999999997</v>
      </c>
      <c r="I191" s="220"/>
      <c r="J191" s="221">
        <f>ROUND(I191*H191,2)</f>
        <v>0</v>
      </c>
      <c r="K191" s="217" t="s">
        <v>160</v>
      </c>
      <c r="L191" s="222"/>
      <c r="M191" s="223" t="s">
        <v>19</v>
      </c>
      <c r="N191" s="224" t="s">
        <v>44</v>
      </c>
      <c r="O191" s="65"/>
      <c r="P191" s="183">
        <f>O191*H191</f>
        <v>0</v>
      </c>
      <c r="Q191" s="183">
        <v>1E-3</v>
      </c>
      <c r="R191" s="183">
        <f>Q191*H191</f>
        <v>6.6559999999999996E-3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302</v>
      </c>
      <c r="AT191" s="185" t="s">
        <v>298</v>
      </c>
      <c r="AU191" s="185" t="s">
        <v>83</v>
      </c>
      <c r="AY191" s="18" t="s">
        <v>153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212</v>
      </c>
      <c r="BM191" s="185" t="s">
        <v>848</v>
      </c>
    </row>
    <row r="192" spans="1:65" s="13" customFormat="1" ht="11.25">
      <c r="B192" s="192"/>
      <c r="C192" s="193"/>
      <c r="D192" s="194" t="s">
        <v>165</v>
      </c>
      <c r="E192" s="195" t="s">
        <v>19</v>
      </c>
      <c r="F192" s="196" t="s">
        <v>849</v>
      </c>
      <c r="G192" s="193"/>
      <c r="H192" s="197">
        <v>6.6559999999999997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165</v>
      </c>
      <c r="AU192" s="203" t="s">
        <v>83</v>
      </c>
      <c r="AV192" s="13" t="s">
        <v>83</v>
      </c>
      <c r="AW192" s="13" t="s">
        <v>34</v>
      </c>
      <c r="AX192" s="13" t="s">
        <v>81</v>
      </c>
      <c r="AY192" s="203" t="s">
        <v>153</v>
      </c>
    </row>
    <row r="193" spans="1:65" s="2" customFormat="1" ht="49.15" customHeight="1">
      <c r="A193" s="35"/>
      <c r="B193" s="36"/>
      <c r="C193" s="174" t="s">
        <v>305</v>
      </c>
      <c r="D193" s="174" t="s">
        <v>156</v>
      </c>
      <c r="E193" s="175" t="s">
        <v>746</v>
      </c>
      <c r="F193" s="176" t="s">
        <v>747</v>
      </c>
      <c r="G193" s="177" t="s">
        <v>249</v>
      </c>
      <c r="H193" s="178">
        <v>7.0000000000000001E-3</v>
      </c>
      <c r="I193" s="179"/>
      <c r="J193" s="180">
        <f>ROUND(I193*H193,2)</f>
        <v>0</v>
      </c>
      <c r="K193" s="176" t="s">
        <v>160</v>
      </c>
      <c r="L193" s="40"/>
      <c r="M193" s="181" t="s">
        <v>19</v>
      </c>
      <c r="N193" s="182" t="s">
        <v>44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212</v>
      </c>
      <c r="AT193" s="185" t="s">
        <v>156</v>
      </c>
      <c r="AU193" s="185" t="s">
        <v>83</v>
      </c>
      <c r="AY193" s="18" t="s">
        <v>153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81</v>
      </c>
      <c r="BK193" s="186">
        <f>ROUND(I193*H193,2)</f>
        <v>0</v>
      </c>
      <c r="BL193" s="18" t="s">
        <v>212</v>
      </c>
      <c r="BM193" s="185" t="s">
        <v>981</v>
      </c>
    </row>
    <row r="194" spans="1:65" s="2" customFormat="1" ht="11.25">
      <c r="A194" s="35"/>
      <c r="B194" s="36"/>
      <c r="C194" s="37"/>
      <c r="D194" s="187" t="s">
        <v>163</v>
      </c>
      <c r="E194" s="37"/>
      <c r="F194" s="188" t="s">
        <v>749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83</v>
      </c>
    </row>
    <row r="195" spans="1:65" s="12" customFormat="1" ht="22.9" customHeight="1">
      <c r="B195" s="158"/>
      <c r="C195" s="159"/>
      <c r="D195" s="160" t="s">
        <v>72</v>
      </c>
      <c r="E195" s="172" t="s">
        <v>310</v>
      </c>
      <c r="F195" s="172" t="s">
        <v>311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SUM(P196:P204)</f>
        <v>0</v>
      </c>
      <c r="Q195" s="166"/>
      <c r="R195" s="167">
        <f>SUM(R196:R204)</f>
        <v>9.0400000000000012E-3</v>
      </c>
      <c r="S195" s="166"/>
      <c r="T195" s="168">
        <f>SUM(T196:T204)</f>
        <v>0</v>
      </c>
      <c r="AR195" s="169" t="s">
        <v>83</v>
      </c>
      <c r="AT195" s="170" t="s">
        <v>72</v>
      </c>
      <c r="AU195" s="170" t="s">
        <v>81</v>
      </c>
      <c r="AY195" s="169" t="s">
        <v>153</v>
      </c>
      <c r="BK195" s="171">
        <f>SUM(BK196:BK204)</f>
        <v>0</v>
      </c>
    </row>
    <row r="196" spans="1:65" s="2" customFormat="1" ht="21.75" customHeight="1">
      <c r="A196" s="35"/>
      <c r="B196" s="36"/>
      <c r="C196" s="174" t="s">
        <v>312</v>
      </c>
      <c r="D196" s="174" t="s">
        <v>156</v>
      </c>
      <c r="E196" s="175" t="s">
        <v>313</v>
      </c>
      <c r="F196" s="176" t="s">
        <v>314</v>
      </c>
      <c r="G196" s="177" t="s">
        <v>205</v>
      </c>
      <c r="H196" s="178">
        <v>2</v>
      </c>
      <c r="I196" s="179"/>
      <c r="J196" s="180">
        <f>ROUND(I196*H196,2)</f>
        <v>0</v>
      </c>
      <c r="K196" s="176" t="s">
        <v>160</v>
      </c>
      <c r="L196" s="40"/>
      <c r="M196" s="181" t="s">
        <v>19</v>
      </c>
      <c r="N196" s="182" t="s">
        <v>44</v>
      </c>
      <c r="O196" s="65"/>
      <c r="P196" s="183">
        <f>O196*H196</f>
        <v>0</v>
      </c>
      <c r="Q196" s="183">
        <v>7.1000000000000002E-4</v>
      </c>
      <c r="R196" s="183">
        <f>Q196*H196</f>
        <v>1.42E-3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212</v>
      </c>
      <c r="AT196" s="185" t="s">
        <v>156</v>
      </c>
      <c r="AU196" s="185" t="s">
        <v>83</v>
      </c>
      <c r="AY196" s="18" t="s">
        <v>153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81</v>
      </c>
      <c r="BK196" s="186">
        <f>ROUND(I196*H196,2)</f>
        <v>0</v>
      </c>
      <c r="BL196" s="18" t="s">
        <v>212</v>
      </c>
      <c r="BM196" s="185" t="s">
        <v>851</v>
      </c>
    </row>
    <row r="197" spans="1:65" s="2" customFormat="1" ht="11.25">
      <c r="A197" s="35"/>
      <c r="B197" s="36"/>
      <c r="C197" s="37"/>
      <c r="D197" s="187" t="s">
        <v>163</v>
      </c>
      <c r="E197" s="37"/>
      <c r="F197" s="188" t="s">
        <v>316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163</v>
      </c>
      <c r="AU197" s="18" t="s">
        <v>83</v>
      </c>
    </row>
    <row r="198" spans="1:65" s="2" customFormat="1" ht="24.2" customHeight="1">
      <c r="A198" s="35"/>
      <c r="B198" s="36"/>
      <c r="C198" s="174" t="s">
        <v>317</v>
      </c>
      <c r="D198" s="174" t="s">
        <v>156</v>
      </c>
      <c r="E198" s="175" t="s">
        <v>318</v>
      </c>
      <c r="F198" s="176" t="s">
        <v>319</v>
      </c>
      <c r="G198" s="177" t="s">
        <v>205</v>
      </c>
      <c r="H198" s="178">
        <v>3</v>
      </c>
      <c r="I198" s="179"/>
      <c r="J198" s="180">
        <f>ROUND(I198*H198,2)</f>
        <v>0</v>
      </c>
      <c r="K198" s="176" t="s">
        <v>160</v>
      </c>
      <c r="L198" s="40"/>
      <c r="M198" s="181" t="s">
        <v>19</v>
      </c>
      <c r="N198" s="182" t="s">
        <v>44</v>
      </c>
      <c r="O198" s="65"/>
      <c r="P198" s="183">
        <f>O198*H198</f>
        <v>0</v>
      </c>
      <c r="Q198" s="183">
        <v>2.0600000000000002E-3</v>
      </c>
      <c r="R198" s="183">
        <f>Q198*H198</f>
        <v>6.1800000000000006E-3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212</v>
      </c>
      <c r="AT198" s="185" t="s">
        <v>156</v>
      </c>
      <c r="AU198" s="185" t="s">
        <v>83</v>
      </c>
      <c r="AY198" s="18" t="s">
        <v>153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81</v>
      </c>
      <c r="BK198" s="186">
        <f>ROUND(I198*H198,2)</f>
        <v>0</v>
      </c>
      <c r="BL198" s="18" t="s">
        <v>212</v>
      </c>
      <c r="BM198" s="185" t="s">
        <v>852</v>
      </c>
    </row>
    <row r="199" spans="1:65" s="2" customFormat="1" ht="11.25">
      <c r="A199" s="35"/>
      <c r="B199" s="36"/>
      <c r="C199" s="37"/>
      <c r="D199" s="187" t="s">
        <v>163</v>
      </c>
      <c r="E199" s="37"/>
      <c r="F199" s="188" t="s">
        <v>321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83</v>
      </c>
    </row>
    <row r="200" spans="1:65" s="2" customFormat="1" ht="21.75" customHeight="1">
      <c r="A200" s="35"/>
      <c r="B200" s="36"/>
      <c r="C200" s="174" t="s">
        <v>322</v>
      </c>
      <c r="D200" s="174" t="s">
        <v>156</v>
      </c>
      <c r="E200" s="175" t="s">
        <v>323</v>
      </c>
      <c r="F200" s="176" t="s">
        <v>324</v>
      </c>
      <c r="G200" s="177" t="s">
        <v>205</v>
      </c>
      <c r="H200" s="178">
        <v>3</v>
      </c>
      <c r="I200" s="179"/>
      <c r="J200" s="180">
        <f>ROUND(I200*H200,2)</f>
        <v>0</v>
      </c>
      <c r="K200" s="176" t="s">
        <v>160</v>
      </c>
      <c r="L200" s="40"/>
      <c r="M200" s="181" t="s">
        <v>19</v>
      </c>
      <c r="N200" s="182" t="s">
        <v>44</v>
      </c>
      <c r="O200" s="65"/>
      <c r="P200" s="183">
        <f>O200*H200</f>
        <v>0</v>
      </c>
      <c r="Q200" s="183">
        <v>4.8000000000000001E-4</v>
      </c>
      <c r="R200" s="183">
        <f>Q200*H200</f>
        <v>1.4400000000000001E-3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212</v>
      </c>
      <c r="AT200" s="185" t="s">
        <v>156</v>
      </c>
      <c r="AU200" s="185" t="s">
        <v>83</v>
      </c>
      <c r="AY200" s="18" t="s">
        <v>153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81</v>
      </c>
      <c r="BK200" s="186">
        <f>ROUND(I200*H200,2)</f>
        <v>0</v>
      </c>
      <c r="BL200" s="18" t="s">
        <v>212</v>
      </c>
      <c r="BM200" s="185" t="s">
        <v>853</v>
      </c>
    </row>
    <row r="201" spans="1:65" s="2" customFormat="1" ht="11.25">
      <c r="A201" s="35"/>
      <c r="B201" s="36"/>
      <c r="C201" s="37"/>
      <c r="D201" s="187" t="s">
        <v>163</v>
      </c>
      <c r="E201" s="37"/>
      <c r="F201" s="188" t="s">
        <v>326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83</v>
      </c>
    </row>
    <row r="202" spans="1:65" s="2" customFormat="1" ht="24.2" customHeight="1">
      <c r="A202" s="35"/>
      <c r="B202" s="36"/>
      <c r="C202" s="174" t="s">
        <v>327</v>
      </c>
      <c r="D202" s="174" t="s">
        <v>156</v>
      </c>
      <c r="E202" s="175" t="s">
        <v>328</v>
      </c>
      <c r="F202" s="176" t="s">
        <v>329</v>
      </c>
      <c r="G202" s="177" t="s">
        <v>242</v>
      </c>
      <c r="H202" s="178">
        <v>2</v>
      </c>
      <c r="I202" s="179"/>
      <c r="J202" s="180">
        <f>ROUND(I202*H202,2)</f>
        <v>0</v>
      </c>
      <c r="K202" s="176" t="s">
        <v>206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212</v>
      </c>
      <c r="AT202" s="185" t="s">
        <v>156</v>
      </c>
      <c r="AU202" s="185" t="s">
        <v>83</v>
      </c>
      <c r="AY202" s="18" t="s">
        <v>153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212</v>
      </c>
      <c r="BM202" s="185" t="s">
        <v>854</v>
      </c>
    </row>
    <row r="203" spans="1:65" s="2" customFormat="1" ht="49.15" customHeight="1">
      <c r="A203" s="35"/>
      <c r="B203" s="36"/>
      <c r="C203" s="174" t="s">
        <v>332</v>
      </c>
      <c r="D203" s="174" t="s">
        <v>156</v>
      </c>
      <c r="E203" s="175" t="s">
        <v>750</v>
      </c>
      <c r="F203" s="176" t="s">
        <v>751</v>
      </c>
      <c r="G203" s="177" t="s">
        <v>249</v>
      </c>
      <c r="H203" s="178">
        <v>8.9999999999999993E-3</v>
      </c>
      <c r="I203" s="179"/>
      <c r="J203" s="180">
        <f>ROUND(I203*H203,2)</f>
        <v>0</v>
      </c>
      <c r="K203" s="176" t="s">
        <v>160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982</v>
      </c>
    </row>
    <row r="204" spans="1:65" s="2" customFormat="1" ht="11.25">
      <c r="A204" s="35"/>
      <c r="B204" s="36"/>
      <c r="C204" s="37"/>
      <c r="D204" s="187" t="s">
        <v>163</v>
      </c>
      <c r="E204" s="37"/>
      <c r="F204" s="188" t="s">
        <v>753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83</v>
      </c>
    </row>
    <row r="205" spans="1:65" s="12" customFormat="1" ht="22.9" customHeight="1">
      <c r="B205" s="158"/>
      <c r="C205" s="159"/>
      <c r="D205" s="160" t="s">
        <v>72</v>
      </c>
      <c r="E205" s="172" t="s">
        <v>337</v>
      </c>
      <c r="F205" s="172" t="s">
        <v>338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SUM(P206:P218)</f>
        <v>0</v>
      </c>
      <c r="Q205" s="166"/>
      <c r="R205" s="167">
        <f>SUM(R206:R218)</f>
        <v>1.3799999999999998E-2</v>
      </c>
      <c r="S205" s="166"/>
      <c r="T205" s="168">
        <f>SUM(T206:T218)</f>
        <v>0</v>
      </c>
      <c r="AR205" s="169" t="s">
        <v>83</v>
      </c>
      <c r="AT205" s="170" t="s">
        <v>72</v>
      </c>
      <c r="AU205" s="170" t="s">
        <v>81</v>
      </c>
      <c r="AY205" s="169" t="s">
        <v>153</v>
      </c>
      <c r="BK205" s="171">
        <f>SUM(BK206:BK218)</f>
        <v>0</v>
      </c>
    </row>
    <row r="206" spans="1:65" s="2" customFormat="1" ht="33" customHeight="1">
      <c r="A206" s="35"/>
      <c r="B206" s="36"/>
      <c r="C206" s="174" t="s">
        <v>339</v>
      </c>
      <c r="D206" s="174" t="s">
        <v>156</v>
      </c>
      <c r="E206" s="175" t="s">
        <v>340</v>
      </c>
      <c r="F206" s="176" t="s">
        <v>341</v>
      </c>
      <c r="G206" s="177" t="s">
        <v>205</v>
      </c>
      <c r="H206" s="178">
        <v>5</v>
      </c>
      <c r="I206" s="179"/>
      <c r="J206" s="180">
        <f>ROUND(I206*H206,2)</f>
        <v>0</v>
      </c>
      <c r="K206" s="176" t="s">
        <v>160</v>
      </c>
      <c r="L206" s="40"/>
      <c r="M206" s="181" t="s">
        <v>19</v>
      </c>
      <c r="N206" s="182" t="s">
        <v>44</v>
      </c>
      <c r="O206" s="65"/>
      <c r="P206" s="183">
        <f>O206*H206</f>
        <v>0</v>
      </c>
      <c r="Q206" s="183">
        <v>1.16E-3</v>
      </c>
      <c r="R206" s="183">
        <f>Q206*H206</f>
        <v>5.7999999999999996E-3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212</v>
      </c>
      <c r="AT206" s="185" t="s">
        <v>156</v>
      </c>
      <c r="AU206" s="185" t="s">
        <v>83</v>
      </c>
      <c r="AY206" s="18" t="s">
        <v>153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81</v>
      </c>
      <c r="BK206" s="186">
        <f>ROUND(I206*H206,2)</f>
        <v>0</v>
      </c>
      <c r="BL206" s="18" t="s">
        <v>212</v>
      </c>
      <c r="BM206" s="185" t="s">
        <v>856</v>
      </c>
    </row>
    <row r="207" spans="1:65" s="2" customFormat="1" ht="11.25">
      <c r="A207" s="35"/>
      <c r="B207" s="36"/>
      <c r="C207" s="37"/>
      <c r="D207" s="187" t="s">
        <v>163</v>
      </c>
      <c r="E207" s="37"/>
      <c r="F207" s="188" t="s">
        <v>343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163</v>
      </c>
      <c r="AU207" s="18" t="s">
        <v>83</v>
      </c>
    </row>
    <row r="208" spans="1:65" s="2" customFormat="1" ht="33" customHeight="1">
      <c r="A208" s="35"/>
      <c r="B208" s="36"/>
      <c r="C208" s="174" t="s">
        <v>344</v>
      </c>
      <c r="D208" s="174" t="s">
        <v>156</v>
      </c>
      <c r="E208" s="175" t="s">
        <v>345</v>
      </c>
      <c r="F208" s="176" t="s">
        <v>346</v>
      </c>
      <c r="G208" s="177" t="s">
        <v>205</v>
      </c>
      <c r="H208" s="178">
        <v>5</v>
      </c>
      <c r="I208" s="179"/>
      <c r="J208" s="180">
        <f>ROUND(I208*H208,2)</f>
        <v>0</v>
      </c>
      <c r="K208" s="176" t="s">
        <v>160</v>
      </c>
      <c r="L208" s="40"/>
      <c r="M208" s="181" t="s">
        <v>19</v>
      </c>
      <c r="N208" s="182" t="s">
        <v>44</v>
      </c>
      <c r="O208" s="65"/>
      <c r="P208" s="183">
        <f>O208*H208</f>
        <v>0</v>
      </c>
      <c r="Q208" s="183">
        <v>1.2600000000000001E-3</v>
      </c>
      <c r="R208" s="183">
        <f>Q208*H208</f>
        <v>6.3E-3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212</v>
      </c>
      <c r="AT208" s="185" t="s">
        <v>156</v>
      </c>
      <c r="AU208" s="185" t="s">
        <v>83</v>
      </c>
      <c r="AY208" s="18" t="s">
        <v>153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81</v>
      </c>
      <c r="BK208" s="186">
        <f>ROUND(I208*H208,2)</f>
        <v>0</v>
      </c>
      <c r="BL208" s="18" t="s">
        <v>212</v>
      </c>
      <c r="BM208" s="185" t="s">
        <v>857</v>
      </c>
    </row>
    <row r="209" spans="1:65" s="2" customFormat="1" ht="11.25">
      <c r="A209" s="35"/>
      <c r="B209" s="36"/>
      <c r="C209" s="37"/>
      <c r="D209" s="187" t="s">
        <v>163</v>
      </c>
      <c r="E209" s="37"/>
      <c r="F209" s="188" t="s">
        <v>348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83</v>
      </c>
    </row>
    <row r="210" spans="1:65" s="2" customFormat="1" ht="55.5" customHeight="1">
      <c r="A210" s="35"/>
      <c r="B210" s="36"/>
      <c r="C210" s="174" t="s">
        <v>302</v>
      </c>
      <c r="D210" s="174" t="s">
        <v>156</v>
      </c>
      <c r="E210" s="175" t="s">
        <v>349</v>
      </c>
      <c r="F210" s="176" t="s">
        <v>350</v>
      </c>
      <c r="G210" s="177" t="s">
        <v>205</v>
      </c>
      <c r="H210" s="178">
        <v>10</v>
      </c>
      <c r="I210" s="179"/>
      <c r="J210" s="180">
        <f>ROUND(I210*H210,2)</f>
        <v>0</v>
      </c>
      <c r="K210" s="176" t="s">
        <v>160</v>
      </c>
      <c r="L210" s="40"/>
      <c r="M210" s="181" t="s">
        <v>19</v>
      </c>
      <c r="N210" s="182" t="s">
        <v>44</v>
      </c>
      <c r="O210" s="65"/>
      <c r="P210" s="183">
        <f>O210*H210</f>
        <v>0</v>
      </c>
      <c r="Q210" s="183">
        <v>4.0000000000000003E-5</v>
      </c>
      <c r="R210" s="183">
        <f>Q210*H210</f>
        <v>4.0000000000000002E-4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212</v>
      </c>
      <c r="AT210" s="185" t="s">
        <v>156</v>
      </c>
      <c r="AU210" s="185" t="s">
        <v>83</v>
      </c>
      <c r="AY210" s="18" t="s">
        <v>153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212</v>
      </c>
      <c r="BM210" s="185" t="s">
        <v>858</v>
      </c>
    </row>
    <row r="211" spans="1:65" s="2" customFormat="1" ht="11.25">
      <c r="A211" s="35"/>
      <c r="B211" s="36"/>
      <c r="C211" s="37"/>
      <c r="D211" s="187" t="s">
        <v>163</v>
      </c>
      <c r="E211" s="37"/>
      <c r="F211" s="188" t="s">
        <v>352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163</v>
      </c>
      <c r="AU211" s="18" t="s">
        <v>83</v>
      </c>
    </row>
    <row r="212" spans="1:65" s="2" customFormat="1" ht="24.2" customHeight="1">
      <c r="A212" s="35"/>
      <c r="B212" s="36"/>
      <c r="C212" s="174" t="s">
        <v>353</v>
      </c>
      <c r="D212" s="174" t="s">
        <v>156</v>
      </c>
      <c r="E212" s="175" t="s">
        <v>354</v>
      </c>
      <c r="F212" s="176" t="s">
        <v>355</v>
      </c>
      <c r="G212" s="177" t="s">
        <v>242</v>
      </c>
      <c r="H212" s="178">
        <v>2</v>
      </c>
      <c r="I212" s="179"/>
      <c r="J212" s="180">
        <f>ROUND(I212*H212,2)</f>
        <v>0</v>
      </c>
      <c r="K212" s="176" t="s">
        <v>206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859</v>
      </c>
    </row>
    <row r="213" spans="1:65" s="2" customFormat="1" ht="24.2" customHeight="1">
      <c r="A213" s="35"/>
      <c r="B213" s="36"/>
      <c r="C213" s="174" t="s">
        <v>358</v>
      </c>
      <c r="D213" s="174" t="s">
        <v>156</v>
      </c>
      <c r="E213" s="175" t="s">
        <v>359</v>
      </c>
      <c r="F213" s="176" t="s">
        <v>360</v>
      </c>
      <c r="G213" s="177" t="s">
        <v>211</v>
      </c>
      <c r="H213" s="178">
        <v>6</v>
      </c>
      <c r="I213" s="179"/>
      <c r="J213" s="180">
        <f>ROUND(I213*H213,2)</f>
        <v>0</v>
      </c>
      <c r="K213" s="176" t="s">
        <v>160</v>
      </c>
      <c r="L213" s="40"/>
      <c r="M213" s="181" t="s">
        <v>19</v>
      </c>
      <c r="N213" s="182" t="s">
        <v>44</v>
      </c>
      <c r="O213" s="65"/>
      <c r="P213" s="183">
        <f>O213*H213</f>
        <v>0</v>
      </c>
      <c r="Q213" s="183">
        <v>2.0000000000000001E-4</v>
      </c>
      <c r="R213" s="183">
        <f>Q213*H213</f>
        <v>1.2000000000000001E-3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212</v>
      </c>
      <c r="AT213" s="185" t="s">
        <v>156</v>
      </c>
      <c r="AU213" s="185" t="s">
        <v>83</v>
      </c>
      <c r="AY213" s="18" t="s">
        <v>153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81</v>
      </c>
      <c r="BK213" s="186">
        <f>ROUND(I213*H213,2)</f>
        <v>0</v>
      </c>
      <c r="BL213" s="18" t="s">
        <v>212</v>
      </c>
      <c r="BM213" s="185" t="s">
        <v>860</v>
      </c>
    </row>
    <row r="214" spans="1:65" s="2" customFormat="1" ht="11.25">
      <c r="A214" s="35"/>
      <c r="B214" s="36"/>
      <c r="C214" s="37"/>
      <c r="D214" s="187" t="s">
        <v>163</v>
      </c>
      <c r="E214" s="37"/>
      <c r="F214" s="188" t="s">
        <v>362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83</v>
      </c>
    </row>
    <row r="215" spans="1:65" s="2" customFormat="1" ht="33" customHeight="1">
      <c r="A215" s="35"/>
      <c r="B215" s="36"/>
      <c r="C215" s="174" t="s">
        <v>363</v>
      </c>
      <c r="D215" s="174" t="s">
        <v>156</v>
      </c>
      <c r="E215" s="175" t="s">
        <v>364</v>
      </c>
      <c r="F215" s="176" t="s">
        <v>365</v>
      </c>
      <c r="G215" s="177" t="s">
        <v>205</v>
      </c>
      <c r="H215" s="178">
        <v>10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1.0000000000000001E-5</v>
      </c>
      <c r="R215" s="183">
        <f>Q215*H215</f>
        <v>1E-4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861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367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49.15" customHeight="1">
      <c r="A217" s="35"/>
      <c r="B217" s="36"/>
      <c r="C217" s="174" t="s">
        <v>368</v>
      </c>
      <c r="D217" s="174" t="s">
        <v>156</v>
      </c>
      <c r="E217" s="175" t="s">
        <v>754</v>
      </c>
      <c r="F217" s="176" t="s">
        <v>755</v>
      </c>
      <c r="G217" s="177" t="s">
        <v>249</v>
      </c>
      <c r="H217" s="178">
        <v>1.4E-2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983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757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12" customFormat="1" ht="22.9" customHeight="1">
      <c r="B219" s="158"/>
      <c r="C219" s="159"/>
      <c r="D219" s="160" t="s">
        <v>72</v>
      </c>
      <c r="E219" s="172" t="s">
        <v>373</v>
      </c>
      <c r="F219" s="172" t="s">
        <v>374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SUM(P220:P253)</f>
        <v>0</v>
      </c>
      <c r="Q219" s="166"/>
      <c r="R219" s="167">
        <f>SUM(R220:R253)</f>
        <v>8.618000000000002E-2</v>
      </c>
      <c r="S219" s="166"/>
      <c r="T219" s="168">
        <f>SUM(T220:T253)</f>
        <v>6.9970000000000004E-2</v>
      </c>
      <c r="AR219" s="169" t="s">
        <v>83</v>
      </c>
      <c r="AT219" s="170" t="s">
        <v>72</v>
      </c>
      <c r="AU219" s="170" t="s">
        <v>81</v>
      </c>
      <c r="AY219" s="169" t="s">
        <v>153</v>
      </c>
      <c r="BK219" s="171">
        <f>SUM(BK220:BK253)</f>
        <v>0</v>
      </c>
    </row>
    <row r="220" spans="1:65" s="2" customFormat="1" ht="16.5" customHeight="1">
      <c r="A220" s="35"/>
      <c r="B220" s="36"/>
      <c r="C220" s="174" t="s">
        <v>375</v>
      </c>
      <c r="D220" s="174" t="s">
        <v>156</v>
      </c>
      <c r="E220" s="175" t="s">
        <v>376</v>
      </c>
      <c r="F220" s="176" t="s">
        <v>377</v>
      </c>
      <c r="G220" s="177" t="s">
        <v>211</v>
      </c>
      <c r="H220" s="178">
        <v>2</v>
      </c>
      <c r="I220" s="179"/>
      <c r="J220" s="180">
        <f>ROUND(I220*H220,2)</f>
        <v>0</v>
      </c>
      <c r="K220" s="176" t="s">
        <v>160</v>
      </c>
      <c r="L220" s="40"/>
      <c r="M220" s="181" t="s">
        <v>19</v>
      </c>
      <c r="N220" s="182" t="s">
        <v>44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4.8999999999999998E-4</v>
      </c>
      <c r="T220" s="184">
        <f>S220*H220</f>
        <v>9.7999999999999997E-4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212</v>
      </c>
      <c r="AT220" s="185" t="s">
        <v>156</v>
      </c>
      <c r="AU220" s="185" t="s">
        <v>83</v>
      </c>
      <c r="AY220" s="18" t="s">
        <v>153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212</v>
      </c>
      <c r="BM220" s="185" t="s">
        <v>863</v>
      </c>
    </row>
    <row r="221" spans="1:65" s="2" customFormat="1" ht="11.25">
      <c r="A221" s="35"/>
      <c r="B221" s="36"/>
      <c r="C221" s="37"/>
      <c r="D221" s="187" t="s">
        <v>163</v>
      </c>
      <c r="E221" s="37"/>
      <c r="F221" s="188" t="s">
        <v>379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163</v>
      </c>
      <c r="AU221" s="18" t="s">
        <v>83</v>
      </c>
    </row>
    <row r="222" spans="1:65" s="2" customFormat="1" ht="16.5" customHeight="1">
      <c r="A222" s="35"/>
      <c r="B222" s="36"/>
      <c r="C222" s="174" t="s">
        <v>381</v>
      </c>
      <c r="D222" s="174" t="s">
        <v>156</v>
      </c>
      <c r="E222" s="175" t="s">
        <v>382</v>
      </c>
      <c r="F222" s="176" t="s">
        <v>383</v>
      </c>
      <c r="G222" s="177" t="s">
        <v>384</v>
      </c>
      <c r="H222" s="178">
        <v>2</v>
      </c>
      <c r="I222" s="179"/>
      <c r="J222" s="180">
        <f>ROUND(I222*H222,2)</f>
        <v>0</v>
      </c>
      <c r="K222" s="176" t="s">
        <v>160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1.56E-3</v>
      </c>
      <c r="T222" s="184">
        <f>S222*H222</f>
        <v>3.1199999999999999E-3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212</v>
      </c>
      <c r="AT222" s="185" t="s">
        <v>156</v>
      </c>
      <c r="AU222" s="185" t="s">
        <v>83</v>
      </c>
      <c r="AY222" s="18" t="s">
        <v>153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212</v>
      </c>
      <c r="BM222" s="185" t="s">
        <v>864</v>
      </c>
    </row>
    <row r="223" spans="1:65" s="2" customFormat="1" ht="11.25">
      <c r="A223" s="35"/>
      <c r="B223" s="36"/>
      <c r="C223" s="37"/>
      <c r="D223" s="187" t="s">
        <v>163</v>
      </c>
      <c r="E223" s="37"/>
      <c r="F223" s="188" t="s">
        <v>386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163</v>
      </c>
      <c r="AU223" s="18" t="s">
        <v>83</v>
      </c>
    </row>
    <row r="224" spans="1:65" s="2" customFormat="1" ht="16.5" customHeight="1">
      <c r="A224" s="35"/>
      <c r="B224" s="36"/>
      <c r="C224" s="174" t="s">
        <v>387</v>
      </c>
      <c r="D224" s="174" t="s">
        <v>156</v>
      </c>
      <c r="E224" s="175" t="s">
        <v>388</v>
      </c>
      <c r="F224" s="176" t="s">
        <v>389</v>
      </c>
      <c r="G224" s="177" t="s">
        <v>211</v>
      </c>
      <c r="H224" s="178">
        <v>1</v>
      </c>
      <c r="I224" s="179"/>
      <c r="J224" s="180">
        <f>ROUND(I224*H224,2)</f>
        <v>0</v>
      </c>
      <c r="K224" s="176" t="s">
        <v>160</v>
      </c>
      <c r="L224" s="40"/>
      <c r="M224" s="181" t="s">
        <v>19</v>
      </c>
      <c r="N224" s="182" t="s">
        <v>44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7.62E-3</v>
      </c>
      <c r="T224" s="184">
        <f>S224*H224</f>
        <v>7.62E-3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212</v>
      </c>
      <c r="AT224" s="185" t="s">
        <v>156</v>
      </c>
      <c r="AU224" s="185" t="s">
        <v>83</v>
      </c>
      <c r="AY224" s="18" t="s">
        <v>153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81</v>
      </c>
      <c r="BK224" s="186">
        <f>ROUND(I224*H224,2)</f>
        <v>0</v>
      </c>
      <c r="BL224" s="18" t="s">
        <v>212</v>
      </c>
      <c r="BM224" s="185" t="s">
        <v>865</v>
      </c>
    </row>
    <row r="225" spans="1:65" s="2" customFormat="1" ht="11.25">
      <c r="A225" s="35"/>
      <c r="B225" s="36"/>
      <c r="C225" s="37"/>
      <c r="D225" s="187" t="s">
        <v>163</v>
      </c>
      <c r="E225" s="37"/>
      <c r="F225" s="188" t="s">
        <v>391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83</v>
      </c>
    </row>
    <row r="226" spans="1:65" s="2" customFormat="1" ht="24.2" customHeight="1">
      <c r="A226" s="35"/>
      <c r="B226" s="36"/>
      <c r="C226" s="174" t="s">
        <v>392</v>
      </c>
      <c r="D226" s="174" t="s">
        <v>156</v>
      </c>
      <c r="E226" s="175" t="s">
        <v>393</v>
      </c>
      <c r="F226" s="176" t="s">
        <v>394</v>
      </c>
      <c r="G226" s="177" t="s">
        <v>384</v>
      </c>
      <c r="H226" s="178">
        <v>1</v>
      </c>
      <c r="I226" s="179"/>
      <c r="J226" s="180">
        <f>ROUND(I226*H226,2)</f>
        <v>0</v>
      </c>
      <c r="K226" s="176" t="s">
        <v>160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1.933E-2</v>
      </c>
      <c r="T226" s="184">
        <f>S226*H226</f>
        <v>1.933E-2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212</v>
      </c>
      <c r="AT226" s="185" t="s">
        <v>156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866</v>
      </c>
    </row>
    <row r="227" spans="1:65" s="2" customFormat="1" ht="11.25">
      <c r="A227" s="35"/>
      <c r="B227" s="36"/>
      <c r="C227" s="37"/>
      <c r="D227" s="187" t="s">
        <v>163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163</v>
      </c>
      <c r="AU227" s="18" t="s">
        <v>83</v>
      </c>
    </row>
    <row r="228" spans="1:65" s="2" customFormat="1" ht="21.75" customHeight="1">
      <c r="A228" s="35"/>
      <c r="B228" s="36"/>
      <c r="C228" s="174" t="s">
        <v>397</v>
      </c>
      <c r="D228" s="174" t="s">
        <v>156</v>
      </c>
      <c r="E228" s="175" t="s">
        <v>398</v>
      </c>
      <c r="F228" s="176" t="s">
        <v>399</v>
      </c>
      <c r="G228" s="177" t="s">
        <v>384</v>
      </c>
      <c r="H228" s="178">
        <v>2</v>
      </c>
      <c r="I228" s="179"/>
      <c r="J228" s="180">
        <f>ROUND(I228*H228,2)</f>
        <v>0</v>
      </c>
      <c r="K228" s="176" t="s">
        <v>160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1.9460000000000002E-2</v>
      </c>
      <c r="T228" s="184">
        <f>S228*H228</f>
        <v>3.8920000000000003E-2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212</v>
      </c>
      <c r="AT228" s="185" t="s">
        <v>156</v>
      </c>
      <c r="AU228" s="185" t="s">
        <v>83</v>
      </c>
      <c r="AY228" s="18" t="s">
        <v>153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212</v>
      </c>
      <c r="BM228" s="185" t="s">
        <v>867</v>
      </c>
    </row>
    <row r="229" spans="1:65" s="2" customFormat="1" ht="11.25">
      <c r="A229" s="35"/>
      <c r="B229" s="36"/>
      <c r="C229" s="37"/>
      <c r="D229" s="187" t="s">
        <v>163</v>
      </c>
      <c r="E229" s="37"/>
      <c r="F229" s="188" t="s">
        <v>401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163</v>
      </c>
      <c r="AU229" s="18" t="s">
        <v>83</v>
      </c>
    </row>
    <row r="230" spans="1:65" s="2" customFormat="1" ht="24.2" customHeight="1">
      <c r="A230" s="35"/>
      <c r="B230" s="36"/>
      <c r="C230" s="174" t="s">
        <v>402</v>
      </c>
      <c r="D230" s="174" t="s">
        <v>156</v>
      </c>
      <c r="E230" s="175" t="s">
        <v>403</v>
      </c>
      <c r="F230" s="176" t="s">
        <v>404</v>
      </c>
      <c r="G230" s="177" t="s">
        <v>384</v>
      </c>
      <c r="H230" s="178">
        <v>5</v>
      </c>
      <c r="I230" s="179"/>
      <c r="J230" s="180">
        <f>ROUND(I230*H230,2)</f>
        <v>0</v>
      </c>
      <c r="K230" s="176" t="s">
        <v>160</v>
      </c>
      <c r="L230" s="40"/>
      <c r="M230" s="181" t="s">
        <v>19</v>
      </c>
      <c r="N230" s="182" t="s">
        <v>44</v>
      </c>
      <c r="O230" s="65"/>
      <c r="P230" s="183">
        <f>O230*H230</f>
        <v>0</v>
      </c>
      <c r="Q230" s="183">
        <v>2.4000000000000001E-4</v>
      </c>
      <c r="R230" s="183">
        <f>Q230*H230</f>
        <v>1.2000000000000001E-3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212</v>
      </c>
      <c r="AT230" s="185" t="s">
        <v>156</v>
      </c>
      <c r="AU230" s="185" t="s">
        <v>83</v>
      </c>
      <c r="AY230" s="18" t="s">
        <v>153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81</v>
      </c>
      <c r="BK230" s="186">
        <f>ROUND(I230*H230,2)</f>
        <v>0</v>
      </c>
      <c r="BL230" s="18" t="s">
        <v>212</v>
      </c>
      <c r="BM230" s="185" t="s">
        <v>868</v>
      </c>
    </row>
    <row r="231" spans="1:65" s="2" customFormat="1" ht="11.25">
      <c r="A231" s="35"/>
      <c r="B231" s="36"/>
      <c r="C231" s="37"/>
      <c r="D231" s="187" t="s">
        <v>163</v>
      </c>
      <c r="E231" s="37"/>
      <c r="F231" s="188" t="s">
        <v>406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163</v>
      </c>
      <c r="AU231" s="18" t="s">
        <v>83</v>
      </c>
    </row>
    <row r="232" spans="1:65" s="2" customFormat="1" ht="24.2" customHeight="1">
      <c r="A232" s="35"/>
      <c r="B232" s="36"/>
      <c r="C232" s="215" t="s">
        <v>408</v>
      </c>
      <c r="D232" s="215" t="s">
        <v>298</v>
      </c>
      <c r="E232" s="216" t="s">
        <v>409</v>
      </c>
      <c r="F232" s="217" t="s">
        <v>410</v>
      </c>
      <c r="G232" s="218" t="s">
        <v>205</v>
      </c>
      <c r="H232" s="219">
        <v>2.5</v>
      </c>
      <c r="I232" s="220"/>
      <c r="J232" s="221">
        <f>ROUND(I232*H232,2)</f>
        <v>0</v>
      </c>
      <c r="K232" s="217" t="s">
        <v>160</v>
      </c>
      <c r="L232" s="222"/>
      <c r="M232" s="223" t="s">
        <v>19</v>
      </c>
      <c r="N232" s="224" t="s">
        <v>44</v>
      </c>
      <c r="O232" s="65"/>
      <c r="P232" s="183">
        <f>O232*H232</f>
        <v>0</v>
      </c>
      <c r="Q232" s="183">
        <v>1.8000000000000001E-4</v>
      </c>
      <c r="R232" s="183">
        <f>Q232*H232</f>
        <v>4.5000000000000004E-4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302</v>
      </c>
      <c r="AT232" s="185" t="s">
        <v>298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869</v>
      </c>
    </row>
    <row r="233" spans="1:65" s="2" customFormat="1" ht="37.9" customHeight="1">
      <c r="A233" s="35"/>
      <c r="B233" s="36"/>
      <c r="C233" s="174" t="s">
        <v>412</v>
      </c>
      <c r="D233" s="174" t="s">
        <v>156</v>
      </c>
      <c r="E233" s="175" t="s">
        <v>413</v>
      </c>
      <c r="F233" s="176" t="s">
        <v>414</v>
      </c>
      <c r="G233" s="177" t="s">
        <v>384</v>
      </c>
      <c r="H233" s="178">
        <v>1</v>
      </c>
      <c r="I233" s="179"/>
      <c r="J233" s="180">
        <f>ROUND(I233*H233,2)</f>
        <v>0</v>
      </c>
      <c r="K233" s="176" t="s">
        <v>160</v>
      </c>
      <c r="L233" s="40"/>
      <c r="M233" s="181" t="s">
        <v>19</v>
      </c>
      <c r="N233" s="182" t="s">
        <v>44</v>
      </c>
      <c r="O233" s="65"/>
      <c r="P233" s="183">
        <f>O233*H233</f>
        <v>0</v>
      </c>
      <c r="Q233" s="183">
        <v>1.387E-2</v>
      </c>
      <c r="R233" s="183">
        <f>Q233*H233</f>
        <v>1.387E-2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212</v>
      </c>
      <c r="AT233" s="185" t="s">
        <v>156</v>
      </c>
      <c r="AU233" s="185" t="s">
        <v>83</v>
      </c>
      <c r="AY233" s="18" t="s">
        <v>153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81</v>
      </c>
      <c r="BK233" s="186">
        <f>ROUND(I233*H233,2)</f>
        <v>0</v>
      </c>
      <c r="BL233" s="18" t="s">
        <v>212</v>
      </c>
      <c r="BM233" s="185" t="s">
        <v>870</v>
      </c>
    </row>
    <row r="234" spans="1:65" s="2" customFormat="1" ht="11.25">
      <c r="A234" s="35"/>
      <c r="B234" s="36"/>
      <c r="C234" s="37"/>
      <c r="D234" s="187" t="s">
        <v>163</v>
      </c>
      <c r="E234" s="37"/>
      <c r="F234" s="188" t="s">
        <v>416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83</v>
      </c>
    </row>
    <row r="235" spans="1:65" s="2" customFormat="1" ht="24.2" customHeight="1">
      <c r="A235" s="35"/>
      <c r="B235" s="36"/>
      <c r="C235" s="174" t="s">
        <v>417</v>
      </c>
      <c r="D235" s="174" t="s">
        <v>156</v>
      </c>
      <c r="E235" s="175" t="s">
        <v>418</v>
      </c>
      <c r="F235" s="176" t="s">
        <v>419</v>
      </c>
      <c r="G235" s="177" t="s">
        <v>211</v>
      </c>
      <c r="H235" s="178">
        <v>1</v>
      </c>
      <c r="I235" s="179"/>
      <c r="J235" s="180">
        <f>ROUND(I235*H235,2)</f>
        <v>0</v>
      </c>
      <c r="K235" s="176" t="s">
        <v>160</v>
      </c>
      <c r="L235" s="40"/>
      <c r="M235" s="181" t="s">
        <v>19</v>
      </c>
      <c r="N235" s="182" t="s">
        <v>44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212</v>
      </c>
      <c r="AT235" s="185" t="s">
        <v>156</v>
      </c>
      <c r="AU235" s="185" t="s">
        <v>83</v>
      </c>
      <c r="AY235" s="18" t="s">
        <v>153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81</v>
      </c>
      <c r="BK235" s="186">
        <f>ROUND(I235*H235,2)</f>
        <v>0</v>
      </c>
      <c r="BL235" s="18" t="s">
        <v>212</v>
      </c>
      <c r="BM235" s="185" t="s">
        <v>871</v>
      </c>
    </row>
    <row r="236" spans="1:65" s="2" customFormat="1" ht="11.25">
      <c r="A236" s="35"/>
      <c r="B236" s="36"/>
      <c r="C236" s="37"/>
      <c r="D236" s="187" t="s">
        <v>163</v>
      </c>
      <c r="E236" s="37"/>
      <c r="F236" s="188" t="s">
        <v>421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83</v>
      </c>
    </row>
    <row r="237" spans="1:65" s="2" customFormat="1" ht="16.5" customHeight="1">
      <c r="A237" s="35"/>
      <c r="B237" s="36"/>
      <c r="C237" s="215" t="s">
        <v>422</v>
      </c>
      <c r="D237" s="215" t="s">
        <v>298</v>
      </c>
      <c r="E237" s="216" t="s">
        <v>423</v>
      </c>
      <c r="F237" s="217" t="s">
        <v>424</v>
      </c>
      <c r="G237" s="218" t="s">
        <v>211</v>
      </c>
      <c r="H237" s="219">
        <v>1</v>
      </c>
      <c r="I237" s="220"/>
      <c r="J237" s="221">
        <f>ROUND(I237*H237,2)</f>
        <v>0</v>
      </c>
      <c r="K237" s="217" t="s">
        <v>160</v>
      </c>
      <c r="L237" s="222"/>
      <c r="M237" s="223" t="s">
        <v>19</v>
      </c>
      <c r="N237" s="224" t="s">
        <v>44</v>
      </c>
      <c r="O237" s="65"/>
      <c r="P237" s="183">
        <f>O237*H237</f>
        <v>0</v>
      </c>
      <c r="Q237" s="183">
        <v>2.3999999999999998E-3</v>
      </c>
      <c r="R237" s="183">
        <f>Q237*H237</f>
        <v>2.3999999999999998E-3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302</v>
      </c>
      <c r="AT237" s="185" t="s">
        <v>298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872</v>
      </c>
    </row>
    <row r="238" spans="1:65" s="2" customFormat="1" ht="16.5" customHeight="1">
      <c r="A238" s="35"/>
      <c r="B238" s="36"/>
      <c r="C238" s="174" t="s">
        <v>426</v>
      </c>
      <c r="D238" s="174" t="s">
        <v>156</v>
      </c>
      <c r="E238" s="175" t="s">
        <v>427</v>
      </c>
      <c r="F238" s="176" t="s">
        <v>428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160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5.8300000000000001E-3</v>
      </c>
      <c r="R238" s="183">
        <f>Q238*H238</f>
        <v>5.8300000000000001E-3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873</v>
      </c>
    </row>
    <row r="239" spans="1:65" s="2" customFormat="1" ht="11.25">
      <c r="A239" s="35"/>
      <c r="B239" s="36"/>
      <c r="C239" s="37"/>
      <c r="D239" s="187" t="s">
        <v>163</v>
      </c>
      <c r="E239" s="37"/>
      <c r="F239" s="188" t="s">
        <v>430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163</v>
      </c>
      <c r="AU239" s="18" t="s">
        <v>83</v>
      </c>
    </row>
    <row r="240" spans="1:65" s="2" customFormat="1" ht="24.2" customHeight="1">
      <c r="A240" s="35"/>
      <c r="B240" s="36"/>
      <c r="C240" s="215" t="s">
        <v>431</v>
      </c>
      <c r="D240" s="215" t="s">
        <v>298</v>
      </c>
      <c r="E240" s="216" t="s">
        <v>432</v>
      </c>
      <c r="F240" s="217" t="s">
        <v>874</v>
      </c>
      <c r="G240" s="218" t="s">
        <v>211</v>
      </c>
      <c r="H240" s="219">
        <v>1</v>
      </c>
      <c r="I240" s="220"/>
      <c r="J240" s="221">
        <f>ROUND(I240*H240,2)</f>
        <v>0</v>
      </c>
      <c r="K240" s="217" t="s">
        <v>206</v>
      </c>
      <c r="L240" s="222"/>
      <c r="M240" s="223" t="s">
        <v>19</v>
      </c>
      <c r="N240" s="224" t="s">
        <v>44</v>
      </c>
      <c r="O240" s="65"/>
      <c r="P240" s="183">
        <f>O240*H240</f>
        <v>0</v>
      </c>
      <c r="Q240" s="183">
        <v>1.2999999999999999E-2</v>
      </c>
      <c r="R240" s="183">
        <f>Q240*H240</f>
        <v>1.2999999999999999E-2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302</v>
      </c>
      <c r="AT240" s="185" t="s">
        <v>298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875</v>
      </c>
    </row>
    <row r="241" spans="1:65" s="13" customFormat="1" ht="33.75">
      <c r="B241" s="192"/>
      <c r="C241" s="193"/>
      <c r="D241" s="194" t="s">
        <v>165</v>
      </c>
      <c r="E241" s="195" t="s">
        <v>19</v>
      </c>
      <c r="F241" s="196" t="s">
        <v>876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436</v>
      </c>
      <c r="D242" s="174" t="s">
        <v>156</v>
      </c>
      <c r="E242" s="175" t="s">
        <v>437</v>
      </c>
      <c r="F242" s="176" t="s">
        <v>438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206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2.8500000000000001E-3</v>
      </c>
      <c r="R242" s="183">
        <f>Q242*H242</f>
        <v>2.8500000000000001E-3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877</v>
      </c>
    </row>
    <row r="243" spans="1:65" s="2" customFormat="1" ht="24.2" customHeight="1">
      <c r="A243" s="35"/>
      <c r="B243" s="36"/>
      <c r="C243" s="174" t="s">
        <v>440</v>
      </c>
      <c r="D243" s="174" t="s">
        <v>156</v>
      </c>
      <c r="E243" s="175" t="s">
        <v>441</v>
      </c>
      <c r="F243" s="176" t="s">
        <v>442</v>
      </c>
      <c r="G243" s="177" t="s">
        <v>384</v>
      </c>
      <c r="H243" s="178">
        <v>1</v>
      </c>
      <c r="I243" s="179"/>
      <c r="J243" s="180">
        <f>ROUND(I243*H243,2)</f>
        <v>0</v>
      </c>
      <c r="K243" s="176" t="s">
        <v>206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1.736E-2</v>
      </c>
      <c r="R243" s="183">
        <f>Q243*H243</f>
        <v>1.736E-2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212</v>
      </c>
      <c r="AT243" s="185" t="s">
        <v>156</v>
      </c>
      <c r="AU243" s="185" t="s">
        <v>83</v>
      </c>
      <c r="AY243" s="18" t="s">
        <v>153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212</v>
      </c>
      <c r="BM243" s="185" t="s">
        <v>878</v>
      </c>
    </row>
    <row r="244" spans="1:65" s="2" customFormat="1" ht="24.2" customHeight="1">
      <c r="A244" s="35"/>
      <c r="B244" s="36"/>
      <c r="C244" s="174" t="s">
        <v>444</v>
      </c>
      <c r="D244" s="174" t="s">
        <v>156</v>
      </c>
      <c r="E244" s="175" t="s">
        <v>445</v>
      </c>
      <c r="F244" s="176" t="s">
        <v>446</v>
      </c>
      <c r="G244" s="177" t="s">
        <v>384</v>
      </c>
      <c r="H244" s="178">
        <v>1</v>
      </c>
      <c r="I244" s="179"/>
      <c r="J244" s="180">
        <f>ROUND(I244*H244,2)</f>
        <v>0</v>
      </c>
      <c r="K244" s="176" t="s">
        <v>206</v>
      </c>
      <c r="L244" s="40"/>
      <c r="M244" s="181" t="s">
        <v>19</v>
      </c>
      <c r="N244" s="182" t="s">
        <v>44</v>
      </c>
      <c r="O244" s="65"/>
      <c r="P244" s="183">
        <f>O244*H244</f>
        <v>0</v>
      </c>
      <c r="Q244" s="183">
        <v>2.14E-3</v>
      </c>
      <c r="R244" s="183">
        <f>Q244*H244</f>
        <v>2.14E-3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212</v>
      </c>
      <c r="AT244" s="185" t="s">
        <v>156</v>
      </c>
      <c r="AU244" s="185" t="s">
        <v>83</v>
      </c>
      <c r="AY244" s="18" t="s">
        <v>153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212</v>
      </c>
      <c r="BM244" s="185" t="s">
        <v>879</v>
      </c>
    </row>
    <row r="245" spans="1:65" s="13" customFormat="1" ht="22.5">
      <c r="B245" s="192"/>
      <c r="C245" s="193"/>
      <c r="D245" s="194" t="s">
        <v>165</v>
      </c>
      <c r="E245" s="195" t="s">
        <v>19</v>
      </c>
      <c r="F245" s="196" t="s">
        <v>448</v>
      </c>
      <c r="G245" s="193"/>
      <c r="H245" s="197">
        <v>1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165</v>
      </c>
      <c r="AU245" s="203" t="s">
        <v>83</v>
      </c>
      <c r="AV245" s="13" t="s">
        <v>83</v>
      </c>
      <c r="AW245" s="13" t="s">
        <v>34</v>
      </c>
      <c r="AX245" s="13" t="s">
        <v>81</v>
      </c>
      <c r="AY245" s="203" t="s">
        <v>153</v>
      </c>
    </row>
    <row r="246" spans="1:65" s="2" customFormat="1" ht="33" customHeight="1">
      <c r="A246" s="35"/>
      <c r="B246" s="36"/>
      <c r="C246" s="174" t="s">
        <v>449</v>
      </c>
      <c r="D246" s="174" t="s">
        <v>156</v>
      </c>
      <c r="E246" s="175" t="s">
        <v>450</v>
      </c>
      <c r="F246" s="176" t="s">
        <v>451</v>
      </c>
      <c r="G246" s="177" t="s">
        <v>384</v>
      </c>
      <c r="H246" s="178">
        <v>2</v>
      </c>
      <c r="I246" s="179"/>
      <c r="J246" s="180">
        <f>ROUND(I246*H246,2)</f>
        <v>0</v>
      </c>
      <c r="K246" s="176" t="s">
        <v>206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1.0460000000000001E-2</v>
      </c>
      <c r="R246" s="183">
        <f>Q246*H246</f>
        <v>2.0920000000000001E-2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212</v>
      </c>
      <c r="AT246" s="185" t="s">
        <v>156</v>
      </c>
      <c r="AU246" s="185" t="s">
        <v>83</v>
      </c>
      <c r="AY246" s="18" t="s">
        <v>153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212</v>
      </c>
      <c r="BM246" s="185" t="s">
        <v>880</v>
      </c>
    </row>
    <row r="247" spans="1:65" s="2" customFormat="1" ht="33" customHeight="1">
      <c r="A247" s="35"/>
      <c r="B247" s="36"/>
      <c r="C247" s="174" t="s">
        <v>454</v>
      </c>
      <c r="D247" s="174" t="s">
        <v>156</v>
      </c>
      <c r="E247" s="175" t="s">
        <v>455</v>
      </c>
      <c r="F247" s="176" t="s">
        <v>456</v>
      </c>
      <c r="G247" s="177" t="s">
        <v>211</v>
      </c>
      <c r="H247" s="178">
        <v>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1.2800000000000001E-3</v>
      </c>
      <c r="R247" s="183">
        <f>Q247*H247</f>
        <v>2.5600000000000002E-3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881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458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3" customFormat="1" ht="11.25">
      <c r="B249" s="192"/>
      <c r="C249" s="193"/>
      <c r="D249" s="194" t="s">
        <v>165</v>
      </c>
      <c r="E249" s="195" t="s">
        <v>19</v>
      </c>
      <c r="F249" s="196" t="s">
        <v>882</v>
      </c>
      <c r="G249" s="193"/>
      <c r="H249" s="197">
        <v>2</v>
      </c>
      <c r="I249" s="198"/>
      <c r="J249" s="193"/>
      <c r="K249" s="193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165</v>
      </c>
      <c r="AU249" s="203" t="s">
        <v>83</v>
      </c>
      <c r="AV249" s="13" t="s">
        <v>83</v>
      </c>
      <c r="AW249" s="13" t="s">
        <v>34</v>
      </c>
      <c r="AX249" s="13" t="s">
        <v>81</v>
      </c>
      <c r="AY249" s="203" t="s">
        <v>153</v>
      </c>
    </row>
    <row r="250" spans="1:65" s="2" customFormat="1" ht="24.2" customHeight="1">
      <c r="A250" s="35"/>
      <c r="B250" s="36"/>
      <c r="C250" s="174" t="s">
        <v>460</v>
      </c>
      <c r="D250" s="174" t="s">
        <v>156</v>
      </c>
      <c r="E250" s="175" t="s">
        <v>461</v>
      </c>
      <c r="F250" s="176" t="s">
        <v>462</v>
      </c>
      <c r="G250" s="177" t="s">
        <v>384</v>
      </c>
      <c r="H250" s="178">
        <v>2</v>
      </c>
      <c r="I250" s="179"/>
      <c r="J250" s="180">
        <f>ROUND(I250*H250,2)</f>
        <v>0</v>
      </c>
      <c r="K250" s="176" t="s">
        <v>160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1.8E-3</v>
      </c>
      <c r="R250" s="183">
        <f>Q250*H250</f>
        <v>3.5999999999999999E-3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883</v>
      </c>
    </row>
    <row r="251" spans="1:65" s="2" customFormat="1" ht="11.25">
      <c r="A251" s="35"/>
      <c r="B251" s="36"/>
      <c r="C251" s="37"/>
      <c r="D251" s="187" t="s">
        <v>163</v>
      </c>
      <c r="E251" s="37"/>
      <c r="F251" s="188" t="s">
        <v>464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83</v>
      </c>
    </row>
    <row r="252" spans="1:65" s="2" customFormat="1" ht="49.15" customHeight="1">
      <c r="A252" s="35"/>
      <c r="B252" s="36"/>
      <c r="C252" s="174" t="s">
        <v>465</v>
      </c>
      <c r="D252" s="174" t="s">
        <v>156</v>
      </c>
      <c r="E252" s="175" t="s">
        <v>758</v>
      </c>
      <c r="F252" s="176" t="s">
        <v>759</v>
      </c>
      <c r="G252" s="177" t="s">
        <v>249</v>
      </c>
      <c r="H252" s="178">
        <v>8.5999999999999993E-2</v>
      </c>
      <c r="I252" s="179"/>
      <c r="J252" s="180">
        <f>ROUND(I252*H252,2)</f>
        <v>0</v>
      </c>
      <c r="K252" s="176" t="s">
        <v>160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984</v>
      </c>
    </row>
    <row r="253" spans="1:65" s="2" customFormat="1" ht="11.25">
      <c r="A253" s="35"/>
      <c r="B253" s="36"/>
      <c r="C253" s="37"/>
      <c r="D253" s="187" t="s">
        <v>163</v>
      </c>
      <c r="E253" s="37"/>
      <c r="F253" s="188" t="s">
        <v>761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163</v>
      </c>
      <c r="AU253" s="18" t="s">
        <v>83</v>
      </c>
    </row>
    <row r="254" spans="1:65" s="12" customFormat="1" ht="22.9" customHeight="1">
      <c r="B254" s="158"/>
      <c r="C254" s="159"/>
      <c r="D254" s="160" t="s">
        <v>72</v>
      </c>
      <c r="E254" s="172" t="s">
        <v>470</v>
      </c>
      <c r="F254" s="172" t="s">
        <v>471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SUM(P255:P283)</f>
        <v>0</v>
      </c>
      <c r="Q254" s="166"/>
      <c r="R254" s="167">
        <f>SUM(R255:R283)</f>
        <v>1.8000000000000002E-3</v>
      </c>
      <c r="S254" s="166"/>
      <c r="T254" s="168">
        <f>SUM(T255:T283)</f>
        <v>8.3000000000000001E-3</v>
      </c>
      <c r="AR254" s="169" t="s">
        <v>83</v>
      </c>
      <c r="AT254" s="170" t="s">
        <v>72</v>
      </c>
      <c r="AU254" s="170" t="s">
        <v>81</v>
      </c>
      <c r="AY254" s="169" t="s">
        <v>153</v>
      </c>
      <c r="BK254" s="171">
        <f>SUM(BK255:BK283)</f>
        <v>0</v>
      </c>
    </row>
    <row r="255" spans="1:65" s="2" customFormat="1" ht="21.75" customHeight="1">
      <c r="A255" s="35"/>
      <c r="B255" s="36"/>
      <c r="C255" s="174" t="s">
        <v>472</v>
      </c>
      <c r="D255" s="174" t="s">
        <v>156</v>
      </c>
      <c r="E255" s="175" t="s">
        <v>473</v>
      </c>
      <c r="F255" s="176" t="s">
        <v>474</v>
      </c>
      <c r="G255" s="177" t="s">
        <v>211</v>
      </c>
      <c r="H255" s="178">
        <v>5</v>
      </c>
      <c r="I255" s="179"/>
      <c r="J255" s="180">
        <f>ROUND(I255*H255,2)</f>
        <v>0</v>
      </c>
      <c r="K255" s="176" t="s">
        <v>206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5.0000000000000002E-5</v>
      </c>
      <c r="T255" s="184">
        <f>S255*H255</f>
        <v>2.5000000000000001E-4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885</v>
      </c>
    </row>
    <row r="256" spans="1:65" s="13" customFormat="1" ht="11.25">
      <c r="B256" s="192"/>
      <c r="C256" s="193"/>
      <c r="D256" s="194" t="s">
        <v>165</v>
      </c>
      <c r="E256" s="195" t="s">
        <v>19</v>
      </c>
      <c r="F256" s="196" t="s">
        <v>886</v>
      </c>
      <c r="G256" s="193"/>
      <c r="H256" s="197">
        <v>2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165</v>
      </c>
      <c r="AU256" s="203" t="s">
        <v>83</v>
      </c>
      <c r="AV256" s="13" t="s">
        <v>83</v>
      </c>
      <c r="AW256" s="13" t="s">
        <v>34</v>
      </c>
      <c r="AX256" s="13" t="s">
        <v>73</v>
      </c>
      <c r="AY256" s="203" t="s">
        <v>153</v>
      </c>
    </row>
    <row r="257" spans="1:65" s="13" customFormat="1" ht="11.25">
      <c r="B257" s="192"/>
      <c r="C257" s="193"/>
      <c r="D257" s="194" t="s">
        <v>165</v>
      </c>
      <c r="E257" s="195" t="s">
        <v>19</v>
      </c>
      <c r="F257" s="196" t="s">
        <v>887</v>
      </c>
      <c r="G257" s="193"/>
      <c r="H257" s="197">
        <v>3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165</v>
      </c>
      <c r="AU257" s="203" t="s">
        <v>83</v>
      </c>
      <c r="AV257" s="13" t="s">
        <v>83</v>
      </c>
      <c r="AW257" s="13" t="s">
        <v>34</v>
      </c>
      <c r="AX257" s="13" t="s">
        <v>73</v>
      </c>
      <c r="AY257" s="203" t="s">
        <v>153</v>
      </c>
    </row>
    <row r="258" spans="1:65" s="14" customFormat="1" ht="11.25">
      <c r="B258" s="204"/>
      <c r="C258" s="205"/>
      <c r="D258" s="194" t="s">
        <v>165</v>
      </c>
      <c r="E258" s="206" t="s">
        <v>19</v>
      </c>
      <c r="F258" s="207" t="s">
        <v>184</v>
      </c>
      <c r="G258" s="205"/>
      <c r="H258" s="208">
        <v>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83</v>
      </c>
      <c r="AV258" s="14" t="s">
        <v>161</v>
      </c>
      <c r="AW258" s="14" t="s">
        <v>34</v>
      </c>
      <c r="AX258" s="14" t="s">
        <v>81</v>
      </c>
      <c r="AY258" s="214" t="s">
        <v>153</v>
      </c>
    </row>
    <row r="259" spans="1:65" s="2" customFormat="1" ht="24.2" customHeight="1">
      <c r="A259" s="35"/>
      <c r="B259" s="36"/>
      <c r="C259" s="174" t="s">
        <v>477</v>
      </c>
      <c r="D259" s="174" t="s">
        <v>156</v>
      </c>
      <c r="E259" s="175" t="s">
        <v>478</v>
      </c>
      <c r="F259" s="176" t="s">
        <v>479</v>
      </c>
      <c r="G259" s="177" t="s">
        <v>211</v>
      </c>
      <c r="H259" s="178">
        <v>1</v>
      </c>
      <c r="I259" s="179"/>
      <c r="J259" s="180">
        <f>ROUND(I259*H259,2)</f>
        <v>0</v>
      </c>
      <c r="K259" s="176" t="s">
        <v>206</v>
      </c>
      <c r="L259" s="40"/>
      <c r="M259" s="181" t="s">
        <v>19</v>
      </c>
      <c r="N259" s="182" t="s">
        <v>44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5.0000000000000002E-5</v>
      </c>
      <c r="T259" s="184">
        <f>S259*H259</f>
        <v>5.0000000000000002E-5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212</v>
      </c>
      <c r="AT259" s="185" t="s">
        <v>156</v>
      </c>
      <c r="AU259" s="185" t="s">
        <v>83</v>
      </c>
      <c r="AY259" s="18" t="s">
        <v>153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81</v>
      </c>
      <c r="BK259" s="186">
        <f>ROUND(I259*H259,2)</f>
        <v>0</v>
      </c>
      <c r="BL259" s="18" t="s">
        <v>212</v>
      </c>
      <c r="BM259" s="185" t="s">
        <v>888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889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37.9" customHeight="1">
      <c r="A261" s="35"/>
      <c r="B261" s="36"/>
      <c r="C261" s="174" t="s">
        <v>481</v>
      </c>
      <c r="D261" s="174" t="s">
        <v>156</v>
      </c>
      <c r="E261" s="175" t="s">
        <v>482</v>
      </c>
      <c r="F261" s="176" t="s">
        <v>483</v>
      </c>
      <c r="G261" s="177" t="s">
        <v>211</v>
      </c>
      <c r="H261" s="178">
        <v>4</v>
      </c>
      <c r="I261" s="179"/>
      <c r="J261" s="180">
        <f>ROUND(I261*H261,2)</f>
        <v>0</v>
      </c>
      <c r="K261" s="176" t="s">
        <v>160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2E-3</v>
      </c>
      <c r="T261" s="184">
        <f>S261*H261</f>
        <v>8.0000000000000002E-3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212</v>
      </c>
      <c r="AT261" s="185" t="s">
        <v>156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890</v>
      </c>
    </row>
    <row r="262" spans="1:65" s="2" customFormat="1" ht="11.25">
      <c r="A262" s="35"/>
      <c r="B262" s="36"/>
      <c r="C262" s="37"/>
      <c r="D262" s="187" t="s">
        <v>163</v>
      </c>
      <c r="E262" s="37"/>
      <c r="F262" s="188" t="s">
        <v>485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83</v>
      </c>
    </row>
    <row r="263" spans="1:65" s="13" customFormat="1" ht="11.25">
      <c r="B263" s="192"/>
      <c r="C263" s="193"/>
      <c r="D263" s="194" t="s">
        <v>165</v>
      </c>
      <c r="E263" s="195" t="s">
        <v>19</v>
      </c>
      <c r="F263" s="196" t="s">
        <v>891</v>
      </c>
      <c r="G263" s="193"/>
      <c r="H263" s="197">
        <v>4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165</v>
      </c>
      <c r="AU263" s="203" t="s">
        <v>83</v>
      </c>
      <c r="AV263" s="13" t="s">
        <v>83</v>
      </c>
      <c r="AW263" s="13" t="s">
        <v>34</v>
      </c>
      <c r="AX263" s="13" t="s">
        <v>81</v>
      </c>
      <c r="AY263" s="203" t="s">
        <v>153</v>
      </c>
    </row>
    <row r="264" spans="1:65" s="2" customFormat="1" ht="37.9" customHeight="1">
      <c r="A264" s="35"/>
      <c r="B264" s="36"/>
      <c r="C264" s="174" t="s">
        <v>486</v>
      </c>
      <c r="D264" s="174" t="s">
        <v>156</v>
      </c>
      <c r="E264" s="175" t="s">
        <v>487</v>
      </c>
      <c r="F264" s="176" t="s">
        <v>488</v>
      </c>
      <c r="G264" s="177" t="s">
        <v>211</v>
      </c>
      <c r="H264" s="178">
        <v>4</v>
      </c>
      <c r="I264" s="179"/>
      <c r="J264" s="180">
        <f>ROUND(I264*H264,2)</f>
        <v>0</v>
      </c>
      <c r="K264" s="176" t="s">
        <v>160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212</v>
      </c>
      <c r="AT264" s="185" t="s">
        <v>156</v>
      </c>
      <c r="AU264" s="185" t="s">
        <v>83</v>
      </c>
      <c r="AY264" s="18" t="s">
        <v>153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212</v>
      </c>
      <c r="BM264" s="185" t="s">
        <v>892</v>
      </c>
    </row>
    <row r="265" spans="1:65" s="2" customFormat="1" ht="11.25">
      <c r="A265" s="35"/>
      <c r="B265" s="36"/>
      <c r="C265" s="37"/>
      <c r="D265" s="187" t="s">
        <v>163</v>
      </c>
      <c r="E265" s="37"/>
      <c r="F265" s="188" t="s">
        <v>490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83</v>
      </c>
    </row>
    <row r="266" spans="1:65" s="13" customFormat="1" ht="11.25">
      <c r="B266" s="192"/>
      <c r="C266" s="193"/>
      <c r="D266" s="194" t="s">
        <v>165</v>
      </c>
      <c r="E266" s="195" t="s">
        <v>19</v>
      </c>
      <c r="F266" s="196" t="s">
        <v>891</v>
      </c>
      <c r="G266" s="193"/>
      <c r="H266" s="197">
        <v>4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165</v>
      </c>
      <c r="AU266" s="203" t="s">
        <v>83</v>
      </c>
      <c r="AV266" s="13" t="s">
        <v>83</v>
      </c>
      <c r="AW266" s="13" t="s">
        <v>34</v>
      </c>
      <c r="AX266" s="13" t="s">
        <v>81</v>
      </c>
      <c r="AY266" s="203" t="s">
        <v>153</v>
      </c>
    </row>
    <row r="267" spans="1:65" s="2" customFormat="1" ht="24.2" customHeight="1">
      <c r="A267" s="35"/>
      <c r="B267" s="36"/>
      <c r="C267" s="215" t="s">
        <v>491</v>
      </c>
      <c r="D267" s="215" t="s">
        <v>298</v>
      </c>
      <c r="E267" s="216" t="s">
        <v>492</v>
      </c>
      <c r="F267" s="217" t="s">
        <v>493</v>
      </c>
      <c r="G267" s="218" t="s">
        <v>211</v>
      </c>
      <c r="H267" s="219">
        <v>4</v>
      </c>
      <c r="I267" s="220"/>
      <c r="J267" s="221">
        <f>ROUND(I267*H267,2)</f>
        <v>0</v>
      </c>
      <c r="K267" s="217" t="s">
        <v>206</v>
      </c>
      <c r="L267" s="222"/>
      <c r="M267" s="223" t="s">
        <v>19</v>
      </c>
      <c r="N267" s="224" t="s">
        <v>44</v>
      </c>
      <c r="O267" s="65"/>
      <c r="P267" s="183">
        <f>O267*H267</f>
        <v>0</v>
      </c>
      <c r="Q267" s="183">
        <v>3.4000000000000002E-4</v>
      </c>
      <c r="R267" s="183">
        <f>Q267*H267</f>
        <v>1.3600000000000001E-3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302</v>
      </c>
      <c r="AT267" s="185" t="s">
        <v>298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893</v>
      </c>
    </row>
    <row r="268" spans="1:65" s="2" customFormat="1" ht="44.25" customHeight="1">
      <c r="A268" s="35"/>
      <c r="B268" s="36"/>
      <c r="C268" s="174" t="s">
        <v>495</v>
      </c>
      <c r="D268" s="174" t="s">
        <v>156</v>
      </c>
      <c r="E268" s="175" t="s">
        <v>496</v>
      </c>
      <c r="F268" s="176" t="s">
        <v>497</v>
      </c>
      <c r="G268" s="177" t="s">
        <v>211</v>
      </c>
      <c r="H268" s="178">
        <v>1</v>
      </c>
      <c r="I268" s="179"/>
      <c r="J268" s="180">
        <f>ROUND(I268*H268,2)</f>
        <v>0</v>
      </c>
      <c r="K268" s="176" t="s">
        <v>160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212</v>
      </c>
      <c r="AT268" s="185" t="s">
        <v>156</v>
      </c>
      <c r="AU268" s="185" t="s">
        <v>83</v>
      </c>
      <c r="AY268" s="18" t="s">
        <v>153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212</v>
      </c>
      <c r="BM268" s="185" t="s">
        <v>894</v>
      </c>
    </row>
    <row r="269" spans="1:65" s="2" customFormat="1" ht="11.25">
      <c r="A269" s="35"/>
      <c r="B269" s="36"/>
      <c r="C269" s="37"/>
      <c r="D269" s="187" t="s">
        <v>163</v>
      </c>
      <c r="E269" s="37"/>
      <c r="F269" s="188" t="s">
        <v>499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163</v>
      </c>
      <c r="AU269" s="18" t="s">
        <v>83</v>
      </c>
    </row>
    <row r="270" spans="1:65" s="13" customFormat="1" ht="11.25">
      <c r="B270" s="192"/>
      <c r="C270" s="193"/>
      <c r="D270" s="194" t="s">
        <v>165</v>
      </c>
      <c r="E270" s="195" t="s">
        <v>19</v>
      </c>
      <c r="F270" s="196" t="s">
        <v>895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165</v>
      </c>
      <c r="AU270" s="203" t="s">
        <v>83</v>
      </c>
      <c r="AV270" s="13" t="s">
        <v>83</v>
      </c>
      <c r="AW270" s="13" t="s">
        <v>34</v>
      </c>
      <c r="AX270" s="13" t="s">
        <v>81</v>
      </c>
      <c r="AY270" s="203" t="s">
        <v>153</v>
      </c>
    </row>
    <row r="271" spans="1:65" s="2" customFormat="1" ht="24.2" customHeight="1">
      <c r="A271" s="35"/>
      <c r="B271" s="36"/>
      <c r="C271" s="215" t="s">
        <v>501</v>
      </c>
      <c r="D271" s="215" t="s">
        <v>298</v>
      </c>
      <c r="E271" s="216" t="s">
        <v>502</v>
      </c>
      <c r="F271" s="217" t="s">
        <v>503</v>
      </c>
      <c r="G271" s="218" t="s">
        <v>211</v>
      </c>
      <c r="H271" s="219">
        <v>1</v>
      </c>
      <c r="I271" s="220"/>
      <c r="J271" s="221">
        <f>ROUND(I271*H271,2)</f>
        <v>0</v>
      </c>
      <c r="K271" s="217" t="s">
        <v>160</v>
      </c>
      <c r="L271" s="222"/>
      <c r="M271" s="223" t="s">
        <v>19</v>
      </c>
      <c r="N271" s="224" t="s">
        <v>44</v>
      </c>
      <c r="O271" s="65"/>
      <c r="P271" s="183">
        <f>O271*H271</f>
        <v>0</v>
      </c>
      <c r="Q271" s="183">
        <v>9.0000000000000006E-5</v>
      </c>
      <c r="R271" s="183">
        <f>Q271*H271</f>
        <v>9.0000000000000006E-5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302</v>
      </c>
      <c r="AT271" s="185" t="s">
        <v>298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896</v>
      </c>
    </row>
    <row r="272" spans="1:65" s="2" customFormat="1" ht="49.15" customHeight="1">
      <c r="A272" s="35"/>
      <c r="B272" s="36"/>
      <c r="C272" s="174" t="s">
        <v>505</v>
      </c>
      <c r="D272" s="174" t="s">
        <v>156</v>
      </c>
      <c r="E272" s="175" t="s">
        <v>506</v>
      </c>
      <c r="F272" s="176" t="s">
        <v>507</v>
      </c>
      <c r="G272" s="177" t="s">
        <v>211</v>
      </c>
      <c r="H272" s="178">
        <v>3</v>
      </c>
      <c r="I272" s="179"/>
      <c r="J272" s="180">
        <f>ROUND(I272*H272,2)</f>
        <v>0</v>
      </c>
      <c r="K272" s="176" t="s">
        <v>160</v>
      </c>
      <c r="L272" s="40"/>
      <c r="M272" s="181" t="s">
        <v>19</v>
      </c>
      <c r="N272" s="182" t="s">
        <v>44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212</v>
      </c>
      <c r="AT272" s="185" t="s">
        <v>156</v>
      </c>
      <c r="AU272" s="185" t="s">
        <v>83</v>
      </c>
      <c r="AY272" s="18" t="s">
        <v>153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81</v>
      </c>
      <c r="BK272" s="186">
        <f>ROUND(I272*H272,2)</f>
        <v>0</v>
      </c>
      <c r="BL272" s="18" t="s">
        <v>212</v>
      </c>
      <c r="BM272" s="185" t="s">
        <v>897</v>
      </c>
    </row>
    <row r="273" spans="1:65" s="2" customFormat="1" ht="11.25">
      <c r="A273" s="35"/>
      <c r="B273" s="36"/>
      <c r="C273" s="37"/>
      <c r="D273" s="187" t="s">
        <v>163</v>
      </c>
      <c r="E273" s="37"/>
      <c r="F273" s="188" t="s">
        <v>509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163</v>
      </c>
      <c r="AU273" s="18" t="s">
        <v>83</v>
      </c>
    </row>
    <row r="274" spans="1:65" s="13" customFormat="1" ht="22.5">
      <c r="B274" s="192"/>
      <c r="C274" s="193"/>
      <c r="D274" s="194" t="s">
        <v>165</v>
      </c>
      <c r="E274" s="195" t="s">
        <v>19</v>
      </c>
      <c r="F274" s="196" t="s">
        <v>898</v>
      </c>
      <c r="G274" s="193"/>
      <c r="H274" s="197">
        <v>3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165</v>
      </c>
      <c r="AU274" s="203" t="s">
        <v>83</v>
      </c>
      <c r="AV274" s="13" t="s">
        <v>83</v>
      </c>
      <c r="AW274" s="13" t="s">
        <v>34</v>
      </c>
      <c r="AX274" s="13" t="s">
        <v>81</v>
      </c>
      <c r="AY274" s="203" t="s">
        <v>153</v>
      </c>
    </row>
    <row r="275" spans="1:65" s="2" customFormat="1" ht="24.2" customHeight="1">
      <c r="A275" s="35"/>
      <c r="B275" s="36"/>
      <c r="C275" s="215" t="s">
        <v>511</v>
      </c>
      <c r="D275" s="215" t="s">
        <v>298</v>
      </c>
      <c r="E275" s="216" t="s">
        <v>512</v>
      </c>
      <c r="F275" s="217" t="s">
        <v>513</v>
      </c>
      <c r="G275" s="218" t="s">
        <v>211</v>
      </c>
      <c r="H275" s="219">
        <v>2</v>
      </c>
      <c r="I275" s="220"/>
      <c r="J275" s="221">
        <f>ROUND(I275*H275,2)</f>
        <v>0</v>
      </c>
      <c r="K275" s="217" t="s">
        <v>160</v>
      </c>
      <c r="L275" s="222"/>
      <c r="M275" s="223" t="s">
        <v>19</v>
      </c>
      <c r="N275" s="224" t="s">
        <v>44</v>
      </c>
      <c r="O275" s="65"/>
      <c r="P275" s="183">
        <f>O275*H275</f>
        <v>0</v>
      </c>
      <c r="Q275" s="183">
        <v>8.0000000000000007E-5</v>
      </c>
      <c r="R275" s="183">
        <f>Q275*H275</f>
        <v>1.6000000000000001E-4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302</v>
      </c>
      <c r="AT275" s="185" t="s">
        <v>298</v>
      </c>
      <c r="AU275" s="185" t="s">
        <v>83</v>
      </c>
      <c r="AY275" s="18" t="s">
        <v>153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81</v>
      </c>
      <c r="BK275" s="186">
        <f>ROUND(I275*H275,2)</f>
        <v>0</v>
      </c>
      <c r="BL275" s="18" t="s">
        <v>212</v>
      </c>
      <c r="BM275" s="185" t="s">
        <v>899</v>
      </c>
    </row>
    <row r="276" spans="1:65" s="2" customFormat="1" ht="24.2" customHeight="1">
      <c r="A276" s="35"/>
      <c r="B276" s="36"/>
      <c r="C276" s="215" t="s">
        <v>515</v>
      </c>
      <c r="D276" s="215" t="s">
        <v>298</v>
      </c>
      <c r="E276" s="216" t="s">
        <v>900</v>
      </c>
      <c r="F276" s="217" t="s">
        <v>901</v>
      </c>
      <c r="G276" s="218" t="s">
        <v>211</v>
      </c>
      <c r="H276" s="219">
        <v>1</v>
      </c>
      <c r="I276" s="220"/>
      <c r="J276" s="221">
        <f>ROUND(I276*H276,2)</f>
        <v>0</v>
      </c>
      <c r="K276" s="217" t="s">
        <v>160</v>
      </c>
      <c r="L276" s="222"/>
      <c r="M276" s="223" t="s">
        <v>19</v>
      </c>
      <c r="N276" s="224" t="s">
        <v>44</v>
      </c>
      <c r="O276" s="65"/>
      <c r="P276" s="183">
        <f>O276*H276</f>
        <v>0</v>
      </c>
      <c r="Q276" s="183">
        <v>8.0000000000000007E-5</v>
      </c>
      <c r="R276" s="183">
        <f>Q276*H276</f>
        <v>8.0000000000000007E-5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302</v>
      </c>
      <c r="AT276" s="185" t="s">
        <v>298</v>
      </c>
      <c r="AU276" s="185" t="s">
        <v>83</v>
      </c>
      <c r="AY276" s="18" t="s">
        <v>153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81</v>
      </c>
      <c r="BK276" s="186">
        <f>ROUND(I276*H276,2)</f>
        <v>0</v>
      </c>
      <c r="BL276" s="18" t="s">
        <v>212</v>
      </c>
      <c r="BM276" s="185" t="s">
        <v>902</v>
      </c>
    </row>
    <row r="277" spans="1:65" s="2" customFormat="1" ht="16.5" customHeight="1">
      <c r="A277" s="35"/>
      <c r="B277" s="36"/>
      <c r="C277" s="215" t="s">
        <v>519</v>
      </c>
      <c r="D277" s="215" t="s">
        <v>298</v>
      </c>
      <c r="E277" s="216" t="s">
        <v>516</v>
      </c>
      <c r="F277" s="217" t="s">
        <v>517</v>
      </c>
      <c r="G277" s="218" t="s">
        <v>211</v>
      </c>
      <c r="H277" s="219">
        <v>3</v>
      </c>
      <c r="I277" s="220"/>
      <c r="J277" s="221">
        <f>ROUND(I277*H277,2)</f>
        <v>0</v>
      </c>
      <c r="K277" s="217" t="s">
        <v>160</v>
      </c>
      <c r="L277" s="222"/>
      <c r="M277" s="223" t="s">
        <v>19</v>
      </c>
      <c r="N277" s="224" t="s">
        <v>44</v>
      </c>
      <c r="O277" s="65"/>
      <c r="P277" s="183">
        <f>O277*H277</f>
        <v>0</v>
      </c>
      <c r="Q277" s="183">
        <v>1.0000000000000001E-5</v>
      </c>
      <c r="R277" s="183">
        <f>Q277*H277</f>
        <v>3.0000000000000004E-5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302</v>
      </c>
      <c r="AT277" s="185" t="s">
        <v>298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903</v>
      </c>
    </row>
    <row r="278" spans="1:65" s="2" customFormat="1" ht="49.15" customHeight="1">
      <c r="A278" s="35"/>
      <c r="B278" s="36"/>
      <c r="C278" s="174" t="s">
        <v>525</v>
      </c>
      <c r="D278" s="174" t="s">
        <v>156</v>
      </c>
      <c r="E278" s="175" t="s">
        <v>520</v>
      </c>
      <c r="F278" s="176" t="s">
        <v>521</v>
      </c>
      <c r="G278" s="177" t="s">
        <v>211</v>
      </c>
      <c r="H278" s="178">
        <v>2</v>
      </c>
      <c r="I278" s="179"/>
      <c r="J278" s="180">
        <f>ROUND(I278*H278,2)</f>
        <v>0</v>
      </c>
      <c r="K278" s="176" t="s">
        <v>160</v>
      </c>
      <c r="L278" s="40"/>
      <c r="M278" s="181" t="s">
        <v>19</v>
      </c>
      <c r="N278" s="182" t="s">
        <v>44</v>
      </c>
      <c r="O278" s="65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212</v>
      </c>
      <c r="AT278" s="185" t="s">
        <v>156</v>
      </c>
      <c r="AU278" s="185" t="s">
        <v>83</v>
      </c>
      <c r="AY278" s="18" t="s">
        <v>153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81</v>
      </c>
      <c r="BK278" s="186">
        <f>ROUND(I278*H278,2)</f>
        <v>0</v>
      </c>
      <c r="BL278" s="18" t="s">
        <v>212</v>
      </c>
      <c r="BM278" s="185" t="s">
        <v>904</v>
      </c>
    </row>
    <row r="279" spans="1:65" s="2" customFormat="1" ht="11.25">
      <c r="A279" s="35"/>
      <c r="B279" s="36"/>
      <c r="C279" s="37"/>
      <c r="D279" s="187" t="s">
        <v>163</v>
      </c>
      <c r="E279" s="37"/>
      <c r="F279" s="188" t="s">
        <v>523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163</v>
      </c>
      <c r="AU279" s="18" t="s">
        <v>83</v>
      </c>
    </row>
    <row r="280" spans="1:65" s="13" customFormat="1" ht="11.25">
      <c r="B280" s="192"/>
      <c r="C280" s="193"/>
      <c r="D280" s="194" t="s">
        <v>165</v>
      </c>
      <c r="E280" s="195" t="s">
        <v>19</v>
      </c>
      <c r="F280" s="196" t="s">
        <v>524</v>
      </c>
      <c r="G280" s="193"/>
      <c r="H280" s="197">
        <v>2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165</v>
      </c>
      <c r="AU280" s="203" t="s">
        <v>83</v>
      </c>
      <c r="AV280" s="13" t="s">
        <v>83</v>
      </c>
      <c r="AW280" s="13" t="s">
        <v>34</v>
      </c>
      <c r="AX280" s="13" t="s">
        <v>81</v>
      </c>
      <c r="AY280" s="203" t="s">
        <v>153</v>
      </c>
    </row>
    <row r="281" spans="1:65" s="2" customFormat="1" ht="24.2" customHeight="1">
      <c r="A281" s="35"/>
      <c r="B281" s="36"/>
      <c r="C281" s="215" t="s">
        <v>529</v>
      </c>
      <c r="D281" s="215" t="s">
        <v>298</v>
      </c>
      <c r="E281" s="216" t="s">
        <v>526</v>
      </c>
      <c r="F281" s="217" t="s">
        <v>527</v>
      </c>
      <c r="G281" s="218" t="s">
        <v>211</v>
      </c>
      <c r="H281" s="219">
        <v>2</v>
      </c>
      <c r="I281" s="220"/>
      <c r="J281" s="221">
        <f>ROUND(I281*H281,2)</f>
        <v>0</v>
      </c>
      <c r="K281" s="217" t="s">
        <v>160</v>
      </c>
      <c r="L281" s="222"/>
      <c r="M281" s="223" t="s">
        <v>19</v>
      </c>
      <c r="N281" s="224" t="s">
        <v>44</v>
      </c>
      <c r="O281" s="65"/>
      <c r="P281" s="183">
        <f>O281*H281</f>
        <v>0</v>
      </c>
      <c r="Q281" s="183">
        <v>4.0000000000000003E-5</v>
      </c>
      <c r="R281" s="183">
        <f>Q281*H281</f>
        <v>8.0000000000000007E-5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302</v>
      </c>
      <c r="AT281" s="185" t="s">
        <v>298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905</v>
      </c>
    </row>
    <row r="282" spans="1:65" s="2" customFormat="1" ht="49.15" customHeight="1">
      <c r="A282" s="35"/>
      <c r="B282" s="36"/>
      <c r="C282" s="174" t="s">
        <v>536</v>
      </c>
      <c r="D282" s="174" t="s">
        <v>156</v>
      </c>
      <c r="E282" s="175" t="s">
        <v>762</v>
      </c>
      <c r="F282" s="176" t="s">
        <v>763</v>
      </c>
      <c r="G282" s="177" t="s">
        <v>249</v>
      </c>
      <c r="H282" s="178">
        <v>2E-3</v>
      </c>
      <c r="I282" s="179"/>
      <c r="J282" s="180">
        <f>ROUND(I282*H282,2)</f>
        <v>0</v>
      </c>
      <c r="K282" s="176" t="s">
        <v>160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212</v>
      </c>
      <c r="AT282" s="185" t="s">
        <v>156</v>
      </c>
      <c r="AU282" s="185" t="s">
        <v>83</v>
      </c>
      <c r="AY282" s="18" t="s">
        <v>153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212</v>
      </c>
      <c r="BM282" s="185" t="s">
        <v>985</v>
      </c>
    </row>
    <row r="283" spans="1:65" s="2" customFormat="1" ht="11.25">
      <c r="A283" s="35"/>
      <c r="B283" s="36"/>
      <c r="C283" s="37"/>
      <c r="D283" s="187" t="s">
        <v>163</v>
      </c>
      <c r="E283" s="37"/>
      <c r="F283" s="188" t="s">
        <v>765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163</v>
      </c>
      <c r="AU283" s="18" t="s">
        <v>83</v>
      </c>
    </row>
    <row r="284" spans="1:65" s="12" customFormat="1" ht="22.9" customHeight="1">
      <c r="B284" s="158"/>
      <c r="C284" s="159"/>
      <c r="D284" s="160" t="s">
        <v>72</v>
      </c>
      <c r="E284" s="172" t="s">
        <v>534</v>
      </c>
      <c r="F284" s="172" t="s">
        <v>535</v>
      </c>
      <c r="G284" s="159"/>
      <c r="H284" s="159"/>
      <c r="I284" s="162"/>
      <c r="J284" s="173">
        <f>BK284</f>
        <v>0</v>
      </c>
      <c r="K284" s="159"/>
      <c r="L284" s="164"/>
      <c r="M284" s="165"/>
      <c r="N284" s="166"/>
      <c r="O284" s="166"/>
      <c r="P284" s="167">
        <f>SUM(P285:P293)</f>
        <v>0</v>
      </c>
      <c r="Q284" s="166"/>
      <c r="R284" s="167">
        <f>SUM(R285:R293)</f>
        <v>5.9999999999999995E-4</v>
      </c>
      <c r="S284" s="166"/>
      <c r="T284" s="168">
        <f>SUM(T285:T293)</f>
        <v>4.0000000000000002E-4</v>
      </c>
      <c r="AR284" s="169" t="s">
        <v>83</v>
      </c>
      <c r="AT284" s="170" t="s">
        <v>72</v>
      </c>
      <c r="AU284" s="170" t="s">
        <v>81</v>
      </c>
      <c r="AY284" s="169" t="s">
        <v>153</v>
      </c>
      <c r="BK284" s="171">
        <f>SUM(BK285:BK293)</f>
        <v>0</v>
      </c>
    </row>
    <row r="285" spans="1:65" s="2" customFormat="1" ht="24.2" customHeight="1">
      <c r="A285" s="35"/>
      <c r="B285" s="36"/>
      <c r="C285" s="174" t="s">
        <v>542</v>
      </c>
      <c r="D285" s="174" t="s">
        <v>156</v>
      </c>
      <c r="E285" s="175" t="s">
        <v>537</v>
      </c>
      <c r="F285" s="176" t="s">
        <v>538</v>
      </c>
      <c r="G285" s="177" t="s">
        <v>211</v>
      </c>
      <c r="H285" s="178">
        <v>2</v>
      </c>
      <c r="I285" s="179"/>
      <c r="J285" s="180">
        <f>ROUND(I285*H285,2)</f>
        <v>0</v>
      </c>
      <c r="K285" s="176" t="s">
        <v>160</v>
      </c>
      <c r="L285" s="40"/>
      <c r="M285" s="181" t="s">
        <v>19</v>
      </c>
      <c r="N285" s="182" t="s">
        <v>44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2.0000000000000001E-4</v>
      </c>
      <c r="T285" s="184">
        <f>S285*H285</f>
        <v>4.0000000000000002E-4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212</v>
      </c>
      <c r="AT285" s="185" t="s">
        <v>156</v>
      </c>
      <c r="AU285" s="185" t="s">
        <v>83</v>
      </c>
      <c r="AY285" s="18" t="s">
        <v>153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81</v>
      </c>
      <c r="BK285" s="186">
        <f>ROUND(I285*H285,2)</f>
        <v>0</v>
      </c>
      <c r="BL285" s="18" t="s">
        <v>212</v>
      </c>
      <c r="BM285" s="185" t="s">
        <v>907</v>
      </c>
    </row>
    <row r="286" spans="1:65" s="2" customFormat="1" ht="11.25">
      <c r="A286" s="35"/>
      <c r="B286" s="36"/>
      <c r="C286" s="37"/>
      <c r="D286" s="187" t="s">
        <v>163</v>
      </c>
      <c r="E286" s="37"/>
      <c r="F286" s="188" t="s">
        <v>540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83</v>
      </c>
    </row>
    <row r="287" spans="1:65" s="13" customFormat="1" ht="11.25">
      <c r="B287" s="192"/>
      <c r="C287" s="193"/>
      <c r="D287" s="194" t="s">
        <v>165</v>
      </c>
      <c r="E287" s="195" t="s">
        <v>19</v>
      </c>
      <c r="F287" s="196" t="s">
        <v>563</v>
      </c>
      <c r="G287" s="193"/>
      <c r="H287" s="197">
        <v>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165</v>
      </c>
      <c r="AU287" s="203" t="s">
        <v>83</v>
      </c>
      <c r="AV287" s="13" t="s">
        <v>83</v>
      </c>
      <c r="AW287" s="13" t="s">
        <v>34</v>
      </c>
      <c r="AX287" s="13" t="s">
        <v>81</v>
      </c>
      <c r="AY287" s="203" t="s">
        <v>153</v>
      </c>
    </row>
    <row r="288" spans="1:65" s="2" customFormat="1" ht="24.2" customHeight="1">
      <c r="A288" s="35"/>
      <c r="B288" s="36"/>
      <c r="C288" s="174" t="s">
        <v>547</v>
      </c>
      <c r="D288" s="174" t="s">
        <v>156</v>
      </c>
      <c r="E288" s="175" t="s">
        <v>543</v>
      </c>
      <c r="F288" s="176" t="s">
        <v>544</v>
      </c>
      <c r="G288" s="177" t="s">
        <v>211</v>
      </c>
      <c r="H288" s="178">
        <v>2</v>
      </c>
      <c r="I288" s="179"/>
      <c r="J288" s="180">
        <f>ROUND(I288*H288,2)</f>
        <v>0</v>
      </c>
      <c r="K288" s="176" t="s">
        <v>160</v>
      </c>
      <c r="L288" s="40"/>
      <c r="M288" s="181" t="s">
        <v>19</v>
      </c>
      <c r="N288" s="182" t="s">
        <v>44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212</v>
      </c>
      <c r="AT288" s="185" t="s">
        <v>156</v>
      </c>
      <c r="AU288" s="185" t="s">
        <v>83</v>
      </c>
      <c r="AY288" s="18" t="s">
        <v>153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81</v>
      </c>
      <c r="BK288" s="186">
        <f>ROUND(I288*H288,2)</f>
        <v>0</v>
      </c>
      <c r="BL288" s="18" t="s">
        <v>212</v>
      </c>
      <c r="BM288" s="185" t="s">
        <v>908</v>
      </c>
    </row>
    <row r="289" spans="1:65" s="2" customFormat="1" ht="11.25">
      <c r="A289" s="35"/>
      <c r="B289" s="36"/>
      <c r="C289" s="37"/>
      <c r="D289" s="187" t="s">
        <v>163</v>
      </c>
      <c r="E289" s="37"/>
      <c r="F289" s="188" t="s">
        <v>546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83</v>
      </c>
    </row>
    <row r="290" spans="1:65" s="13" customFormat="1" ht="11.25">
      <c r="B290" s="192"/>
      <c r="C290" s="193"/>
      <c r="D290" s="194" t="s">
        <v>165</v>
      </c>
      <c r="E290" s="195" t="s">
        <v>19</v>
      </c>
      <c r="F290" s="196" t="s">
        <v>563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165</v>
      </c>
      <c r="AU290" s="203" t="s">
        <v>83</v>
      </c>
      <c r="AV290" s="13" t="s">
        <v>83</v>
      </c>
      <c r="AW290" s="13" t="s">
        <v>34</v>
      </c>
      <c r="AX290" s="13" t="s">
        <v>81</v>
      </c>
      <c r="AY290" s="203" t="s">
        <v>153</v>
      </c>
    </row>
    <row r="291" spans="1:65" s="2" customFormat="1" ht="24.2" customHeight="1">
      <c r="A291" s="35"/>
      <c r="B291" s="36"/>
      <c r="C291" s="215" t="s">
        <v>551</v>
      </c>
      <c r="D291" s="215" t="s">
        <v>298</v>
      </c>
      <c r="E291" s="216" t="s">
        <v>548</v>
      </c>
      <c r="F291" s="217" t="s">
        <v>549</v>
      </c>
      <c r="G291" s="218" t="s">
        <v>211</v>
      </c>
      <c r="H291" s="219">
        <v>2</v>
      </c>
      <c r="I291" s="220"/>
      <c r="J291" s="221">
        <f>ROUND(I291*H291,2)</f>
        <v>0</v>
      </c>
      <c r="K291" s="217" t="s">
        <v>160</v>
      </c>
      <c r="L291" s="222"/>
      <c r="M291" s="223" t="s">
        <v>19</v>
      </c>
      <c r="N291" s="224" t="s">
        <v>44</v>
      </c>
      <c r="O291" s="65"/>
      <c r="P291" s="183">
        <f>O291*H291</f>
        <v>0</v>
      </c>
      <c r="Q291" s="183">
        <v>2.9999999999999997E-4</v>
      </c>
      <c r="R291" s="183">
        <f>Q291*H291</f>
        <v>5.9999999999999995E-4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302</v>
      </c>
      <c r="AT291" s="185" t="s">
        <v>298</v>
      </c>
      <c r="AU291" s="185" t="s">
        <v>83</v>
      </c>
      <c r="AY291" s="18" t="s">
        <v>153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212</v>
      </c>
      <c r="BM291" s="185" t="s">
        <v>909</v>
      </c>
    </row>
    <row r="292" spans="1:65" s="2" customFormat="1" ht="49.15" customHeight="1">
      <c r="A292" s="35"/>
      <c r="B292" s="36"/>
      <c r="C292" s="174" t="s">
        <v>558</v>
      </c>
      <c r="D292" s="174" t="s">
        <v>156</v>
      </c>
      <c r="E292" s="175" t="s">
        <v>766</v>
      </c>
      <c r="F292" s="176" t="s">
        <v>767</v>
      </c>
      <c r="G292" s="177" t="s">
        <v>249</v>
      </c>
      <c r="H292" s="178">
        <v>1E-3</v>
      </c>
      <c r="I292" s="179"/>
      <c r="J292" s="180">
        <f>ROUND(I292*H292,2)</f>
        <v>0</v>
      </c>
      <c r="K292" s="176" t="s">
        <v>160</v>
      </c>
      <c r="L292" s="40"/>
      <c r="M292" s="181" t="s">
        <v>19</v>
      </c>
      <c r="N292" s="182" t="s">
        <v>44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212</v>
      </c>
      <c r="AT292" s="185" t="s">
        <v>156</v>
      </c>
      <c r="AU292" s="185" t="s">
        <v>83</v>
      </c>
      <c r="AY292" s="18" t="s">
        <v>153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81</v>
      </c>
      <c r="BK292" s="186">
        <f>ROUND(I292*H292,2)</f>
        <v>0</v>
      </c>
      <c r="BL292" s="18" t="s">
        <v>212</v>
      </c>
      <c r="BM292" s="185" t="s">
        <v>986</v>
      </c>
    </row>
    <row r="293" spans="1:65" s="2" customFormat="1" ht="11.25">
      <c r="A293" s="35"/>
      <c r="B293" s="36"/>
      <c r="C293" s="37"/>
      <c r="D293" s="187" t="s">
        <v>163</v>
      </c>
      <c r="E293" s="37"/>
      <c r="F293" s="188" t="s">
        <v>769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83</v>
      </c>
    </row>
    <row r="294" spans="1:65" s="12" customFormat="1" ht="22.9" customHeight="1">
      <c r="B294" s="158"/>
      <c r="C294" s="159"/>
      <c r="D294" s="160" t="s">
        <v>72</v>
      </c>
      <c r="E294" s="172" t="s">
        <v>911</v>
      </c>
      <c r="F294" s="172" t="s">
        <v>912</v>
      </c>
      <c r="G294" s="159"/>
      <c r="H294" s="159"/>
      <c r="I294" s="162"/>
      <c r="J294" s="173">
        <f>BK294</f>
        <v>0</v>
      </c>
      <c r="K294" s="159"/>
      <c r="L294" s="164"/>
      <c r="M294" s="165"/>
      <c r="N294" s="166"/>
      <c r="O294" s="166"/>
      <c r="P294" s="167">
        <f>SUM(P295:P299)</f>
        <v>0</v>
      </c>
      <c r="Q294" s="166"/>
      <c r="R294" s="167">
        <f>SUM(R295:R299)</f>
        <v>1.4858399999999999E-2</v>
      </c>
      <c r="S294" s="166"/>
      <c r="T294" s="168">
        <f>SUM(T295:T299)</f>
        <v>0</v>
      </c>
      <c r="AR294" s="169" t="s">
        <v>83</v>
      </c>
      <c r="AT294" s="170" t="s">
        <v>72</v>
      </c>
      <c r="AU294" s="170" t="s">
        <v>81</v>
      </c>
      <c r="AY294" s="169" t="s">
        <v>153</v>
      </c>
      <c r="BK294" s="171">
        <f>SUM(BK295:BK299)</f>
        <v>0</v>
      </c>
    </row>
    <row r="295" spans="1:65" s="2" customFormat="1" ht="49.15" customHeight="1">
      <c r="A295" s="35"/>
      <c r="B295" s="36"/>
      <c r="C295" s="174" t="s">
        <v>564</v>
      </c>
      <c r="D295" s="174" t="s">
        <v>156</v>
      </c>
      <c r="E295" s="175" t="s">
        <v>913</v>
      </c>
      <c r="F295" s="176" t="s">
        <v>914</v>
      </c>
      <c r="G295" s="177" t="s">
        <v>205</v>
      </c>
      <c r="H295" s="178">
        <v>1.64</v>
      </c>
      <c r="I295" s="179"/>
      <c r="J295" s="180">
        <f>ROUND(I295*H295,2)</f>
        <v>0</v>
      </c>
      <c r="K295" s="176" t="s">
        <v>160</v>
      </c>
      <c r="L295" s="40"/>
      <c r="M295" s="181" t="s">
        <v>19</v>
      </c>
      <c r="N295" s="182" t="s">
        <v>44</v>
      </c>
      <c r="O295" s="65"/>
      <c r="P295" s="183">
        <f>O295*H295</f>
        <v>0</v>
      </c>
      <c r="Q295" s="183">
        <v>9.0600000000000003E-3</v>
      </c>
      <c r="R295" s="183">
        <f>Q295*H295</f>
        <v>1.4858399999999999E-2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212</v>
      </c>
      <c r="AT295" s="185" t="s">
        <v>156</v>
      </c>
      <c r="AU295" s="185" t="s">
        <v>83</v>
      </c>
      <c r="AY295" s="18" t="s">
        <v>153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212</v>
      </c>
      <c r="BM295" s="185" t="s">
        <v>915</v>
      </c>
    </row>
    <row r="296" spans="1:65" s="2" customFormat="1" ht="11.25">
      <c r="A296" s="35"/>
      <c r="B296" s="36"/>
      <c r="C296" s="37"/>
      <c r="D296" s="187" t="s">
        <v>163</v>
      </c>
      <c r="E296" s="37"/>
      <c r="F296" s="188" t="s">
        <v>916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83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917</v>
      </c>
      <c r="G297" s="193"/>
      <c r="H297" s="197">
        <v>1.64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76.349999999999994" customHeight="1">
      <c r="A298" s="35"/>
      <c r="B298" s="36"/>
      <c r="C298" s="174" t="s">
        <v>570</v>
      </c>
      <c r="D298" s="174" t="s">
        <v>156</v>
      </c>
      <c r="E298" s="175" t="s">
        <v>918</v>
      </c>
      <c r="F298" s="176" t="s">
        <v>919</v>
      </c>
      <c r="G298" s="177" t="s">
        <v>249</v>
      </c>
      <c r="H298" s="178">
        <v>1.4999999999999999E-2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987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921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556</v>
      </c>
      <c r="F300" s="172" t="s">
        <v>557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SUM(P301:P317)</f>
        <v>0</v>
      </c>
      <c r="Q300" s="166"/>
      <c r="R300" s="167">
        <f>SUM(R301:R317)</f>
        <v>4.7530039999999996E-2</v>
      </c>
      <c r="S300" s="166"/>
      <c r="T300" s="168">
        <f>SUM(T301:T317)</f>
        <v>0.05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SUM(BK301:BK317)</f>
        <v>0</v>
      </c>
    </row>
    <row r="301" spans="1:65" s="2" customFormat="1" ht="24.2" customHeight="1">
      <c r="A301" s="35"/>
      <c r="B301" s="36"/>
      <c r="C301" s="174" t="s">
        <v>576</v>
      </c>
      <c r="D301" s="174" t="s">
        <v>156</v>
      </c>
      <c r="E301" s="175" t="s">
        <v>559</v>
      </c>
      <c r="F301" s="176" t="s">
        <v>560</v>
      </c>
      <c r="G301" s="177" t="s">
        <v>211</v>
      </c>
      <c r="H301" s="178">
        <v>2</v>
      </c>
      <c r="I301" s="179"/>
      <c r="J301" s="180">
        <f>ROUND(I301*H301,2)</f>
        <v>0</v>
      </c>
      <c r="K301" s="176" t="s">
        <v>160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1E-3</v>
      </c>
      <c r="T301" s="184">
        <f>S301*H301</f>
        <v>2E-3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922</v>
      </c>
    </row>
    <row r="302" spans="1:65" s="2" customFormat="1" ht="11.25">
      <c r="A302" s="35"/>
      <c r="B302" s="36"/>
      <c r="C302" s="37"/>
      <c r="D302" s="187" t="s">
        <v>163</v>
      </c>
      <c r="E302" s="37"/>
      <c r="F302" s="188" t="s">
        <v>562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83</v>
      </c>
    </row>
    <row r="303" spans="1:65" s="13" customFormat="1" ht="11.25">
      <c r="B303" s="192"/>
      <c r="C303" s="193"/>
      <c r="D303" s="194" t="s">
        <v>165</v>
      </c>
      <c r="E303" s="195" t="s">
        <v>19</v>
      </c>
      <c r="F303" s="196" t="s">
        <v>563</v>
      </c>
      <c r="G303" s="193"/>
      <c r="H303" s="197">
        <v>2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165</v>
      </c>
      <c r="AU303" s="203" t="s">
        <v>83</v>
      </c>
      <c r="AV303" s="13" t="s">
        <v>83</v>
      </c>
      <c r="AW303" s="13" t="s">
        <v>34</v>
      </c>
      <c r="AX303" s="13" t="s">
        <v>81</v>
      </c>
      <c r="AY303" s="203" t="s">
        <v>153</v>
      </c>
    </row>
    <row r="304" spans="1:65" s="2" customFormat="1" ht="24.2" customHeight="1">
      <c r="A304" s="35"/>
      <c r="B304" s="36"/>
      <c r="C304" s="174" t="s">
        <v>581</v>
      </c>
      <c r="D304" s="174" t="s">
        <v>156</v>
      </c>
      <c r="E304" s="175" t="s">
        <v>565</v>
      </c>
      <c r="F304" s="176" t="s">
        <v>566</v>
      </c>
      <c r="G304" s="177" t="s">
        <v>211</v>
      </c>
      <c r="H304" s="178">
        <v>2</v>
      </c>
      <c r="I304" s="179"/>
      <c r="J304" s="180">
        <f>ROUND(I304*H304,2)</f>
        <v>0</v>
      </c>
      <c r="K304" s="176" t="s">
        <v>160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2.4E-2</v>
      </c>
      <c r="T304" s="184">
        <f>S304*H304</f>
        <v>4.8000000000000001E-2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212</v>
      </c>
      <c r="AT304" s="185" t="s">
        <v>156</v>
      </c>
      <c r="AU304" s="185" t="s">
        <v>83</v>
      </c>
      <c r="AY304" s="18" t="s">
        <v>153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212</v>
      </c>
      <c r="BM304" s="185" t="s">
        <v>923</v>
      </c>
    </row>
    <row r="305" spans="1:65" s="2" customFormat="1" ht="11.25">
      <c r="A305" s="35"/>
      <c r="B305" s="36"/>
      <c r="C305" s="37"/>
      <c r="D305" s="187" t="s">
        <v>163</v>
      </c>
      <c r="E305" s="37"/>
      <c r="F305" s="188" t="s">
        <v>568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163</v>
      </c>
      <c r="AU305" s="18" t="s">
        <v>83</v>
      </c>
    </row>
    <row r="306" spans="1:65" s="13" customFormat="1" ht="11.25">
      <c r="B306" s="192"/>
      <c r="C306" s="193"/>
      <c r="D306" s="194" t="s">
        <v>165</v>
      </c>
      <c r="E306" s="195" t="s">
        <v>19</v>
      </c>
      <c r="F306" s="196" t="s">
        <v>569</v>
      </c>
      <c r="G306" s="193"/>
      <c r="H306" s="197">
        <v>2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165</v>
      </c>
      <c r="AU306" s="203" t="s">
        <v>83</v>
      </c>
      <c r="AV306" s="13" t="s">
        <v>83</v>
      </c>
      <c r="AW306" s="13" t="s">
        <v>34</v>
      </c>
      <c r="AX306" s="13" t="s">
        <v>81</v>
      </c>
      <c r="AY306" s="203" t="s">
        <v>153</v>
      </c>
    </row>
    <row r="307" spans="1:65" s="2" customFormat="1" ht="37.9" customHeight="1">
      <c r="A307" s="35"/>
      <c r="B307" s="36"/>
      <c r="C307" s="174" t="s">
        <v>586</v>
      </c>
      <c r="D307" s="174" t="s">
        <v>156</v>
      </c>
      <c r="E307" s="175" t="s">
        <v>571</v>
      </c>
      <c r="F307" s="176" t="s">
        <v>572</v>
      </c>
      <c r="G307" s="177" t="s">
        <v>211</v>
      </c>
      <c r="H307" s="178">
        <v>2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924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574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3" customFormat="1" ht="11.25">
      <c r="B309" s="192"/>
      <c r="C309" s="193"/>
      <c r="D309" s="194" t="s">
        <v>165</v>
      </c>
      <c r="E309" s="195" t="s">
        <v>19</v>
      </c>
      <c r="F309" s="196" t="s">
        <v>563</v>
      </c>
      <c r="G309" s="193"/>
      <c r="H309" s="197">
        <v>2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165</v>
      </c>
      <c r="AU309" s="203" t="s">
        <v>83</v>
      </c>
      <c r="AV309" s="13" t="s">
        <v>83</v>
      </c>
      <c r="AW309" s="13" t="s">
        <v>34</v>
      </c>
      <c r="AX309" s="13" t="s">
        <v>81</v>
      </c>
      <c r="AY309" s="203" t="s">
        <v>153</v>
      </c>
    </row>
    <row r="310" spans="1:65" s="2" customFormat="1" ht="24.2" customHeight="1">
      <c r="A310" s="35"/>
      <c r="B310" s="36"/>
      <c r="C310" s="215" t="s">
        <v>591</v>
      </c>
      <c r="D310" s="215" t="s">
        <v>298</v>
      </c>
      <c r="E310" s="216" t="s">
        <v>577</v>
      </c>
      <c r="F310" s="217" t="s">
        <v>578</v>
      </c>
      <c r="G310" s="218" t="s">
        <v>211</v>
      </c>
      <c r="H310" s="219">
        <v>2</v>
      </c>
      <c r="I310" s="220"/>
      <c r="J310" s="221">
        <f>ROUND(I310*H310,2)</f>
        <v>0</v>
      </c>
      <c r="K310" s="217" t="s">
        <v>579</v>
      </c>
      <c r="L310" s="222"/>
      <c r="M310" s="223" t="s">
        <v>19</v>
      </c>
      <c r="N310" s="224" t="s">
        <v>44</v>
      </c>
      <c r="O310" s="65"/>
      <c r="P310" s="183">
        <f>O310*H310</f>
        <v>0</v>
      </c>
      <c r="Q310" s="183">
        <v>1.2999999999999999E-2</v>
      </c>
      <c r="R310" s="183">
        <f>Q310*H310</f>
        <v>2.5999999999999999E-2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302</v>
      </c>
      <c r="AT310" s="185" t="s">
        <v>298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925</v>
      </c>
    </row>
    <row r="311" spans="1:65" s="2" customFormat="1" ht="33" customHeight="1">
      <c r="A311" s="35"/>
      <c r="B311" s="36"/>
      <c r="C311" s="174" t="s">
        <v>598</v>
      </c>
      <c r="D311" s="174" t="s">
        <v>156</v>
      </c>
      <c r="E311" s="175" t="s">
        <v>582</v>
      </c>
      <c r="F311" s="176" t="s">
        <v>583</v>
      </c>
      <c r="G311" s="177" t="s">
        <v>211</v>
      </c>
      <c r="H311" s="178">
        <v>2</v>
      </c>
      <c r="I311" s="179"/>
      <c r="J311" s="180">
        <f>ROUND(I311*H311,2)</f>
        <v>0</v>
      </c>
      <c r="K311" s="176" t="s">
        <v>160</v>
      </c>
      <c r="L311" s="40"/>
      <c r="M311" s="181" t="s">
        <v>19</v>
      </c>
      <c r="N311" s="182" t="s">
        <v>44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212</v>
      </c>
      <c r="AT311" s="185" t="s">
        <v>156</v>
      </c>
      <c r="AU311" s="185" t="s">
        <v>83</v>
      </c>
      <c r="AY311" s="18" t="s">
        <v>153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212</v>
      </c>
      <c r="BM311" s="185" t="s">
        <v>926</v>
      </c>
    </row>
    <row r="312" spans="1:65" s="2" customFormat="1" ht="11.25">
      <c r="A312" s="35"/>
      <c r="B312" s="36"/>
      <c r="C312" s="37"/>
      <c r="D312" s="187" t="s">
        <v>163</v>
      </c>
      <c r="E312" s="37"/>
      <c r="F312" s="188" t="s">
        <v>585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83</v>
      </c>
    </row>
    <row r="313" spans="1:65" s="13" customFormat="1" ht="11.25">
      <c r="B313" s="192"/>
      <c r="C313" s="193"/>
      <c r="D313" s="194" t="s">
        <v>165</v>
      </c>
      <c r="E313" s="195" t="s">
        <v>19</v>
      </c>
      <c r="F313" s="196" t="s">
        <v>927</v>
      </c>
      <c r="G313" s="193"/>
      <c r="H313" s="197">
        <v>2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165</v>
      </c>
      <c r="AU313" s="203" t="s">
        <v>83</v>
      </c>
      <c r="AV313" s="13" t="s">
        <v>83</v>
      </c>
      <c r="AW313" s="13" t="s">
        <v>34</v>
      </c>
      <c r="AX313" s="13" t="s">
        <v>81</v>
      </c>
      <c r="AY313" s="203" t="s">
        <v>153</v>
      </c>
    </row>
    <row r="314" spans="1:65" s="2" customFormat="1" ht="24.2" customHeight="1">
      <c r="A314" s="35"/>
      <c r="B314" s="36"/>
      <c r="C314" s="215" t="s">
        <v>603</v>
      </c>
      <c r="D314" s="215" t="s">
        <v>298</v>
      </c>
      <c r="E314" s="216" t="s">
        <v>587</v>
      </c>
      <c r="F314" s="217" t="s">
        <v>588</v>
      </c>
      <c r="G314" s="218" t="s">
        <v>159</v>
      </c>
      <c r="H314" s="219">
        <v>0.85199999999999998</v>
      </c>
      <c r="I314" s="220"/>
      <c r="J314" s="221">
        <f>ROUND(I314*H314,2)</f>
        <v>0</v>
      </c>
      <c r="K314" s="217" t="s">
        <v>206</v>
      </c>
      <c r="L314" s="222"/>
      <c r="M314" s="223" t="s">
        <v>19</v>
      </c>
      <c r="N314" s="224" t="s">
        <v>44</v>
      </c>
      <c r="O314" s="65"/>
      <c r="P314" s="183">
        <f>O314*H314</f>
        <v>0</v>
      </c>
      <c r="Q314" s="183">
        <v>2.5270000000000001E-2</v>
      </c>
      <c r="R314" s="183">
        <f>Q314*H314</f>
        <v>2.153004E-2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302</v>
      </c>
      <c r="AT314" s="185" t="s">
        <v>298</v>
      </c>
      <c r="AU314" s="185" t="s">
        <v>83</v>
      </c>
      <c r="AY314" s="18" t="s">
        <v>153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81</v>
      </c>
      <c r="BK314" s="186">
        <f>ROUND(I314*H314,2)</f>
        <v>0</v>
      </c>
      <c r="BL314" s="18" t="s">
        <v>212</v>
      </c>
      <c r="BM314" s="185" t="s">
        <v>928</v>
      </c>
    </row>
    <row r="315" spans="1:65" s="13" customFormat="1" ht="11.25">
      <c r="B315" s="192"/>
      <c r="C315" s="193"/>
      <c r="D315" s="194" t="s">
        <v>165</v>
      </c>
      <c r="E315" s="195" t="s">
        <v>19</v>
      </c>
      <c r="F315" s="196" t="s">
        <v>929</v>
      </c>
      <c r="G315" s="193"/>
      <c r="H315" s="197">
        <v>0.85199999999999998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165</v>
      </c>
      <c r="AU315" s="203" t="s">
        <v>83</v>
      </c>
      <c r="AV315" s="13" t="s">
        <v>83</v>
      </c>
      <c r="AW315" s="13" t="s">
        <v>34</v>
      </c>
      <c r="AX315" s="13" t="s">
        <v>81</v>
      </c>
      <c r="AY315" s="203" t="s">
        <v>153</v>
      </c>
    </row>
    <row r="316" spans="1:65" s="2" customFormat="1" ht="49.15" customHeight="1">
      <c r="A316" s="35"/>
      <c r="B316" s="36"/>
      <c r="C316" s="174" t="s">
        <v>609</v>
      </c>
      <c r="D316" s="174" t="s">
        <v>156</v>
      </c>
      <c r="E316" s="175" t="s">
        <v>770</v>
      </c>
      <c r="F316" s="176" t="s">
        <v>771</v>
      </c>
      <c r="G316" s="177" t="s">
        <v>249</v>
      </c>
      <c r="H316" s="178">
        <v>4.8000000000000001E-2</v>
      </c>
      <c r="I316" s="179"/>
      <c r="J316" s="180">
        <f>ROUND(I316*H316,2)</f>
        <v>0</v>
      </c>
      <c r="K316" s="176" t="s">
        <v>160</v>
      </c>
      <c r="L316" s="40"/>
      <c r="M316" s="181" t="s">
        <v>19</v>
      </c>
      <c r="N316" s="182" t="s">
        <v>44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212</v>
      </c>
      <c r="AT316" s="185" t="s">
        <v>156</v>
      </c>
      <c r="AU316" s="185" t="s">
        <v>83</v>
      </c>
      <c r="AY316" s="18" t="s">
        <v>153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212</v>
      </c>
      <c r="BM316" s="185" t="s">
        <v>988</v>
      </c>
    </row>
    <row r="317" spans="1:65" s="2" customFormat="1" ht="11.25">
      <c r="A317" s="35"/>
      <c r="B317" s="36"/>
      <c r="C317" s="37"/>
      <c r="D317" s="187" t="s">
        <v>163</v>
      </c>
      <c r="E317" s="37"/>
      <c r="F317" s="188" t="s">
        <v>773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163</v>
      </c>
      <c r="AU317" s="18" t="s">
        <v>83</v>
      </c>
    </row>
    <row r="318" spans="1:65" s="12" customFormat="1" ht="22.9" customHeight="1">
      <c r="B318" s="158"/>
      <c r="C318" s="159"/>
      <c r="D318" s="160" t="s">
        <v>72</v>
      </c>
      <c r="E318" s="172" t="s">
        <v>596</v>
      </c>
      <c r="F318" s="172" t="s">
        <v>597</v>
      </c>
      <c r="G318" s="159"/>
      <c r="H318" s="159"/>
      <c r="I318" s="162"/>
      <c r="J318" s="173">
        <f>BK318</f>
        <v>0</v>
      </c>
      <c r="K318" s="159"/>
      <c r="L318" s="164"/>
      <c r="M318" s="165"/>
      <c r="N318" s="166"/>
      <c r="O318" s="166"/>
      <c r="P318" s="167">
        <f>SUM(P319:P325)</f>
        <v>0</v>
      </c>
      <c r="Q318" s="166"/>
      <c r="R318" s="167">
        <f>SUM(R319:R325)</f>
        <v>1.4116999999999999E-3</v>
      </c>
      <c r="S318" s="166"/>
      <c r="T318" s="168">
        <f>SUM(T319:T325)</f>
        <v>4.0000000000000002E-4</v>
      </c>
      <c r="AR318" s="169" t="s">
        <v>83</v>
      </c>
      <c r="AT318" s="170" t="s">
        <v>72</v>
      </c>
      <c r="AU318" s="170" t="s">
        <v>81</v>
      </c>
      <c r="AY318" s="169" t="s">
        <v>153</v>
      </c>
      <c r="BK318" s="171">
        <f>SUM(BK319:BK325)</f>
        <v>0</v>
      </c>
    </row>
    <row r="319" spans="1:65" s="2" customFormat="1" ht="16.5" customHeight="1">
      <c r="A319" s="35"/>
      <c r="B319" s="36"/>
      <c r="C319" s="174" t="s">
        <v>613</v>
      </c>
      <c r="D319" s="174" t="s">
        <v>156</v>
      </c>
      <c r="E319" s="175" t="s">
        <v>599</v>
      </c>
      <c r="F319" s="176" t="s">
        <v>600</v>
      </c>
      <c r="G319" s="177" t="s">
        <v>211</v>
      </c>
      <c r="H319" s="178">
        <v>1</v>
      </c>
      <c r="I319" s="179"/>
      <c r="J319" s="180">
        <f>ROUND(I319*H319,2)</f>
        <v>0</v>
      </c>
      <c r="K319" s="176" t="s">
        <v>206</v>
      </c>
      <c r="L319" s="40"/>
      <c r="M319" s="181" t="s">
        <v>19</v>
      </c>
      <c r="N319" s="182" t="s">
        <v>44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4.0000000000000002E-4</v>
      </c>
      <c r="T319" s="184">
        <f>S319*H319</f>
        <v>4.0000000000000002E-4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212</v>
      </c>
      <c r="AT319" s="185" t="s">
        <v>156</v>
      </c>
      <c r="AU319" s="185" t="s">
        <v>83</v>
      </c>
      <c r="AY319" s="18" t="s">
        <v>153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81</v>
      </c>
      <c r="BK319" s="186">
        <f>ROUND(I319*H319,2)</f>
        <v>0</v>
      </c>
      <c r="BL319" s="18" t="s">
        <v>212</v>
      </c>
      <c r="BM319" s="185" t="s">
        <v>931</v>
      </c>
    </row>
    <row r="320" spans="1:65" s="2" customFormat="1" ht="37.9" customHeight="1">
      <c r="A320" s="35"/>
      <c r="B320" s="36"/>
      <c r="C320" s="174" t="s">
        <v>620</v>
      </c>
      <c r="D320" s="174" t="s">
        <v>156</v>
      </c>
      <c r="E320" s="175" t="s">
        <v>604</v>
      </c>
      <c r="F320" s="176" t="s">
        <v>605</v>
      </c>
      <c r="G320" s="177" t="s">
        <v>159</v>
      </c>
      <c r="H320" s="178">
        <v>0.09</v>
      </c>
      <c r="I320" s="179"/>
      <c r="J320" s="180">
        <f>ROUND(I320*H320,2)</f>
        <v>0</v>
      </c>
      <c r="K320" s="176" t="s">
        <v>160</v>
      </c>
      <c r="L320" s="40"/>
      <c r="M320" s="181" t="s">
        <v>19</v>
      </c>
      <c r="N320" s="182" t="s">
        <v>44</v>
      </c>
      <c r="O320" s="65"/>
      <c r="P320" s="183">
        <f>O320*H320</f>
        <v>0</v>
      </c>
      <c r="Q320" s="183">
        <v>1.2999999999999999E-4</v>
      </c>
      <c r="R320" s="183">
        <f>Q320*H320</f>
        <v>1.1699999999999998E-5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212</v>
      </c>
      <c r="AT320" s="185" t="s">
        <v>156</v>
      </c>
      <c r="AU320" s="185" t="s">
        <v>83</v>
      </c>
      <c r="AY320" s="18" t="s">
        <v>153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81</v>
      </c>
      <c r="BK320" s="186">
        <f>ROUND(I320*H320,2)</f>
        <v>0</v>
      </c>
      <c r="BL320" s="18" t="s">
        <v>212</v>
      </c>
      <c r="BM320" s="185" t="s">
        <v>932</v>
      </c>
    </row>
    <row r="321" spans="1:65" s="2" customFormat="1" ht="11.25">
      <c r="A321" s="35"/>
      <c r="B321" s="36"/>
      <c r="C321" s="37"/>
      <c r="D321" s="187" t="s">
        <v>163</v>
      </c>
      <c r="E321" s="37"/>
      <c r="F321" s="188" t="s">
        <v>607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83</v>
      </c>
    </row>
    <row r="322" spans="1:65" s="13" customFormat="1" ht="11.25">
      <c r="B322" s="192"/>
      <c r="C322" s="193"/>
      <c r="D322" s="194" t="s">
        <v>165</v>
      </c>
      <c r="E322" s="195" t="s">
        <v>19</v>
      </c>
      <c r="F322" s="196" t="s">
        <v>933</v>
      </c>
      <c r="G322" s="193"/>
      <c r="H322" s="197">
        <v>0.09</v>
      </c>
      <c r="I322" s="198"/>
      <c r="J322" s="193"/>
      <c r="K322" s="193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165</v>
      </c>
      <c r="AU322" s="203" t="s">
        <v>83</v>
      </c>
      <c r="AV322" s="13" t="s">
        <v>83</v>
      </c>
      <c r="AW322" s="13" t="s">
        <v>34</v>
      </c>
      <c r="AX322" s="13" t="s">
        <v>81</v>
      </c>
      <c r="AY322" s="203" t="s">
        <v>153</v>
      </c>
    </row>
    <row r="323" spans="1:65" s="2" customFormat="1" ht="24.2" customHeight="1">
      <c r="A323" s="35"/>
      <c r="B323" s="36"/>
      <c r="C323" s="215" t="s">
        <v>625</v>
      </c>
      <c r="D323" s="215" t="s">
        <v>298</v>
      </c>
      <c r="E323" s="216" t="s">
        <v>610</v>
      </c>
      <c r="F323" s="217" t="s">
        <v>611</v>
      </c>
      <c r="G323" s="218" t="s">
        <v>211</v>
      </c>
      <c r="H323" s="219">
        <v>1</v>
      </c>
      <c r="I323" s="220"/>
      <c r="J323" s="221">
        <f>ROUND(I323*H323,2)</f>
        <v>0</v>
      </c>
      <c r="K323" s="217" t="s">
        <v>160</v>
      </c>
      <c r="L323" s="222"/>
      <c r="M323" s="223" t="s">
        <v>19</v>
      </c>
      <c r="N323" s="224" t="s">
        <v>44</v>
      </c>
      <c r="O323" s="65"/>
      <c r="P323" s="183">
        <f>O323*H323</f>
        <v>0</v>
      </c>
      <c r="Q323" s="183">
        <v>1.4E-3</v>
      </c>
      <c r="R323" s="183">
        <f>Q323*H323</f>
        <v>1.4E-3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302</v>
      </c>
      <c r="AT323" s="185" t="s">
        <v>298</v>
      </c>
      <c r="AU323" s="185" t="s">
        <v>83</v>
      </c>
      <c r="AY323" s="18" t="s">
        <v>153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212</v>
      </c>
      <c r="BM323" s="185" t="s">
        <v>934</v>
      </c>
    </row>
    <row r="324" spans="1:65" s="2" customFormat="1" ht="49.15" customHeight="1">
      <c r="A324" s="35"/>
      <c r="B324" s="36"/>
      <c r="C324" s="174" t="s">
        <v>630</v>
      </c>
      <c r="D324" s="174" t="s">
        <v>156</v>
      </c>
      <c r="E324" s="175" t="s">
        <v>774</v>
      </c>
      <c r="F324" s="176" t="s">
        <v>775</v>
      </c>
      <c r="G324" s="177" t="s">
        <v>249</v>
      </c>
      <c r="H324" s="178">
        <v>1E-3</v>
      </c>
      <c r="I324" s="179"/>
      <c r="J324" s="180">
        <f>ROUND(I324*H324,2)</f>
        <v>0</v>
      </c>
      <c r="K324" s="176" t="s">
        <v>160</v>
      </c>
      <c r="L324" s="40"/>
      <c r="M324" s="181" t="s">
        <v>19</v>
      </c>
      <c r="N324" s="182" t="s">
        <v>44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212</v>
      </c>
      <c r="AT324" s="185" t="s">
        <v>156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989</v>
      </c>
    </row>
    <row r="325" spans="1:65" s="2" customFormat="1" ht="11.25">
      <c r="A325" s="35"/>
      <c r="B325" s="36"/>
      <c r="C325" s="37"/>
      <c r="D325" s="187" t="s">
        <v>163</v>
      </c>
      <c r="E325" s="37"/>
      <c r="F325" s="188" t="s">
        <v>777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83</v>
      </c>
    </row>
    <row r="326" spans="1:65" s="12" customFormat="1" ht="22.9" customHeight="1">
      <c r="B326" s="158"/>
      <c r="C326" s="159"/>
      <c r="D326" s="160" t="s">
        <v>72</v>
      </c>
      <c r="E326" s="172" t="s">
        <v>618</v>
      </c>
      <c r="F326" s="172" t="s">
        <v>619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SUM(P327:P339)</f>
        <v>0</v>
      </c>
      <c r="Q326" s="166"/>
      <c r="R326" s="167">
        <f>SUM(R327:R339)</f>
        <v>0.11727509999999999</v>
      </c>
      <c r="S326" s="166"/>
      <c r="T326" s="168">
        <f>SUM(T327:T339)</f>
        <v>0</v>
      </c>
      <c r="AR326" s="169" t="s">
        <v>83</v>
      </c>
      <c r="AT326" s="170" t="s">
        <v>72</v>
      </c>
      <c r="AU326" s="170" t="s">
        <v>81</v>
      </c>
      <c r="AY326" s="169" t="s">
        <v>153</v>
      </c>
      <c r="BK326" s="171">
        <f>SUM(BK327:BK339)</f>
        <v>0</v>
      </c>
    </row>
    <row r="327" spans="1:65" s="2" customFormat="1" ht="24.2" customHeight="1">
      <c r="A327" s="35"/>
      <c r="B327" s="36"/>
      <c r="C327" s="174" t="s">
        <v>635</v>
      </c>
      <c r="D327" s="174" t="s">
        <v>156</v>
      </c>
      <c r="E327" s="175" t="s">
        <v>621</v>
      </c>
      <c r="F327" s="176" t="s">
        <v>622</v>
      </c>
      <c r="G327" s="177" t="s">
        <v>159</v>
      </c>
      <c r="H327" s="178">
        <v>3.3769999999999998</v>
      </c>
      <c r="I327" s="179"/>
      <c r="J327" s="180">
        <f>ROUND(I327*H327,2)</f>
        <v>0</v>
      </c>
      <c r="K327" s="176" t="s">
        <v>160</v>
      </c>
      <c r="L327" s="40"/>
      <c r="M327" s="181" t="s">
        <v>19</v>
      </c>
      <c r="N327" s="182" t="s">
        <v>44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212</v>
      </c>
      <c r="AT327" s="185" t="s">
        <v>156</v>
      </c>
      <c r="AU327" s="185" t="s">
        <v>83</v>
      </c>
      <c r="AY327" s="18" t="s">
        <v>153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212</v>
      </c>
      <c r="BM327" s="185" t="s">
        <v>936</v>
      </c>
    </row>
    <row r="328" spans="1:65" s="2" customFormat="1" ht="11.25">
      <c r="A328" s="35"/>
      <c r="B328" s="36"/>
      <c r="C328" s="37"/>
      <c r="D328" s="187" t="s">
        <v>163</v>
      </c>
      <c r="E328" s="37"/>
      <c r="F328" s="188" t="s">
        <v>624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83</v>
      </c>
    </row>
    <row r="329" spans="1:65" s="13" customFormat="1" ht="11.25">
      <c r="B329" s="192"/>
      <c r="C329" s="193"/>
      <c r="D329" s="194" t="s">
        <v>165</v>
      </c>
      <c r="E329" s="195" t="s">
        <v>19</v>
      </c>
      <c r="F329" s="196" t="s">
        <v>810</v>
      </c>
      <c r="G329" s="193"/>
      <c r="H329" s="197">
        <v>1.1639999999999999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165</v>
      </c>
      <c r="AU329" s="203" t="s">
        <v>83</v>
      </c>
      <c r="AV329" s="13" t="s">
        <v>83</v>
      </c>
      <c r="AW329" s="13" t="s">
        <v>34</v>
      </c>
      <c r="AX329" s="13" t="s">
        <v>73</v>
      </c>
      <c r="AY329" s="203" t="s">
        <v>153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811</v>
      </c>
      <c r="G330" s="193"/>
      <c r="H330" s="197">
        <v>1.278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812</v>
      </c>
      <c r="G331" s="193"/>
      <c r="H331" s="197">
        <v>0.93500000000000005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4" customFormat="1" ht="11.25">
      <c r="B332" s="204"/>
      <c r="C332" s="205"/>
      <c r="D332" s="194" t="s">
        <v>165</v>
      </c>
      <c r="E332" s="206" t="s">
        <v>19</v>
      </c>
      <c r="F332" s="207" t="s">
        <v>184</v>
      </c>
      <c r="G332" s="205"/>
      <c r="H332" s="208">
        <v>3.3770000000000002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165</v>
      </c>
      <c r="AU332" s="214" t="s">
        <v>83</v>
      </c>
      <c r="AV332" s="14" t="s">
        <v>161</v>
      </c>
      <c r="AW332" s="14" t="s">
        <v>34</v>
      </c>
      <c r="AX332" s="14" t="s">
        <v>81</v>
      </c>
      <c r="AY332" s="214" t="s">
        <v>153</v>
      </c>
    </row>
    <row r="333" spans="1:65" s="2" customFormat="1" ht="16.5" customHeight="1">
      <c r="A333" s="35"/>
      <c r="B333" s="36"/>
      <c r="C333" s="174" t="s">
        <v>639</v>
      </c>
      <c r="D333" s="174" t="s">
        <v>156</v>
      </c>
      <c r="E333" s="175" t="s">
        <v>626</v>
      </c>
      <c r="F333" s="176" t="s">
        <v>627</v>
      </c>
      <c r="G333" s="177" t="s">
        <v>159</v>
      </c>
      <c r="H333" s="178">
        <v>3.3769999999999998</v>
      </c>
      <c r="I333" s="179"/>
      <c r="J333" s="180">
        <f>ROUND(I333*H333,2)</f>
        <v>0</v>
      </c>
      <c r="K333" s="176" t="s">
        <v>160</v>
      </c>
      <c r="L333" s="40"/>
      <c r="M333" s="181" t="s">
        <v>19</v>
      </c>
      <c r="N333" s="182" t="s">
        <v>44</v>
      </c>
      <c r="O333" s="65"/>
      <c r="P333" s="183">
        <f>O333*H333</f>
        <v>0</v>
      </c>
      <c r="Q333" s="183">
        <v>2.9999999999999997E-4</v>
      </c>
      <c r="R333" s="183">
        <f>Q333*H333</f>
        <v>1.0130999999999999E-3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212</v>
      </c>
      <c r="AT333" s="185" t="s">
        <v>156</v>
      </c>
      <c r="AU333" s="185" t="s">
        <v>83</v>
      </c>
      <c r="AY333" s="18" t="s">
        <v>153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81</v>
      </c>
      <c r="BK333" s="186">
        <f>ROUND(I333*H333,2)</f>
        <v>0</v>
      </c>
      <c r="BL333" s="18" t="s">
        <v>212</v>
      </c>
      <c r="BM333" s="185" t="s">
        <v>937</v>
      </c>
    </row>
    <row r="334" spans="1:65" s="2" customFormat="1" ht="11.25">
      <c r="A334" s="35"/>
      <c r="B334" s="36"/>
      <c r="C334" s="37"/>
      <c r="D334" s="187" t="s">
        <v>163</v>
      </c>
      <c r="E334" s="37"/>
      <c r="F334" s="188" t="s">
        <v>629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83</v>
      </c>
    </row>
    <row r="335" spans="1:65" s="2" customFormat="1" ht="37.9" customHeight="1">
      <c r="A335" s="35"/>
      <c r="B335" s="36"/>
      <c r="C335" s="174" t="s">
        <v>646</v>
      </c>
      <c r="D335" s="174" t="s">
        <v>156</v>
      </c>
      <c r="E335" s="175" t="s">
        <v>631</v>
      </c>
      <c r="F335" s="176" t="s">
        <v>632</v>
      </c>
      <c r="G335" s="177" t="s">
        <v>159</v>
      </c>
      <c r="H335" s="178">
        <v>3.3769999999999998</v>
      </c>
      <c r="I335" s="179"/>
      <c r="J335" s="180">
        <f>ROUND(I335*H335,2)</f>
        <v>0</v>
      </c>
      <c r="K335" s="176" t="s">
        <v>160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6.0000000000000001E-3</v>
      </c>
      <c r="R335" s="183">
        <f>Q335*H335</f>
        <v>2.0261999999999999E-2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212</v>
      </c>
      <c r="AT335" s="185" t="s">
        <v>156</v>
      </c>
      <c r="AU335" s="185" t="s">
        <v>83</v>
      </c>
      <c r="AY335" s="18" t="s">
        <v>153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212</v>
      </c>
      <c r="BM335" s="185" t="s">
        <v>938</v>
      </c>
    </row>
    <row r="336" spans="1:65" s="2" customFormat="1" ht="11.25">
      <c r="A336" s="35"/>
      <c r="B336" s="36"/>
      <c r="C336" s="37"/>
      <c r="D336" s="187" t="s">
        <v>163</v>
      </c>
      <c r="E336" s="37"/>
      <c r="F336" s="188" t="s">
        <v>634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83</v>
      </c>
    </row>
    <row r="337" spans="1:65" s="2" customFormat="1" ht="24.2" customHeight="1">
      <c r="A337" s="35"/>
      <c r="B337" s="36"/>
      <c r="C337" s="215" t="s">
        <v>652</v>
      </c>
      <c r="D337" s="215" t="s">
        <v>298</v>
      </c>
      <c r="E337" s="216" t="s">
        <v>636</v>
      </c>
      <c r="F337" s="217" t="s">
        <v>637</v>
      </c>
      <c r="G337" s="218" t="s">
        <v>159</v>
      </c>
      <c r="H337" s="219">
        <v>5</v>
      </c>
      <c r="I337" s="220"/>
      <c r="J337" s="221">
        <f>ROUND(I337*H337,2)</f>
        <v>0</v>
      </c>
      <c r="K337" s="217" t="s">
        <v>206</v>
      </c>
      <c r="L337" s="222"/>
      <c r="M337" s="223" t="s">
        <v>19</v>
      </c>
      <c r="N337" s="224" t="s">
        <v>44</v>
      </c>
      <c r="O337" s="65"/>
      <c r="P337" s="183">
        <f>O337*H337</f>
        <v>0</v>
      </c>
      <c r="Q337" s="183">
        <v>1.9199999999999998E-2</v>
      </c>
      <c r="R337" s="183">
        <f>Q337*H337</f>
        <v>9.5999999999999988E-2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298</v>
      </c>
      <c r="AU337" s="185" t="s">
        <v>83</v>
      </c>
      <c r="AY337" s="18" t="s">
        <v>153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212</v>
      </c>
      <c r="BM337" s="185" t="s">
        <v>939</v>
      </c>
    </row>
    <row r="338" spans="1:65" s="2" customFormat="1" ht="49.15" customHeight="1">
      <c r="A338" s="35"/>
      <c r="B338" s="36"/>
      <c r="C338" s="174" t="s">
        <v>656</v>
      </c>
      <c r="D338" s="174" t="s">
        <v>156</v>
      </c>
      <c r="E338" s="175" t="s">
        <v>778</v>
      </c>
      <c r="F338" s="176" t="s">
        <v>779</v>
      </c>
      <c r="G338" s="177" t="s">
        <v>249</v>
      </c>
      <c r="H338" s="178">
        <v>0.11700000000000001</v>
      </c>
      <c r="I338" s="179"/>
      <c r="J338" s="180">
        <f>ROUND(I338*H338,2)</f>
        <v>0</v>
      </c>
      <c r="K338" s="176" t="s">
        <v>160</v>
      </c>
      <c r="L338" s="40"/>
      <c r="M338" s="181" t="s">
        <v>19</v>
      </c>
      <c r="N338" s="182" t="s">
        <v>44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212</v>
      </c>
      <c r="AT338" s="185" t="s">
        <v>156</v>
      </c>
      <c r="AU338" s="185" t="s">
        <v>83</v>
      </c>
      <c r="AY338" s="18" t="s">
        <v>153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81</v>
      </c>
      <c r="BK338" s="186">
        <f>ROUND(I338*H338,2)</f>
        <v>0</v>
      </c>
      <c r="BL338" s="18" t="s">
        <v>212</v>
      </c>
      <c r="BM338" s="185" t="s">
        <v>990</v>
      </c>
    </row>
    <row r="339" spans="1:65" s="2" customFormat="1" ht="11.25">
      <c r="A339" s="35"/>
      <c r="B339" s="36"/>
      <c r="C339" s="37"/>
      <c r="D339" s="187" t="s">
        <v>163</v>
      </c>
      <c r="E339" s="37"/>
      <c r="F339" s="188" t="s">
        <v>781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83</v>
      </c>
    </row>
    <row r="340" spans="1:65" s="12" customFormat="1" ht="22.9" customHeight="1">
      <c r="B340" s="158"/>
      <c r="C340" s="159"/>
      <c r="D340" s="160" t="s">
        <v>72</v>
      </c>
      <c r="E340" s="172" t="s">
        <v>644</v>
      </c>
      <c r="F340" s="172" t="s">
        <v>645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SUM(P341:P346)</f>
        <v>0</v>
      </c>
      <c r="Q340" s="166"/>
      <c r="R340" s="167">
        <f>SUM(R341:R346)</f>
        <v>5.04E-4</v>
      </c>
      <c r="S340" s="166"/>
      <c r="T340" s="168">
        <f>SUM(T341:T346)</f>
        <v>0</v>
      </c>
      <c r="AR340" s="169" t="s">
        <v>83</v>
      </c>
      <c r="AT340" s="170" t="s">
        <v>72</v>
      </c>
      <c r="AU340" s="170" t="s">
        <v>81</v>
      </c>
      <c r="AY340" s="169" t="s">
        <v>153</v>
      </c>
      <c r="BK340" s="171">
        <f>SUM(BK341:BK346)</f>
        <v>0</v>
      </c>
    </row>
    <row r="341" spans="1:65" s="2" customFormat="1" ht="21.75" customHeight="1">
      <c r="A341" s="35"/>
      <c r="B341" s="36"/>
      <c r="C341" s="174" t="s">
        <v>663</v>
      </c>
      <c r="D341" s="174" t="s">
        <v>156</v>
      </c>
      <c r="E341" s="175" t="s">
        <v>647</v>
      </c>
      <c r="F341" s="176" t="s">
        <v>648</v>
      </c>
      <c r="G341" s="177" t="s">
        <v>205</v>
      </c>
      <c r="H341" s="178">
        <v>1.2</v>
      </c>
      <c r="I341" s="179"/>
      <c r="J341" s="180">
        <f>ROUND(I341*H341,2)</f>
        <v>0</v>
      </c>
      <c r="K341" s="176" t="s">
        <v>160</v>
      </c>
      <c r="L341" s="40"/>
      <c r="M341" s="181" t="s">
        <v>19</v>
      </c>
      <c r="N341" s="182" t="s">
        <v>44</v>
      </c>
      <c r="O341" s="65"/>
      <c r="P341" s="183">
        <f>O341*H341</f>
        <v>0</v>
      </c>
      <c r="Q341" s="183">
        <v>4.0000000000000003E-5</v>
      </c>
      <c r="R341" s="183">
        <f>Q341*H341</f>
        <v>4.8000000000000001E-5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212</v>
      </c>
      <c r="AT341" s="185" t="s">
        <v>156</v>
      </c>
      <c r="AU341" s="185" t="s">
        <v>83</v>
      </c>
      <c r="AY341" s="18" t="s">
        <v>153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81</v>
      </c>
      <c r="BK341" s="186">
        <f>ROUND(I341*H341,2)</f>
        <v>0</v>
      </c>
      <c r="BL341" s="18" t="s">
        <v>212</v>
      </c>
      <c r="BM341" s="185" t="s">
        <v>941</v>
      </c>
    </row>
    <row r="342" spans="1:65" s="2" customFormat="1" ht="11.25">
      <c r="A342" s="35"/>
      <c r="B342" s="36"/>
      <c r="C342" s="37"/>
      <c r="D342" s="187" t="s">
        <v>163</v>
      </c>
      <c r="E342" s="37"/>
      <c r="F342" s="188" t="s">
        <v>650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83</v>
      </c>
    </row>
    <row r="343" spans="1:65" s="13" customFormat="1" ht="11.25">
      <c r="B343" s="192"/>
      <c r="C343" s="193"/>
      <c r="D343" s="194" t="s">
        <v>165</v>
      </c>
      <c r="E343" s="195" t="s">
        <v>19</v>
      </c>
      <c r="F343" s="196" t="s">
        <v>651</v>
      </c>
      <c r="G343" s="193"/>
      <c r="H343" s="197">
        <v>1.2</v>
      </c>
      <c r="I343" s="198"/>
      <c r="J343" s="193"/>
      <c r="K343" s="193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165</v>
      </c>
      <c r="AU343" s="203" t="s">
        <v>83</v>
      </c>
      <c r="AV343" s="13" t="s">
        <v>83</v>
      </c>
      <c r="AW343" s="13" t="s">
        <v>34</v>
      </c>
      <c r="AX343" s="13" t="s">
        <v>81</v>
      </c>
      <c r="AY343" s="203" t="s">
        <v>153</v>
      </c>
    </row>
    <row r="344" spans="1:65" s="2" customFormat="1" ht="24.2" customHeight="1">
      <c r="A344" s="35"/>
      <c r="B344" s="36"/>
      <c r="C344" s="215" t="s">
        <v>668</v>
      </c>
      <c r="D344" s="215" t="s">
        <v>298</v>
      </c>
      <c r="E344" s="216" t="s">
        <v>653</v>
      </c>
      <c r="F344" s="217" t="s">
        <v>654</v>
      </c>
      <c r="G344" s="218" t="s">
        <v>205</v>
      </c>
      <c r="H344" s="219">
        <v>1.2</v>
      </c>
      <c r="I344" s="220"/>
      <c r="J344" s="221">
        <f>ROUND(I344*H344,2)</f>
        <v>0</v>
      </c>
      <c r="K344" s="217" t="s">
        <v>160</v>
      </c>
      <c r="L344" s="222"/>
      <c r="M344" s="223" t="s">
        <v>19</v>
      </c>
      <c r="N344" s="224" t="s">
        <v>44</v>
      </c>
      <c r="O344" s="65"/>
      <c r="P344" s="183">
        <f>O344*H344</f>
        <v>0</v>
      </c>
      <c r="Q344" s="183">
        <v>3.8000000000000002E-4</v>
      </c>
      <c r="R344" s="183">
        <f>Q344*H344</f>
        <v>4.5600000000000003E-4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302</v>
      </c>
      <c r="AT344" s="185" t="s">
        <v>298</v>
      </c>
      <c r="AU344" s="185" t="s">
        <v>83</v>
      </c>
      <c r="AY344" s="18" t="s">
        <v>153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81</v>
      </c>
      <c r="BK344" s="186">
        <f>ROUND(I344*H344,2)</f>
        <v>0</v>
      </c>
      <c r="BL344" s="18" t="s">
        <v>212</v>
      </c>
      <c r="BM344" s="185" t="s">
        <v>942</v>
      </c>
    </row>
    <row r="345" spans="1:65" s="2" customFormat="1" ht="49.15" customHeight="1">
      <c r="A345" s="35"/>
      <c r="B345" s="36"/>
      <c r="C345" s="174" t="s">
        <v>673</v>
      </c>
      <c r="D345" s="174" t="s">
        <v>156</v>
      </c>
      <c r="E345" s="175" t="s">
        <v>782</v>
      </c>
      <c r="F345" s="176" t="s">
        <v>783</v>
      </c>
      <c r="G345" s="177" t="s">
        <v>249</v>
      </c>
      <c r="H345" s="178">
        <v>1E-3</v>
      </c>
      <c r="I345" s="179"/>
      <c r="J345" s="180">
        <f>ROUND(I345*H345,2)</f>
        <v>0</v>
      </c>
      <c r="K345" s="176" t="s">
        <v>160</v>
      </c>
      <c r="L345" s="40"/>
      <c r="M345" s="181" t="s">
        <v>19</v>
      </c>
      <c r="N345" s="182" t="s">
        <v>44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212</v>
      </c>
      <c r="AT345" s="185" t="s">
        <v>156</v>
      </c>
      <c r="AU345" s="185" t="s">
        <v>83</v>
      </c>
      <c r="AY345" s="18" t="s">
        <v>153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81</v>
      </c>
      <c r="BK345" s="186">
        <f>ROUND(I345*H345,2)</f>
        <v>0</v>
      </c>
      <c r="BL345" s="18" t="s">
        <v>212</v>
      </c>
      <c r="BM345" s="185" t="s">
        <v>991</v>
      </c>
    </row>
    <row r="346" spans="1:65" s="2" customFormat="1" ht="11.25">
      <c r="A346" s="35"/>
      <c r="B346" s="36"/>
      <c r="C346" s="37"/>
      <c r="D346" s="187" t="s">
        <v>163</v>
      </c>
      <c r="E346" s="37"/>
      <c r="F346" s="188" t="s">
        <v>785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83</v>
      </c>
    </row>
    <row r="347" spans="1:65" s="12" customFormat="1" ht="22.9" customHeight="1">
      <c r="B347" s="158"/>
      <c r="C347" s="159"/>
      <c r="D347" s="160" t="s">
        <v>72</v>
      </c>
      <c r="E347" s="172" t="s">
        <v>661</v>
      </c>
      <c r="F347" s="172" t="s">
        <v>662</v>
      </c>
      <c r="G347" s="159"/>
      <c r="H347" s="159"/>
      <c r="I347" s="162"/>
      <c r="J347" s="173">
        <f>BK347</f>
        <v>0</v>
      </c>
      <c r="K347" s="159"/>
      <c r="L347" s="164"/>
      <c r="M347" s="165"/>
      <c r="N347" s="166"/>
      <c r="O347" s="166"/>
      <c r="P347" s="167">
        <f>SUM(P348:P367)</f>
        <v>0</v>
      </c>
      <c r="Q347" s="166"/>
      <c r="R347" s="167">
        <f>SUM(R348:R367)</f>
        <v>0.71685275999999987</v>
      </c>
      <c r="S347" s="166"/>
      <c r="T347" s="168">
        <f>SUM(T348:T367)</f>
        <v>0</v>
      </c>
      <c r="AR347" s="169" t="s">
        <v>83</v>
      </c>
      <c r="AT347" s="170" t="s">
        <v>72</v>
      </c>
      <c r="AU347" s="170" t="s">
        <v>81</v>
      </c>
      <c r="AY347" s="169" t="s">
        <v>153</v>
      </c>
      <c r="BK347" s="171">
        <f>SUM(BK348:BK367)</f>
        <v>0</v>
      </c>
    </row>
    <row r="348" spans="1:65" s="2" customFormat="1" ht="24.2" customHeight="1">
      <c r="A348" s="35"/>
      <c r="B348" s="36"/>
      <c r="C348" s="174" t="s">
        <v>679</v>
      </c>
      <c r="D348" s="174" t="s">
        <v>156</v>
      </c>
      <c r="E348" s="175" t="s">
        <v>664</v>
      </c>
      <c r="F348" s="176" t="s">
        <v>665</v>
      </c>
      <c r="G348" s="177" t="s">
        <v>159</v>
      </c>
      <c r="H348" s="178">
        <v>17.841999999999999</v>
      </c>
      <c r="I348" s="179"/>
      <c r="J348" s="180">
        <f>ROUND(I348*H348,2)</f>
        <v>0</v>
      </c>
      <c r="K348" s="176" t="s">
        <v>160</v>
      </c>
      <c r="L348" s="40"/>
      <c r="M348" s="181" t="s">
        <v>19</v>
      </c>
      <c r="N348" s="182" t="s">
        <v>44</v>
      </c>
      <c r="O348" s="65"/>
      <c r="P348" s="183">
        <f>O348*H348</f>
        <v>0</v>
      </c>
      <c r="Q348" s="183">
        <v>2.0480000000000002E-2</v>
      </c>
      <c r="R348" s="183">
        <f>Q348*H348</f>
        <v>0.36540415999999998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212</v>
      </c>
      <c r="AT348" s="185" t="s">
        <v>156</v>
      </c>
      <c r="AU348" s="185" t="s">
        <v>83</v>
      </c>
      <c r="AY348" s="18" t="s">
        <v>153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81</v>
      </c>
      <c r="BK348" s="186">
        <f>ROUND(I348*H348,2)</f>
        <v>0</v>
      </c>
      <c r="BL348" s="18" t="s">
        <v>212</v>
      </c>
      <c r="BM348" s="185" t="s">
        <v>944</v>
      </c>
    </row>
    <row r="349" spans="1:65" s="2" customFormat="1" ht="11.25">
      <c r="A349" s="35"/>
      <c r="B349" s="36"/>
      <c r="C349" s="37"/>
      <c r="D349" s="187" t="s">
        <v>163</v>
      </c>
      <c r="E349" s="37"/>
      <c r="F349" s="188" t="s">
        <v>667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163</v>
      </c>
      <c r="AU349" s="18" t="s">
        <v>83</v>
      </c>
    </row>
    <row r="350" spans="1:65" s="13" customFormat="1" ht="11.25">
      <c r="B350" s="192"/>
      <c r="C350" s="193"/>
      <c r="D350" s="194" t="s">
        <v>165</v>
      </c>
      <c r="E350" s="195" t="s">
        <v>19</v>
      </c>
      <c r="F350" s="196" t="s">
        <v>827</v>
      </c>
      <c r="G350" s="193"/>
      <c r="H350" s="197">
        <v>4.6820000000000004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165</v>
      </c>
      <c r="AU350" s="203" t="s">
        <v>83</v>
      </c>
      <c r="AV350" s="13" t="s">
        <v>83</v>
      </c>
      <c r="AW350" s="13" t="s">
        <v>34</v>
      </c>
      <c r="AX350" s="13" t="s">
        <v>73</v>
      </c>
      <c r="AY350" s="203" t="s">
        <v>153</v>
      </c>
    </row>
    <row r="351" spans="1:65" s="13" customFormat="1" ht="11.25">
      <c r="B351" s="192"/>
      <c r="C351" s="193"/>
      <c r="D351" s="194" t="s">
        <v>165</v>
      </c>
      <c r="E351" s="195" t="s">
        <v>19</v>
      </c>
      <c r="F351" s="196" t="s">
        <v>828</v>
      </c>
      <c r="G351" s="193"/>
      <c r="H351" s="197">
        <v>8.08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165</v>
      </c>
      <c r="AU351" s="203" t="s">
        <v>83</v>
      </c>
      <c r="AV351" s="13" t="s">
        <v>83</v>
      </c>
      <c r="AW351" s="13" t="s">
        <v>34</v>
      </c>
      <c r="AX351" s="13" t="s">
        <v>73</v>
      </c>
      <c r="AY351" s="203" t="s">
        <v>153</v>
      </c>
    </row>
    <row r="352" spans="1:65" s="13" customFormat="1" ht="11.25">
      <c r="B352" s="192"/>
      <c r="C352" s="193"/>
      <c r="D352" s="194" t="s">
        <v>165</v>
      </c>
      <c r="E352" s="195" t="s">
        <v>19</v>
      </c>
      <c r="F352" s="196" t="s">
        <v>829</v>
      </c>
      <c r="G352" s="193"/>
      <c r="H352" s="197">
        <v>5.08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165</v>
      </c>
      <c r="AU352" s="203" t="s">
        <v>83</v>
      </c>
      <c r="AV352" s="13" t="s">
        <v>83</v>
      </c>
      <c r="AW352" s="13" t="s">
        <v>34</v>
      </c>
      <c r="AX352" s="13" t="s">
        <v>73</v>
      </c>
      <c r="AY352" s="203" t="s">
        <v>153</v>
      </c>
    </row>
    <row r="353" spans="1:65" s="14" customFormat="1" ht="11.25">
      <c r="B353" s="204"/>
      <c r="C353" s="205"/>
      <c r="D353" s="194" t="s">
        <v>165</v>
      </c>
      <c r="E353" s="206" t="s">
        <v>19</v>
      </c>
      <c r="F353" s="207" t="s">
        <v>184</v>
      </c>
      <c r="G353" s="205"/>
      <c r="H353" s="208">
        <v>17.841999999999999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165</v>
      </c>
      <c r="AU353" s="214" t="s">
        <v>83</v>
      </c>
      <c r="AV353" s="14" t="s">
        <v>161</v>
      </c>
      <c r="AW353" s="14" t="s">
        <v>34</v>
      </c>
      <c r="AX353" s="14" t="s">
        <v>81</v>
      </c>
      <c r="AY353" s="214" t="s">
        <v>153</v>
      </c>
    </row>
    <row r="354" spans="1:65" s="2" customFormat="1" ht="16.5" customHeight="1">
      <c r="A354" s="35"/>
      <c r="B354" s="36"/>
      <c r="C354" s="174" t="s">
        <v>683</v>
      </c>
      <c r="D354" s="174" t="s">
        <v>156</v>
      </c>
      <c r="E354" s="175" t="s">
        <v>669</v>
      </c>
      <c r="F354" s="176" t="s">
        <v>670</v>
      </c>
      <c r="G354" s="177" t="s">
        <v>159</v>
      </c>
      <c r="H354" s="178">
        <v>17.841999999999999</v>
      </c>
      <c r="I354" s="179"/>
      <c r="J354" s="180">
        <f>ROUND(I354*H354,2)</f>
        <v>0</v>
      </c>
      <c r="K354" s="176" t="s">
        <v>160</v>
      </c>
      <c r="L354" s="40"/>
      <c r="M354" s="181" t="s">
        <v>19</v>
      </c>
      <c r="N354" s="182" t="s">
        <v>44</v>
      </c>
      <c r="O354" s="65"/>
      <c r="P354" s="183">
        <f>O354*H354</f>
        <v>0</v>
      </c>
      <c r="Q354" s="183">
        <v>2.9999999999999997E-4</v>
      </c>
      <c r="R354" s="183">
        <f>Q354*H354</f>
        <v>5.352599999999999E-3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212</v>
      </c>
      <c r="AT354" s="185" t="s">
        <v>156</v>
      </c>
      <c r="AU354" s="185" t="s">
        <v>83</v>
      </c>
      <c r="AY354" s="18" t="s">
        <v>153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81</v>
      </c>
      <c r="BK354" s="186">
        <f>ROUND(I354*H354,2)</f>
        <v>0</v>
      </c>
      <c r="BL354" s="18" t="s">
        <v>212</v>
      </c>
      <c r="BM354" s="185" t="s">
        <v>945</v>
      </c>
    </row>
    <row r="355" spans="1:65" s="2" customFormat="1" ht="11.25">
      <c r="A355" s="35"/>
      <c r="B355" s="36"/>
      <c r="C355" s="37"/>
      <c r="D355" s="187" t="s">
        <v>163</v>
      </c>
      <c r="E355" s="37"/>
      <c r="F355" s="188" t="s">
        <v>672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163</v>
      </c>
      <c r="AU355" s="18" t="s">
        <v>83</v>
      </c>
    </row>
    <row r="356" spans="1:65" s="2" customFormat="1" ht="33" customHeight="1">
      <c r="A356" s="35"/>
      <c r="B356" s="36"/>
      <c r="C356" s="174" t="s">
        <v>688</v>
      </c>
      <c r="D356" s="174" t="s">
        <v>156</v>
      </c>
      <c r="E356" s="175" t="s">
        <v>674</v>
      </c>
      <c r="F356" s="176" t="s">
        <v>675</v>
      </c>
      <c r="G356" s="177" t="s">
        <v>205</v>
      </c>
      <c r="H356" s="178">
        <v>10.42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2.0839999999999999E-3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946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677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11.25">
      <c r="B358" s="192"/>
      <c r="C358" s="193"/>
      <c r="D358" s="194" t="s">
        <v>165</v>
      </c>
      <c r="E358" s="195" t="s">
        <v>19</v>
      </c>
      <c r="F358" s="196" t="s">
        <v>947</v>
      </c>
      <c r="G358" s="193"/>
      <c r="H358" s="197">
        <v>3.06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73</v>
      </c>
      <c r="AY358" s="203" t="s">
        <v>153</v>
      </c>
    </row>
    <row r="359" spans="1:65" s="13" customFormat="1" ht="11.25">
      <c r="B359" s="192"/>
      <c r="C359" s="193"/>
      <c r="D359" s="194" t="s">
        <v>165</v>
      </c>
      <c r="E359" s="195" t="s">
        <v>19</v>
      </c>
      <c r="F359" s="196" t="s">
        <v>948</v>
      </c>
      <c r="G359" s="193"/>
      <c r="H359" s="197">
        <v>4.04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165</v>
      </c>
      <c r="AU359" s="203" t="s">
        <v>83</v>
      </c>
      <c r="AV359" s="13" t="s">
        <v>83</v>
      </c>
      <c r="AW359" s="13" t="s">
        <v>34</v>
      </c>
      <c r="AX359" s="13" t="s">
        <v>73</v>
      </c>
      <c r="AY359" s="203" t="s">
        <v>153</v>
      </c>
    </row>
    <row r="360" spans="1:65" s="13" customFormat="1" ht="11.25">
      <c r="B360" s="192"/>
      <c r="C360" s="193"/>
      <c r="D360" s="194" t="s">
        <v>165</v>
      </c>
      <c r="E360" s="195" t="s">
        <v>19</v>
      </c>
      <c r="F360" s="196" t="s">
        <v>949</v>
      </c>
      <c r="G360" s="193"/>
      <c r="H360" s="197">
        <v>3.32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165</v>
      </c>
      <c r="AU360" s="203" t="s">
        <v>83</v>
      </c>
      <c r="AV360" s="13" t="s">
        <v>83</v>
      </c>
      <c r="AW360" s="13" t="s">
        <v>34</v>
      </c>
      <c r="AX360" s="13" t="s">
        <v>73</v>
      </c>
      <c r="AY360" s="203" t="s">
        <v>153</v>
      </c>
    </row>
    <row r="361" spans="1:65" s="14" customFormat="1" ht="11.25">
      <c r="B361" s="204"/>
      <c r="C361" s="205"/>
      <c r="D361" s="194" t="s">
        <v>165</v>
      </c>
      <c r="E361" s="206" t="s">
        <v>19</v>
      </c>
      <c r="F361" s="207" t="s">
        <v>184</v>
      </c>
      <c r="G361" s="205"/>
      <c r="H361" s="208">
        <v>10.42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165</v>
      </c>
      <c r="AU361" s="214" t="s">
        <v>83</v>
      </c>
      <c r="AV361" s="14" t="s">
        <v>161</v>
      </c>
      <c r="AW361" s="14" t="s">
        <v>34</v>
      </c>
      <c r="AX361" s="14" t="s">
        <v>81</v>
      </c>
      <c r="AY361" s="214" t="s">
        <v>153</v>
      </c>
    </row>
    <row r="362" spans="1:65" s="2" customFormat="1" ht="16.5" customHeight="1">
      <c r="A362" s="35"/>
      <c r="B362" s="36"/>
      <c r="C362" s="215" t="s">
        <v>692</v>
      </c>
      <c r="D362" s="215" t="s">
        <v>298</v>
      </c>
      <c r="E362" s="216" t="s">
        <v>680</v>
      </c>
      <c r="F362" s="217" t="s">
        <v>681</v>
      </c>
      <c r="G362" s="218" t="s">
        <v>205</v>
      </c>
      <c r="H362" s="219">
        <v>12</v>
      </c>
      <c r="I362" s="220"/>
      <c r="J362" s="221">
        <f>ROUND(I362*H362,2)</f>
        <v>0</v>
      </c>
      <c r="K362" s="217" t="s">
        <v>206</v>
      </c>
      <c r="L362" s="222"/>
      <c r="M362" s="223" t="s">
        <v>19</v>
      </c>
      <c r="N362" s="224" t="s">
        <v>44</v>
      </c>
      <c r="O362" s="65"/>
      <c r="P362" s="183">
        <f>O362*H362</f>
        <v>0</v>
      </c>
      <c r="Q362" s="183">
        <v>8.0000000000000007E-5</v>
      </c>
      <c r="R362" s="183">
        <f>Q362*H362</f>
        <v>9.6000000000000013E-4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302</v>
      </c>
      <c r="AT362" s="185" t="s">
        <v>298</v>
      </c>
      <c r="AU362" s="185" t="s">
        <v>83</v>
      </c>
      <c r="AY362" s="18" t="s">
        <v>153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81</v>
      </c>
      <c r="BK362" s="186">
        <f>ROUND(I362*H362,2)</f>
        <v>0</v>
      </c>
      <c r="BL362" s="18" t="s">
        <v>212</v>
      </c>
      <c r="BM362" s="185" t="s">
        <v>950</v>
      </c>
    </row>
    <row r="363" spans="1:65" s="2" customFormat="1" ht="37.9" customHeight="1">
      <c r="A363" s="35"/>
      <c r="B363" s="36"/>
      <c r="C363" s="174" t="s">
        <v>699</v>
      </c>
      <c r="D363" s="174" t="s">
        <v>156</v>
      </c>
      <c r="E363" s="175" t="s">
        <v>684</v>
      </c>
      <c r="F363" s="176" t="s">
        <v>685</v>
      </c>
      <c r="G363" s="177" t="s">
        <v>159</v>
      </c>
      <c r="H363" s="178">
        <v>17.841999999999999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6.0000000000000001E-3</v>
      </c>
      <c r="R363" s="183">
        <f>Q363*H363</f>
        <v>0.10705199999999999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212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212</v>
      </c>
      <c r="BM363" s="185" t="s">
        <v>951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687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24.2" customHeight="1">
      <c r="A365" s="35"/>
      <c r="B365" s="36"/>
      <c r="C365" s="215" t="s">
        <v>705</v>
      </c>
      <c r="D365" s="215" t="s">
        <v>298</v>
      </c>
      <c r="E365" s="216" t="s">
        <v>689</v>
      </c>
      <c r="F365" s="217" t="s">
        <v>690</v>
      </c>
      <c r="G365" s="218" t="s">
        <v>159</v>
      </c>
      <c r="H365" s="219">
        <v>20</v>
      </c>
      <c r="I365" s="220"/>
      <c r="J365" s="221">
        <f>ROUND(I365*H365,2)</f>
        <v>0</v>
      </c>
      <c r="K365" s="217" t="s">
        <v>206</v>
      </c>
      <c r="L365" s="222"/>
      <c r="M365" s="223" t="s">
        <v>19</v>
      </c>
      <c r="N365" s="224" t="s">
        <v>44</v>
      </c>
      <c r="O365" s="65"/>
      <c r="P365" s="183">
        <f>O365*H365</f>
        <v>0</v>
      </c>
      <c r="Q365" s="183">
        <v>1.18E-2</v>
      </c>
      <c r="R365" s="183">
        <f>Q365*H365</f>
        <v>0.23599999999999999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302</v>
      </c>
      <c r="AT365" s="185" t="s">
        <v>298</v>
      </c>
      <c r="AU365" s="185" t="s">
        <v>83</v>
      </c>
      <c r="AY365" s="18" t="s">
        <v>153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81</v>
      </c>
      <c r="BK365" s="186">
        <f>ROUND(I365*H365,2)</f>
        <v>0</v>
      </c>
      <c r="BL365" s="18" t="s">
        <v>212</v>
      </c>
      <c r="BM365" s="185" t="s">
        <v>952</v>
      </c>
    </row>
    <row r="366" spans="1:65" s="2" customFormat="1" ht="49.15" customHeight="1">
      <c r="A366" s="35"/>
      <c r="B366" s="36"/>
      <c r="C366" s="174" t="s">
        <v>710</v>
      </c>
      <c r="D366" s="174" t="s">
        <v>156</v>
      </c>
      <c r="E366" s="175" t="s">
        <v>786</v>
      </c>
      <c r="F366" s="176" t="s">
        <v>787</v>
      </c>
      <c r="G366" s="177" t="s">
        <v>249</v>
      </c>
      <c r="H366" s="178">
        <v>0.71699999999999997</v>
      </c>
      <c r="I366" s="179"/>
      <c r="J366" s="180">
        <f>ROUND(I366*H366,2)</f>
        <v>0</v>
      </c>
      <c r="K366" s="176" t="s">
        <v>160</v>
      </c>
      <c r="L366" s="40"/>
      <c r="M366" s="181" t="s">
        <v>19</v>
      </c>
      <c r="N366" s="182" t="s">
        <v>44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212</v>
      </c>
      <c r="AT366" s="185" t="s">
        <v>156</v>
      </c>
      <c r="AU366" s="185" t="s">
        <v>83</v>
      </c>
      <c r="AY366" s="18" t="s">
        <v>153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81</v>
      </c>
      <c r="BK366" s="186">
        <f>ROUND(I366*H366,2)</f>
        <v>0</v>
      </c>
      <c r="BL366" s="18" t="s">
        <v>212</v>
      </c>
      <c r="BM366" s="185" t="s">
        <v>992</v>
      </c>
    </row>
    <row r="367" spans="1:65" s="2" customFormat="1" ht="11.25">
      <c r="A367" s="35"/>
      <c r="B367" s="36"/>
      <c r="C367" s="37"/>
      <c r="D367" s="187" t="s">
        <v>163</v>
      </c>
      <c r="E367" s="37"/>
      <c r="F367" s="188" t="s">
        <v>789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163</v>
      </c>
      <c r="AU367" s="18" t="s">
        <v>83</v>
      </c>
    </row>
    <row r="368" spans="1:65" s="12" customFormat="1" ht="22.9" customHeight="1">
      <c r="B368" s="158"/>
      <c r="C368" s="159"/>
      <c r="D368" s="160" t="s">
        <v>72</v>
      </c>
      <c r="E368" s="172" t="s">
        <v>697</v>
      </c>
      <c r="F368" s="172" t="s">
        <v>698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SUM(P369:P377)</f>
        <v>0</v>
      </c>
      <c r="Q368" s="166"/>
      <c r="R368" s="167">
        <f>SUM(R369:R377)</f>
        <v>1.5731999999999999E-3</v>
      </c>
      <c r="S368" s="166"/>
      <c r="T368" s="168">
        <f>SUM(T369:T377)</f>
        <v>0</v>
      </c>
      <c r="AR368" s="169" t="s">
        <v>83</v>
      </c>
      <c r="AT368" s="170" t="s">
        <v>72</v>
      </c>
      <c r="AU368" s="170" t="s">
        <v>81</v>
      </c>
      <c r="AY368" s="169" t="s">
        <v>153</v>
      </c>
      <c r="BK368" s="171">
        <f>SUM(BK369:BK377)</f>
        <v>0</v>
      </c>
    </row>
    <row r="369" spans="1:65" s="2" customFormat="1" ht="24.2" customHeight="1">
      <c r="A369" s="35"/>
      <c r="B369" s="36"/>
      <c r="C369" s="174" t="s">
        <v>715</v>
      </c>
      <c r="D369" s="174" t="s">
        <v>156</v>
      </c>
      <c r="E369" s="175" t="s">
        <v>700</v>
      </c>
      <c r="F369" s="176" t="s">
        <v>701</v>
      </c>
      <c r="G369" s="177" t="s">
        <v>159</v>
      </c>
      <c r="H369" s="178">
        <v>4.1399999999999997</v>
      </c>
      <c r="I369" s="179"/>
      <c r="J369" s="180">
        <f>ROUND(I369*H369,2)</f>
        <v>0</v>
      </c>
      <c r="K369" s="176" t="s">
        <v>160</v>
      </c>
      <c r="L369" s="40"/>
      <c r="M369" s="181" t="s">
        <v>19</v>
      </c>
      <c r="N369" s="182" t="s">
        <v>44</v>
      </c>
      <c r="O369" s="65"/>
      <c r="P369" s="183">
        <f>O369*H369</f>
        <v>0</v>
      </c>
      <c r="Q369" s="183">
        <v>2.0000000000000002E-5</v>
      </c>
      <c r="R369" s="183">
        <f>Q369*H369</f>
        <v>8.2800000000000007E-5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212</v>
      </c>
      <c r="AT369" s="185" t="s">
        <v>156</v>
      </c>
      <c r="AU369" s="185" t="s">
        <v>83</v>
      </c>
      <c r="AY369" s="18" t="s">
        <v>153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81</v>
      </c>
      <c r="BK369" s="186">
        <f>ROUND(I369*H369,2)</f>
        <v>0</v>
      </c>
      <c r="BL369" s="18" t="s">
        <v>212</v>
      </c>
      <c r="BM369" s="185" t="s">
        <v>954</v>
      </c>
    </row>
    <row r="370" spans="1:65" s="2" customFormat="1" ht="11.25">
      <c r="A370" s="35"/>
      <c r="B370" s="36"/>
      <c r="C370" s="37"/>
      <c r="D370" s="187" t="s">
        <v>163</v>
      </c>
      <c r="E370" s="37"/>
      <c r="F370" s="188" t="s">
        <v>703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83</v>
      </c>
    </row>
    <row r="371" spans="1:65" s="13" customFormat="1" ht="11.25">
      <c r="B371" s="192"/>
      <c r="C371" s="193"/>
      <c r="D371" s="194" t="s">
        <v>165</v>
      </c>
      <c r="E371" s="195" t="s">
        <v>19</v>
      </c>
      <c r="F371" s="196" t="s">
        <v>704</v>
      </c>
      <c r="G371" s="193"/>
      <c r="H371" s="197">
        <v>4.1399999999999997</v>
      </c>
      <c r="I371" s="198"/>
      <c r="J371" s="193"/>
      <c r="K371" s="193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165</v>
      </c>
      <c r="AU371" s="203" t="s">
        <v>83</v>
      </c>
      <c r="AV371" s="13" t="s">
        <v>83</v>
      </c>
      <c r="AW371" s="13" t="s">
        <v>34</v>
      </c>
      <c r="AX371" s="13" t="s">
        <v>81</v>
      </c>
      <c r="AY371" s="203" t="s">
        <v>153</v>
      </c>
    </row>
    <row r="372" spans="1:65" s="2" customFormat="1" ht="37.9" customHeight="1">
      <c r="A372" s="35"/>
      <c r="B372" s="36"/>
      <c r="C372" s="174" t="s">
        <v>722</v>
      </c>
      <c r="D372" s="174" t="s">
        <v>156</v>
      </c>
      <c r="E372" s="175" t="s">
        <v>706</v>
      </c>
      <c r="F372" s="176" t="s">
        <v>707</v>
      </c>
      <c r="G372" s="177" t="s">
        <v>159</v>
      </c>
      <c r="H372" s="178">
        <v>4.1399999999999997</v>
      </c>
      <c r="I372" s="179"/>
      <c r="J372" s="180">
        <f>ROUND(I372*H372,2)</f>
        <v>0</v>
      </c>
      <c r="K372" s="176" t="s">
        <v>160</v>
      </c>
      <c r="L372" s="40"/>
      <c r="M372" s="181" t="s">
        <v>19</v>
      </c>
      <c r="N372" s="182" t="s">
        <v>44</v>
      </c>
      <c r="O372" s="65"/>
      <c r="P372" s="183">
        <f>O372*H372</f>
        <v>0</v>
      </c>
      <c r="Q372" s="183">
        <v>6.9999999999999994E-5</v>
      </c>
      <c r="R372" s="183">
        <f>Q372*H372</f>
        <v>2.8979999999999994E-4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212</v>
      </c>
      <c r="AT372" s="185" t="s">
        <v>156</v>
      </c>
      <c r="AU372" s="185" t="s">
        <v>83</v>
      </c>
      <c r="AY372" s="18" t="s">
        <v>153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81</v>
      </c>
      <c r="BK372" s="186">
        <f>ROUND(I372*H372,2)</f>
        <v>0</v>
      </c>
      <c r="BL372" s="18" t="s">
        <v>212</v>
      </c>
      <c r="BM372" s="185" t="s">
        <v>955</v>
      </c>
    </row>
    <row r="373" spans="1:65" s="2" customFormat="1" ht="11.25">
      <c r="A373" s="35"/>
      <c r="B373" s="36"/>
      <c r="C373" s="37"/>
      <c r="D373" s="187" t="s">
        <v>163</v>
      </c>
      <c r="E373" s="37"/>
      <c r="F373" s="188" t="s">
        <v>709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163</v>
      </c>
      <c r="AU373" s="18" t="s">
        <v>83</v>
      </c>
    </row>
    <row r="374" spans="1:65" s="2" customFormat="1" ht="24.2" customHeight="1">
      <c r="A374" s="35"/>
      <c r="B374" s="36"/>
      <c r="C374" s="174" t="s">
        <v>728</v>
      </c>
      <c r="D374" s="174" t="s">
        <v>156</v>
      </c>
      <c r="E374" s="175" t="s">
        <v>711</v>
      </c>
      <c r="F374" s="176" t="s">
        <v>712</v>
      </c>
      <c r="G374" s="177" t="s">
        <v>159</v>
      </c>
      <c r="H374" s="178">
        <v>4.1399999999999997</v>
      </c>
      <c r="I374" s="179"/>
      <c r="J374" s="180">
        <f>ROUND(I374*H374,2)</f>
        <v>0</v>
      </c>
      <c r="K374" s="176" t="s">
        <v>160</v>
      </c>
      <c r="L374" s="40"/>
      <c r="M374" s="181" t="s">
        <v>19</v>
      </c>
      <c r="N374" s="182" t="s">
        <v>44</v>
      </c>
      <c r="O374" s="65"/>
      <c r="P374" s="183">
        <f>O374*H374</f>
        <v>0</v>
      </c>
      <c r="Q374" s="183">
        <v>1.7000000000000001E-4</v>
      </c>
      <c r="R374" s="183">
        <f>Q374*H374</f>
        <v>7.0379999999999998E-4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212</v>
      </c>
      <c r="AT374" s="185" t="s">
        <v>156</v>
      </c>
      <c r="AU374" s="185" t="s">
        <v>83</v>
      </c>
      <c r="AY374" s="18" t="s">
        <v>153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81</v>
      </c>
      <c r="BK374" s="186">
        <f>ROUND(I374*H374,2)</f>
        <v>0</v>
      </c>
      <c r="BL374" s="18" t="s">
        <v>212</v>
      </c>
      <c r="BM374" s="185" t="s">
        <v>956</v>
      </c>
    </row>
    <row r="375" spans="1:65" s="2" customFormat="1" ht="11.25">
      <c r="A375" s="35"/>
      <c r="B375" s="36"/>
      <c r="C375" s="37"/>
      <c r="D375" s="187" t="s">
        <v>163</v>
      </c>
      <c r="E375" s="37"/>
      <c r="F375" s="188" t="s">
        <v>714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83</v>
      </c>
    </row>
    <row r="376" spans="1:65" s="2" customFormat="1" ht="24.2" customHeight="1">
      <c r="A376" s="35"/>
      <c r="B376" s="36"/>
      <c r="C376" s="174" t="s">
        <v>735</v>
      </c>
      <c r="D376" s="174" t="s">
        <v>156</v>
      </c>
      <c r="E376" s="175" t="s">
        <v>716</v>
      </c>
      <c r="F376" s="176" t="s">
        <v>717</v>
      </c>
      <c r="G376" s="177" t="s">
        <v>159</v>
      </c>
      <c r="H376" s="178">
        <v>4.1399999999999997</v>
      </c>
      <c r="I376" s="179"/>
      <c r="J376" s="180">
        <f>ROUND(I376*H376,2)</f>
        <v>0</v>
      </c>
      <c r="K376" s="176" t="s">
        <v>160</v>
      </c>
      <c r="L376" s="40"/>
      <c r="M376" s="181" t="s">
        <v>19</v>
      </c>
      <c r="N376" s="182" t="s">
        <v>44</v>
      </c>
      <c r="O376" s="65"/>
      <c r="P376" s="183">
        <f>O376*H376</f>
        <v>0</v>
      </c>
      <c r="Q376" s="183">
        <v>1.2E-4</v>
      </c>
      <c r="R376" s="183">
        <f>Q376*H376</f>
        <v>4.9679999999999993E-4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212</v>
      </c>
      <c r="AT376" s="185" t="s">
        <v>156</v>
      </c>
      <c r="AU376" s="185" t="s">
        <v>83</v>
      </c>
      <c r="AY376" s="18" t="s">
        <v>153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81</v>
      </c>
      <c r="BK376" s="186">
        <f>ROUND(I376*H376,2)</f>
        <v>0</v>
      </c>
      <c r="BL376" s="18" t="s">
        <v>212</v>
      </c>
      <c r="BM376" s="185" t="s">
        <v>957</v>
      </c>
    </row>
    <row r="377" spans="1:65" s="2" customFormat="1" ht="11.25">
      <c r="A377" s="35"/>
      <c r="B377" s="36"/>
      <c r="C377" s="37"/>
      <c r="D377" s="187" t="s">
        <v>163</v>
      </c>
      <c r="E377" s="37"/>
      <c r="F377" s="188" t="s">
        <v>719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83</v>
      </c>
    </row>
    <row r="378" spans="1:65" s="12" customFormat="1" ht="22.9" customHeight="1">
      <c r="B378" s="158"/>
      <c r="C378" s="159"/>
      <c r="D378" s="160" t="s">
        <v>72</v>
      </c>
      <c r="E378" s="172" t="s">
        <v>720</v>
      </c>
      <c r="F378" s="172" t="s">
        <v>721</v>
      </c>
      <c r="G378" s="159"/>
      <c r="H378" s="159"/>
      <c r="I378" s="162"/>
      <c r="J378" s="173">
        <f>BK378</f>
        <v>0</v>
      </c>
      <c r="K378" s="159"/>
      <c r="L378" s="164"/>
      <c r="M378" s="165"/>
      <c r="N378" s="166"/>
      <c r="O378" s="166"/>
      <c r="P378" s="167">
        <f>SUM(P379:P383)</f>
        <v>0</v>
      </c>
      <c r="Q378" s="166"/>
      <c r="R378" s="167">
        <f>SUM(R379:R383)</f>
        <v>5.9943186000000004E-3</v>
      </c>
      <c r="S378" s="166"/>
      <c r="T378" s="168">
        <f>SUM(T379:T383)</f>
        <v>0</v>
      </c>
      <c r="AR378" s="169" t="s">
        <v>83</v>
      </c>
      <c r="AT378" s="170" t="s">
        <v>72</v>
      </c>
      <c r="AU378" s="170" t="s">
        <v>81</v>
      </c>
      <c r="AY378" s="169" t="s">
        <v>153</v>
      </c>
      <c r="BK378" s="171">
        <f>SUM(BK379:BK383)</f>
        <v>0</v>
      </c>
    </row>
    <row r="379" spans="1:65" s="2" customFormat="1" ht="33" customHeight="1">
      <c r="A379" s="35"/>
      <c r="B379" s="36"/>
      <c r="C379" s="174" t="s">
        <v>958</v>
      </c>
      <c r="D379" s="174" t="s">
        <v>156</v>
      </c>
      <c r="E379" s="175" t="s">
        <v>723</v>
      </c>
      <c r="F379" s="176" t="s">
        <v>724</v>
      </c>
      <c r="G379" s="177" t="s">
        <v>159</v>
      </c>
      <c r="H379" s="178">
        <v>12.609</v>
      </c>
      <c r="I379" s="179"/>
      <c r="J379" s="180">
        <f>ROUND(I379*H379,2)</f>
        <v>0</v>
      </c>
      <c r="K379" s="176" t="s">
        <v>160</v>
      </c>
      <c r="L379" s="40"/>
      <c r="M379" s="181" t="s">
        <v>19</v>
      </c>
      <c r="N379" s="182" t="s">
        <v>44</v>
      </c>
      <c r="O379" s="65"/>
      <c r="P379" s="183">
        <f>O379*H379</f>
        <v>0</v>
      </c>
      <c r="Q379" s="183">
        <v>2.0000000000000001E-4</v>
      </c>
      <c r="R379" s="183">
        <f>Q379*H379</f>
        <v>2.5218000000000003E-3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212</v>
      </c>
      <c r="AT379" s="185" t="s">
        <v>156</v>
      </c>
      <c r="AU379" s="185" t="s">
        <v>83</v>
      </c>
      <c r="AY379" s="18" t="s">
        <v>153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81</v>
      </c>
      <c r="BK379" s="186">
        <f>ROUND(I379*H379,2)</f>
        <v>0</v>
      </c>
      <c r="BL379" s="18" t="s">
        <v>212</v>
      </c>
      <c r="BM379" s="185" t="s">
        <v>959</v>
      </c>
    </row>
    <row r="380" spans="1:65" s="2" customFormat="1" ht="11.25">
      <c r="A380" s="35"/>
      <c r="B380" s="36"/>
      <c r="C380" s="37"/>
      <c r="D380" s="187" t="s">
        <v>163</v>
      </c>
      <c r="E380" s="37"/>
      <c r="F380" s="188" t="s">
        <v>726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83</v>
      </c>
    </row>
    <row r="381" spans="1:65" s="13" customFormat="1" ht="22.5">
      <c r="B381" s="192"/>
      <c r="C381" s="193"/>
      <c r="D381" s="194" t="s">
        <v>165</v>
      </c>
      <c r="E381" s="195" t="s">
        <v>19</v>
      </c>
      <c r="F381" s="196" t="s">
        <v>960</v>
      </c>
      <c r="G381" s="193"/>
      <c r="H381" s="197">
        <v>12.609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165</v>
      </c>
      <c r="AU381" s="203" t="s">
        <v>83</v>
      </c>
      <c r="AV381" s="13" t="s">
        <v>83</v>
      </c>
      <c r="AW381" s="13" t="s">
        <v>34</v>
      </c>
      <c r="AX381" s="13" t="s">
        <v>81</v>
      </c>
      <c r="AY381" s="203" t="s">
        <v>153</v>
      </c>
    </row>
    <row r="382" spans="1:65" s="2" customFormat="1" ht="33" customHeight="1">
      <c r="A382" s="35"/>
      <c r="B382" s="36"/>
      <c r="C382" s="174" t="s">
        <v>961</v>
      </c>
      <c r="D382" s="174" t="s">
        <v>156</v>
      </c>
      <c r="E382" s="175" t="s">
        <v>729</v>
      </c>
      <c r="F382" s="176" t="s">
        <v>730</v>
      </c>
      <c r="G382" s="177" t="s">
        <v>159</v>
      </c>
      <c r="H382" s="178">
        <v>12.609</v>
      </c>
      <c r="I382" s="179"/>
      <c r="J382" s="180">
        <f>ROUND(I382*H382,2)</f>
        <v>0</v>
      </c>
      <c r="K382" s="176" t="s">
        <v>160</v>
      </c>
      <c r="L382" s="40"/>
      <c r="M382" s="181" t="s">
        <v>19</v>
      </c>
      <c r="N382" s="182" t="s">
        <v>44</v>
      </c>
      <c r="O382" s="65"/>
      <c r="P382" s="183">
        <f>O382*H382</f>
        <v>0</v>
      </c>
      <c r="Q382" s="183">
        <v>2.7540000000000003E-4</v>
      </c>
      <c r="R382" s="183">
        <f>Q382*H382</f>
        <v>3.4725186000000002E-3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212</v>
      </c>
      <c r="AT382" s="185" t="s">
        <v>156</v>
      </c>
      <c r="AU382" s="185" t="s">
        <v>83</v>
      </c>
      <c r="AY382" s="18" t="s">
        <v>153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81</v>
      </c>
      <c r="BK382" s="186">
        <f>ROUND(I382*H382,2)</f>
        <v>0</v>
      </c>
      <c r="BL382" s="18" t="s">
        <v>212</v>
      </c>
      <c r="BM382" s="185" t="s">
        <v>962</v>
      </c>
    </row>
    <row r="383" spans="1:65" s="2" customFormat="1" ht="11.25">
      <c r="A383" s="35"/>
      <c r="B383" s="36"/>
      <c r="C383" s="37"/>
      <c r="D383" s="187" t="s">
        <v>163</v>
      </c>
      <c r="E383" s="37"/>
      <c r="F383" s="188" t="s">
        <v>732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163</v>
      </c>
      <c r="AU383" s="18" t="s">
        <v>83</v>
      </c>
    </row>
    <row r="384" spans="1:65" s="12" customFormat="1" ht="25.9" customHeight="1">
      <c r="B384" s="158"/>
      <c r="C384" s="159"/>
      <c r="D384" s="160" t="s">
        <v>72</v>
      </c>
      <c r="E384" s="161" t="s">
        <v>108</v>
      </c>
      <c r="F384" s="161" t="s">
        <v>109</v>
      </c>
      <c r="G384" s="159"/>
      <c r="H384" s="159"/>
      <c r="I384" s="162"/>
      <c r="J384" s="163">
        <f>BK384</f>
        <v>0</v>
      </c>
      <c r="K384" s="159"/>
      <c r="L384" s="164"/>
      <c r="M384" s="165"/>
      <c r="N384" s="166"/>
      <c r="O384" s="166"/>
      <c r="P384" s="167">
        <f>P385</f>
        <v>0</v>
      </c>
      <c r="Q384" s="166"/>
      <c r="R384" s="167">
        <f>R385</f>
        <v>0</v>
      </c>
      <c r="S384" s="166"/>
      <c r="T384" s="168">
        <f>T385</f>
        <v>0</v>
      </c>
      <c r="AR384" s="169" t="s">
        <v>185</v>
      </c>
      <c r="AT384" s="170" t="s">
        <v>72</v>
      </c>
      <c r="AU384" s="170" t="s">
        <v>73</v>
      </c>
      <c r="AY384" s="169" t="s">
        <v>153</v>
      </c>
      <c r="BK384" s="171">
        <f>BK385</f>
        <v>0</v>
      </c>
    </row>
    <row r="385" spans="1:65" s="12" customFormat="1" ht="22.9" customHeight="1">
      <c r="B385" s="158"/>
      <c r="C385" s="159"/>
      <c r="D385" s="160" t="s">
        <v>72</v>
      </c>
      <c r="E385" s="172" t="s">
        <v>733</v>
      </c>
      <c r="F385" s="172" t="s">
        <v>734</v>
      </c>
      <c r="G385" s="159"/>
      <c r="H385" s="159"/>
      <c r="I385" s="162"/>
      <c r="J385" s="173">
        <f>BK385</f>
        <v>0</v>
      </c>
      <c r="K385" s="159"/>
      <c r="L385" s="164"/>
      <c r="M385" s="165"/>
      <c r="N385" s="166"/>
      <c r="O385" s="166"/>
      <c r="P385" s="167">
        <f>SUM(P386:P387)</f>
        <v>0</v>
      </c>
      <c r="Q385" s="166"/>
      <c r="R385" s="167">
        <f>SUM(R386:R387)</f>
        <v>0</v>
      </c>
      <c r="S385" s="166"/>
      <c r="T385" s="168">
        <f>SUM(T386:T387)</f>
        <v>0</v>
      </c>
      <c r="AR385" s="169" t="s">
        <v>185</v>
      </c>
      <c r="AT385" s="170" t="s">
        <v>72</v>
      </c>
      <c r="AU385" s="170" t="s">
        <v>81</v>
      </c>
      <c r="AY385" s="169" t="s">
        <v>153</v>
      </c>
      <c r="BK385" s="171">
        <f>SUM(BK386:BK387)</f>
        <v>0</v>
      </c>
    </row>
    <row r="386" spans="1:65" s="2" customFormat="1" ht="16.5" customHeight="1">
      <c r="A386" s="35"/>
      <c r="B386" s="36"/>
      <c r="C386" s="174" t="s">
        <v>963</v>
      </c>
      <c r="D386" s="174" t="s">
        <v>156</v>
      </c>
      <c r="E386" s="175" t="s">
        <v>736</v>
      </c>
      <c r="F386" s="176" t="s">
        <v>737</v>
      </c>
      <c r="G386" s="177" t="s">
        <v>384</v>
      </c>
      <c r="H386" s="178">
        <v>1</v>
      </c>
      <c r="I386" s="179"/>
      <c r="J386" s="180">
        <f>ROUND(I386*H386,2)</f>
        <v>0</v>
      </c>
      <c r="K386" s="176" t="s">
        <v>160</v>
      </c>
      <c r="L386" s="40"/>
      <c r="M386" s="181" t="s">
        <v>19</v>
      </c>
      <c r="N386" s="182" t="s">
        <v>44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738</v>
      </c>
      <c r="AT386" s="185" t="s">
        <v>156</v>
      </c>
      <c r="AU386" s="185" t="s">
        <v>83</v>
      </c>
      <c r="AY386" s="18" t="s">
        <v>153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81</v>
      </c>
      <c r="BK386" s="186">
        <f>ROUND(I386*H386,2)</f>
        <v>0</v>
      </c>
      <c r="BL386" s="18" t="s">
        <v>738</v>
      </c>
      <c r="BM386" s="185" t="s">
        <v>964</v>
      </c>
    </row>
    <row r="387" spans="1:65" s="2" customFormat="1" ht="11.25">
      <c r="A387" s="35"/>
      <c r="B387" s="36"/>
      <c r="C387" s="37"/>
      <c r="D387" s="187" t="s">
        <v>163</v>
      </c>
      <c r="E387" s="37"/>
      <c r="F387" s="188" t="s">
        <v>740</v>
      </c>
      <c r="G387" s="37"/>
      <c r="H387" s="37"/>
      <c r="I387" s="189"/>
      <c r="J387" s="37"/>
      <c r="K387" s="37"/>
      <c r="L387" s="40"/>
      <c r="M387" s="225"/>
      <c r="N387" s="226"/>
      <c r="O387" s="227"/>
      <c r="P387" s="227"/>
      <c r="Q387" s="227"/>
      <c r="R387" s="227"/>
      <c r="S387" s="227"/>
      <c r="T387" s="228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163</v>
      </c>
      <c r="AU387" s="18" t="s">
        <v>83</v>
      </c>
    </row>
    <row r="388" spans="1:65" s="2" customFormat="1" ht="6.95" customHeight="1">
      <c r="A388" s="35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0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algorithmName="SHA-512" hashValue="8nKJXnL34yzgPBI8NYyxJPdbWJ1x2wvKIQ2f9EhEiFjmBVbjnMoES6wSpaMbuKcJ4f6ISNhLN1mMF9x9dSj6wg==" saltValue="0ECkuRkTZAyAiud98rqZc5j3nGbQ3GCh8QF2y91RtPLwVHINC8RdpvWVb0MDVnjHHw08Fgo5XQ6qCVlc5vpkZw==" spinCount="100000" sheet="1" objects="1" scenarios="1" formatColumns="0" formatRows="0" autoFilter="0"/>
  <autoFilter ref="C99:K387" xr:uid="{00000000-0009-0000-0000-000006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600-000000000000}"/>
    <hyperlink ref="F107" r:id="rId2" xr:uid="{00000000-0004-0000-0600-000001000000}"/>
    <hyperlink ref="F113" r:id="rId3" xr:uid="{00000000-0004-0000-0600-000002000000}"/>
    <hyperlink ref="F115" r:id="rId4" xr:uid="{00000000-0004-0000-0600-000003000000}"/>
    <hyperlink ref="F121" r:id="rId5" xr:uid="{00000000-0004-0000-0600-000004000000}"/>
    <hyperlink ref="F124" r:id="rId6" xr:uid="{00000000-0004-0000-0600-000005000000}"/>
    <hyperlink ref="F126" r:id="rId7" xr:uid="{00000000-0004-0000-0600-000006000000}"/>
    <hyperlink ref="F134" r:id="rId8" xr:uid="{00000000-0004-0000-0600-000007000000}"/>
    <hyperlink ref="F137" r:id="rId9" xr:uid="{00000000-0004-0000-0600-000008000000}"/>
    <hyperlink ref="F143" r:id="rId10" xr:uid="{00000000-0004-0000-0600-000009000000}"/>
    <hyperlink ref="F149" r:id="rId11" xr:uid="{00000000-0004-0000-0600-00000A000000}"/>
    <hyperlink ref="F155" r:id="rId12" xr:uid="{00000000-0004-0000-0600-00000B000000}"/>
    <hyperlink ref="F160" r:id="rId13" xr:uid="{00000000-0004-0000-0600-00000C000000}"/>
    <hyperlink ref="F162" r:id="rId14" xr:uid="{00000000-0004-0000-0600-00000D000000}"/>
    <hyperlink ref="F164" r:id="rId15" xr:uid="{00000000-0004-0000-0600-00000E000000}"/>
    <hyperlink ref="F167" r:id="rId16" xr:uid="{00000000-0004-0000-0600-00000F000000}"/>
    <hyperlink ref="F170" r:id="rId17" xr:uid="{00000000-0004-0000-0600-000010000000}"/>
    <hyperlink ref="F174" r:id="rId18" xr:uid="{00000000-0004-0000-0600-000011000000}"/>
    <hyperlink ref="F180" r:id="rId19" xr:uid="{00000000-0004-0000-0600-000012000000}"/>
    <hyperlink ref="F186" r:id="rId20" xr:uid="{00000000-0004-0000-0600-000013000000}"/>
    <hyperlink ref="F194" r:id="rId21" xr:uid="{00000000-0004-0000-0600-000014000000}"/>
    <hyperlink ref="F197" r:id="rId22" xr:uid="{00000000-0004-0000-0600-000015000000}"/>
    <hyperlink ref="F199" r:id="rId23" xr:uid="{00000000-0004-0000-0600-000016000000}"/>
    <hyperlink ref="F201" r:id="rId24" xr:uid="{00000000-0004-0000-0600-000017000000}"/>
    <hyperlink ref="F204" r:id="rId25" xr:uid="{00000000-0004-0000-0600-000018000000}"/>
    <hyperlink ref="F207" r:id="rId26" xr:uid="{00000000-0004-0000-0600-000019000000}"/>
    <hyperlink ref="F209" r:id="rId27" xr:uid="{00000000-0004-0000-0600-00001A000000}"/>
    <hyperlink ref="F211" r:id="rId28" xr:uid="{00000000-0004-0000-0600-00001B000000}"/>
    <hyperlink ref="F214" r:id="rId29" xr:uid="{00000000-0004-0000-0600-00001C000000}"/>
    <hyperlink ref="F216" r:id="rId30" xr:uid="{00000000-0004-0000-0600-00001D000000}"/>
    <hyperlink ref="F218" r:id="rId31" xr:uid="{00000000-0004-0000-0600-00001E000000}"/>
    <hyperlink ref="F221" r:id="rId32" xr:uid="{00000000-0004-0000-0600-00001F000000}"/>
    <hyperlink ref="F223" r:id="rId33" xr:uid="{00000000-0004-0000-0600-000020000000}"/>
    <hyperlink ref="F225" r:id="rId34" xr:uid="{00000000-0004-0000-0600-000021000000}"/>
    <hyperlink ref="F227" r:id="rId35" xr:uid="{00000000-0004-0000-0600-000022000000}"/>
    <hyperlink ref="F229" r:id="rId36" xr:uid="{00000000-0004-0000-0600-000023000000}"/>
    <hyperlink ref="F231" r:id="rId37" xr:uid="{00000000-0004-0000-0600-000024000000}"/>
    <hyperlink ref="F234" r:id="rId38" xr:uid="{00000000-0004-0000-0600-000025000000}"/>
    <hyperlink ref="F236" r:id="rId39" xr:uid="{00000000-0004-0000-0600-000026000000}"/>
    <hyperlink ref="F239" r:id="rId40" xr:uid="{00000000-0004-0000-0600-000027000000}"/>
    <hyperlink ref="F248" r:id="rId41" xr:uid="{00000000-0004-0000-0600-000028000000}"/>
    <hyperlink ref="F251" r:id="rId42" xr:uid="{00000000-0004-0000-0600-000029000000}"/>
    <hyperlink ref="F253" r:id="rId43" xr:uid="{00000000-0004-0000-0600-00002A000000}"/>
    <hyperlink ref="F262" r:id="rId44" xr:uid="{00000000-0004-0000-0600-00002B000000}"/>
    <hyperlink ref="F265" r:id="rId45" xr:uid="{00000000-0004-0000-0600-00002C000000}"/>
    <hyperlink ref="F269" r:id="rId46" xr:uid="{00000000-0004-0000-0600-00002D000000}"/>
    <hyperlink ref="F273" r:id="rId47" xr:uid="{00000000-0004-0000-0600-00002E000000}"/>
    <hyperlink ref="F279" r:id="rId48" xr:uid="{00000000-0004-0000-0600-00002F000000}"/>
    <hyperlink ref="F283" r:id="rId49" xr:uid="{00000000-0004-0000-0600-000030000000}"/>
    <hyperlink ref="F286" r:id="rId50" xr:uid="{00000000-0004-0000-0600-000031000000}"/>
    <hyperlink ref="F289" r:id="rId51" xr:uid="{00000000-0004-0000-0600-000032000000}"/>
    <hyperlink ref="F293" r:id="rId52" xr:uid="{00000000-0004-0000-0600-000033000000}"/>
    <hyperlink ref="F296" r:id="rId53" xr:uid="{00000000-0004-0000-0600-000034000000}"/>
    <hyperlink ref="F299" r:id="rId54" xr:uid="{00000000-0004-0000-0600-000035000000}"/>
    <hyperlink ref="F302" r:id="rId55" xr:uid="{00000000-0004-0000-0600-000036000000}"/>
    <hyperlink ref="F305" r:id="rId56" xr:uid="{00000000-0004-0000-0600-000037000000}"/>
    <hyperlink ref="F308" r:id="rId57" xr:uid="{00000000-0004-0000-0600-000038000000}"/>
    <hyperlink ref="F312" r:id="rId58" xr:uid="{00000000-0004-0000-0600-000039000000}"/>
    <hyperlink ref="F317" r:id="rId59" xr:uid="{00000000-0004-0000-0600-00003A000000}"/>
    <hyperlink ref="F321" r:id="rId60" xr:uid="{00000000-0004-0000-0600-00003B000000}"/>
    <hyperlink ref="F325" r:id="rId61" xr:uid="{00000000-0004-0000-0600-00003C000000}"/>
    <hyperlink ref="F328" r:id="rId62" xr:uid="{00000000-0004-0000-0600-00003D000000}"/>
    <hyperlink ref="F334" r:id="rId63" xr:uid="{00000000-0004-0000-0600-00003E000000}"/>
    <hyperlink ref="F336" r:id="rId64" xr:uid="{00000000-0004-0000-0600-00003F000000}"/>
    <hyperlink ref="F339" r:id="rId65" xr:uid="{00000000-0004-0000-0600-000040000000}"/>
    <hyperlink ref="F342" r:id="rId66" xr:uid="{00000000-0004-0000-0600-000041000000}"/>
    <hyperlink ref="F346" r:id="rId67" xr:uid="{00000000-0004-0000-0600-000042000000}"/>
    <hyperlink ref="F349" r:id="rId68" xr:uid="{00000000-0004-0000-0600-000043000000}"/>
    <hyperlink ref="F355" r:id="rId69" xr:uid="{00000000-0004-0000-0600-000044000000}"/>
    <hyperlink ref="F357" r:id="rId70" xr:uid="{00000000-0004-0000-0600-000045000000}"/>
    <hyperlink ref="F364" r:id="rId71" xr:uid="{00000000-0004-0000-0600-000046000000}"/>
    <hyperlink ref="F367" r:id="rId72" xr:uid="{00000000-0004-0000-0600-000047000000}"/>
    <hyperlink ref="F370" r:id="rId73" xr:uid="{00000000-0004-0000-0600-000048000000}"/>
    <hyperlink ref="F373" r:id="rId74" xr:uid="{00000000-0004-0000-0600-000049000000}"/>
    <hyperlink ref="F375" r:id="rId75" xr:uid="{00000000-0004-0000-0600-00004A000000}"/>
    <hyperlink ref="F377" r:id="rId76" xr:uid="{00000000-0004-0000-0600-00004B000000}"/>
    <hyperlink ref="F380" r:id="rId77" xr:uid="{00000000-0004-0000-0600-00004C000000}"/>
    <hyperlink ref="F383" r:id="rId78" xr:uid="{00000000-0004-0000-0600-00004D000000}"/>
    <hyperlink ref="F387" r:id="rId79" xr:uid="{00000000-0004-0000-06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101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993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ROUND((SUM(BE100:BE387)),  2)</f>
        <v>0</v>
      </c>
      <c r="G33" s="35"/>
      <c r="H33" s="35"/>
      <c r="I33" s="119">
        <v>0.21</v>
      </c>
      <c r="J33" s="118">
        <f>ROUND(((SUM(BE100:BE387))*I33),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ROUND((SUM(BF100:BF387)),  2)</f>
        <v>0</v>
      </c>
      <c r="G34" s="35"/>
      <c r="H34" s="35"/>
      <c r="I34" s="119">
        <v>0.12</v>
      </c>
      <c r="J34" s="118">
        <f>ROUND(((SUM(BF100:BF387))*I34),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ROUND((SUM(BG100:BG387)),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ROUND((SUM(BH100:BH387)),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ROUND((SUM(BI100:BI387)),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07 - 5.NP - č. 528 - Koupelna typ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J171</f>
        <v>0</v>
      </c>
      <c r="K64" s="136"/>
      <c r="L64" s="140"/>
    </row>
    <row r="65" spans="2:12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J195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J219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J284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807</v>
      </c>
      <c r="E71" s="144"/>
      <c r="F71" s="144"/>
      <c r="G71" s="144"/>
      <c r="H71" s="144"/>
      <c r="I71" s="144"/>
      <c r="J71" s="145">
        <f>J294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J318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J326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J340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J347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134</v>
      </c>
      <c r="E77" s="144"/>
      <c r="F77" s="144"/>
      <c r="G77" s="144"/>
      <c r="H77" s="144"/>
      <c r="I77" s="144"/>
      <c r="J77" s="145">
        <f>J368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135</v>
      </c>
      <c r="E78" s="144"/>
      <c r="F78" s="144"/>
      <c r="G78" s="144"/>
      <c r="H78" s="144"/>
      <c r="I78" s="144"/>
      <c r="J78" s="145">
        <f>J378</f>
        <v>0</v>
      </c>
      <c r="K78" s="142"/>
      <c r="L78" s="146"/>
    </row>
    <row r="79" spans="2:12" s="9" customFormat="1" ht="24.95" customHeight="1">
      <c r="B79" s="135"/>
      <c r="C79" s="136"/>
      <c r="D79" s="137" t="s">
        <v>136</v>
      </c>
      <c r="E79" s="138"/>
      <c r="F79" s="138"/>
      <c r="G79" s="138"/>
      <c r="H79" s="138"/>
      <c r="I79" s="138"/>
      <c r="J79" s="139">
        <f>J384</f>
        <v>0</v>
      </c>
      <c r="K79" s="136"/>
      <c r="L79" s="140"/>
    </row>
    <row r="80" spans="2:12" s="10" customFormat="1" ht="19.899999999999999" customHeight="1">
      <c r="B80" s="141"/>
      <c r="C80" s="142"/>
      <c r="D80" s="143" t="s">
        <v>137</v>
      </c>
      <c r="E80" s="144"/>
      <c r="F80" s="144"/>
      <c r="G80" s="144"/>
      <c r="H80" s="144"/>
      <c r="I80" s="144"/>
      <c r="J80" s="145">
        <f>J385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138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3" t="str">
        <f>E7</f>
        <v>Rekonstrukce hygienických prostor ISŠT, Benešov, Černoleská 1997</v>
      </c>
      <c r="F90" s="364"/>
      <c r="G90" s="364"/>
      <c r="H90" s="364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112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0" t="str">
        <f>E9</f>
        <v>07 - 5.NP - č. 528 - Koupelna typ B</v>
      </c>
      <c r="F92" s="365"/>
      <c r="G92" s="365"/>
      <c r="H92" s="36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Benešov, Černoleská 1997</v>
      </c>
      <c r="G94" s="37"/>
      <c r="H94" s="37"/>
      <c r="I94" s="30" t="s">
        <v>23</v>
      </c>
      <c r="J94" s="60" t="str">
        <f>IF(J12="","",J12)</f>
        <v>28. 6. 2024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E15</f>
        <v>Integrovaná střední škola technická</v>
      </c>
      <c r="G96" s="37"/>
      <c r="H96" s="37"/>
      <c r="I96" s="30" t="s">
        <v>32</v>
      </c>
      <c r="J96" s="33" t="str">
        <f>E21</f>
        <v>Ing. arch. Ondřej Lovíšek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30</v>
      </c>
      <c r="D97" s="37"/>
      <c r="E97" s="37"/>
      <c r="F97" s="28" t="str">
        <f>IF(E18="","",E18)</f>
        <v>Vyplň údaj</v>
      </c>
      <c r="G97" s="37"/>
      <c r="H97" s="37"/>
      <c r="I97" s="30" t="s">
        <v>35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139</v>
      </c>
      <c r="D99" s="150" t="s">
        <v>58</v>
      </c>
      <c r="E99" s="150" t="s">
        <v>54</v>
      </c>
      <c r="F99" s="150" t="s">
        <v>55</v>
      </c>
      <c r="G99" s="150" t="s">
        <v>140</v>
      </c>
      <c r="H99" s="150" t="s">
        <v>141</v>
      </c>
      <c r="I99" s="150" t="s">
        <v>142</v>
      </c>
      <c r="J99" s="150" t="s">
        <v>116</v>
      </c>
      <c r="K99" s="151" t="s">
        <v>143</v>
      </c>
      <c r="L99" s="152"/>
      <c r="M99" s="69" t="s">
        <v>19</v>
      </c>
      <c r="N99" s="70" t="s">
        <v>43</v>
      </c>
      <c r="O99" s="70" t="s">
        <v>144</v>
      </c>
      <c r="P99" s="70" t="s">
        <v>145</v>
      </c>
      <c r="Q99" s="70" t="s">
        <v>146</v>
      </c>
      <c r="R99" s="70" t="s">
        <v>147</v>
      </c>
      <c r="S99" s="70" t="s">
        <v>148</v>
      </c>
      <c r="T99" s="71" t="s">
        <v>149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150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P101+P171+P384</f>
        <v>0</v>
      </c>
      <c r="Q100" s="73"/>
      <c r="R100" s="155">
        <f>R101+R171+R384</f>
        <v>1.4276264886000001</v>
      </c>
      <c r="S100" s="73"/>
      <c r="T100" s="156">
        <f>T101+T171+T384</f>
        <v>2.4100949999999997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72</v>
      </c>
      <c r="AU100" s="18" t="s">
        <v>117</v>
      </c>
      <c r="BK100" s="157">
        <f>BK101+BK171+BK384</f>
        <v>0</v>
      </c>
    </row>
    <row r="101" spans="1:65" s="12" customFormat="1" ht="25.9" customHeight="1">
      <c r="B101" s="158"/>
      <c r="C101" s="159"/>
      <c r="D101" s="160" t="s">
        <v>72</v>
      </c>
      <c r="E101" s="161" t="s">
        <v>151</v>
      </c>
      <c r="F101" s="161" t="s">
        <v>152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P102+P122+P158</f>
        <v>0</v>
      </c>
      <c r="Q101" s="166"/>
      <c r="R101" s="167">
        <f>R102+R122+R158</f>
        <v>0.40355097000000006</v>
      </c>
      <c r="S101" s="166"/>
      <c r="T101" s="168">
        <f>T102+T122+T158</f>
        <v>2.2675169999999998</v>
      </c>
      <c r="AR101" s="169" t="s">
        <v>81</v>
      </c>
      <c r="AT101" s="170" t="s">
        <v>72</v>
      </c>
      <c r="AU101" s="170" t="s">
        <v>73</v>
      </c>
      <c r="AY101" s="169" t="s">
        <v>153</v>
      </c>
      <c r="BK101" s="171">
        <f>BK102+BK122+BK158</f>
        <v>0</v>
      </c>
    </row>
    <row r="102" spans="1:65" s="12" customFormat="1" ht="22.9" customHeight="1">
      <c r="B102" s="158"/>
      <c r="C102" s="159"/>
      <c r="D102" s="160" t="s">
        <v>72</v>
      </c>
      <c r="E102" s="172" t="s">
        <v>154</v>
      </c>
      <c r="F102" s="172" t="s">
        <v>155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SUM(P103:P121)</f>
        <v>0</v>
      </c>
      <c r="Q102" s="166"/>
      <c r="R102" s="167">
        <f>SUM(R103:R121)</f>
        <v>0.40303176000000007</v>
      </c>
      <c r="S102" s="166"/>
      <c r="T102" s="168">
        <f>SUM(T103:T121)</f>
        <v>0</v>
      </c>
      <c r="AR102" s="169" t="s">
        <v>81</v>
      </c>
      <c r="AT102" s="170" t="s">
        <v>72</v>
      </c>
      <c r="AU102" s="170" t="s">
        <v>81</v>
      </c>
      <c r="AY102" s="169" t="s">
        <v>153</v>
      </c>
      <c r="BK102" s="171">
        <f>SUM(BK103:BK121)</f>
        <v>0</v>
      </c>
    </row>
    <row r="103" spans="1:65" s="2" customFormat="1" ht="21.75" customHeight="1">
      <c r="A103" s="35"/>
      <c r="B103" s="36"/>
      <c r="C103" s="174" t="s">
        <v>81</v>
      </c>
      <c r="D103" s="174" t="s">
        <v>156</v>
      </c>
      <c r="E103" s="175" t="s">
        <v>157</v>
      </c>
      <c r="F103" s="176" t="s">
        <v>158</v>
      </c>
      <c r="G103" s="177" t="s">
        <v>159</v>
      </c>
      <c r="H103" s="178">
        <v>3</v>
      </c>
      <c r="I103" s="179"/>
      <c r="J103" s="180">
        <f>ROUND(I103*H103,2)</f>
        <v>0</v>
      </c>
      <c r="K103" s="176" t="s">
        <v>160</v>
      </c>
      <c r="L103" s="40"/>
      <c r="M103" s="181" t="s">
        <v>19</v>
      </c>
      <c r="N103" s="182" t="s">
        <v>44</v>
      </c>
      <c r="O103" s="65"/>
      <c r="P103" s="183">
        <f>O103*H103</f>
        <v>0</v>
      </c>
      <c r="Q103" s="183">
        <v>5.6000000000000001E-2</v>
      </c>
      <c r="R103" s="183">
        <f>Q103*H103</f>
        <v>0.16800000000000001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161</v>
      </c>
      <c r="AT103" s="185" t="s">
        <v>156</v>
      </c>
      <c r="AU103" s="185" t="s">
        <v>83</v>
      </c>
      <c r="AY103" s="18" t="s">
        <v>153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81</v>
      </c>
      <c r="BK103" s="186">
        <f>ROUND(I103*H103,2)</f>
        <v>0</v>
      </c>
      <c r="BL103" s="18" t="s">
        <v>161</v>
      </c>
      <c r="BM103" s="185" t="s">
        <v>808</v>
      </c>
    </row>
    <row r="104" spans="1:65" s="2" customFormat="1" ht="11.25">
      <c r="A104" s="35"/>
      <c r="B104" s="36"/>
      <c r="C104" s="37"/>
      <c r="D104" s="187" t="s">
        <v>163</v>
      </c>
      <c r="E104" s="37"/>
      <c r="F104" s="188" t="s">
        <v>164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83</v>
      </c>
    </row>
    <row r="105" spans="1:65" s="13" customFormat="1" ht="11.25">
      <c r="B105" s="192"/>
      <c r="C105" s="193"/>
      <c r="D105" s="194" t="s">
        <v>165</v>
      </c>
      <c r="E105" s="195" t="s">
        <v>19</v>
      </c>
      <c r="F105" s="196" t="s">
        <v>166</v>
      </c>
      <c r="G105" s="193"/>
      <c r="H105" s="197">
        <v>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165</v>
      </c>
      <c r="AU105" s="203" t="s">
        <v>83</v>
      </c>
      <c r="AV105" s="13" t="s">
        <v>83</v>
      </c>
      <c r="AW105" s="13" t="s">
        <v>34</v>
      </c>
      <c r="AX105" s="13" t="s">
        <v>81</v>
      </c>
      <c r="AY105" s="203" t="s">
        <v>153</v>
      </c>
    </row>
    <row r="106" spans="1:65" s="2" customFormat="1" ht="24.2" customHeight="1">
      <c r="A106" s="35"/>
      <c r="B106" s="36"/>
      <c r="C106" s="174" t="s">
        <v>83</v>
      </c>
      <c r="D106" s="174" t="s">
        <v>156</v>
      </c>
      <c r="E106" s="175" t="s">
        <v>167</v>
      </c>
      <c r="F106" s="176" t="s">
        <v>168</v>
      </c>
      <c r="G106" s="177" t="s">
        <v>159</v>
      </c>
      <c r="H106" s="178">
        <v>3.3769999999999998</v>
      </c>
      <c r="I106" s="179"/>
      <c r="J106" s="180">
        <f>ROUND(I106*H106,2)</f>
        <v>0</v>
      </c>
      <c r="K106" s="176" t="s">
        <v>160</v>
      </c>
      <c r="L106" s="40"/>
      <c r="M106" s="181" t="s">
        <v>19</v>
      </c>
      <c r="N106" s="182" t="s">
        <v>44</v>
      </c>
      <c r="O106" s="65"/>
      <c r="P106" s="183">
        <f>O106*H106</f>
        <v>0</v>
      </c>
      <c r="Q106" s="183">
        <v>2.5999999999999998E-4</v>
      </c>
      <c r="R106" s="183">
        <f>Q106*H106</f>
        <v>8.7801999999999986E-4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161</v>
      </c>
      <c r="AT106" s="185" t="s">
        <v>156</v>
      </c>
      <c r="AU106" s="185" t="s">
        <v>83</v>
      </c>
      <c r="AY106" s="18" t="s">
        <v>153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81</v>
      </c>
      <c r="BK106" s="186">
        <f>ROUND(I106*H106,2)</f>
        <v>0</v>
      </c>
      <c r="BL106" s="18" t="s">
        <v>161</v>
      </c>
      <c r="BM106" s="185" t="s">
        <v>809</v>
      </c>
    </row>
    <row r="107" spans="1:65" s="2" customFormat="1" ht="11.25">
      <c r="A107" s="35"/>
      <c r="B107" s="36"/>
      <c r="C107" s="37"/>
      <c r="D107" s="187" t="s">
        <v>163</v>
      </c>
      <c r="E107" s="37"/>
      <c r="F107" s="188" t="s">
        <v>170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83</v>
      </c>
    </row>
    <row r="108" spans="1:65" s="13" customFormat="1" ht="11.25">
      <c r="B108" s="192"/>
      <c r="C108" s="193"/>
      <c r="D108" s="194" t="s">
        <v>165</v>
      </c>
      <c r="E108" s="195" t="s">
        <v>19</v>
      </c>
      <c r="F108" s="196" t="s">
        <v>810</v>
      </c>
      <c r="G108" s="193"/>
      <c r="H108" s="197">
        <v>1.1639999999999999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165</v>
      </c>
      <c r="AU108" s="203" t="s">
        <v>83</v>
      </c>
      <c r="AV108" s="13" t="s">
        <v>83</v>
      </c>
      <c r="AW108" s="13" t="s">
        <v>34</v>
      </c>
      <c r="AX108" s="13" t="s">
        <v>73</v>
      </c>
      <c r="AY108" s="203" t="s">
        <v>153</v>
      </c>
    </row>
    <row r="109" spans="1:65" s="13" customFormat="1" ht="11.25">
      <c r="B109" s="192"/>
      <c r="C109" s="193"/>
      <c r="D109" s="194" t="s">
        <v>165</v>
      </c>
      <c r="E109" s="195" t="s">
        <v>19</v>
      </c>
      <c r="F109" s="196" t="s">
        <v>811</v>
      </c>
      <c r="G109" s="193"/>
      <c r="H109" s="197">
        <v>1.278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165</v>
      </c>
      <c r="AU109" s="203" t="s">
        <v>83</v>
      </c>
      <c r="AV109" s="13" t="s">
        <v>83</v>
      </c>
      <c r="AW109" s="13" t="s">
        <v>34</v>
      </c>
      <c r="AX109" s="13" t="s">
        <v>73</v>
      </c>
      <c r="AY109" s="203" t="s">
        <v>153</v>
      </c>
    </row>
    <row r="110" spans="1:65" s="13" customFormat="1" ht="11.25">
      <c r="B110" s="192"/>
      <c r="C110" s="193"/>
      <c r="D110" s="194" t="s">
        <v>165</v>
      </c>
      <c r="E110" s="195" t="s">
        <v>19</v>
      </c>
      <c r="F110" s="196" t="s">
        <v>812</v>
      </c>
      <c r="G110" s="193"/>
      <c r="H110" s="197">
        <v>0.93500000000000005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165</v>
      </c>
      <c r="AU110" s="203" t="s">
        <v>83</v>
      </c>
      <c r="AV110" s="13" t="s">
        <v>83</v>
      </c>
      <c r="AW110" s="13" t="s">
        <v>34</v>
      </c>
      <c r="AX110" s="13" t="s">
        <v>73</v>
      </c>
      <c r="AY110" s="203" t="s">
        <v>153</v>
      </c>
    </row>
    <row r="111" spans="1:65" s="14" customFormat="1" ht="11.25">
      <c r="B111" s="204"/>
      <c r="C111" s="205"/>
      <c r="D111" s="194" t="s">
        <v>165</v>
      </c>
      <c r="E111" s="206" t="s">
        <v>19</v>
      </c>
      <c r="F111" s="207" t="s">
        <v>184</v>
      </c>
      <c r="G111" s="205"/>
      <c r="H111" s="208">
        <v>3.3769999999999998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83</v>
      </c>
      <c r="AV111" s="14" t="s">
        <v>161</v>
      </c>
      <c r="AW111" s="14" t="s">
        <v>34</v>
      </c>
      <c r="AX111" s="14" t="s">
        <v>81</v>
      </c>
      <c r="AY111" s="214" t="s">
        <v>153</v>
      </c>
    </row>
    <row r="112" spans="1:65" s="2" customFormat="1" ht="49.15" customHeight="1">
      <c r="A112" s="35"/>
      <c r="B112" s="36"/>
      <c r="C112" s="174" t="s">
        <v>172</v>
      </c>
      <c r="D112" s="174" t="s">
        <v>156</v>
      </c>
      <c r="E112" s="175" t="s">
        <v>173</v>
      </c>
      <c r="F112" s="176" t="s">
        <v>174</v>
      </c>
      <c r="G112" s="177" t="s">
        <v>159</v>
      </c>
      <c r="H112" s="178">
        <v>3.3769999999999998</v>
      </c>
      <c r="I112" s="179"/>
      <c r="J112" s="180">
        <f>ROUND(I112*H112,2)</f>
        <v>0</v>
      </c>
      <c r="K112" s="176" t="s">
        <v>160</v>
      </c>
      <c r="L112" s="40"/>
      <c r="M112" s="181" t="s">
        <v>19</v>
      </c>
      <c r="N112" s="182" t="s">
        <v>44</v>
      </c>
      <c r="O112" s="65"/>
      <c r="P112" s="183">
        <f>O112*H112</f>
        <v>0</v>
      </c>
      <c r="Q112" s="183">
        <v>1.8380000000000001E-2</v>
      </c>
      <c r="R112" s="183">
        <f>Q112*H112</f>
        <v>6.2069260000000001E-2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156</v>
      </c>
      <c r="AU112" s="185" t="s">
        <v>83</v>
      </c>
      <c r="AY112" s="18" t="s">
        <v>153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81</v>
      </c>
      <c r="BK112" s="186">
        <f>ROUND(I112*H112,2)</f>
        <v>0</v>
      </c>
      <c r="BL112" s="18" t="s">
        <v>161</v>
      </c>
      <c r="BM112" s="185" t="s">
        <v>813</v>
      </c>
    </row>
    <row r="113" spans="1:65" s="2" customFormat="1" ht="11.25">
      <c r="A113" s="35"/>
      <c r="B113" s="36"/>
      <c r="C113" s="37"/>
      <c r="D113" s="187" t="s">
        <v>163</v>
      </c>
      <c r="E113" s="37"/>
      <c r="F113" s="188" t="s">
        <v>176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83</v>
      </c>
    </row>
    <row r="114" spans="1:65" s="2" customFormat="1" ht="24.2" customHeight="1">
      <c r="A114" s="35"/>
      <c r="B114" s="36"/>
      <c r="C114" s="174" t="s">
        <v>161</v>
      </c>
      <c r="D114" s="174" t="s">
        <v>156</v>
      </c>
      <c r="E114" s="175" t="s">
        <v>177</v>
      </c>
      <c r="F114" s="176" t="s">
        <v>178</v>
      </c>
      <c r="G114" s="177" t="s">
        <v>159</v>
      </c>
      <c r="H114" s="178">
        <v>9.2319999999999993</v>
      </c>
      <c r="I114" s="179"/>
      <c r="J114" s="180">
        <f>ROUND(I114*H114,2)</f>
        <v>0</v>
      </c>
      <c r="K114" s="176" t="s">
        <v>160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2.5999999999999998E-4</v>
      </c>
      <c r="R114" s="183">
        <f>Q114*H114</f>
        <v>2.4003199999999996E-3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161</v>
      </c>
      <c r="AT114" s="185" t="s">
        <v>156</v>
      </c>
      <c r="AU114" s="185" t="s">
        <v>83</v>
      </c>
      <c r="AY114" s="18" t="s">
        <v>153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161</v>
      </c>
      <c r="BM114" s="185" t="s">
        <v>814</v>
      </c>
    </row>
    <row r="115" spans="1:65" s="2" customFormat="1" ht="11.25">
      <c r="A115" s="35"/>
      <c r="B115" s="36"/>
      <c r="C115" s="37"/>
      <c r="D115" s="187" t="s">
        <v>163</v>
      </c>
      <c r="E115" s="37"/>
      <c r="F115" s="188" t="s">
        <v>180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13" customFormat="1" ht="11.25">
      <c r="B116" s="192"/>
      <c r="C116" s="193"/>
      <c r="D116" s="194" t="s">
        <v>165</v>
      </c>
      <c r="E116" s="195" t="s">
        <v>19</v>
      </c>
      <c r="F116" s="196" t="s">
        <v>815</v>
      </c>
      <c r="G116" s="193"/>
      <c r="H116" s="197">
        <v>3.0910000000000002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165</v>
      </c>
      <c r="AU116" s="203" t="s">
        <v>83</v>
      </c>
      <c r="AV116" s="13" t="s">
        <v>83</v>
      </c>
      <c r="AW116" s="13" t="s">
        <v>34</v>
      </c>
      <c r="AX116" s="13" t="s">
        <v>73</v>
      </c>
      <c r="AY116" s="203" t="s">
        <v>153</v>
      </c>
    </row>
    <row r="117" spans="1:65" s="13" customFormat="1" ht="11.25">
      <c r="B117" s="192"/>
      <c r="C117" s="193"/>
      <c r="D117" s="194" t="s">
        <v>165</v>
      </c>
      <c r="E117" s="195" t="s">
        <v>19</v>
      </c>
      <c r="F117" s="196" t="s">
        <v>816</v>
      </c>
      <c r="G117" s="193"/>
      <c r="H117" s="197">
        <v>2.5059999999999998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165</v>
      </c>
      <c r="AU117" s="203" t="s">
        <v>83</v>
      </c>
      <c r="AV117" s="13" t="s">
        <v>83</v>
      </c>
      <c r="AW117" s="13" t="s">
        <v>34</v>
      </c>
      <c r="AX117" s="13" t="s">
        <v>73</v>
      </c>
      <c r="AY117" s="203" t="s">
        <v>153</v>
      </c>
    </row>
    <row r="118" spans="1:65" s="13" customFormat="1" ht="11.25">
      <c r="B118" s="192"/>
      <c r="C118" s="193"/>
      <c r="D118" s="194" t="s">
        <v>165</v>
      </c>
      <c r="E118" s="195" t="s">
        <v>19</v>
      </c>
      <c r="F118" s="196" t="s">
        <v>817</v>
      </c>
      <c r="G118" s="193"/>
      <c r="H118" s="197">
        <v>3.6349999999999998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165</v>
      </c>
      <c r="AU118" s="203" t="s">
        <v>83</v>
      </c>
      <c r="AV118" s="13" t="s">
        <v>83</v>
      </c>
      <c r="AW118" s="13" t="s">
        <v>34</v>
      </c>
      <c r="AX118" s="13" t="s">
        <v>73</v>
      </c>
      <c r="AY118" s="203" t="s">
        <v>153</v>
      </c>
    </row>
    <row r="119" spans="1:65" s="14" customFormat="1" ht="11.25">
      <c r="B119" s="204"/>
      <c r="C119" s="205"/>
      <c r="D119" s="194" t="s">
        <v>165</v>
      </c>
      <c r="E119" s="206" t="s">
        <v>19</v>
      </c>
      <c r="F119" s="207" t="s">
        <v>184</v>
      </c>
      <c r="G119" s="205"/>
      <c r="H119" s="208">
        <v>9.2319999999999993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83</v>
      </c>
      <c r="AV119" s="14" t="s">
        <v>161</v>
      </c>
      <c r="AW119" s="14" t="s">
        <v>34</v>
      </c>
      <c r="AX119" s="14" t="s">
        <v>81</v>
      </c>
      <c r="AY119" s="214" t="s">
        <v>153</v>
      </c>
    </row>
    <row r="120" spans="1:65" s="2" customFormat="1" ht="44.25" customHeight="1">
      <c r="A120" s="35"/>
      <c r="B120" s="36"/>
      <c r="C120" s="174" t="s">
        <v>185</v>
      </c>
      <c r="D120" s="174" t="s">
        <v>156</v>
      </c>
      <c r="E120" s="175" t="s">
        <v>186</v>
      </c>
      <c r="F120" s="176" t="s">
        <v>187</v>
      </c>
      <c r="G120" s="177" t="s">
        <v>159</v>
      </c>
      <c r="H120" s="178">
        <v>9.2319999999999993</v>
      </c>
      <c r="I120" s="179"/>
      <c r="J120" s="180">
        <f>ROUND(I120*H120,2)</f>
        <v>0</v>
      </c>
      <c r="K120" s="176" t="s">
        <v>160</v>
      </c>
      <c r="L120" s="40"/>
      <c r="M120" s="181" t="s">
        <v>19</v>
      </c>
      <c r="N120" s="182" t="s">
        <v>44</v>
      </c>
      <c r="O120" s="65"/>
      <c r="P120" s="183">
        <f>O120*H120</f>
        <v>0</v>
      </c>
      <c r="Q120" s="183">
        <v>1.8380000000000001E-2</v>
      </c>
      <c r="R120" s="183">
        <f>Q120*H120</f>
        <v>0.16968416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161</v>
      </c>
      <c r="AT120" s="185" t="s">
        <v>156</v>
      </c>
      <c r="AU120" s="185" t="s">
        <v>83</v>
      </c>
      <c r="AY120" s="18" t="s">
        <v>153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81</v>
      </c>
      <c r="BK120" s="186">
        <f>ROUND(I120*H120,2)</f>
        <v>0</v>
      </c>
      <c r="BL120" s="18" t="s">
        <v>161</v>
      </c>
      <c r="BM120" s="185" t="s">
        <v>818</v>
      </c>
    </row>
    <row r="121" spans="1:65" s="2" customFormat="1" ht="11.25">
      <c r="A121" s="35"/>
      <c r="B121" s="36"/>
      <c r="C121" s="37"/>
      <c r="D121" s="187" t="s">
        <v>163</v>
      </c>
      <c r="E121" s="37"/>
      <c r="F121" s="188" t="s">
        <v>189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163</v>
      </c>
      <c r="AU121" s="18" t="s">
        <v>83</v>
      </c>
    </row>
    <row r="122" spans="1:65" s="12" customFormat="1" ht="22.9" customHeight="1">
      <c r="B122" s="158"/>
      <c r="C122" s="159"/>
      <c r="D122" s="160" t="s">
        <v>72</v>
      </c>
      <c r="E122" s="172" t="s">
        <v>190</v>
      </c>
      <c r="F122" s="172" t="s">
        <v>191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SUM(P123:P157)</f>
        <v>0</v>
      </c>
      <c r="Q122" s="166"/>
      <c r="R122" s="167">
        <f>SUM(R123:R157)</f>
        <v>5.1920999999999998E-4</v>
      </c>
      <c r="S122" s="166"/>
      <c r="T122" s="168">
        <f>SUM(T123:T157)</f>
        <v>2.2675169999999998</v>
      </c>
      <c r="AR122" s="169" t="s">
        <v>81</v>
      </c>
      <c r="AT122" s="170" t="s">
        <v>72</v>
      </c>
      <c r="AU122" s="170" t="s">
        <v>81</v>
      </c>
      <c r="AY122" s="169" t="s">
        <v>153</v>
      </c>
      <c r="BK122" s="171">
        <f>SUM(BK123:BK157)</f>
        <v>0</v>
      </c>
    </row>
    <row r="123" spans="1:65" s="2" customFormat="1" ht="37.9" customHeight="1">
      <c r="A123" s="35"/>
      <c r="B123" s="36"/>
      <c r="C123" s="174" t="s">
        <v>154</v>
      </c>
      <c r="D123" s="174" t="s">
        <v>156</v>
      </c>
      <c r="E123" s="175" t="s">
        <v>192</v>
      </c>
      <c r="F123" s="176" t="s">
        <v>193</v>
      </c>
      <c r="G123" s="177" t="s">
        <v>159</v>
      </c>
      <c r="H123" s="178">
        <v>3.9169999999999998</v>
      </c>
      <c r="I123" s="179"/>
      <c r="J123" s="180">
        <f>ROUND(I123*H123,2)</f>
        <v>0</v>
      </c>
      <c r="K123" s="176" t="s">
        <v>160</v>
      </c>
      <c r="L123" s="40"/>
      <c r="M123" s="181" t="s">
        <v>19</v>
      </c>
      <c r="N123" s="182" t="s">
        <v>44</v>
      </c>
      <c r="O123" s="65"/>
      <c r="P123" s="183">
        <f>O123*H123</f>
        <v>0</v>
      </c>
      <c r="Q123" s="183">
        <v>1.2999999999999999E-4</v>
      </c>
      <c r="R123" s="183">
        <f>Q123*H123</f>
        <v>5.0920999999999996E-4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161</v>
      </c>
      <c r="AT123" s="185" t="s">
        <v>156</v>
      </c>
      <c r="AU123" s="185" t="s">
        <v>83</v>
      </c>
      <c r="AY123" s="18" t="s">
        <v>153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161</v>
      </c>
      <c r="BM123" s="185" t="s">
        <v>819</v>
      </c>
    </row>
    <row r="124" spans="1:65" s="2" customFormat="1" ht="11.25">
      <c r="A124" s="35"/>
      <c r="B124" s="36"/>
      <c r="C124" s="37"/>
      <c r="D124" s="187" t="s">
        <v>163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83</v>
      </c>
    </row>
    <row r="125" spans="1:65" s="2" customFormat="1" ht="44.25" customHeight="1">
      <c r="A125" s="35"/>
      <c r="B125" s="36"/>
      <c r="C125" s="174" t="s">
        <v>196</v>
      </c>
      <c r="D125" s="174" t="s">
        <v>156</v>
      </c>
      <c r="E125" s="175" t="s">
        <v>197</v>
      </c>
      <c r="F125" s="176" t="s">
        <v>198</v>
      </c>
      <c r="G125" s="177" t="s">
        <v>159</v>
      </c>
      <c r="H125" s="178">
        <v>3.9169999999999998</v>
      </c>
      <c r="I125" s="179"/>
      <c r="J125" s="180">
        <f>ROUND(I125*H125,2)</f>
        <v>0</v>
      </c>
      <c r="K125" s="176" t="s">
        <v>160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5.7000000000000002E-2</v>
      </c>
      <c r="T125" s="184">
        <f>S125*H125</f>
        <v>0.223269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161</v>
      </c>
      <c r="AT125" s="185" t="s">
        <v>156</v>
      </c>
      <c r="AU125" s="185" t="s">
        <v>83</v>
      </c>
      <c r="AY125" s="18" t="s">
        <v>153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161</v>
      </c>
      <c r="BM125" s="185" t="s">
        <v>820</v>
      </c>
    </row>
    <row r="126" spans="1:65" s="2" customFormat="1" ht="11.25">
      <c r="A126" s="35"/>
      <c r="B126" s="36"/>
      <c r="C126" s="37"/>
      <c r="D126" s="187" t="s">
        <v>163</v>
      </c>
      <c r="E126" s="37"/>
      <c r="F126" s="188" t="s">
        <v>200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83</v>
      </c>
    </row>
    <row r="127" spans="1:65" s="13" customFormat="1" ht="11.25">
      <c r="B127" s="192"/>
      <c r="C127" s="193"/>
      <c r="D127" s="194" t="s">
        <v>165</v>
      </c>
      <c r="E127" s="195" t="s">
        <v>19</v>
      </c>
      <c r="F127" s="196" t="s">
        <v>810</v>
      </c>
      <c r="G127" s="193"/>
      <c r="H127" s="197">
        <v>1.1639999999999999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165</v>
      </c>
      <c r="AU127" s="203" t="s">
        <v>83</v>
      </c>
      <c r="AV127" s="13" t="s">
        <v>83</v>
      </c>
      <c r="AW127" s="13" t="s">
        <v>34</v>
      </c>
      <c r="AX127" s="13" t="s">
        <v>73</v>
      </c>
      <c r="AY127" s="203" t="s">
        <v>153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821</v>
      </c>
      <c r="G128" s="193"/>
      <c r="H128" s="197">
        <v>1.8180000000000001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73</v>
      </c>
      <c r="AY128" s="203" t="s">
        <v>153</v>
      </c>
    </row>
    <row r="129" spans="1:65" s="13" customFormat="1" ht="11.25">
      <c r="B129" s="192"/>
      <c r="C129" s="193"/>
      <c r="D129" s="194" t="s">
        <v>165</v>
      </c>
      <c r="E129" s="195" t="s">
        <v>19</v>
      </c>
      <c r="F129" s="196" t="s">
        <v>812</v>
      </c>
      <c r="G129" s="193"/>
      <c r="H129" s="197">
        <v>0.93500000000000005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165</v>
      </c>
      <c r="AU129" s="203" t="s">
        <v>83</v>
      </c>
      <c r="AV129" s="13" t="s">
        <v>83</v>
      </c>
      <c r="AW129" s="13" t="s">
        <v>34</v>
      </c>
      <c r="AX129" s="13" t="s">
        <v>73</v>
      </c>
      <c r="AY129" s="203" t="s">
        <v>153</v>
      </c>
    </row>
    <row r="130" spans="1:65" s="14" customFormat="1" ht="11.25">
      <c r="B130" s="204"/>
      <c r="C130" s="205"/>
      <c r="D130" s="194" t="s">
        <v>165</v>
      </c>
      <c r="E130" s="206" t="s">
        <v>19</v>
      </c>
      <c r="F130" s="207" t="s">
        <v>184</v>
      </c>
      <c r="G130" s="205"/>
      <c r="H130" s="208">
        <v>3.9170000000000003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83</v>
      </c>
      <c r="AV130" s="14" t="s">
        <v>161</v>
      </c>
      <c r="AW130" s="14" t="s">
        <v>34</v>
      </c>
      <c r="AX130" s="14" t="s">
        <v>81</v>
      </c>
      <c r="AY130" s="214" t="s">
        <v>153</v>
      </c>
    </row>
    <row r="131" spans="1:65" s="2" customFormat="1" ht="24.2" customHeight="1">
      <c r="A131" s="35"/>
      <c r="B131" s="36"/>
      <c r="C131" s="174" t="s">
        <v>202</v>
      </c>
      <c r="D131" s="174" t="s">
        <v>156</v>
      </c>
      <c r="E131" s="175" t="s">
        <v>203</v>
      </c>
      <c r="F131" s="176" t="s">
        <v>204</v>
      </c>
      <c r="G131" s="177" t="s">
        <v>205</v>
      </c>
      <c r="H131" s="178">
        <v>18</v>
      </c>
      <c r="I131" s="179"/>
      <c r="J131" s="180">
        <f>ROUND(I131*H131,2)</f>
        <v>0</v>
      </c>
      <c r="K131" s="176" t="s">
        <v>206</v>
      </c>
      <c r="L131" s="40"/>
      <c r="M131" s="181" t="s">
        <v>19</v>
      </c>
      <c r="N131" s="182" t="s">
        <v>44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6.4999999999999997E-3</v>
      </c>
      <c r="T131" s="184">
        <f>S131*H131</f>
        <v>0.11699999999999999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161</v>
      </c>
      <c r="AT131" s="185" t="s">
        <v>156</v>
      </c>
      <c r="AU131" s="185" t="s">
        <v>83</v>
      </c>
      <c r="AY131" s="18" t="s">
        <v>153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81</v>
      </c>
      <c r="BK131" s="186">
        <f>ROUND(I131*H131,2)</f>
        <v>0</v>
      </c>
      <c r="BL131" s="18" t="s">
        <v>161</v>
      </c>
      <c r="BM131" s="185" t="s">
        <v>822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823</v>
      </c>
      <c r="G132" s="193"/>
      <c r="H132" s="197">
        <v>18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81</v>
      </c>
      <c r="AY132" s="203" t="s">
        <v>153</v>
      </c>
    </row>
    <row r="133" spans="1:65" s="2" customFormat="1" ht="55.5" customHeight="1">
      <c r="A133" s="35"/>
      <c r="B133" s="36"/>
      <c r="C133" s="174" t="s">
        <v>190</v>
      </c>
      <c r="D133" s="174" t="s">
        <v>156</v>
      </c>
      <c r="E133" s="175" t="s">
        <v>209</v>
      </c>
      <c r="F133" s="176" t="s">
        <v>210</v>
      </c>
      <c r="G133" s="177" t="s">
        <v>211</v>
      </c>
      <c r="H133" s="178">
        <v>2</v>
      </c>
      <c r="I133" s="179"/>
      <c r="J133" s="180">
        <f>ROUND(I133*H133,2)</f>
        <v>0</v>
      </c>
      <c r="K133" s="176" t="s">
        <v>160</v>
      </c>
      <c r="L133" s="40"/>
      <c r="M133" s="181" t="s">
        <v>19</v>
      </c>
      <c r="N133" s="182" t="s">
        <v>44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2.5000000000000001E-2</v>
      </c>
      <c r="T133" s="184">
        <f>S133*H133</f>
        <v>0.05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212</v>
      </c>
      <c r="AT133" s="185" t="s">
        <v>156</v>
      </c>
      <c r="AU133" s="185" t="s">
        <v>83</v>
      </c>
      <c r="AY133" s="18" t="s">
        <v>153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81</v>
      </c>
      <c r="BK133" s="186">
        <f>ROUND(I133*H133,2)</f>
        <v>0</v>
      </c>
      <c r="BL133" s="18" t="s">
        <v>212</v>
      </c>
      <c r="BM133" s="185" t="s">
        <v>824</v>
      </c>
    </row>
    <row r="134" spans="1:65" s="2" customFormat="1" ht="11.25">
      <c r="A134" s="35"/>
      <c r="B134" s="36"/>
      <c r="C134" s="37"/>
      <c r="D134" s="187" t="s">
        <v>163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83</v>
      </c>
    </row>
    <row r="135" spans="1:65" s="13" customFormat="1" ht="11.25">
      <c r="B135" s="192"/>
      <c r="C135" s="193"/>
      <c r="D135" s="194" t="s">
        <v>165</v>
      </c>
      <c r="E135" s="195" t="s">
        <v>19</v>
      </c>
      <c r="F135" s="196" t="s">
        <v>825</v>
      </c>
      <c r="G135" s="193"/>
      <c r="H135" s="197">
        <v>2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165</v>
      </c>
      <c r="AU135" s="203" t="s">
        <v>83</v>
      </c>
      <c r="AV135" s="13" t="s">
        <v>83</v>
      </c>
      <c r="AW135" s="13" t="s">
        <v>34</v>
      </c>
      <c r="AX135" s="13" t="s">
        <v>81</v>
      </c>
      <c r="AY135" s="203" t="s">
        <v>153</v>
      </c>
    </row>
    <row r="136" spans="1:65" s="2" customFormat="1" ht="37.9" customHeight="1">
      <c r="A136" s="35"/>
      <c r="B136" s="36"/>
      <c r="C136" s="174" t="s">
        <v>216</v>
      </c>
      <c r="D136" s="174" t="s">
        <v>156</v>
      </c>
      <c r="E136" s="175" t="s">
        <v>217</v>
      </c>
      <c r="F136" s="176" t="s">
        <v>218</v>
      </c>
      <c r="G136" s="177" t="s">
        <v>159</v>
      </c>
      <c r="H136" s="178">
        <v>17.841999999999999</v>
      </c>
      <c r="I136" s="179"/>
      <c r="J136" s="180">
        <f>ROUND(I136*H136,2)</f>
        <v>0</v>
      </c>
      <c r="K136" s="176" t="s">
        <v>160</v>
      </c>
      <c r="L136" s="40"/>
      <c r="M136" s="181" t="s">
        <v>19</v>
      </c>
      <c r="N136" s="182" t="s">
        <v>44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6.8000000000000005E-2</v>
      </c>
      <c r="T136" s="184">
        <f>S136*H136</f>
        <v>1.2132560000000001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161</v>
      </c>
      <c r="AT136" s="185" t="s">
        <v>156</v>
      </c>
      <c r="AU136" s="185" t="s">
        <v>83</v>
      </c>
      <c r="AY136" s="18" t="s">
        <v>153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81</v>
      </c>
      <c r="BK136" s="186">
        <f>ROUND(I136*H136,2)</f>
        <v>0</v>
      </c>
      <c r="BL136" s="18" t="s">
        <v>161</v>
      </c>
      <c r="BM136" s="185" t="s">
        <v>826</v>
      </c>
    </row>
    <row r="137" spans="1:65" s="2" customFormat="1" ht="11.25">
      <c r="A137" s="35"/>
      <c r="B137" s="36"/>
      <c r="C137" s="37"/>
      <c r="D137" s="187" t="s">
        <v>163</v>
      </c>
      <c r="E137" s="37"/>
      <c r="F137" s="188" t="s">
        <v>220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163</v>
      </c>
      <c r="AU137" s="18" t="s">
        <v>83</v>
      </c>
    </row>
    <row r="138" spans="1:65" s="13" customFormat="1" ht="11.25">
      <c r="B138" s="192"/>
      <c r="C138" s="193"/>
      <c r="D138" s="194" t="s">
        <v>165</v>
      </c>
      <c r="E138" s="195" t="s">
        <v>19</v>
      </c>
      <c r="F138" s="196" t="s">
        <v>827</v>
      </c>
      <c r="G138" s="193"/>
      <c r="H138" s="197">
        <v>4.6820000000000004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165</v>
      </c>
      <c r="AU138" s="203" t="s">
        <v>83</v>
      </c>
      <c r="AV138" s="13" t="s">
        <v>83</v>
      </c>
      <c r="AW138" s="13" t="s">
        <v>34</v>
      </c>
      <c r="AX138" s="13" t="s">
        <v>73</v>
      </c>
      <c r="AY138" s="203" t="s">
        <v>153</v>
      </c>
    </row>
    <row r="139" spans="1:65" s="13" customFormat="1" ht="11.25">
      <c r="B139" s="192"/>
      <c r="C139" s="193"/>
      <c r="D139" s="194" t="s">
        <v>165</v>
      </c>
      <c r="E139" s="195" t="s">
        <v>19</v>
      </c>
      <c r="F139" s="196" t="s">
        <v>828</v>
      </c>
      <c r="G139" s="193"/>
      <c r="H139" s="197">
        <v>8.08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165</v>
      </c>
      <c r="AU139" s="203" t="s">
        <v>83</v>
      </c>
      <c r="AV139" s="13" t="s">
        <v>83</v>
      </c>
      <c r="AW139" s="13" t="s">
        <v>34</v>
      </c>
      <c r="AX139" s="13" t="s">
        <v>73</v>
      </c>
      <c r="AY139" s="203" t="s">
        <v>153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829</v>
      </c>
      <c r="G140" s="193"/>
      <c r="H140" s="197">
        <v>5.08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4" customFormat="1" ht="11.25">
      <c r="B141" s="204"/>
      <c r="C141" s="205"/>
      <c r="D141" s="194" t="s">
        <v>165</v>
      </c>
      <c r="E141" s="206" t="s">
        <v>19</v>
      </c>
      <c r="F141" s="207" t="s">
        <v>184</v>
      </c>
      <c r="G141" s="205"/>
      <c r="H141" s="208">
        <v>17.841999999999999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165</v>
      </c>
      <c r="AU141" s="214" t="s">
        <v>83</v>
      </c>
      <c r="AV141" s="14" t="s">
        <v>161</v>
      </c>
      <c r="AW141" s="14" t="s">
        <v>34</v>
      </c>
      <c r="AX141" s="14" t="s">
        <v>81</v>
      </c>
      <c r="AY141" s="214" t="s">
        <v>153</v>
      </c>
    </row>
    <row r="142" spans="1:65" s="2" customFormat="1" ht="33" customHeight="1">
      <c r="A142" s="35"/>
      <c r="B142" s="36"/>
      <c r="C142" s="174" t="s">
        <v>224</v>
      </c>
      <c r="D142" s="174" t="s">
        <v>156</v>
      </c>
      <c r="E142" s="175" t="s">
        <v>225</v>
      </c>
      <c r="F142" s="176" t="s">
        <v>226</v>
      </c>
      <c r="G142" s="177" t="s">
        <v>159</v>
      </c>
      <c r="H142" s="178">
        <v>3.3769999999999998</v>
      </c>
      <c r="I142" s="179"/>
      <c r="J142" s="180">
        <f>ROUND(I142*H142,2)</f>
        <v>0</v>
      </c>
      <c r="K142" s="176" t="s">
        <v>160</v>
      </c>
      <c r="L142" s="40"/>
      <c r="M142" s="181" t="s">
        <v>19</v>
      </c>
      <c r="N142" s="182" t="s">
        <v>44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0.05</v>
      </c>
      <c r="T142" s="184">
        <f>S142*H142</f>
        <v>0.16885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161</v>
      </c>
      <c r="AT142" s="185" t="s">
        <v>156</v>
      </c>
      <c r="AU142" s="185" t="s">
        <v>83</v>
      </c>
      <c r="AY142" s="18" t="s">
        <v>153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81</v>
      </c>
      <c r="BK142" s="186">
        <f>ROUND(I142*H142,2)</f>
        <v>0</v>
      </c>
      <c r="BL142" s="18" t="s">
        <v>161</v>
      </c>
      <c r="BM142" s="185" t="s">
        <v>830</v>
      </c>
    </row>
    <row r="143" spans="1:65" s="2" customFormat="1" ht="11.25">
      <c r="A143" s="35"/>
      <c r="B143" s="36"/>
      <c r="C143" s="37"/>
      <c r="D143" s="187" t="s">
        <v>163</v>
      </c>
      <c r="E143" s="37"/>
      <c r="F143" s="188" t="s">
        <v>228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83</v>
      </c>
    </row>
    <row r="144" spans="1:65" s="13" customFormat="1" ht="11.25">
      <c r="B144" s="192"/>
      <c r="C144" s="193"/>
      <c r="D144" s="194" t="s">
        <v>165</v>
      </c>
      <c r="E144" s="195" t="s">
        <v>19</v>
      </c>
      <c r="F144" s="196" t="s">
        <v>810</v>
      </c>
      <c r="G144" s="193"/>
      <c r="H144" s="197">
        <v>1.1639999999999999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165</v>
      </c>
      <c r="AU144" s="203" t="s">
        <v>83</v>
      </c>
      <c r="AV144" s="13" t="s">
        <v>83</v>
      </c>
      <c r="AW144" s="13" t="s">
        <v>34</v>
      </c>
      <c r="AX144" s="13" t="s">
        <v>73</v>
      </c>
      <c r="AY144" s="203" t="s">
        <v>153</v>
      </c>
    </row>
    <row r="145" spans="1:65" s="13" customFormat="1" ht="11.25">
      <c r="B145" s="192"/>
      <c r="C145" s="193"/>
      <c r="D145" s="194" t="s">
        <v>165</v>
      </c>
      <c r="E145" s="195" t="s">
        <v>19</v>
      </c>
      <c r="F145" s="196" t="s">
        <v>811</v>
      </c>
      <c r="G145" s="193"/>
      <c r="H145" s="197">
        <v>1.278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165</v>
      </c>
      <c r="AU145" s="203" t="s">
        <v>83</v>
      </c>
      <c r="AV145" s="13" t="s">
        <v>83</v>
      </c>
      <c r="AW145" s="13" t="s">
        <v>34</v>
      </c>
      <c r="AX145" s="13" t="s">
        <v>73</v>
      </c>
      <c r="AY145" s="203" t="s">
        <v>153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812</v>
      </c>
      <c r="G146" s="193"/>
      <c r="H146" s="197">
        <v>0.93500000000000005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73</v>
      </c>
      <c r="AY146" s="203" t="s">
        <v>153</v>
      </c>
    </row>
    <row r="147" spans="1:65" s="14" customFormat="1" ht="11.25">
      <c r="B147" s="204"/>
      <c r="C147" s="205"/>
      <c r="D147" s="194" t="s">
        <v>165</v>
      </c>
      <c r="E147" s="206" t="s">
        <v>19</v>
      </c>
      <c r="F147" s="207" t="s">
        <v>184</v>
      </c>
      <c r="G147" s="205"/>
      <c r="H147" s="208">
        <v>3.3769999999999998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165</v>
      </c>
      <c r="AU147" s="214" t="s">
        <v>83</v>
      </c>
      <c r="AV147" s="14" t="s">
        <v>161</v>
      </c>
      <c r="AW147" s="14" t="s">
        <v>34</v>
      </c>
      <c r="AX147" s="14" t="s">
        <v>81</v>
      </c>
      <c r="AY147" s="214" t="s">
        <v>153</v>
      </c>
    </row>
    <row r="148" spans="1:65" s="2" customFormat="1" ht="44.25" customHeight="1">
      <c r="A148" s="35"/>
      <c r="B148" s="36"/>
      <c r="C148" s="174" t="s">
        <v>8</v>
      </c>
      <c r="D148" s="174" t="s">
        <v>156</v>
      </c>
      <c r="E148" s="175" t="s">
        <v>229</v>
      </c>
      <c r="F148" s="176" t="s">
        <v>230</v>
      </c>
      <c r="G148" s="177" t="s">
        <v>159</v>
      </c>
      <c r="H148" s="178">
        <v>9.2319999999999993</v>
      </c>
      <c r="I148" s="179"/>
      <c r="J148" s="180">
        <f>ROUND(I148*H148,2)</f>
        <v>0</v>
      </c>
      <c r="K148" s="176" t="s">
        <v>160</v>
      </c>
      <c r="L148" s="40"/>
      <c r="M148" s="181" t="s">
        <v>19</v>
      </c>
      <c r="N148" s="182" t="s">
        <v>44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4.5999999999999999E-2</v>
      </c>
      <c r="T148" s="184">
        <f>S148*H148</f>
        <v>0.42467199999999994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161</v>
      </c>
      <c r="AT148" s="185" t="s">
        <v>156</v>
      </c>
      <c r="AU148" s="185" t="s">
        <v>83</v>
      </c>
      <c r="AY148" s="18" t="s">
        <v>153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161</v>
      </c>
      <c r="BM148" s="185" t="s">
        <v>831</v>
      </c>
    </row>
    <row r="149" spans="1:65" s="2" customFormat="1" ht="11.25">
      <c r="A149" s="35"/>
      <c r="B149" s="36"/>
      <c r="C149" s="37"/>
      <c r="D149" s="187" t="s">
        <v>163</v>
      </c>
      <c r="E149" s="37"/>
      <c r="F149" s="188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83</v>
      </c>
    </row>
    <row r="150" spans="1:65" s="13" customFormat="1" ht="11.25">
      <c r="B150" s="192"/>
      <c r="C150" s="193"/>
      <c r="D150" s="194" t="s">
        <v>165</v>
      </c>
      <c r="E150" s="195" t="s">
        <v>19</v>
      </c>
      <c r="F150" s="196" t="s">
        <v>815</v>
      </c>
      <c r="G150" s="193"/>
      <c r="H150" s="197">
        <v>3.0910000000000002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165</v>
      </c>
      <c r="AU150" s="203" t="s">
        <v>83</v>
      </c>
      <c r="AV150" s="13" t="s">
        <v>83</v>
      </c>
      <c r="AW150" s="13" t="s">
        <v>34</v>
      </c>
      <c r="AX150" s="13" t="s">
        <v>73</v>
      </c>
      <c r="AY150" s="203" t="s">
        <v>153</v>
      </c>
    </row>
    <row r="151" spans="1:65" s="13" customFormat="1" ht="11.25">
      <c r="B151" s="192"/>
      <c r="C151" s="193"/>
      <c r="D151" s="194" t="s">
        <v>165</v>
      </c>
      <c r="E151" s="195" t="s">
        <v>19</v>
      </c>
      <c r="F151" s="196" t="s">
        <v>816</v>
      </c>
      <c r="G151" s="193"/>
      <c r="H151" s="197">
        <v>2.5059999999999998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165</v>
      </c>
      <c r="AU151" s="203" t="s">
        <v>83</v>
      </c>
      <c r="AV151" s="13" t="s">
        <v>83</v>
      </c>
      <c r="AW151" s="13" t="s">
        <v>34</v>
      </c>
      <c r="AX151" s="13" t="s">
        <v>73</v>
      </c>
      <c r="AY151" s="203" t="s">
        <v>153</v>
      </c>
    </row>
    <row r="152" spans="1:65" s="13" customFormat="1" ht="11.25">
      <c r="B152" s="192"/>
      <c r="C152" s="193"/>
      <c r="D152" s="194" t="s">
        <v>165</v>
      </c>
      <c r="E152" s="195" t="s">
        <v>19</v>
      </c>
      <c r="F152" s="196" t="s">
        <v>817</v>
      </c>
      <c r="G152" s="193"/>
      <c r="H152" s="197">
        <v>3.6349999999999998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165</v>
      </c>
      <c r="AU152" s="203" t="s">
        <v>83</v>
      </c>
      <c r="AV152" s="13" t="s">
        <v>83</v>
      </c>
      <c r="AW152" s="13" t="s">
        <v>34</v>
      </c>
      <c r="AX152" s="13" t="s">
        <v>73</v>
      </c>
      <c r="AY152" s="203" t="s">
        <v>153</v>
      </c>
    </row>
    <row r="153" spans="1:65" s="14" customFormat="1" ht="11.25">
      <c r="B153" s="204"/>
      <c r="C153" s="205"/>
      <c r="D153" s="194" t="s">
        <v>165</v>
      </c>
      <c r="E153" s="206" t="s">
        <v>19</v>
      </c>
      <c r="F153" s="207" t="s">
        <v>184</v>
      </c>
      <c r="G153" s="205"/>
      <c r="H153" s="208">
        <v>9.2319999999999993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165</v>
      </c>
      <c r="AU153" s="214" t="s">
        <v>83</v>
      </c>
      <c r="AV153" s="14" t="s">
        <v>161</v>
      </c>
      <c r="AW153" s="14" t="s">
        <v>34</v>
      </c>
      <c r="AX153" s="14" t="s">
        <v>81</v>
      </c>
      <c r="AY153" s="214" t="s">
        <v>153</v>
      </c>
    </row>
    <row r="154" spans="1:65" s="2" customFormat="1" ht="24.2" customHeight="1">
      <c r="A154" s="35"/>
      <c r="B154" s="36"/>
      <c r="C154" s="174" t="s">
        <v>233</v>
      </c>
      <c r="D154" s="174" t="s">
        <v>156</v>
      </c>
      <c r="E154" s="175" t="s">
        <v>234</v>
      </c>
      <c r="F154" s="176" t="s">
        <v>235</v>
      </c>
      <c r="G154" s="177" t="s">
        <v>159</v>
      </c>
      <c r="H154" s="178">
        <v>0.27</v>
      </c>
      <c r="I154" s="179"/>
      <c r="J154" s="180">
        <f>ROUND(I154*H154,2)</f>
        <v>0</v>
      </c>
      <c r="K154" s="176" t="s">
        <v>160</v>
      </c>
      <c r="L154" s="40"/>
      <c r="M154" s="181" t="s">
        <v>19</v>
      </c>
      <c r="N154" s="182" t="s">
        <v>44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0.26100000000000001</v>
      </c>
      <c r="T154" s="184">
        <f>S154*H154</f>
        <v>7.0470000000000005E-2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161</v>
      </c>
      <c r="AT154" s="185" t="s">
        <v>156</v>
      </c>
      <c r="AU154" s="185" t="s">
        <v>83</v>
      </c>
      <c r="AY154" s="18" t="s">
        <v>153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161</v>
      </c>
      <c r="BM154" s="185" t="s">
        <v>832</v>
      </c>
    </row>
    <row r="155" spans="1:65" s="2" customFormat="1" ht="11.25">
      <c r="A155" s="35"/>
      <c r="B155" s="36"/>
      <c r="C155" s="37"/>
      <c r="D155" s="187" t="s">
        <v>163</v>
      </c>
      <c r="E155" s="37"/>
      <c r="F155" s="188" t="s">
        <v>237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163</v>
      </c>
      <c r="AU155" s="18" t="s">
        <v>83</v>
      </c>
    </row>
    <row r="156" spans="1:65" s="13" customFormat="1" ht="11.25">
      <c r="B156" s="192"/>
      <c r="C156" s="193"/>
      <c r="D156" s="194" t="s">
        <v>165</v>
      </c>
      <c r="E156" s="195" t="s">
        <v>19</v>
      </c>
      <c r="F156" s="196" t="s">
        <v>833</v>
      </c>
      <c r="G156" s="193"/>
      <c r="H156" s="197">
        <v>0.27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165</v>
      </c>
      <c r="AU156" s="203" t="s">
        <v>83</v>
      </c>
      <c r="AV156" s="13" t="s">
        <v>83</v>
      </c>
      <c r="AW156" s="13" t="s">
        <v>34</v>
      </c>
      <c r="AX156" s="13" t="s">
        <v>81</v>
      </c>
      <c r="AY156" s="203" t="s">
        <v>153</v>
      </c>
    </row>
    <row r="157" spans="1:65" s="2" customFormat="1" ht="37.9" customHeight="1">
      <c r="A157" s="35"/>
      <c r="B157" s="36"/>
      <c r="C157" s="174" t="s">
        <v>239</v>
      </c>
      <c r="D157" s="174" t="s">
        <v>156</v>
      </c>
      <c r="E157" s="175" t="s">
        <v>240</v>
      </c>
      <c r="F157" s="176" t="s">
        <v>241</v>
      </c>
      <c r="G157" s="177" t="s">
        <v>242</v>
      </c>
      <c r="H157" s="178">
        <v>1</v>
      </c>
      <c r="I157" s="179"/>
      <c r="J157" s="180">
        <f>ROUND(I157*H157,2)</f>
        <v>0</v>
      </c>
      <c r="K157" s="176" t="s">
        <v>206</v>
      </c>
      <c r="L157" s="40"/>
      <c r="M157" s="181" t="s">
        <v>19</v>
      </c>
      <c r="N157" s="182" t="s">
        <v>44</v>
      </c>
      <c r="O157" s="65"/>
      <c r="P157" s="183">
        <f>O157*H157</f>
        <v>0</v>
      </c>
      <c r="Q157" s="183">
        <v>1.0000000000000001E-5</v>
      </c>
      <c r="R157" s="183">
        <f>Q157*H157</f>
        <v>1.0000000000000001E-5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161</v>
      </c>
      <c r="AT157" s="185" t="s">
        <v>156</v>
      </c>
      <c r="AU157" s="185" t="s">
        <v>83</v>
      </c>
      <c r="AY157" s="18" t="s">
        <v>153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81</v>
      </c>
      <c r="BK157" s="186">
        <f>ROUND(I157*H157,2)</f>
        <v>0</v>
      </c>
      <c r="BL157" s="18" t="s">
        <v>161</v>
      </c>
      <c r="BM157" s="185" t="s">
        <v>834</v>
      </c>
    </row>
    <row r="158" spans="1:65" s="12" customFormat="1" ht="22.9" customHeight="1">
      <c r="B158" s="158"/>
      <c r="C158" s="159"/>
      <c r="D158" s="160" t="s">
        <v>72</v>
      </c>
      <c r="E158" s="172" t="s">
        <v>244</v>
      </c>
      <c r="F158" s="172" t="s">
        <v>245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SUM(P159:P170)</f>
        <v>0</v>
      </c>
      <c r="Q158" s="166"/>
      <c r="R158" s="167">
        <f>SUM(R159:R170)</f>
        <v>0</v>
      </c>
      <c r="S158" s="166"/>
      <c r="T158" s="168">
        <f>SUM(T159:T170)</f>
        <v>0</v>
      </c>
      <c r="AR158" s="169" t="s">
        <v>81</v>
      </c>
      <c r="AT158" s="170" t="s">
        <v>72</v>
      </c>
      <c r="AU158" s="170" t="s">
        <v>81</v>
      </c>
      <c r="AY158" s="169" t="s">
        <v>153</v>
      </c>
      <c r="BK158" s="171">
        <f>SUM(BK159:BK170)</f>
        <v>0</v>
      </c>
    </row>
    <row r="159" spans="1:65" s="2" customFormat="1" ht="37.9" customHeight="1">
      <c r="A159" s="35"/>
      <c r="B159" s="36"/>
      <c r="C159" s="174" t="s">
        <v>246</v>
      </c>
      <c r="D159" s="174" t="s">
        <v>156</v>
      </c>
      <c r="E159" s="175" t="s">
        <v>791</v>
      </c>
      <c r="F159" s="176" t="s">
        <v>792</v>
      </c>
      <c r="G159" s="177" t="s">
        <v>249</v>
      </c>
      <c r="H159" s="178">
        <v>2.41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994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794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2" customFormat="1" ht="33" customHeight="1">
      <c r="A161" s="35"/>
      <c r="B161" s="36"/>
      <c r="C161" s="174" t="s">
        <v>212</v>
      </c>
      <c r="D161" s="174" t="s">
        <v>156</v>
      </c>
      <c r="E161" s="175" t="s">
        <v>252</v>
      </c>
      <c r="F161" s="176" t="s">
        <v>253</v>
      </c>
      <c r="G161" s="177" t="s">
        <v>249</v>
      </c>
      <c r="H161" s="178">
        <v>2.41</v>
      </c>
      <c r="I161" s="179"/>
      <c r="J161" s="180">
        <f>ROUND(I161*H161,2)</f>
        <v>0</v>
      </c>
      <c r="K161" s="176" t="s">
        <v>160</v>
      </c>
      <c r="L161" s="40"/>
      <c r="M161" s="181" t="s">
        <v>19</v>
      </c>
      <c r="N161" s="182" t="s">
        <v>44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161</v>
      </c>
      <c r="AT161" s="185" t="s">
        <v>156</v>
      </c>
      <c r="AU161" s="185" t="s">
        <v>83</v>
      </c>
      <c r="AY161" s="18" t="s">
        <v>153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81</v>
      </c>
      <c r="BK161" s="186">
        <f>ROUND(I161*H161,2)</f>
        <v>0</v>
      </c>
      <c r="BL161" s="18" t="s">
        <v>161</v>
      </c>
      <c r="BM161" s="185" t="s">
        <v>836</v>
      </c>
    </row>
    <row r="162" spans="1:65" s="2" customFormat="1" ht="11.25">
      <c r="A162" s="35"/>
      <c r="B162" s="36"/>
      <c r="C162" s="37"/>
      <c r="D162" s="187" t="s">
        <v>163</v>
      </c>
      <c r="E162" s="37"/>
      <c r="F162" s="188" t="s">
        <v>255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83</v>
      </c>
    </row>
    <row r="163" spans="1:65" s="2" customFormat="1" ht="44.25" customHeight="1">
      <c r="A163" s="35"/>
      <c r="B163" s="36"/>
      <c r="C163" s="174" t="s">
        <v>256</v>
      </c>
      <c r="D163" s="174" t="s">
        <v>156</v>
      </c>
      <c r="E163" s="175" t="s">
        <v>257</v>
      </c>
      <c r="F163" s="176" t="s">
        <v>258</v>
      </c>
      <c r="G163" s="177" t="s">
        <v>249</v>
      </c>
      <c r="H163" s="178">
        <v>45.79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161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161</v>
      </c>
      <c r="BM163" s="185" t="s">
        <v>837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260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838</v>
      </c>
      <c r="G165" s="193"/>
      <c r="H165" s="197">
        <v>45.79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81</v>
      </c>
      <c r="AY165" s="203" t="s">
        <v>153</v>
      </c>
    </row>
    <row r="166" spans="1:65" s="2" customFormat="1" ht="44.25" customHeight="1">
      <c r="A166" s="35"/>
      <c r="B166" s="36"/>
      <c r="C166" s="174" t="s">
        <v>262</v>
      </c>
      <c r="D166" s="174" t="s">
        <v>156</v>
      </c>
      <c r="E166" s="175" t="s">
        <v>263</v>
      </c>
      <c r="F166" s="176" t="s">
        <v>264</v>
      </c>
      <c r="G166" s="177" t="s">
        <v>249</v>
      </c>
      <c r="H166" s="178">
        <v>1.4359999999999999</v>
      </c>
      <c r="I166" s="179"/>
      <c r="J166" s="180">
        <f>ROUND(I166*H166,2)</f>
        <v>0</v>
      </c>
      <c r="K166" s="176" t="s">
        <v>160</v>
      </c>
      <c r="L166" s="40"/>
      <c r="M166" s="181" t="s">
        <v>19</v>
      </c>
      <c r="N166" s="182" t="s">
        <v>44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161</v>
      </c>
      <c r="AT166" s="185" t="s">
        <v>156</v>
      </c>
      <c r="AU166" s="185" t="s">
        <v>83</v>
      </c>
      <c r="AY166" s="18" t="s">
        <v>153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81</v>
      </c>
      <c r="BK166" s="186">
        <f>ROUND(I166*H166,2)</f>
        <v>0</v>
      </c>
      <c r="BL166" s="18" t="s">
        <v>161</v>
      </c>
      <c r="BM166" s="185" t="s">
        <v>839</v>
      </c>
    </row>
    <row r="167" spans="1:65" s="2" customFormat="1" ht="11.25">
      <c r="A167" s="35"/>
      <c r="B167" s="36"/>
      <c r="C167" s="37"/>
      <c r="D167" s="187" t="s">
        <v>163</v>
      </c>
      <c r="E167" s="37"/>
      <c r="F167" s="188" t="s">
        <v>266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83</v>
      </c>
    </row>
    <row r="168" spans="1:65" s="13" customFormat="1" ht="11.25">
      <c r="B168" s="192"/>
      <c r="C168" s="193"/>
      <c r="D168" s="194" t="s">
        <v>165</v>
      </c>
      <c r="E168" s="195" t="s">
        <v>19</v>
      </c>
      <c r="F168" s="196" t="s">
        <v>840</v>
      </c>
      <c r="G168" s="193"/>
      <c r="H168" s="197">
        <v>1.4359999999999999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165</v>
      </c>
      <c r="AU168" s="203" t="s">
        <v>83</v>
      </c>
      <c r="AV168" s="13" t="s">
        <v>83</v>
      </c>
      <c r="AW168" s="13" t="s">
        <v>34</v>
      </c>
      <c r="AX168" s="13" t="s">
        <v>81</v>
      </c>
      <c r="AY168" s="203" t="s">
        <v>153</v>
      </c>
    </row>
    <row r="169" spans="1:65" s="2" customFormat="1" ht="44.25" customHeight="1">
      <c r="A169" s="35"/>
      <c r="B169" s="36"/>
      <c r="C169" s="174" t="s">
        <v>268</v>
      </c>
      <c r="D169" s="174" t="s">
        <v>156</v>
      </c>
      <c r="E169" s="175" t="s">
        <v>269</v>
      </c>
      <c r="F169" s="176" t="s">
        <v>270</v>
      </c>
      <c r="G169" s="177" t="s">
        <v>249</v>
      </c>
      <c r="H169" s="178">
        <v>0.97399999999999998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161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161</v>
      </c>
      <c r="BM169" s="185" t="s">
        <v>841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272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2" customFormat="1" ht="25.9" customHeight="1">
      <c r="B171" s="158"/>
      <c r="C171" s="159"/>
      <c r="D171" s="160" t="s">
        <v>72</v>
      </c>
      <c r="E171" s="161" t="s">
        <v>273</v>
      </c>
      <c r="F171" s="161" t="s">
        <v>274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P172+P195+P205+P219+P254+P284+P294+P300+P318+P326+P340+P347+P368+P378</f>
        <v>0</v>
      </c>
      <c r="Q171" s="166"/>
      <c r="R171" s="167">
        <f>R172+R195+R205+R219+R254+R284+R294+R300+R318+R326+R340+R347+R368+R378</f>
        <v>1.0240755185999999</v>
      </c>
      <c r="S171" s="166"/>
      <c r="T171" s="168">
        <f>T172+T195+T205+T219+T254+T284+T294+T300+T318+T326+T340+T347+T368+T378</f>
        <v>0.14257800000000001</v>
      </c>
      <c r="AR171" s="169" t="s">
        <v>83</v>
      </c>
      <c r="AT171" s="170" t="s">
        <v>72</v>
      </c>
      <c r="AU171" s="170" t="s">
        <v>73</v>
      </c>
      <c r="AY171" s="169" t="s">
        <v>153</v>
      </c>
      <c r="BK171" s="171">
        <f>BK172+BK195+BK205+BK219+BK254+BK284+BK294+BK300+BK318+BK326+BK340+BK347+BK368+BK378</f>
        <v>0</v>
      </c>
    </row>
    <row r="172" spans="1:65" s="12" customFormat="1" ht="22.9" customHeight="1">
      <c r="B172" s="158"/>
      <c r="C172" s="159"/>
      <c r="D172" s="160" t="s">
        <v>72</v>
      </c>
      <c r="E172" s="172" t="s">
        <v>275</v>
      </c>
      <c r="F172" s="172" t="s">
        <v>276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SUM(P173:P194)</f>
        <v>0</v>
      </c>
      <c r="Q172" s="166"/>
      <c r="R172" s="167">
        <f>SUM(R173:R194)</f>
        <v>6.6559999999999996E-3</v>
      </c>
      <c r="S172" s="166"/>
      <c r="T172" s="168">
        <f>SUM(T173:T194)</f>
        <v>1.3507999999999999E-2</v>
      </c>
      <c r="AR172" s="169" t="s">
        <v>83</v>
      </c>
      <c r="AT172" s="170" t="s">
        <v>72</v>
      </c>
      <c r="AU172" s="170" t="s">
        <v>81</v>
      </c>
      <c r="AY172" s="169" t="s">
        <v>153</v>
      </c>
      <c r="BK172" s="171">
        <f>SUM(BK173:BK194)</f>
        <v>0</v>
      </c>
    </row>
    <row r="173" spans="1:65" s="2" customFormat="1" ht="24.2" customHeight="1">
      <c r="A173" s="35"/>
      <c r="B173" s="36"/>
      <c r="C173" s="174" t="s">
        <v>277</v>
      </c>
      <c r="D173" s="174" t="s">
        <v>156</v>
      </c>
      <c r="E173" s="175" t="s">
        <v>278</v>
      </c>
      <c r="F173" s="176" t="s">
        <v>279</v>
      </c>
      <c r="G173" s="177" t="s">
        <v>159</v>
      </c>
      <c r="H173" s="178">
        <v>3.3769999999999998</v>
      </c>
      <c r="I173" s="179"/>
      <c r="J173" s="180">
        <f>ROUND(I173*H173,2)</f>
        <v>0</v>
      </c>
      <c r="K173" s="176" t="s">
        <v>160</v>
      </c>
      <c r="L173" s="40"/>
      <c r="M173" s="181" t="s">
        <v>19</v>
      </c>
      <c r="N173" s="182" t="s">
        <v>44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1.3507999999999999E-2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212</v>
      </c>
      <c r="AT173" s="185" t="s">
        <v>156</v>
      </c>
      <c r="AU173" s="185" t="s">
        <v>83</v>
      </c>
      <c r="AY173" s="18" t="s">
        <v>153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81</v>
      </c>
      <c r="BK173" s="186">
        <f>ROUND(I173*H173,2)</f>
        <v>0</v>
      </c>
      <c r="BL173" s="18" t="s">
        <v>212</v>
      </c>
      <c r="BM173" s="185" t="s">
        <v>842</v>
      </c>
    </row>
    <row r="174" spans="1:65" s="2" customFormat="1" ht="11.25">
      <c r="A174" s="35"/>
      <c r="B174" s="36"/>
      <c r="C174" s="37"/>
      <c r="D174" s="187" t="s">
        <v>163</v>
      </c>
      <c r="E174" s="37"/>
      <c r="F174" s="188" t="s">
        <v>281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83</v>
      </c>
    </row>
    <row r="175" spans="1:65" s="13" customFormat="1" ht="11.25">
      <c r="B175" s="192"/>
      <c r="C175" s="193"/>
      <c r="D175" s="194" t="s">
        <v>165</v>
      </c>
      <c r="E175" s="195" t="s">
        <v>19</v>
      </c>
      <c r="F175" s="196" t="s">
        <v>810</v>
      </c>
      <c r="G175" s="193"/>
      <c r="H175" s="197">
        <v>1.1639999999999999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165</v>
      </c>
      <c r="AU175" s="203" t="s">
        <v>83</v>
      </c>
      <c r="AV175" s="13" t="s">
        <v>83</v>
      </c>
      <c r="AW175" s="13" t="s">
        <v>34</v>
      </c>
      <c r="AX175" s="13" t="s">
        <v>73</v>
      </c>
      <c r="AY175" s="203" t="s">
        <v>153</v>
      </c>
    </row>
    <row r="176" spans="1:65" s="13" customFormat="1" ht="11.25">
      <c r="B176" s="192"/>
      <c r="C176" s="193"/>
      <c r="D176" s="194" t="s">
        <v>165</v>
      </c>
      <c r="E176" s="195" t="s">
        <v>19</v>
      </c>
      <c r="F176" s="196" t="s">
        <v>811</v>
      </c>
      <c r="G176" s="193"/>
      <c r="H176" s="197">
        <v>1.278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165</v>
      </c>
      <c r="AU176" s="203" t="s">
        <v>83</v>
      </c>
      <c r="AV176" s="13" t="s">
        <v>83</v>
      </c>
      <c r="AW176" s="13" t="s">
        <v>34</v>
      </c>
      <c r="AX176" s="13" t="s">
        <v>73</v>
      </c>
      <c r="AY176" s="203" t="s">
        <v>153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812</v>
      </c>
      <c r="G177" s="193"/>
      <c r="H177" s="197">
        <v>0.93500000000000005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4" customFormat="1" ht="11.25">
      <c r="B178" s="204"/>
      <c r="C178" s="205"/>
      <c r="D178" s="194" t="s">
        <v>165</v>
      </c>
      <c r="E178" s="206" t="s">
        <v>19</v>
      </c>
      <c r="F178" s="207" t="s">
        <v>184</v>
      </c>
      <c r="G178" s="205"/>
      <c r="H178" s="208">
        <v>3.3769999999999998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165</v>
      </c>
      <c r="AU178" s="214" t="s">
        <v>83</v>
      </c>
      <c r="AV178" s="14" t="s">
        <v>161</v>
      </c>
      <c r="AW178" s="14" t="s">
        <v>34</v>
      </c>
      <c r="AX178" s="14" t="s">
        <v>81</v>
      </c>
      <c r="AY178" s="214" t="s">
        <v>153</v>
      </c>
    </row>
    <row r="179" spans="1:65" s="2" customFormat="1" ht="33" customHeight="1">
      <c r="A179" s="35"/>
      <c r="B179" s="36"/>
      <c r="C179" s="174" t="s">
        <v>7</v>
      </c>
      <c r="D179" s="174" t="s">
        <v>156</v>
      </c>
      <c r="E179" s="175" t="s">
        <v>285</v>
      </c>
      <c r="F179" s="176" t="s">
        <v>286</v>
      </c>
      <c r="G179" s="177" t="s">
        <v>159</v>
      </c>
      <c r="H179" s="178">
        <v>3.3769999999999998</v>
      </c>
      <c r="I179" s="179"/>
      <c r="J179" s="180">
        <f>ROUND(I179*H179,2)</f>
        <v>0</v>
      </c>
      <c r="K179" s="176" t="s">
        <v>160</v>
      </c>
      <c r="L179" s="40"/>
      <c r="M179" s="181" t="s">
        <v>19</v>
      </c>
      <c r="N179" s="182" t="s">
        <v>44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212</v>
      </c>
      <c r="AT179" s="185" t="s">
        <v>156</v>
      </c>
      <c r="AU179" s="185" t="s">
        <v>83</v>
      </c>
      <c r="AY179" s="18" t="s">
        <v>153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81</v>
      </c>
      <c r="BK179" s="186">
        <f>ROUND(I179*H179,2)</f>
        <v>0</v>
      </c>
      <c r="BL179" s="18" t="s">
        <v>212</v>
      </c>
      <c r="BM179" s="185" t="s">
        <v>843</v>
      </c>
    </row>
    <row r="180" spans="1:65" s="2" customFormat="1" ht="11.25">
      <c r="A180" s="35"/>
      <c r="B180" s="36"/>
      <c r="C180" s="37"/>
      <c r="D180" s="187" t="s">
        <v>163</v>
      </c>
      <c r="E180" s="37"/>
      <c r="F180" s="188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83</v>
      </c>
    </row>
    <row r="181" spans="1:65" s="13" customFormat="1" ht="11.25">
      <c r="B181" s="192"/>
      <c r="C181" s="193"/>
      <c r="D181" s="194" t="s">
        <v>165</v>
      </c>
      <c r="E181" s="195" t="s">
        <v>19</v>
      </c>
      <c r="F181" s="196" t="s">
        <v>810</v>
      </c>
      <c r="G181" s="193"/>
      <c r="H181" s="197">
        <v>1.1639999999999999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165</v>
      </c>
      <c r="AU181" s="203" t="s">
        <v>83</v>
      </c>
      <c r="AV181" s="13" t="s">
        <v>83</v>
      </c>
      <c r="AW181" s="13" t="s">
        <v>34</v>
      </c>
      <c r="AX181" s="13" t="s">
        <v>73</v>
      </c>
      <c r="AY181" s="203" t="s">
        <v>153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811</v>
      </c>
      <c r="G182" s="193"/>
      <c r="H182" s="197">
        <v>1.278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73</v>
      </c>
      <c r="AY182" s="203" t="s">
        <v>153</v>
      </c>
    </row>
    <row r="183" spans="1:65" s="13" customFormat="1" ht="11.25">
      <c r="B183" s="192"/>
      <c r="C183" s="193"/>
      <c r="D183" s="194" t="s">
        <v>165</v>
      </c>
      <c r="E183" s="195" t="s">
        <v>19</v>
      </c>
      <c r="F183" s="196" t="s">
        <v>812</v>
      </c>
      <c r="G183" s="193"/>
      <c r="H183" s="197">
        <v>0.93500000000000005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165</v>
      </c>
      <c r="AU183" s="203" t="s">
        <v>83</v>
      </c>
      <c r="AV183" s="13" t="s">
        <v>83</v>
      </c>
      <c r="AW183" s="13" t="s">
        <v>34</v>
      </c>
      <c r="AX183" s="13" t="s">
        <v>73</v>
      </c>
      <c r="AY183" s="203" t="s">
        <v>153</v>
      </c>
    </row>
    <row r="184" spans="1:65" s="14" customFormat="1" ht="11.25">
      <c r="B184" s="204"/>
      <c r="C184" s="205"/>
      <c r="D184" s="194" t="s">
        <v>165</v>
      </c>
      <c r="E184" s="206" t="s">
        <v>19</v>
      </c>
      <c r="F184" s="207" t="s">
        <v>184</v>
      </c>
      <c r="G184" s="205"/>
      <c r="H184" s="208">
        <v>3.3770000000000002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165</v>
      </c>
      <c r="AU184" s="214" t="s">
        <v>83</v>
      </c>
      <c r="AV184" s="14" t="s">
        <v>161</v>
      </c>
      <c r="AW184" s="14" t="s">
        <v>34</v>
      </c>
      <c r="AX184" s="14" t="s">
        <v>81</v>
      </c>
      <c r="AY184" s="214" t="s">
        <v>153</v>
      </c>
    </row>
    <row r="185" spans="1:65" s="2" customFormat="1" ht="33" customHeight="1">
      <c r="A185" s="35"/>
      <c r="B185" s="36"/>
      <c r="C185" s="174" t="s">
        <v>289</v>
      </c>
      <c r="D185" s="174" t="s">
        <v>156</v>
      </c>
      <c r="E185" s="175" t="s">
        <v>290</v>
      </c>
      <c r="F185" s="176" t="s">
        <v>291</v>
      </c>
      <c r="G185" s="177" t="s">
        <v>159</v>
      </c>
      <c r="H185" s="178">
        <v>7.7160000000000002</v>
      </c>
      <c r="I185" s="179"/>
      <c r="J185" s="180">
        <f>ROUND(I185*H185,2)</f>
        <v>0</v>
      </c>
      <c r="K185" s="176" t="s">
        <v>160</v>
      </c>
      <c r="L185" s="40"/>
      <c r="M185" s="181" t="s">
        <v>19</v>
      </c>
      <c r="N185" s="182" t="s">
        <v>44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212</v>
      </c>
      <c r="AT185" s="185" t="s">
        <v>156</v>
      </c>
      <c r="AU185" s="185" t="s">
        <v>83</v>
      </c>
      <c r="AY185" s="18" t="s">
        <v>153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81</v>
      </c>
      <c r="BK185" s="186">
        <f>ROUND(I185*H185,2)</f>
        <v>0</v>
      </c>
      <c r="BL185" s="18" t="s">
        <v>212</v>
      </c>
      <c r="BM185" s="185" t="s">
        <v>844</v>
      </c>
    </row>
    <row r="186" spans="1:65" s="2" customFormat="1" ht="11.25">
      <c r="A186" s="35"/>
      <c r="B186" s="36"/>
      <c r="C186" s="37"/>
      <c r="D186" s="187" t="s">
        <v>163</v>
      </c>
      <c r="E186" s="37"/>
      <c r="F186" s="188" t="s">
        <v>293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83</v>
      </c>
    </row>
    <row r="187" spans="1:65" s="13" customFormat="1" ht="11.25">
      <c r="B187" s="192"/>
      <c r="C187" s="193"/>
      <c r="D187" s="194" t="s">
        <v>165</v>
      </c>
      <c r="E187" s="195" t="s">
        <v>19</v>
      </c>
      <c r="F187" s="196" t="s">
        <v>845</v>
      </c>
      <c r="G187" s="193"/>
      <c r="H187" s="197">
        <v>0.91800000000000004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165</v>
      </c>
      <c r="AU187" s="203" t="s">
        <v>83</v>
      </c>
      <c r="AV187" s="13" t="s">
        <v>83</v>
      </c>
      <c r="AW187" s="13" t="s">
        <v>34</v>
      </c>
      <c r="AX187" s="13" t="s">
        <v>73</v>
      </c>
      <c r="AY187" s="203" t="s">
        <v>153</v>
      </c>
    </row>
    <row r="188" spans="1:65" s="13" customFormat="1" ht="11.25">
      <c r="B188" s="192"/>
      <c r="C188" s="193"/>
      <c r="D188" s="194" t="s">
        <v>165</v>
      </c>
      <c r="E188" s="195" t="s">
        <v>19</v>
      </c>
      <c r="F188" s="196" t="s">
        <v>846</v>
      </c>
      <c r="G188" s="193"/>
      <c r="H188" s="197">
        <v>5.8019999999999996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165</v>
      </c>
      <c r="AU188" s="203" t="s">
        <v>83</v>
      </c>
      <c r="AV188" s="13" t="s">
        <v>83</v>
      </c>
      <c r="AW188" s="13" t="s">
        <v>34</v>
      </c>
      <c r="AX188" s="13" t="s">
        <v>73</v>
      </c>
      <c r="AY188" s="203" t="s">
        <v>153</v>
      </c>
    </row>
    <row r="189" spans="1:65" s="13" customFormat="1" ht="11.25">
      <c r="B189" s="192"/>
      <c r="C189" s="193"/>
      <c r="D189" s="194" t="s">
        <v>165</v>
      </c>
      <c r="E189" s="195" t="s">
        <v>19</v>
      </c>
      <c r="F189" s="196" t="s">
        <v>847</v>
      </c>
      <c r="G189" s="193"/>
      <c r="H189" s="197">
        <v>0.996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165</v>
      </c>
      <c r="AU189" s="203" t="s">
        <v>83</v>
      </c>
      <c r="AV189" s="13" t="s">
        <v>83</v>
      </c>
      <c r="AW189" s="13" t="s">
        <v>34</v>
      </c>
      <c r="AX189" s="13" t="s">
        <v>73</v>
      </c>
      <c r="AY189" s="203" t="s">
        <v>153</v>
      </c>
    </row>
    <row r="190" spans="1:65" s="14" customFormat="1" ht="11.25">
      <c r="B190" s="204"/>
      <c r="C190" s="205"/>
      <c r="D190" s="194" t="s">
        <v>165</v>
      </c>
      <c r="E190" s="206" t="s">
        <v>19</v>
      </c>
      <c r="F190" s="207" t="s">
        <v>184</v>
      </c>
      <c r="G190" s="205"/>
      <c r="H190" s="208">
        <v>7.7159999999999993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165</v>
      </c>
      <c r="AU190" s="214" t="s">
        <v>83</v>
      </c>
      <c r="AV190" s="14" t="s">
        <v>161</v>
      </c>
      <c r="AW190" s="14" t="s">
        <v>34</v>
      </c>
      <c r="AX190" s="14" t="s">
        <v>81</v>
      </c>
      <c r="AY190" s="214" t="s">
        <v>153</v>
      </c>
    </row>
    <row r="191" spans="1:65" s="2" customFormat="1" ht="24.2" customHeight="1">
      <c r="A191" s="35"/>
      <c r="B191" s="36"/>
      <c r="C191" s="215" t="s">
        <v>297</v>
      </c>
      <c r="D191" s="215" t="s">
        <v>298</v>
      </c>
      <c r="E191" s="216" t="s">
        <v>299</v>
      </c>
      <c r="F191" s="217" t="s">
        <v>300</v>
      </c>
      <c r="G191" s="218" t="s">
        <v>301</v>
      </c>
      <c r="H191" s="219">
        <v>6.6559999999999997</v>
      </c>
      <c r="I191" s="220"/>
      <c r="J191" s="221">
        <f>ROUND(I191*H191,2)</f>
        <v>0</v>
      </c>
      <c r="K191" s="217" t="s">
        <v>160</v>
      </c>
      <c r="L191" s="222"/>
      <c r="M191" s="223" t="s">
        <v>19</v>
      </c>
      <c r="N191" s="224" t="s">
        <v>44</v>
      </c>
      <c r="O191" s="65"/>
      <c r="P191" s="183">
        <f>O191*H191</f>
        <v>0</v>
      </c>
      <c r="Q191" s="183">
        <v>1E-3</v>
      </c>
      <c r="R191" s="183">
        <f>Q191*H191</f>
        <v>6.6559999999999996E-3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302</v>
      </c>
      <c r="AT191" s="185" t="s">
        <v>298</v>
      </c>
      <c r="AU191" s="185" t="s">
        <v>83</v>
      </c>
      <c r="AY191" s="18" t="s">
        <v>153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212</v>
      </c>
      <c r="BM191" s="185" t="s">
        <v>848</v>
      </c>
    </row>
    <row r="192" spans="1:65" s="13" customFormat="1" ht="11.25">
      <c r="B192" s="192"/>
      <c r="C192" s="193"/>
      <c r="D192" s="194" t="s">
        <v>165</v>
      </c>
      <c r="E192" s="195" t="s">
        <v>19</v>
      </c>
      <c r="F192" s="196" t="s">
        <v>849</v>
      </c>
      <c r="G192" s="193"/>
      <c r="H192" s="197">
        <v>6.6559999999999997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165</v>
      </c>
      <c r="AU192" s="203" t="s">
        <v>83</v>
      </c>
      <c r="AV192" s="13" t="s">
        <v>83</v>
      </c>
      <c r="AW192" s="13" t="s">
        <v>34</v>
      </c>
      <c r="AX192" s="13" t="s">
        <v>81</v>
      </c>
      <c r="AY192" s="203" t="s">
        <v>153</v>
      </c>
    </row>
    <row r="193" spans="1:65" s="2" customFormat="1" ht="49.15" customHeight="1">
      <c r="A193" s="35"/>
      <c r="B193" s="36"/>
      <c r="C193" s="174" t="s">
        <v>305</v>
      </c>
      <c r="D193" s="174" t="s">
        <v>156</v>
      </c>
      <c r="E193" s="175" t="s">
        <v>746</v>
      </c>
      <c r="F193" s="176" t="s">
        <v>747</v>
      </c>
      <c r="G193" s="177" t="s">
        <v>249</v>
      </c>
      <c r="H193" s="178">
        <v>7.0000000000000001E-3</v>
      </c>
      <c r="I193" s="179"/>
      <c r="J193" s="180">
        <f>ROUND(I193*H193,2)</f>
        <v>0</v>
      </c>
      <c r="K193" s="176" t="s">
        <v>160</v>
      </c>
      <c r="L193" s="40"/>
      <c r="M193" s="181" t="s">
        <v>19</v>
      </c>
      <c r="N193" s="182" t="s">
        <v>44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212</v>
      </c>
      <c r="AT193" s="185" t="s">
        <v>156</v>
      </c>
      <c r="AU193" s="185" t="s">
        <v>83</v>
      </c>
      <c r="AY193" s="18" t="s">
        <v>153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81</v>
      </c>
      <c r="BK193" s="186">
        <f>ROUND(I193*H193,2)</f>
        <v>0</v>
      </c>
      <c r="BL193" s="18" t="s">
        <v>212</v>
      </c>
      <c r="BM193" s="185" t="s">
        <v>995</v>
      </c>
    </row>
    <row r="194" spans="1:65" s="2" customFormat="1" ht="11.25">
      <c r="A194" s="35"/>
      <c r="B194" s="36"/>
      <c r="C194" s="37"/>
      <c r="D194" s="187" t="s">
        <v>163</v>
      </c>
      <c r="E194" s="37"/>
      <c r="F194" s="188" t="s">
        <v>749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83</v>
      </c>
    </row>
    <row r="195" spans="1:65" s="12" customFormat="1" ht="22.9" customHeight="1">
      <c r="B195" s="158"/>
      <c r="C195" s="159"/>
      <c r="D195" s="160" t="s">
        <v>72</v>
      </c>
      <c r="E195" s="172" t="s">
        <v>310</v>
      </c>
      <c r="F195" s="172" t="s">
        <v>311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SUM(P196:P204)</f>
        <v>0</v>
      </c>
      <c r="Q195" s="166"/>
      <c r="R195" s="167">
        <f>SUM(R196:R204)</f>
        <v>9.0400000000000012E-3</v>
      </c>
      <c r="S195" s="166"/>
      <c r="T195" s="168">
        <f>SUM(T196:T204)</f>
        <v>0</v>
      </c>
      <c r="AR195" s="169" t="s">
        <v>83</v>
      </c>
      <c r="AT195" s="170" t="s">
        <v>72</v>
      </c>
      <c r="AU195" s="170" t="s">
        <v>81</v>
      </c>
      <c r="AY195" s="169" t="s">
        <v>153</v>
      </c>
      <c r="BK195" s="171">
        <f>SUM(BK196:BK204)</f>
        <v>0</v>
      </c>
    </row>
    <row r="196" spans="1:65" s="2" customFormat="1" ht="21.75" customHeight="1">
      <c r="A196" s="35"/>
      <c r="B196" s="36"/>
      <c r="C196" s="174" t="s">
        <v>312</v>
      </c>
      <c r="D196" s="174" t="s">
        <v>156</v>
      </c>
      <c r="E196" s="175" t="s">
        <v>313</v>
      </c>
      <c r="F196" s="176" t="s">
        <v>314</v>
      </c>
      <c r="G196" s="177" t="s">
        <v>205</v>
      </c>
      <c r="H196" s="178">
        <v>2</v>
      </c>
      <c r="I196" s="179"/>
      <c r="J196" s="180">
        <f>ROUND(I196*H196,2)</f>
        <v>0</v>
      </c>
      <c r="K196" s="176" t="s">
        <v>160</v>
      </c>
      <c r="L196" s="40"/>
      <c r="M196" s="181" t="s">
        <v>19</v>
      </c>
      <c r="N196" s="182" t="s">
        <v>44</v>
      </c>
      <c r="O196" s="65"/>
      <c r="P196" s="183">
        <f>O196*H196</f>
        <v>0</v>
      </c>
      <c r="Q196" s="183">
        <v>7.1000000000000002E-4</v>
      </c>
      <c r="R196" s="183">
        <f>Q196*H196</f>
        <v>1.42E-3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212</v>
      </c>
      <c r="AT196" s="185" t="s">
        <v>156</v>
      </c>
      <c r="AU196" s="185" t="s">
        <v>83</v>
      </c>
      <c r="AY196" s="18" t="s">
        <v>153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81</v>
      </c>
      <c r="BK196" s="186">
        <f>ROUND(I196*H196,2)</f>
        <v>0</v>
      </c>
      <c r="BL196" s="18" t="s">
        <v>212</v>
      </c>
      <c r="BM196" s="185" t="s">
        <v>851</v>
      </c>
    </row>
    <row r="197" spans="1:65" s="2" customFormat="1" ht="11.25">
      <c r="A197" s="35"/>
      <c r="B197" s="36"/>
      <c r="C197" s="37"/>
      <c r="D197" s="187" t="s">
        <v>163</v>
      </c>
      <c r="E197" s="37"/>
      <c r="F197" s="188" t="s">
        <v>316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163</v>
      </c>
      <c r="AU197" s="18" t="s">
        <v>83</v>
      </c>
    </row>
    <row r="198" spans="1:65" s="2" customFormat="1" ht="24.2" customHeight="1">
      <c r="A198" s="35"/>
      <c r="B198" s="36"/>
      <c r="C198" s="174" t="s">
        <v>317</v>
      </c>
      <c r="D198" s="174" t="s">
        <v>156</v>
      </c>
      <c r="E198" s="175" t="s">
        <v>318</v>
      </c>
      <c r="F198" s="176" t="s">
        <v>319</v>
      </c>
      <c r="G198" s="177" t="s">
        <v>205</v>
      </c>
      <c r="H198" s="178">
        <v>3</v>
      </c>
      <c r="I198" s="179"/>
      <c r="J198" s="180">
        <f>ROUND(I198*H198,2)</f>
        <v>0</v>
      </c>
      <c r="K198" s="176" t="s">
        <v>160</v>
      </c>
      <c r="L198" s="40"/>
      <c r="M198" s="181" t="s">
        <v>19</v>
      </c>
      <c r="N198" s="182" t="s">
        <v>44</v>
      </c>
      <c r="O198" s="65"/>
      <c r="P198" s="183">
        <f>O198*H198</f>
        <v>0</v>
      </c>
      <c r="Q198" s="183">
        <v>2.0600000000000002E-3</v>
      </c>
      <c r="R198" s="183">
        <f>Q198*H198</f>
        <v>6.1800000000000006E-3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212</v>
      </c>
      <c r="AT198" s="185" t="s">
        <v>156</v>
      </c>
      <c r="AU198" s="185" t="s">
        <v>83</v>
      </c>
      <c r="AY198" s="18" t="s">
        <v>153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81</v>
      </c>
      <c r="BK198" s="186">
        <f>ROUND(I198*H198,2)</f>
        <v>0</v>
      </c>
      <c r="BL198" s="18" t="s">
        <v>212</v>
      </c>
      <c r="BM198" s="185" t="s">
        <v>852</v>
      </c>
    </row>
    <row r="199" spans="1:65" s="2" customFormat="1" ht="11.25">
      <c r="A199" s="35"/>
      <c r="B199" s="36"/>
      <c r="C199" s="37"/>
      <c r="D199" s="187" t="s">
        <v>163</v>
      </c>
      <c r="E199" s="37"/>
      <c r="F199" s="188" t="s">
        <v>321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83</v>
      </c>
    </row>
    <row r="200" spans="1:65" s="2" customFormat="1" ht="21.75" customHeight="1">
      <c r="A200" s="35"/>
      <c r="B200" s="36"/>
      <c r="C200" s="174" t="s">
        <v>322</v>
      </c>
      <c r="D200" s="174" t="s">
        <v>156</v>
      </c>
      <c r="E200" s="175" t="s">
        <v>323</v>
      </c>
      <c r="F200" s="176" t="s">
        <v>324</v>
      </c>
      <c r="G200" s="177" t="s">
        <v>205</v>
      </c>
      <c r="H200" s="178">
        <v>3</v>
      </c>
      <c r="I200" s="179"/>
      <c r="J200" s="180">
        <f>ROUND(I200*H200,2)</f>
        <v>0</v>
      </c>
      <c r="K200" s="176" t="s">
        <v>160</v>
      </c>
      <c r="L200" s="40"/>
      <c r="M200" s="181" t="s">
        <v>19</v>
      </c>
      <c r="N200" s="182" t="s">
        <v>44</v>
      </c>
      <c r="O200" s="65"/>
      <c r="P200" s="183">
        <f>O200*H200</f>
        <v>0</v>
      </c>
      <c r="Q200" s="183">
        <v>4.8000000000000001E-4</v>
      </c>
      <c r="R200" s="183">
        <f>Q200*H200</f>
        <v>1.4400000000000001E-3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212</v>
      </c>
      <c r="AT200" s="185" t="s">
        <v>156</v>
      </c>
      <c r="AU200" s="185" t="s">
        <v>83</v>
      </c>
      <c r="AY200" s="18" t="s">
        <v>153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81</v>
      </c>
      <c r="BK200" s="186">
        <f>ROUND(I200*H200,2)</f>
        <v>0</v>
      </c>
      <c r="BL200" s="18" t="s">
        <v>212</v>
      </c>
      <c r="BM200" s="185" t="s">
        <v>853</v>
      </c>
    </row>
    <row r="201" spans="1:65" s="2" customFormat="1" ht="11.25">
      <c r="A201" s="35"/>
      <c r="B201" s="36"/>
      <c r="C201" s="37"/>
      <c r="D201" s="187" t="s">
        <v>163</v>
      </c>
      <c r="E201" s="37"/>
      <c r="F201" s="188" t="s">
        <v>326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83</v>
      </c>
    </row>
    <row r="202" spans="1:65" s="2" customFormat="1" ht="24.2" customHeight="1">
      <c r="A202" s="35"/>
      <c r="B202" s="36"/>
      <c r="C202" s="174" t="s">
        <v>327</v>
      </c>
      <c r="D202" s="174" t="s">
        <v>156</v>
      </c>
      <c r="E202" s="175" t="s">
        <v>328</v>
      </c>
      <c r="F202" s="176" t="s">
        <v>329</v>
      </c>
      <c r="G202" s="177" t="s">
        <v>242</v>
      </c>
      <c r="H202" s="178">
        <v>2</v>
      </c>
      <c r="I202" s="179"/>
      <c r="J202" s="180">
        <f>ROUND(I202*H202,2)</f>
        <v>0</v>
      </c>
      <c r="K202" s="176" t="s">
        <v>206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212</v>
      </c>
      <c r="AT202" s="185" t="s">
        <v>156</v>
      </c>
      <c r="AU202" s="185" t="s">
        <v>83</v>
      </c>
      <c r="AY202" s="18" t="s">
        <v>153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212</v>
      </c>
      <c r="BM202" s="185" t="s">
        <v>854</v>
      </c>
    </row>
    <row r="203" spans="1:65" s="2" customFormat="1" ht="49.15" customHeight="1">
      <c r="A203" s="35"/>
      <c r="B203" s="36"/>
      <c r="C203" s="174" t="s">
        <v>332</v>
      </c>
      <c r="D203" s="174" t="s">
        <v>156</v>
      </c>
      <c r="E203" s="175" t="s">
        <v>750</v>
      </c>
      <c r="F203" s="176" t="s">
        <v>751</v>
      </c>
      <c r="G203" s="177" t="s">
        <v>249</v>
      </c>
      <c r="H203" s="178">
        <v>8.9999999999999993E-3</v>
      </c>
      <c r="I203" s="179"/>
      <c r="J203" s="180">
        <f>ROUND(I203*H203,2)</f>
        <v>0</v>
      </c>
      <c r="K203" s="176" t="s">
        <v>160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996</v>
      </c>
    </row>
    <row r="204" spans="1:65" s="2" customFormat="1" ht="11.25">
      <c r="A204" s="35"/>
      <c r="B204" s="36"/>
      <c r="C204" s="37"/>
      <c r="D204" s="187" t="s">
        <v>163</v>
      </c>
      <c r="E204" s="37"/>
      <c r="F204" s="188" t="s">
        <v>753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83</v>
      </c>
    </row>
    <row r="205" spans="1:65" s="12" customFormat="1" ht="22.9" customHeight="1">
      <c r="B205" s="158"/>
      <c r="C205" s="159"/>
      <c r="D205" s="160" t="s">
        <v>72</v>
      </c>
      <c r="E205" s="172" t="s">
        <v>337</v>
      </c>
      <c r="F205" s="172" t="s">
        <v>338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SUM(P206:P218)</f>
        <v>0</v>
      </c>
      <c r="Q205" s="166"/>
      <c r="R205" s="167">
        <f>SUM(R206:R218)</f>
        <v>1.3799999999999998E-2</v>
      </c>
      <c r="S205" s="166"/>
      <c r="T205" s="168">
        <f>SUM(T206:T218)</f>
        <v>0</v>
      </c>
      <c r="AR205" s="169" t="s">
        <v>83</v>
      </c>
      <c r="AT205" s="170" t="s">
        <v>72</v>
      </c>
      <c r="AU205" s="170" t="s">
        <v>81</v>
      </c>
      <c r="AY205" s="169" t="s">
        <v>153</v>
      </c>
      <c r="BK205" s="171">
        <f>SUM(BK206:BK218)</f>
        <v>0</v>
      </c>
    </row>
    <row r="206" spans="1:65" s="2" customFormat="1" ht="33" customHeight="1">
      <c r="A206" s="35"/>
      <c r="B206" s="36"/>
      <c r="C206" s="174" t="s">
        <v>339</v>
      </c>
      <c r="D206" s="174" t="s">
        <v>156</v>
      </c>
      <c r="E206" s="175" t="s">
        <v>340</v>
      </c>
      <c r="F206" s="176" t="s">
        <v>341</v>
      </c>
      <c r="G206" s="177" t="s">
        <v>205</v>
      </c>
      <c r="H206" s="178">
        <v>5</v>
      </c>
      <c r="I206" s="179"/>
      <c r="J206" s="180">
        <f>ROUND(I206*H206,2)</f>
        <v>0</v>
      </c>
      <c r="K206" s="176" t="s">
        <v>160</v>
      </c>
      <c r="L206" s="40"/>
      <c r="M206" s="181" t="s">
        <v>19</v>
      </c>
      <c r="N206" s="182" t="s">
        <v>44</v>
      </c>
      <c r="O206" s="65"/>
      <c r="P206" s="183">
        <f>O206*H206</f>
        <v>0</v>
      </c>
      <c r="Q206" s="183">
        <v>1.16E-3</v>
      </c>
      <c r="R206" s="183">
        <f>Q206*H206</f>
        <v>5.7999999999999996E-3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212</v>
      </c>
      <c r="AT206" s="185" t="s">
        <v>156</v>
      </c>
      <c r="AU206" s="185" t="s">
        <v>83</v>
      </c>
      <c r="AY206" s="18" t="s">
        <v>153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81</v>
      </c>
      <c r="BK206" s="186">
        <f>ROUND(I206*H206,2)</f>
        <v>0</v>
      </c>
      <c r="BL206" s="18" t="s">
        <v>212</v>
      </c>
      <c r="BM206" s="185" t="s">
        <v>856</v>
      </c>
    </row>
    <row r="207" spans="1:65" s="2" customFormat="1" ht="11.25">
      <c r="A207" s="35"/>
      <c r="B207" s="36"/>
      <c r="C207" s="37"/>
      <c r="D207" s="187" t="s">
        <v>163</v>
      </c>
      <c r="E207" s="37"/>
      <c r="F207" s="188" t="s">
        <v>343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163</v>
      </c>
      <c r="AU207" s="18" t="s">
        <v>83</v>
      </c>
    </row>
    <row r="208" spans="1:65" s="2" customFormat="1" ht="33" customHeight="1">
      <c r="A208" s="35"/>
      <c r="B208" s="36"/>
      <c r="C208" s="174" t="s">
        <v>344</v>
      </c>
      <c r="D208" s="174" t="s">
        <v>156</v>
      </c>
      <c r="E208" s="175" t="s">
        <v>345</v>
      </c>
      <c r="F208" s="176" t="s">
        <v>346</v>
      </c>
      <c r="G208" s="177" t="s">
        <v>205</v>
      </c>
      <c r="H208" s="178">
        <v>5</v>
      </c>
      <c r="I208" s="179"/>
      <c r="J208" s="180">
        <f>ROUND(I208*H208,2)</f>
        <v>0</v>
      </c>
      <c r="K208" s="176" t="s">
        <v>160</v>
      </c>
      <c r="L208" s="40"/>
      <c r="M208" s="181" t="s">
        <v>19</v>
      </c>
      <c r="N208" s="182" t="s">
        <v>44</v>
      </c>
      <c r="O208" s="65"/>
      <c r="P208" s="183">
        <f>O208*H208</f>
        <v>0</v>
      </c>
      <c r="Q208" s="183">
        <v>1.2600000000000001E-3</v>
      </c>
      <c r="R208" s="183">
        <f>Q208*H208</f>
        <v>6.3E-3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212</v>
      </c>
      <c r="AT208" s="185" t="s">
        <v>156</v>
      </c>
      <c r="AU208" s="185" t="s">
        <v>83</v>
      </c>
      <c r="AY208" s="18" t="s">
        <v>153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81</v>
      </c>
      <c r="BK208" s="186">
        <f>ROUND(I208*H208,2)</f>
        <v>0</v>
      </c>
      <c r="BL208" s="18" t="s">
        <v>212</v>
      </c>
      <c r="BM208" s="185" t="s">
        <v>857</v>
      </c>
    </row>
    <row r="209" spans="1:65" s="2" customFormat="1" ht="11.25">
      <c r="A209" s="35"/>
      <c r="B209" s="36"/>
      <c r="C209" s="37"/>
      <c r="D209" s="187" t="s">
        <v>163</v>
      </c>
      <c r="E209" s="37"/>
      <c r="F209" s="188" t="s">
        <v>348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83</v>
      </c>
    </row>
    <row r="210" spans="1:65" s="2" customFormat="1" ht="55.5" customHeight="1">
      <c r="A210" s="35"/>
      <c r="B210" s="36"/>
      <c r="C210" s="174" t="s">
        <v>302</v>
      </c>
      <c r="D210" s="174" t="s">
        <v>156</v>
      </c>
      <c r="E210" s="175" t="s">
        <v>349</v>
      </c>
      <c r="F210" s="176" t="s">
        <v>350</v>
      </c>
      <c r="G210" s="177" t="s">
        <v>205</v>
      </c>
      <c r="H210" s="178">
        <v>10</v>
      </c>
      <c r="I210" s="179"/>
      <c r="J210" s="180">
        <f>ROUND(I210*H210,2)</f>
        <v>0</v>
      </c>
      <c r="K210" s="176" t="s">
        <v>160</v>
      </c>
      <c r="L210" s="40"/>
      <c r="M210" s="181" t="s">
        <v>19</v>
      </c>
      <c r="N210" s="182" t="s">
        <v>44</v>
      </c>
      <c r="O210" s="65"/>
      <c r="P210" s="183">
        <f>O210*H210</f>
        <v>0</v>
      </c>
      <c r="Q210" s="183">
        <v>4.0000000000000003E-5</v>
      </c>
      <c r="R210" s="183">
        <f>Q210*H210</f>
        <v>4.0000000000000002E-4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212</v>
      </c>
      <c r="AT210" s="185" t="s">
        <v>156</v>
      </c>
      <c r="AU210" s="185" t="s">
        <v>83</v>
      </c>
      <c r="AY210" s="18" t="s">
        <v>153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212</v>
      </c>
      <c r="BM210" s="185" t="s">
        <v>858</v>
      </c>
    </row>
    <row r="211" spans="1:65" s="2" customFormat="1" ht="11.25">
      <c r="A211" s="35"/>
      <c r="B211" s="36"/>
      <c r="C211" s="37"/>
      <c r="D211" s="187" t="s">
        <v>163</v>
      </c>
      <c r="E211" s="37"/>
      <c r="F211" s="188" t="s">
        <v>352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163</v>
      </c>
      <c r="AU211" s="18" t="s">
        <v>83</v>
      </c>
    </row>
    <row r="212" spans="1:65" s="2" customFormat="1" ht="24.2" customHeight="1">
      <c r="A212" s="35"/>
      <c r="B212" s="36"/>
      <c r="C212" s="174" t="s">
        <v>353</v>
      </c>
      <c r="D212" s="174" t="s">
        <v>156</v>
      </c>
      <c r="E212" s="175" t="s">
        <v>354</v>
      </c>
      <c r="F212" s="176" t="s">
        <v>355</v>
      </c>
      <c r="G212" s="177" t="s">
        <v>242</v>
      </c>
      <c r="H212" s="178">
        <v>2</v>
      </c>
      <c r="I212" s="179"/>
      <c r="J212" s="180">
        <f>ROUND(I212*H212,2)</f>
        <v>0</v>
      </c>
      <c r="K212" s="176" t="s">
        <v>206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859</v>
      </c>
    </row>
    <row r="213" spans="1:65" s="2" customFormat="1" ht="24.2" customHeight="1">
      <c r="A213" s="35"/>
      <c r="B213" s="36"/>
      <c r="C213" s="174" t="s">
        <v>358</v>
      </c>
      <c r="D213" s="174" t="s">
        <v>156</v>
      </c>
      <c r="E213" s="175" t="s">
        <v>359</v>
      </c>
      <c r="F213" s="176" t="s">
        <v>360</v>
      </c>
      <c r="G213" s="177" t="s">
        <v>211</v>
      </c>
      <c r="H213" s="178">
        <v>6</v>
      </c>
      <c r="I213" s="179"/>
      <c r="J213" s="180">
        <f>ROUND(I213*H213,2)</f>
        <v>0</v>
      </c>
      <c r="K213" s="176" t="s">
        <v>160</v>
      </c>
      <c r="L213" s="40"/>
      <c r="M213" s="181" t="s">
        <v>19</v>
      </c>
      <c r="N213" s="182" t="s">
        <v>44</v>
      </c>
      <c r="O213" s="65"/>
      <c r="P213" s="183">
        <f>O213*H213</f>
        <v>0</v>
      </c>
      <c r="Q213" s="183">
        <v>2.0000000000000001E-4</v>
      </c>
      <c r="R213" s="183">
        <f>Q213*H213</f>
        <v>1.2000000000000001E-3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212</v>
      </c>
      <c r="AT213" s="185" t="s">
        <v>156</v>
      </c>
      <c r="AU213" s="185" t="s">
        <v>83</v>
      </c>
      <c r="AY213" s="18" t="s">
        <v>153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81</v>
      </c>
      <c r="BK213" s="186">
        <f>ROUND(I213*H213,2)</f>
        <v>0</v>
      </c>
      <c r="BL213" s="18" t="s">
        <v>212</v>
      </c>
      <c r="BM213" s="185" t="s">
        <v>860</v>
      </c>
    </row>
    <row r="214" spans="1:65" s="2" customFormat="1" ht="11.25">
      <c r="A214" s="35"/>
      <c r="B214" s="36"/>
      <c r="C214" s="37"/>
      <c r="D214" s="187" t="s">
        <v>163</v>
      </c>
      <c r="E214" s="37"/>
      <c r="F214" s="188" t="s">
        <v>362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83</v>
      </c>
    </row>
    <row r="215" spans="1:65" s="2" customFormat="1" ht="33" customHeight="1">
      <c r="A215" s="35"/>
      <c r="B215" s="36"/>
      <c r="C215" s="174" t="s">
        <v>363</v>
      </c>
      <c r="D215" s="174" t="s">
        <v>156</v>
      </c>
      <c r="E215" s="175" t="s">
        <v>364</v>
      </c>
      <c r="F215" s="176" t="s">
        <v>365</v>
      </c>
      <c r="G215" s="177" t="s">
        <v>205</v>
      </c>
      <c r="H215" s="178">
        <v>10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1.0000000000000001E-5</v>
      </c>
      <c r="R215" s="183">
        <f>Q215*H215</f>
        <v>1E-4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861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367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49.15" customHeight="1">
      <c r="A217" s="35"/>
      <c r="B217" s="36"/>
      <c r="C217" s="174" t="s">
        <v>368</v>
      </c>
      <c r="D217" s="174" t="s">
        <v>156</v>
      </c>
      <c r="E217" s="175" t="s">
        <v>754</v>
      </c>
      <c r="F217" s="176" t="s">
        <v>755</v>
      </c>
      <c r="G217" s="177" t="s">
        <v>249</v>
      </c>
      <c r="H217" s="178">
        <v>1.4E-2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997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757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12" customFormat="1" ht="22.9" customHeight="1">
      <c r="B219" s="158"/>
      <c r="C219" s="159"/>
      <c r="D219" s="160" t="s">
        <v>72</v>
      </c>
      <c r="E219" s="172" t="s">
        <v>373</v>
      </c>
      <c r="F219" s="172" t="s">
        <v>374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SUM(P220:P253)</f>
        <v>0</v>
      </c>
      <c r="Q219" s="166"/>
      <c r="R219" s="167">
        <f>SUM(R220:R253)</f>
        <v>8.618000000000002E-2</v>
      </c>
      <c r="S219" s="166"/>
      <c r="T219" s="168">
        <f>SUM(T220:T253)</f>
        <v>6.9970000000000004E-2</v>
      </c>
      <c r="AR219" s="169" t="s">
        <v>83</v>
      </c>
      <c r="AT219" s="170" t="s">
        <v>72</v>
      </c>
      <c r="AU219" s="170" t="s">
        <v>81</v>
      </c>
      <c r="AY219" s="169" t="s">
        <v>153</v>
      </c>
      <c r="BK219" s="171">
        <f>SUM(BK220:BK253)</f>
        <v>0</v>
      </c>
    </row>
    <row r="220" spans="1:65" s="2" customFormat="1" ht="16.5" customHeight="1">
      <c r="A220" s="35"/>
      <c r="B220" s="36"/>
      <c r="C220" s="174" t="s">
        <v>375</v>
      </c>
      <c r="D220" s="174" t="s">
        <v>156</v>
      </c>
      <c r="E220" s="175" t="s">
        <v>376</v>
      </c>
      <c r="F220" s="176" t="s">
        <v>377</v>
      </c>
      <c r="G220" s="177" t="s">
        <v>211</v>
      </c>
      <c r="H220" s="178">
        <v>2</v>
      </c>
      <c r="I220" s="179"/>
      <c r="J220" s="180">
        <f>ROUND(I220*H220,2)</f>
        <v>0</v>
      </c>
      <c r="K220" s="176" t="s">
        <v>160</v>
      </c>
      <c r="L220" s="40"/>
      <c r="M220" s="181" t="s">
        <v>19</v>
      </c>
      <c r="N220" s="182" t="s">
        <v>44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4.8999999999999998E-4</v>
      </c>
      <c r="T220" s="184">
        <f>S220*H220</f>
        <v>9.7999999999999997E-4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212</v>
      </c>
      <c r="AT220" s="185" t="s">
        <v>156</v>
      </c>
      <c r="AU220" s="185" t="s">
        <v>83</v>
      </c>
      <c r="AY220" s="18" t="s">
        <v>153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212</v>
      </c>
      <c r="BM220" s="185" t="s">
        <v>863</v>
      </c>
    </row>
    <row r="221" spans="1:65" s="2" customFormat="1" ht="11.25">
      <c r="A221" s="35"/>
      <c r="B221" s="36"/>
      <c r="C221" s="37"/>
      <c r="D221" s="187" t="s">
        <v>163</v>
      </c>
      <c r="E221" s="37"/>
      <c r="F221" s="188" t="s">
        <v>379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163</v>
      </c>
      <c r="AU221" s="18" t="s">
        <v>83</v>
      </c>
    </row>
    <row r="222" spans="1:65" s="2" customFormat="1" ht="16.5" customHeight="1">
      <c r="A222" s="35"/>
      <c r="B222" s="36"/>
      <c r="C222" s="174" t="s">
        <v>381</v>
      </c>
      <c r="D222" s="174" t="s">
        <v>156</v>
      </c>
      <c r="E222" s="175" t="s">
        <v>382</v>
      </c>
      <c r="F222" s="176" t="s">
        <v>383</v>
      </c>
      <c r="G222" s="177" t="s">
        <v>384</v>
      </c>
      <c r="H222" s="178">
        <v>2</v>
      </c>
      <c r="I222" s="179"/>
      <c r="J222" s="180">
        <f>ROUND(I222*H222,2)</f>
        <v>0</v>
      </c>
      <c r="K222" s="176" t="s">
        <v>160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1.56E-3</v>
      </c>
      <c r="T222" s="184">
        <f>S222*H222</f>
        <v>3.1199999999999999E-3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212</v>
      </c>
      <c r="AT222" s="185" t="s">
        <v>156</v>
      </c>
      <c r="AU222" s="185" t="s">
        <v>83</v>
      </c>
      <c r="AY222" s="18" t="s">
        <v>153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212</v>
      </c>
      <c r="BM222" s="185" t="s">
        <v>864</v>
      </c>
    </row>
    <row r="223" spans="1:65" s="2" customFormat="1" ht="11.25">
      <c r="A223" s="35"/>
      <c r="B223" s="36"/>
      <c r="C223" s="37"/>
      <c r="D223" s="187" t="s">
        <v>163</v>
      </c>
      <c r="E223" s="37"/>
      <c r="F223" s="188" t="s">
        <v>386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163</v>
      </c>
      <c r="AU223" s="18" t="s">
        <v>83</v>
      </c>
    </row>
    <row r="224" spans="1:65" s="2" customFormat="1" ht="16.5" customHeight="1">
      <c r="A224" s="35"/>
      <c r="B224" s="36"/>
      <c r="C224" s="174" t="s">
        <v>387</v>
      </c>
      <c r="D224" s="174" t="s">
        <v>156</v>
      </c>
      <c r="E224" s="175" t="s">
        <v>388</v>
      </c>
      <c r="F224" s="176" t="s">
        <v>389</v>
      </c>
      <c r="G224" s="177" t="s">
        <v>211</v>
      </c>
      <c r="H224" s="178">
        <v>1</v>
      </c>
      <c r="I224" s="179"/>
      <c r="J224" s="180">
        <f>ROUND(I224*H224,2)</f>
        <v>0</v>
      </c>
      <c r="K224" s="176" t="s">
        <v>160</v>
      </c>
      <c r="L224" s="40"/>
      <c r="M224" s="181" t="s">
        <v>19</v>
      </c>
      <c r="N224" s="182" t="s">
        <v>44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7.62E-3</v>
      </c>
      <c r="T224" s="184">
        <f>S224*H224</f>
        <v>7.62E-3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212</v>
      </c>
      <c r="AT224" s="185" t="s">
        <v>156</v>
      </c>
      <c r="AU224" s="185" t="s">
        <v>83</v>
      </c>
      <c r="AY224" s="18" t="s">
        <v>153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81</v>
      </c>
      <c r="BK224" s="186">
        <f>ROUND(I224*H224,2)</f>
        <v>0</v>
      </c>
      <c r="BL224" s="18" t="s">
        <v>212</v>
      </c>
      <c r="BM224" s="185" t="s">
        <v>865</v>
      </c>
    </row>
    <row r="225" spans="1:65" s="2" customFormat="1" ht="11.25">
      <c r="A225" s="35"/>
      <c r="B225" s="36"/>
      <c r="C225" s="37"/>
      <c r="D225" s="187" t="s">
        <v>163</v>
      </c>
      <c r="E225" s="37"/>
      <c r="F225" s="188" t="s">
        <v>391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83</v>
      </c>
    </row>
    <row r="226" spans="1:65" s="2" customFormat="1" ht="24.2" customHeight="1">
      <c r="A226" s="35"/>
      <c r="B226" s="36"/>
      <c r="C226" s="174" t="s">
        <v>392</v>
      </c>
      <c r="D226" s="174" t="s">
        <v>156</v>
      </c>
      <c r="E226" s="175" t="s">
        <v>393</v>
      </c>
      <c r="F226" s="176" t="s">
        <v>394</v>
      </c>
      <c r="G226" s="177" t="s">
        <v>384</v>
      </c>
      <c r="H226" s="178">
        <v>1</v>
      </c>
      <c r="I226" s="179"/>
      <c r="J226" s="180">
        <f>ROUND(I226*H226,2)</f>
        <v>0</v>
      </c>
      <c r="K226" s="176" t="s">
        <v>160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1.933E-2</v>
      </c>
      <c r="T226" s="184">
        <f>S226*H226</f>
        <v>1.933E-2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212</v>
      </c>
      <c r="AT226" s="185" t="s">
        <v>156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866</v>
      </c>
    </row>
    <row r="227" spans="1:65" s="2" customFormat="1" ht="11.25">
      <c r="A227" s="35"/>
      <c r="B227" s="36"/>
      <c r="C227" s="37"/>
      <c r="D227" s="187" t="s">
        <v>163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163</v>
      </c>
      <c r="AU227" s="18" t="s">
        <v>83</v>
      </c>
    </row>
    <row r="228" spans="1:65" s="2" customFormat="1" ht="21.75" customHeight="1">
      <c r="A228" s="35"/>
      <c r="B228" s="36"/>
      <c r="C228" s="174" t="s">
        <v>397</v>
      </c>
      <c r="D228" s="174" t="s">
        <v>156</v>
      </c>
      <c r="E228" s="175" t="s">
        <v>398</v>
      </c>
      <c r="F228" s="176" t="s">
        <v>399</v>
      </c>
      <c r="G228" s="177" t="s">
        <v>384</v>
      </c>
      <c r="H228" s="178">
        <v>2</v>
      </c>
      <c r="I228" s="179"/>
      <c r="J228" s="180">
        <f>ROUND(I228*H228,2)</f>
        <v>0</v>
      </c>
      <c r="K228" s="176" t="s">
        <v>160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1.9460000000000002E-2</v>
      </c>
      <c r="T228" s="184">
        <f>S228*H228</f>
        <v>3.8920000000000003E-2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212</v>
      </c>
      <c r="AT228" s="185" t="s">
        <v>156</v>
      </c>
      <c r="AU228" s="185" t="s">
        <v>83</v>
      </c>
      <c r="AY228" s="18" t="s">
        <v>153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212</v>
      </c>
      <c r="BM228" s="185" t="s">
        <v>867</v>
      </c>
    </row>
    <row r="229" spans="1:65" s="2" customFormat="1" ht="11.25">
      <c r="A229" s="35"/>
      <c r="B229" s="36"/>
      <c r="C229" s="37"/>
      <c r="D229" s="187" t="s">
        <v>163</v>
      </c>
      <c r="E229" s="37"/>
      <c r="F229" s="188" t="s">
        <v>401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163</v>
      </c>
      <c r="AU229" s="18" t="s">
        <v>83</v>
      </c>
    </row>
    <row r="230" spans="1:65" s="2" customFormat="1" ht="24.2" customHeight="1">
      <c r="A230" s="35"/>
      <c r="B230" s="36"/>
      <c r="C230" s="174" t="s">
        <v>402</v>
      </c>
      <c r="D230" s="174" t="s">
        <v>156</v>
      </c>
      <c r="E230" s="175" t="s">
        <v>403</v>
      </c>
      <c r="F230" s="176" t="s">
        <v>404</v>
      </c>
      <c r="G230" s="177" t="s">
        <v>384</v>
      </c>
      <c r="H230" s="178">
        <v>5</v>
      </c>
      <c r="I230" s="179"/>
      <c r="J230" s="180">
        <f>ROUND(I230*H230,2)</f>
        <v>0</v>
      </c>
      <c r="K230" s="176" t="s">
        <v>160</v>
      </c>
      <c r="L230" s="40"/>
      <c r="M230" s="181" t="s">
        <v>19</v>
      </c>
      <c r="N230" s="182" t="s">
        <v>44</v>
      </c>
      <c r="O230" s="65"/>
      <c r="P230" s="183">
        <f>O230*H230</f>
        <v>0</v>
      </c>
      <c r="Q230" s="183">
        <v>2.4000000000000001E-4</v>
      </c>
      <c r="R230" s="183">
        <f>Q230*H230</f>
        <v>1.2000000000000001E-3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212</v>
      </c>
      <c r="AT230" s="185" t="s">
        <v>156</v>
      </c>
      <c r="AU230" s="185" t="s">
        <v>83</v>
      </c>
      <c r="AY230" s="18" t="s">
        <v>153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81</v>
      </c>
      <c r="BK230" s="186">
        <f>ROUND(I230*H230,2)</f>
        <v>0</v>
      </c>
      <c r="BL230" s="18" t="s">
        <v>212</v>
      </c>
      <c r="BM230" s="185" t="s">
        <v>868</v>
      </c>
    </row>
    <row r="231" spans="1:65" s="2" customFormat="1" ht="11.25">
      <c r="A231" s="35"/>
      <c r="B231" s="36"/>
      <c r="C231" s="37"/>
      <c r="D231" s="187" t="s">
        <v>163</v>
      </c>
      <c r="E231" s="37"/>
      <c r="F231" s="188" t="s">
        <v>406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163</v>
      </c>
      <c r="AU231" s="18" t="s">
        <v>83</v>
      </c>
    </row>
    <row r="232" spans="1:65" s="2" customFormat="1" ht="24.2" customHeight="1">
      <c r="A232" s="35"/>
      <c r="B232" s="36"/>
      <c r="C232" s="215" t="s">
        <v>408</v>
      </c>
      <c r="D232" s="215" t="s">
        <v>298</v>
      </c>
      <c r="E232" s="216" t="s">
        <v>409</v>
      </c>
      <c r="F232" s="217" t="s">
        <v>410</v>
      </c>
      <c r="G232" s="218" t="s">
        <v>205</v>
      </c>
      <c r="H232" s="219">
        <v>2.5</v>
      </c>
      <c r="I232" s="220"/>
      <c r="J232" s="221">
        <f>ROUND(I232*H232,2)</f>
        <v>0</v>
      </c>
      <c r="K232" s="217" t="s">
        <v>160</v>
      </c>
      <c r="L232" s="222"/>
      <c r="M232" s="223" t="s">
        <v>19</v>
      </c>
      <c r="N232" s="224" t="s">
        <v>44</v>
      </c>
      <c r="O232" s="65"/>
      <c r="P232" s="183">
        <f>O232*H232</f>
        <v>0</v>
      </c>
      <c r="Q232" s="183">
        <v>1.8000000000000001E-4</v>
      </c>
      <c r="R232" s="183">
        <f>Q232*H232</f>
        <v>4.5000000000000004E-4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302</v>
      </c>
      <c r="AT232" s="185" t="s">
        <v>298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869</v>
      </c>
    </row>
    <row r="233" spans="1:65" s="2" customFormat="1" ht="37.9" customHeight="1">
      <c r="A233" s="35"/>
      <c r="B233" s="36"/>
      <c r="C233" s="174" t="s">
        <v>412</v>
      </c>
      <c r="D233" s="174" t="s">
        <v>156</v>
      </c>
      <c r="E233" s="175" t="s">
        <v>413</v>
      </c>
      <c r="F233" s="176" t="s">
        <v>414</v>
      </c>
      <c r="G233" s="177" t="s">
        <v>384</v>
      </c>
      <c r="H233" s="178">
        <v>1</v>
      </c>
      <c r="I233" s="179"/>
      <c r="J233" s="180">
        <f>ROUND(I233*H233,2)</f>
        <v>0</v>
      </c>
      <c r="K233" s="176" t="s">
        <v>160</v>
      </c>
      <c r="L233" s="40"/>
      <c r="M233" s="181" t="s">
        <v>19</v>
      </c>
      <c r="N233" s="182" t="s">
        <v>44</v>
      </c>
      <c r="O233" s="65"/>
      <c r="P233" s="183">
        <f>O233*H233</f>
        <v>0</v>
      </c>
      <c r="Q233" s="183">
        <v>1.387E-2</v>
      </c>
      <c r="R233" s="183">
        <f>Q233*H233</f>
        <v>1.387E-2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212</v>
      </c>
      <c r="AT233" s="185" t="s">
        <v>156</v>
      </c>
      <c r="AU233" s="185" t="s">
        <v>83</v>
      </c>
      <c r="AY233" s="18" t="s">
        <v>153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81</v>
      </c>
      <c r="BK233" s="186">
        <f>ROUND(I233*H233,2)</f>
        <v>0</v>
      </c>
      <c r="BL233" s="18" t="s">
        <v>212</v>
      </c>
      <c r="BM233" s="185" t="s">
        <v>870</v>
      </c>
    </row>
    <row r="234" spans="1:65" s="2" customFormat="1" ht="11.25">
      <c r="A234" s="35"/>
      <c r="B234" s="36"/>
      <c r="C234" s="37"/>
      <c r="D234" s="187" t="s">
        <v>163</v>
      </c>
      <c r="E234" s="37"/>
      <c r="F234" s="188" t="s">
        <v>416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83</v>
      </c>
    </row>
    <row r="235" spans="1:65" s="2" customFormat="1" ht="24.2" customHeight="1">
      <c r="A235" s="35"/>
      <c r="B235" s="36"/>
      <c r="C235" s="174" t="s">
        <v>417</v>
      </c>
      <c r="D235" s="174" t="s">
        <v>156</v>
      </c>
      <c r="E235" s="175" t="s">
        <v>418</v>
      </c>
      <c r="F235" s="176" t="s">
        <v>419</v>
      </c>
      <c r="G235" s="177" t="s">
        <v>211</v>
      </c>
      <c r="H235" s="178">
        <v>1</v>
      </c>
      <c r="I235" s="179"/>
      <c r="J235" s="180">
        <f>ROUND(I235*H235,2)</f>
        <v>0</v>
      </c>
      <c r="K235" s="176" t="s">
        <v>160</v>
      </c>
      <c r="L235" s="40"/>
      <c r="M235" s="181" t="s">
        <v>19</v>
      </c>
      <c r="N235" s="182" t="s">
        <v>44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212</v>
      </c>
      <c r="AT235" s="185" t="s">
        <v>156</v>
      </c>
      <c r="AU235" s="185" t="s">
        <v>83</v>
      </c>
      <c r="AY235" s="18" t="s">
        <v>153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81</v>
      </c>
      <c r="BK235" s="186">
        <f>ROUND(I235*H235,2)</f>
        <v>0</v>
      </c>
      <c r="BL235" s="18" t="s">
        <v>212</v>
      </c>
      <c r="BM235" s="185" t="s">
        <v>871</v>
      </c>
    </row>
    <row r="236" spans="1:65" s="2" customFormat="1" ht="11.25">
      <c r="A236" s="35"/>
      <c r="B236" s="36"/>
      <c r="C236" s="37"/>
      <c r="D236" s="187" t="s">
        <v>163</v>
      </c>
      <c r="E236" s="37"/>
      <c r="F236" s="188" t="s">
        <v>421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83</v>
      </c>
    </row>
    <row r="237" spans="1:65" s="2" customFormat="1" ht="16.5" customHeight="1">
      <c r="A237" s="35"/>
      <c r="B237" s="36"/>
      <c r="C237" s="215" t="s">
        <v>422</v>
      </c>
      <c r="D237" s="215" t="s">
        <v>298</v>
      </c>
      <c r="E237" s="216" t="s">
        <v>423</v>
      </c>
      <c r="F237" s="217" t="s">
        <v>424</v>
      </c>
      <c r="G237" s="218" t="s">
        <v>211</v>
      </c>
      <c r="H237" s="219">
        <v>1</v>
      </c>
      <c r="I237" s="220"/>
      <c r="J237" s="221">
        <f>ROUND(I237*H237,2)</f>
        <v>0</v>
      </c>
      <c r="K237" s="217" t="s">
        <v>160</v>
      </c>
      <c r="L237" s="222"/>
      <c r="M237" s="223" t="s">
        <v>19</v>
      </c>
      <c r="N237" s="224" t="s">
        <v>44</v>
      </c>
      <c r="O237" s="65"/>
      <c r="P237" s="183">
        <f>O237*H237</f>
        <v>0</v>
      </c>
      <c r="Q237" s="183">
        <v>2.3999999999999998E-3</v>
      </c>
      <c r="R237" s="183">
        <f>Q237*H237</f>
        <v>2.3999999999999998E-3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302</v>
      </c>
      <c r="AT237" s="185" t="s">
        <v>298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872</v>
      </c>
    </row>
    <row r="238" spans="1:65" s="2" customFormat="1" ht="16.5" customHeight="1">
      <c r="A238" s="35"/>
      <c r="B238" s="36"/>
      <c r="C238" s="174" t="s">
        <v>426</v>
      </c>
      <c r="D238" s="174" t="s">
        <v>156</v>
      </c>
      <c r="E238" s="175" t="s">
        <v>427</v>
      </c>
      <c r="F238" s="176" t="s">
        <v>428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160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5.8300000000000001E-3</v>
      </c>
      <c r="R238" s="183">
        <f>Q238*H238</f>
        <v>5.8300000000000001E-3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873</v>
      </c>
    </row>
    <row r="239" spans="1:65" s="2" customFormat="1" ht="11.25">
      <c r="A239" s="35"/>
      <c r="B239" s="36"/>
      <c r="C239" s="37"/>
      <c r="D239" s="187" t="s">
        <v>163</v>
      </c>
      <c r="E239" s="37"/>
      <c r="F239" s="188" t="s">
        <v>430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163</v>
      </c>
      <c r="AU239" s="18" t="s">
        <v>83</v>
      </c>
    </row>
    <row r="240" spans="1:65" s="2" customFormat="1" ht="24.2" customHeight="1">
      <c r="A240" s="35"/>
      <c r="B240" s="36"/>
      <c r="C240" s="215" t="s">
        <v>431</v>
      </c>
      <c r="D240" s="215" t="s">
        <v>298</v>
      </c>
      <c r="E240" s="216" t="s">
        <v>432</v>
      </c>
      <c r="F240" s="217" t="s">
        <v>874</v>
      </c>
      <c r="G240" s="218" t="s">
        <v>211</v>
      </c>
      <c r="H240" s="219">
        <v>1</v>
      </c>
      <c r="I240" s="220"/>
      <c r="J240" s="221">
        <f>ROUND(I240*H240,2)</f>
        <v>0</v>
      </c>
      <c r="K240" s="217" t="s">
        <v>206</v>
      </c>
      <c r="L240" s="222"/>
      <c r="M240" s="223" t="s">
        <v>19</v>
      </c>
      <c r="N240" s="224" t="s">
        <v>44</v>
      </c>
      <c r="O240" s="65"/>
      <c r="P240" s="183">
        <f>O240*H240</f>
        <v>0</v>
      </c>
      <c r="Q240" s="183">
        <v>1.2999999999999999E-2</v>
      </c>
      <c r="R240" s="183">
        <f>Q240*H240</f>
        <v>1.2999999999999999E-2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302</v>
      </c>
      <c r="AT240" s="185" t="s">
        <v>298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875</v>
      </c>
    </row>
    <row r="241" spans="1:65" s="13" customFormat="1" ht="33.75">
      <c r="B241" s="192"/>
      <c r="C241" s="193"/>
      <c r="D241" s="194" t="s">
        <v>165</v>
      </c>
      <c r="E241" s="195" t="s">
        <v>19</v>
      </c>
      <c r="F241" s="196" t="s">
        <v>876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436</v>
      </c>
      <c r="D242" s="174" t="s">
        <v>156</v>
      </c>
      <c r="E242" s="175" t="s">
        <v>437</v>
      </c>
      <c r="F242" s="176" t="s">
        <v>438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206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2.8500000000000001E-3</v>
      </c>
      <c r="R242" s="183">
        <f>Q242*H242</f>
        <v>2.8500000000000001E-3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877</v>
      </c>
    </row>
    <row r="243" spans="1:65" s="2" customFormat="1" ht="24.2" customHeight="1">
      <c r="A243" s="35"/>
      <c r="B243" s="36"/>
      <c r="C243" s="174" t="s">
        <v>440</v>
      </c>
      <c r="D243" s="174" t="s">
        <v>156</v>
      </c>
      <c r="E243" s="175" t="s">
        <v>441</v>
      </c>
      <c r="F243" s="176" t="s">
        <v>442</v>
      </c>
      <c r="G243" s="177" t="s">
        <v>384</v>
      </c>
      <c r="H243" s="178">
        <v>1</v>
      </c>
      <c r="I243" s="179"/>
      <c r="J243" s="180">
        <f>ROUND(I243*H243,2)</f>
        <v>0</v>
      </c>
      <c r="K243" s="176" t="s">
        <v>206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1.736E-2</v>
      </c>
      <c r="R243" s="183">
        <f>Q243*H243</f>
        <v>1.736E-2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212</v>
      </c>
      <c r="AT243" s="185" t="s">
        <v>156</v>
      </c>
      <c r="AU243" s="185" t="s">
        <v>83</v>
      </c>
      <c r="AY243" s="18" t="s">
        <v>153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212</v>
      </c>
      <c r="BM243" s="185" t="s">
        <v>878</v>
      </c>
    </row>
    <row r="244" spans="1:65" s="2" customFormat="1" ht="24.2" customHeight="1">
      <c r="A244" s="35"/>
      <c r="B244" s="36"/>
      <c r="C244" s="174" t="s">
        <v>444</v>
      </c>
      <c r="D244" s="174" t="s">
        <v>156</v>
      </c>
      <c r="E244" s="175" t="s">
        <v>445</v>
      </c>
      <c r="F244" s="176" t="s">
        <v>446</v>
      </c>
      <c r="G244" s="177" t="s">
        <v>384</v>
      </c>
      <c r="H244" s="178">
        <v>1</v>
      </c>
      <c r="I244" s="179"/>
      <c r="J244" s="180">
        <f>ROUND(I244*H244,2)</f>
        <v>0</v>
      </c>
      <c r="K244" s="176" t="s">
        <v>206</v>
      </c>
      <c r="L244" s="40"/>
      <c r="M244" s="181" t="s">
        <v>19</v>
      </c>
      <c r="N244" s="182" t="s">
        <v>44</v>
      </c>
      <c r="O244" s="65"/>
      <c r="P244" s="183">
        <f>O244*H244</f>
        <v>0</v>
      </c>
      <c r="Q244" s="183">
        <v>2.14E-3</v>
      </c>
      <c r="R244" s="183">
        <f>Q244*H244</f>
        <v>2.14E-3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212</v>
      </c>
      <c r="AT244" s="185" t="s">
        <v>156</v>
      </c>
      <c r="AU244" s="185" t="s">
        <v>83</v>
      </c>
      <c r="AY244" s="18" t="s">
        <v>153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212</v>
      </c>
      <c r="BM244" s="185" t="s">
        <v>879</v>
      </c>
    </row>
    <row r="245" spans="1:65" s="13" customFormat="1" ht="22.5">
      <c r="B245" s="192"/>
      <c r="C245" s="193"/>
      <c r="D245" s="194" t="s">
        <v>165</v>
      </c>
      <c r="E245" s="195" t="s">
        <v>19</v>
      </c>
      <c r="F245" s="196" t="s">
        <v>448</v>
      </c>
      <c r="G245" s="193"/>
      <c r="H245" s="197">
        <v>1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165</v>
      </c>
      <c r="AU245" s="203" t="s">
        <v>83</v>
      </c>
      <c r="AV245" s="13" t="s">
        <v>83</v>
      </c>
      <c r="AW245" s="13" t="s">
        <v>34</v>
      </c>
      <c r="AX245" s="13" t="s">
        <v>81</v>
      </c>
      <c r="AY245" s="203" t="s">
        <v>153</v>
      </c>
    </row>
    <row r="246" spans="1:65" s="2" customFormat="1" ht="33" customHeight="1">
      <c r="A246" s="35"/>
      <c r="B246" s="36"/>
      <c r="C246" s="174" t="s">
        <v>449</v>
      </c>
      <c r="D246" s="174" t="s">
        <v>156</v>
      </c>
      <c r="E246" s="175" t="s">
        <v>450</v>
      </c>
      <c r="F246" s="176" t="s">
        <v>451</v>
      </c>
      <c r="G246" s="177" t="s">
        <v>384</v>
      </c>
      <c r="H246" s="178">
        <v>2</v>
      </c>
      <c r="I246" s="179"/>
      <c r="J246" s="180">
        <f>ROUND(I246*H246,2)</f>
        <v>0</v>
      </c>
      <c r="K246" s="176" t="s">
        <v>206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1.0460000000000001E-2</v>
      </c>
      <c r="R246" s="183">
        <f>Q246*H246</f>
        <v>2.0920000000000001E-2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212</v>
      </c>
      <c r="AT246" s="185" t="s">
        <v>156</v>
      </c>
      <c r="AU246" s="185" t="s">
        <v>83</v>
      </c>
      <c r="AY246" s="18" t="s">
        <v>153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212</v>
      </c>
      <c r="BM246" s="185" t="s">
        <v>880</v>
      </c>
    </row>
    <row r="247" spans="1:65" s="2" customFormat="1" ht="33" customHeight="1">
      <c r="A247" s="35"/>
      <c r="B247" s="36"/>
      <c r="C247" s="174" t="s">
        <v>454</v>
      </c>
      <c r="D247" s="174" t="s">
        <v>156</v>
      </c>
      <c r="E247" s="175" t="s">
        <v>455</v>
      </c>
      <c r="F247" s="176" t="s">
        <v>456</v>
      </c>
      <c r="G247" s="177" t="s">
        <v>211</v>
      </c>
      <c r="H247" s="178">
        <v>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1.2800000000000001E-3</v>
      </c>
      <c r="R247" s="183">
        <f>Q247*H247</f>
        <v>2.5600000000000002E-3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881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458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3" customFormat="1" ht="11.25">
      <c r="B249" s="192"/>
      <c r="C249" s="193"/>
      <c r="D249" s="194" t="s">
        <v>165</v>
      </c>
      <c r="E249" s="195" t="s">
        <v>19</v>
      </c>
      <c r="F249" s="196" t="s">
        <v>882</v>
      </c>
      <c r="G249" s="193"/>
      <c r="H249" s="197">
        <v>2</v>
      </c>
      <c r="I249" s="198"/>
      <c r="J249" s="193"/>
      <c r="K249" s="193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165</v>
      </c>
      <c r="AU249" s="203" t="s">
        <v>83</v>
      </c>
      <c r="AV249" s="13" t="s">
        <v>83</v>
      </c>
      <c r="AW249" s="13" t="s">
        <v>34</v>
      </c>
      <c r="AX249" s="13" t="s">
        <v>81</v>
      </c>
      <c r="AY249" s="203" t="s">
        <v>153</v>
      </c>
    </row>
    <row r="250" spans="1:65" s="2" customFormat="1" ht="24.2" customHeight="1">
      <c r="A250" s="35"/>
      <c r="B250" s="36"/>
      <c r="C250" s="174" t="s">
        <v>460</v>
      </c>
      <c r="D250" s="174" t="s">
        <v>156</v>
      </c>
      <c r="E250" s="175" t="s">
        <v>461</v>
      </c>
      <c r="F250" s="176" t="s">
        <v>462</v>
      </c>
      <c r="G250" s="177" t="s">
        <v>384</v>
      </c>
      <c r="H250" s="178">
        <v>2</v>
      </c>
      <c r="I250" s="179"/>
      <c r="J250" s="180">
        <f>ROUND(I250*H250,2)</f>
        <v>0</v>
      </c>
      <c r="K250" s="176" t="s">
        <v>160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1.8E-3</v>
      </c>
      <c r="R250" s="183">
        <f>Q250*H250</f>
        <v>3.5999999999999999E-3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883</v>
      </c>
    </row>
    <row r="251" spans="1:65" s="2" customFormat="1" ht="11.25">
      <c r="A251" s="35"/>
      <c r="B251" s="36"/>
      <c r="C251" s="37"/>
      <c r="D251" s="187" t="s">
        <v>163</v>
      </c>
      <c r="E251" s="37"/>
      <c r="F251" s="188" t="s">
        <v>464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83</v>
      </c>
    </row>
    <row r="252" spans="1:65" s="2" customFormat="1" ht="49.15" customHeight="1">
      <c r="A252" s="35"/>
      <c r="B252" s="36"/>
      <c r="C252" s="174" t="s">
        <v>465</v>
      </c>
      <c r="D252" s="174" t="s">
        <v>156</v>
      </c>
      <c r="E252" s="175" t="s">
        <v>758</v>
      </c>
      <c r="F252" s="176" t="s">
        <v>759</v>
      </c>
      <c r="G252" s="177" t="s">
        <v>249</v>
      </c>
      <c r="H252" s="178">
        <v>8.5999999999999993E-2</v>
      </c>
      <c r="I252" s="179"/>
      <c r="J252" s="180">
        <f>ROUND(I252*H252,2)</f>
        <v>0</v>
      </c>
      <c r="K252" s="176" t="s">
        <v>160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998</v>
      </c>
    </row>
    <row r="253" spans="1:65" s="2" customFormat="1" ht="11.25">
      <c r="A253" s="35"/>
      <c r="B253" s="36"/>
      <c r="C253" s="37"/>
      <c r="D253" s="187" t="s">
        <v>163</v>
      </c>
      <c r="E253" s="37"/>
      <c r="F253" s="188" t="s">
        <v>761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163</v>
      </c>
      <c r="AU253" s="18" t="s">
        <v>83</v>
      </c>
    </row>
    <row r="254" spans="1:65" s="12" customFormat="1" ht="22.9" customHeight="1">
      <c r="B254" s="158"/>
      <c r="C254" s="159"/>
      <c r="D254" s="160" t="s">
        <v>72</v>
      </c>
      <c r="E254" s="172" t="s">
        <v>470</v>
      </c>
      <c r="F254" s="172" t="s">
        <v>471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SUM(P255:P283)</f>
        <v>0</v>
      </c>
      <c r="Q254" s="166"/>
      <c r="R254" s="167">
        <f>SUM(R255:R283)</f>
        <v>1.8000000000000002E-3</v>
      </c>
      <c r="S254" s="166"/>
      <c r="T254" s="168">
        <f>SUM(T255:T283)</f>
        <v>8.3000000000000001E-3</v>
      </c>
      <c r="AR254" s="169" t="s">
        <v>83</v>
      </c>
      <c r="AT254" s="170" t="s">
        <v>72</v>
      </c>
      <c r="AU254" s="170" t="s">
        <v>81</v>
      </c>
      <c r="AY254" s="169" t="s">
        <v>153</v>
      </c>
      <c r="BK254" s="171">
        <f>SUM(BK255:BK283)</f>
        <v>0</v>
      </c>
    </row>
    <row r="255" spans="1:65" s="2" customFormat="1" ht="21.75" customHeight="1">
      <c r="A255" s="35"/>
      <c r="B255" s="36"/>
      <c r="C255" s="174" t="s">
        <v>472</v>
      </c>
      <c r="D255" s="174" t="s">
        <v>156</v>
      </c>
      <c r="E255" s="175" t="s">
        <v>473</v>
      </c>
      <c r="F255" s="176" t="s">
        <v>474</v>
      </c>
      <c r="G255" s="177" t="s">
        <v>211</v>
      </c>
      <c r="H255" s="178">
        <v>5</v>
      </c>
      <c r="I255" s="179"/>
      <c r="J255" s="180">
        <f>ROUND(I255*H255,2)</f>
        <v>0</v>
      </c>
      <c r="K255" s="176" t="s">
        <v>206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5.0000000000000002E-5</v>
      </c>
      <c r="T255" s="184">
        <f>S255*H255</f>
        <v>2.5000000000000001E-4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885</v>
      </c>
    </row>
    <row r="256" spans="1:65" s="13" customFormat="1" ht="11.25">
      <c r="B256" s="192"/>
      <c r="C256" s="193"/>
      <c r="D256" s="194" t="s">
        <v>165</v>
      </c>
      <c r="E256" s="195" t="s">
        <v>19</v>
      </c>
      <c r="F256" s="196" t="s">
        <v>886</v>
      </c>
      <c r="G256" s="193"/>
      <c r="H256" s="197">
        <v>2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165</v>
      </c>
      <c r="AU256" s="203" t="s">
        <v>83</v>
      </c>
      <c r="AV256" s="13" t="s">
        <v>83</v>
      </c>
      <c r="AW256" s="13" t="s">
        <v>34</v>
      </c>
      <c r="AX256" s="13" t="s">
        <v>73</v>
      </c>
      <c r="AY256" s="203" t="s">
        <v>153</v>
      </c>
    </row>
    <row r="257" spans="1:65" s="13" customFormat="1" ht="11.25">
      <c r="B257" s="192"/>
      <c r="C257" s="193"/>
      <c r="D257" s="194" t="s">
        <v>165</v>
      </c>
      <c r="E257" s="195" t="s">
        <v>19</v>
      </c>
      <c r="F257" s="196" t="s">
        <v>887</v>
      </c>
      <c r="G257" s="193"/>
      <c r="H257" s="197">
        <v>3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165</v>
      </c>
      <c r="AU257" s="203" t="s">
        <v>83</v>
      </c>
      <c r="AV257" s="13" t="s">
        <v>83</v>
      </c>
      <c r="AW257" s="13" t="s">
        <v>34</v>
      </c>
      <c r="AX257" s="13" t="s">
        <v>73</v>
      </c>
      <c r="AY257" s="203" t="s">
        <v>153</v>
      </c>
    </row>
    <row r="258" spans="1:65" s="14" customFormat="1" ht="11.25">
      <c r="B258" s="204"/>
      <c r="C258" s="205"/>
      <c r="D258" s="194" t="s">
        <v>165</v>
      </c>
      <c r="E258" s="206" t="s">
        <v>19</v>
      </c>
      <c r="F258" s="207" t="s">
        <v>184</v>
      </c>
      <c r="G258" s="205"/>
      <c r="H258" s="208">
        <v>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83</v>
      </c>
      <c r="AV258" s="14" t="s">
        <v>161</v>
      </c>
      <c r="AW258" s="14" t="s">
        <v>34</v>
      </c>
      <c r="AX258" s="14" t="s">
        <v>81</v>
      </c>
      <c r="AY258" s="214" t="s">
        <v>153</v>
      </c>
    </row>
    <row r="259" spans="1:65" s="2" customFormat="1" ht="24.2" customHeight="1">
      <c r="A259" s="35"/>
      <c r="B259" s="36"/>
      <c r="C259" s="174" t="s">
        <v>477</v>
      </c>
      <c r="D259" s="174" t="s">
        <v>156</v>
      </c>
      <c r="E259" s="175" t="s">
        <v>478</v>
      </c>
      <c r="F259" s="176" t="s">
        <v>479</v>
      </c>
      <c r="G259" s="177" t="s">
        <v>211</v>
      </c>
      <c r="H259" s="178">
        <v>1</v>
      </c>
      <c r="I259" s="179"/>
      <c r="J259" s="180">
        <f>ROUND(I259*H259,2)</f>
        <v>0</v>
      </c>
      <c r="K259" s="176" t="s">
        <v>206</v>
      </c>
      <c r="L259" s="40"/>
      <c r="M259" s="181" t="s">
        <v>19</v>
      </c>
      <c r="N259" s="182" t="s">
        <v>44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5.0000000000000002E-5</v>
      </c>
      <c r="T259" s="184">
        <f>S259*H259</f>
        <v>5.0000000000000002E-5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212</v>
      </c>
      <c r="AT259" s="185" t="s">
        <v>156</v>
      </c>
      <c r="AU259" s="185" t="s">
        <v>83</v>
      </c>
      <c r="AY259" s="18" t="s">
        <v>153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81</v>
      </c>
      <c r="BK259" s="186">
        <f>ROUND(I259*H259,2)</f>
        <v>0</v>
      </c>
      <c r="BL259" s="18" t="s">
        <v>212</v>
      </c>
      <c r="BM259" s="185" t="s">
        <v>888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889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37.9" customHeight="1">
      <c r="A261" s="35"/>
      <c r="B261" s="36"/>
      <c r="C261" s="174" t="s">
        <v>481</v>
      </c>
      <c r="D261" s="174" t="s">
        <v>156</v>
      </c>
      <c r="E261" s="175" t="s">
        <v>482</v>
      </c>
      <c r="F261" s="176" t="s">
        <v>483</v>
      </c>
      <c r="G261" s="177" t="s">
        <v>211</v>
      </c>
      <c r="H261" s="178">
        <v>4</v>
      </c>
      <c r="I261" s="179"/>
      <c r="J261" s="180">
        <f>ROUND(I261*H261,2)</f>
        <v>0</v>
      </c>
      <c r="K261" s="176" t="s">
        <v>160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2E-3</v>
      </c>
      <c r="T261" s="184">
        <f>S261*H261</f>
        <v>8.0000000000000002E-3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212</v>
      </c>
      <c r="AT261" s="185" t="s">
        <v>156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890</v>
      </c>
    </row>
    <row r="262" spans="1:65" s="2" customFormat="1" ht="11.25">
      <c r="A262" s="35"/>
      <c r="B262" s="36"/>
      <c r="C262" s="37"/>
      <c r="D262" s="187" t="s">
        <v>163</v>
      </c>
      <c r="E262" s="37"/>
      <c r="F262" s="188" t="s">
        <v>485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83</v>
      </c>
    </row>
    <row r="263" spans="1:65" s="13" customFormat="1" ht="11.25">
      <c r="B263" s="192"/>
      <c r="C263" s="193"/>
      <c r="D263" s="194" t="s">
        <v>165</v>
      </c>
      <c r="E263" s="195" t="s">
        <v>19</v>
      </c>
      <c r="F263" s="196" t="s">
        <v>891</v>
      </c>
      <c r="G263" s="193"/>
      <c r="H263" s="197">
        <v>4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165</v>
      </c>
      <c r="AU263" s="203" t="s">
        <v>83</v>
      </c>
      <c r="AV263" s="13" t="s">
        <v>83</v>
      </c>
      <c r="AW263" s="13" t="s">
        <v>34</v>
      </c>
      <c r="AX263" s="13" t="s">
        <v>81</v>
      </c>
      <c r="AY263" s="203" t="s">
        <v>153</v>
      </c>
    </row>
    <row r="264" spans="1:65" s="2" customFormat="1" ht="37.9" customHeight="1">
      <c r="A264" s="35"/>
      <c r="B264" s="36"/>
      <c r="C264" s="174" t="s">
        <v>486</v>
      </c>
      <c r="D264" s="174" t="s">
        <v>156</v>
      </c>
      <c r="E264" s="175" t="s">
        <v>487</v>
      </c>
      <c r="F264" s="176" t="s">
        <v>488</v>
      </c>
      <c r="G264" s="177" t="s">
        <v>211</v>
      </c>
      <c r="H264" s="178">
        <v>4</v>
      </c>
      <c r="I264" s="179"/>
      <c r="J264" s="180">
        <f>ROUND(I264*H264,2)</f>
        <v>0</v>
      </c>
      <c r="K264" s="176" t="s">
        <v>160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212</v>
      </c>
      <c r="AT264" s="185" t="s">
        <v>156</v>
      </c>
      <c r="AU264" s="185" t="s">
        <v>83</v>
      </c>
      <c r="AY264" s="18" t="s">
        <v>153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212</v>
      </c>
      <c r="BM264" s="185" t="s">
        <v>892</v>
      </c>
    </row>
    <row r="265" spans="1:65" s="2" customFormat="1" ht="11.25">
      <c r="A265" s="35"/>
      <c r="B265" s="36"/>
      <c r="C265" s="37"/>
      <c r="D265" s="187" t="s">
        <v>163</v>
      </c>
      <c r="E265" s="37"/>
      <c r="F265" s="188" t="s">
        <v>490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83</v>
      </c>
    </row>
    <row r="266" spans="1:65" s="13" customFormat="1" ht="11.25">
      <c r="B266" s="192"/>
      <c r="C266" s="193"/>
      <c r="D266" s="194" t="s">
        <v>165</v>
      </c>
      <c r="E266" s="195" t="s">
        <v>19</v>
      </c>
      <c r="F266" s="196" t="s">
        <v>891</v>
      </c>
      <c r="G266" s="193"/>
      <c r="H266" s="197">
        <v>4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165</v>
      </c>
      <c r="AU266" s="203" t="s">
        <v>83</v>
      </c>
      <c r="AV266" s="13" t="s">
        <v>83</v>
      </c>
      <c r="AW266" s="13" t="s">
        <v>34</v>
      </c>
      <c r="AX266" s="13" t="s">
        <v>81</v>
      </c>
      <c r="AY266" s="203" t="s">
        <v>153</v>
      </c>
    </row>
    <row r="267" spans="1:65" s="2" customFormat="1" ht="24.2" customHeight="1">
      <c r="A267" s="35"/>
      <c r="B267" s="36"/>
      <c r="C267" s="215" t="s">
        <v>491</v>
      </c>
      <c r="D267" s="215" t="s">
        <v>298</v>
      </c>
      <c r="E267" s="216" t="s">
        <v>492</v>
      </c>
      <c r="F267" s="217" t="s">
        <v>493</v>
      </c>
      <c r="G267" s="218" t="s">
        <v>211</v>
      </c>
      <c r="H267" s="219">
        <v>4</v>
      </c>
      <c r="I267" s="220"/>
      <c r="J267" s="221">
        <f>ROUND(I267*H267,2)</f>
        <v>0</v>
      </c>
      <c r="K267" s="217" t="s">
        <v>206</v>
      </c>
      <c r="L267" s="222"/>
      <c r="M267" s="223" t="s">
        <v>19</v>
      </c>
      <c r="N267" s="224" t="s">
        <v>44</v>
      </c>
      <c r="O267" s="65"/>
      <c r="P267" s="183">
        <f>O267*H267</f>
        <v>0</v>
      </c>
      <c r="Q267" s="183">
        <v>3.4000000000000002E-4</v>
      </c>
      <c r="R267" s="183">
        <f>Q267*H267</f>
        <v>1.3600000000000001E-3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302</v>
      </c>
      <c r="AT267" s="185" t="s">
        <v>298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893</v>
      </c>
    </row>
    <row r="268" spans="1:65" s="2" customFormat="1" ht="44.25" customHeight="1">
      <c r="A268" s="35"/>
      <c r="B268" s="36"/>
      <c r="C268" s="174" t="s">
        <v>495</v>
      </c>
      <c r="D268" s="174" t="s">
        <v>156</v>
      </c>
      <c r="E268" s="175" t="s">
        <v>496</v>
      </c>
      <c r="F268" s="176" t="s">
        <v>497</v>
      </c>
      <c r="G268" s="177" t="s">
        <v>211</v>
      </c>
      <c r="H268" s="178">
        <v>1</v>
      </c>
      <c r="I268" s="179"/>
      <c r="J268" s="180">
        <f>ROUND(I268*H268,2)</f>
        <v>0</v>
      </c>
      <c r="K268" s="176" t="s">
        <v>160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212</v>
      </c>
      <c r="AT268" s="185" t="s">
        <v>156</v>
      </c>
      <c r="AU268" s="185" t="s">
        <v>83</v>
      </c>
      <c r="AY268" s="18" t="s">
        <v>153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212</v>
      </c>
      <c r="BM268" s="185" t="s">
        <v>894</v>
      </c>
    </row>
    <row r="269" spans="1:65" s="2" customFormat="1" ht="11.25">
      <c r="A269" s="35"/>
      <c r="B269" s="36"/>
      <c r="C269" s="37"/>
      <c r="D269" s="187" t="s">
        <v>163</v>
      </c>
      <c r="E269" s="37"/>
      <c r="F269" s="188" t="s">
        <v>499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163</v>
      </c>
      <c r="AU269" s="18" t="s">
        <v>83</v>
      </c>
    </row>
    <row r="270" spans="1:65" s="13" customFormat="1" ht="11.25">
      <c r="B270" s="192"/>
      <c r="C270" s="193"/>
      <c r="D270" s="194" t="s">
        <v>165</v>
      </c>
      <c r="E270" s="195" t="s">
        <v>19</v>
      </c>
      <c r="F270" s="196" t="s">
        <v>895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165</v>
      </c>
      <c r="AU270" s="203" t="s">
        <v>83</v>
      </c>
      <c r="AV270" s="13" t="s">
        <v>83</v>
      </c>
      <c r="AW270" s="13" t="s">
        <v>34</v>
      </c>
      <c r="AX270" s="13" t="s">
        <v>81</v>
      </c>
      <c r="AY270" s="203" t="s">
        <v>153</v>
      </c>
    </row>
    <row r="271" spans="1:65" s="2" customFormat="1" ht="24.2" customHeight="1">
      <c r="A271" s="35"/>
      <c r="B271" s="36"/>
      <c r="C271" s="215" t="s">
        <v>501</v>
      </c>
      <c r="D271" s="215" t="s">
        <v>298</v>
      </c>
      <c r="E271" s="216" t="s">
        <v>502</v>
      </c>
      <c r="F271" s="217" t="s">
        <v>503</v>
      </c>
      <c r="G271" s="218" t="s">
        <v>211</v>
      </c>
      <c r="H271" s="219">
        <v>1</v>
      </c>
      <c r="I271" s="220"/>
      <c r="J271" s="221">
        <f>ROUND(I271*H271,2)</f>
        <v>0</v>
      </c>
      <c r="K271" s="217" t="s">
        <v>160</v>
      </c>
      <c r="L271" s="222"/>
      <c r="M271" s="223" t="s">
        <v>19</v>
      </c>
      <c r="N271" s="224" t="s">
        <v>44</v>
      </c>
      <c r="O271" s="65"/>
      <c r="P271" s="183">
        <f>O271*H271</f>
        <v>0</v>
      </c>
      <c r="Q271" s="183">
        <v>9.0000000000000006E-5</v>
      </c>
      <c r="R271" s="183">
        <f>Q271*H271</f>
        <v>9.0000000000000006E-5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302</v>
      </c>
      <c r="AT271" s="185" t="s">
        <v>298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896</v>
      </c>
    </row>
    <row r="272" spans="1:65" s="2" customFormat="1" ht="49.15" customHeight="1">
      <c r="A272" s="35"/>
      <c r="B272" s="36"/>
      <c r="C272" s="174" t="s">
        <v>505</v>
      </c>
      <c r="D272" s="174" t="s">
        <v>156</v>
      </c>
      <c r="E272" s="175" t="s">
        <v>506</v>
      </c>
      <c r="F272" s="176" t="s">
        <v>507</v>
      </c>
      <c r="G272" s="177" t="s">
        <v>211</v>
      </c>
      <c r="H272" s="178">
        <v>3</v>
      </c>
      <c r="I272" s="179"/>
      <c r="J272" s="180">
        <f>ROUND(I272*H272,2)</f>
        <v>0</v>
      </c>
      <c r="K272" s="176" t="s">
        <v>160</v>
      </c>
      <c r="L272" s="40"/>
      <c r="M272" s="181" t="s">
        <v>19</v>
      </c>
      <c r="N272" s="182" t="s">
        <v>44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212</v>
      </c>
      <c r="AT272" s="185" t="s">
        <v>156</v>
      </c>
      <c r="AU272" s="185" t="s">
        <v>83</v>
      </c>
      <c r="AY272" s="18" t="s">
        <v>153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81</v>
      </c>
      <c r="BK272" s="186">
        <f>ROUND(I272*H272,2)</f>
        <v>0</v>
      </c>
      <c r="BL272" s="18" t="s">
        <v>212</v>
      </c>
      <c r="BM272" s="185" t="s">
        <v>897</v>
      </c>
    </row>
    <row r="273" spans="1:65" s="2" customFormat="1" ht="11.25">
      <c r="A273" s="35"/>
      <c r="B273" s="36"/>
      <c r="C273" s="37"/>
      <c r="D273" s="187" t="s">
        <v>163</v>
      </c>
      <c r="E273" s="37"/>
      <c r="F273" s="188" t="s">
        <v>509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163</v>
      </c>
      <c r="AU273" s="18" t="s">
        <v>83</v>
      </c>
    </row>
    <row r="274" spans="1:65" s="13" customFormat="1" ht="22.5">
      <c r="B274" s="192"/>
      <c r="C274" s="193"/>
      <c r="D274" s="194" t="s">
        <v>165</v>
      </c>
      <c r="E274" s="195" t="s">
        <v>19</v>
      </c>
      <c r="F274" s="196" t="s">
        <v>898</v>
      </c>
      <c r="G274" s="193"/>
      <c r="H274" s="197">
        <v>3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165</v>
      </c>
      <c r="AU274" s="203" t="s">
        <v>83</v>
      </c>
      <c r="AV274" s="13" t="s">
        <v>83</v>
      </c>
      <c r="AW274" s="13" t="s">
        <v>34</v>
      </c>
      <c r="AX274" s="13" t="s">
        <v>81</v>
      </c>
      <c r="AY274" s="203" t="s">
        <v>153</v>
      </c>
    </row>
    <row r="275" spans="1:65" s="2" customFormat="1" ht="24.2" customHeight="1">
      <c r="A275" s="35"/>
      <c r="B275" s="36"/>
      <c r="C275" s="215" t="s">
        <v>511</v>
      </c>
      <c r="D275" s="215" t="s">
        <v>298</v>
      </c>
      <c r="E275" s="216" t="s">
        <v>512</v>
      </c>
      <c r="F275" s="217" t="s">
        <v>513</v>
      </c>
      <c r="G275" s="218" t="s">
        <v>211</v>
      </c>
      <c r="H275" s="219">
        <v>2</v>
      </c>
      <c r="I275" s="220"/>
      <c r="J275" s="221">
        <f>ROUND(I275*H275,2)</f>
        <v>0</v>
      </c>
      <c r="K275" s="217" t="s">
        <v>160</v>
      </c>
      <c r="L275" s="222"/>
      <c r="M275" s="223" t="s">
        <v>19</v>
      </c>
      <c r="N275" s="224" t="s">
        <v>44</v>
      </c>
      <c r="O275" s="65"/>
      <c r="P275" s="183">
        <f>O275*H275</f>
        <v>0</v>
      </c>
      <c r="Q275" s="183">
        <v>8.0000000000000007E-5</v>
      </c>
      <c r="R275" s="183">
        <f>Q275*H275</f>
        <v>1.6000000000000001E-4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302</v>
      </c>
      <c r="AT275" s="185" t="s">
        <v>298</v>
      </c>
      <c r="AU275" s="185" t="s">
        <v>83</v>
      </c>
      <c r="AY275" s="18" t="s">
        <v>153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81</v>
      </c>
      <c r="BK275" s="186">
        <f>ROUND(I275*H275,2)</f>
        <v>0</v>
      </c>
      <c r="BL275" s="18" t="s">
        <v>212</v>
      </c>
      <c r="BM275" s="185" t="s">
        <v>899</v>
      </c>
    </row>
    <row r="276" spans="1:65" s="2" customFormat="1" ht="24.2" customHeight="1">
      <c r="A276" s="35"/>
      <c r="B276" s="36"/>
      <c r="C276" s="215" t="s">
        <v>515</v>
      </c>
      <c r="D276" s="215" t="s">
        <v>298</v>
      </c>
      <c r="E276" s="216" t="s">
        <v>900</v>
      </c>
      <c r="F276" s="217" t="s">
        <v>901</v>
      </c>
      <c r="G276" s="218" t="s">
        <v>211</v>
      </c>
      <c r="H276" s="219">
        <v>1</v>
      </c>
      <c r="I276" s="220"/>
      <c r="J276" s="221">
        <f>ROUND(I276*H276,2)</f>
        <v>0</v>
      </c>
      <c r="K276" s="217" t="s">
        <v>160</v>
      </c>
      <c r="L276" s="222"/>
      <c r="M276" s="223" t="s">
        <v>19</v>
      </c>
      <c r="N276" s="224" t="s">
        <v>44</v>
      </c>
      <c r="O276" s="65"/>
      <c r="P276" s="183">
        <f>O276*H276</f>
        <v>0</v>
      </c>
      <c r="Q276" s="183">
        <v>8.0000000000000007E-5</v>
      </c>
      <c r="R276" s="183">
        <f>Q276*H276</f>
        <v>8.0000000000000007E-5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302</v>
      </c>
      <c r="AT276" s="185" t="s">
        <v>298</v>
      </c>
      <c r="AU276" s="185" t="s">
        <v>83</v>
      </c>
      <c r="AY276" s="18" t="s">
        <v>153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81</v>
      </c>
      <c r="BK276" s="186">
        <f>ROUND(I276*H276,2)</f>
        <v>0</v>
      </c>
      <c r="BL276" s="18" t="s">
        <v>212</v>
      </c>
      <c r="BM276" s="185" t="s">
        <v>902</v>
      </c>
    </row>
    <row r="277" spans="1:65" s="2" customFormat="1" ht="16.5" customHeight="1">
      <c r="A277" s="35"/>
      <c r="B277" s="36"/>
      <c r="C277" s="215" t="s">
        <v>519</v>
      </c>
      <c r="D277" s="215" t="s">
        <v>298</v>
      </c>
      <c r="E277" s="216" t="s">
        <v>516</v>
      </c>
      <c r="F277" s="217" t="s">
        <v>517</v>
      </c>
      <c r="G277" s="218" t="s">
        <v>211</v>
      </c>
      <c r="H277" s="219">
        <v>3</v>
      </c>
      <c r="I277" s="220"/>
      <c r="J277" s="221">
        <f>ROUND(I277*H277,2)</f>
        <v>0</v>
      </c>
      <c r="K277" s="217" t="s">
        <v>160</v>
      </c>
      <c r="L277" s="222"/>
      <c r="M277" s="223" t="s">
        <v>19</v>
      </c>
      <c r="N277" s="224" t="s">
        <v>44</v>
      </c>
      <c r="O277" s="65"/>
      <c r="P277" s="183">
        <f>O277*H277</f>
        <v>0</v>
      </c>
      <c r="Q277" s="183">
        <v>1.0000000000000001E-5</v>
      </c>
      <c r="R277" s="183">
        <f>Q277*H277</f>
        <v>3.0000000000000004E-5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302</v>
      </c>
      <c r="AT277" s="185" t="s">
        <v>298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903</v>
      </c>
    </row>
    <row r="278" spans="1:65" s="2" customFormat="1" ht="49.15" customHeight="1">
      <c r="A278" s="35"/>
      <c r="B278" s="36"/>
      <c r="C278" s="174" t="s">
        <v>525</v>
      </c>
      <c r="D278" s="174" t="s">
        <v>156</v>
      </c>
      <c r="E278" s="175" t="s">
        <v>520</v>
      </c>
      <c r="F278" s="176" t="s">
        <v>521</v>
      </c>
      <c r="G278" s="177" t="s">
        <v>211</v>
      </c>
      <c r="H278" s="178">
        <v>2</v>
      </c>
      <c r="I278" s="179"/>
      <c r="J278" s="180">
        <f>ROUND(I278*H278,2)</f>
        <v>0</v>
      </c>
      <c r="K278" s="176" t="s">
        <v>160</v>
      </c>
      <c r="L278" s="40"/>
      <c r="M278" s="181" t="s">
        <v>19</v>
      </c>
      <c r="N278" s="182" t="s">
        <v>44</v>
      </c>
      <c r="O278" s="65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212</v>
      </c>
      <c r="AT278" s="185" t="s">
        <v>156</v>
      </c>
      <c r="AU278" s="185" t="s">
        <v>83</v>
      </c>
      <c r="AY278" s="18" t="s">
        <v>153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81</v>
      </c>
      <c r="BK278" s="186">
        <f>ROUND(I278*H278,2)</f>
        <v>0</v>
      </c>
      <c r="BL278" s="18" t="s">
        <v>212</v>
      </c>
      <c r="BM278" s="185" t="s">
        <v>904</v>
      </c>
    </row>
    <row r="279" spans="1:65" s="2" customFormat="1" ht="11.25">
      <c r="A279" s="35"/>
      <c r="B279" s="36"/>
      <c r="C279" s="37"/>
      <c r="D279" s="187" t="s">
        <v>163</v>
      </c>
      <c r="E279" s="37"/>
      <c r="F279" s="188" t="s">
        <v>523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163</v>
      </c>
      <c r="AU279" s="18" t="s">
        <v>83</v>
      </c>
    </row>
    <row r="280" spans="1:65" s="13" customFormat="1" ht="11.25">
      <c r="B280" s="192"/>
      <c r="C280" s="193"/>
      <c r="D280" s="194" t="s">
        <v>165</v>
      </c>
      <c r="E280" s="195" t="s">
        <v>19</v>
      </c>
      <c r="F280" s="196" t="s">
        <v>524</v>
      </c>
      <c r="G280" s="193"/>
      <c r="H280" s="197">
        <v>2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165</v>
      </c>
      <c r="AU280" s="203" t="s">
        <v>83</v>
      </c>
      <c r="AV280" s="13" t="s">
        <v>83</v>
      </c>
      <c r="AW280" s="13" t="s">
        <v>34</v>
      </c>
      <c r="AX280" s="13" t="s">
        <v>81</v>
      </c>
      <c r="AY280" s="203" t="s">
        <v>153</v>
      </c>
    </row>
    <row r="281" spans="1:65" s="2" customFormat="1" ht="24.2" customHeight="1">
      <c r="A281" s="35"/>
      <c r="B281" s="36"/>
      <c r="C281" s="215" t="s">
        <v>529</v>
      </c>
      <c r="D281" s="215" t="s">
        <v>298</v>
      </c>
      <c r="E281" s="216" t="s">
        <v>526</v>
      </c>
      <c r="F281" s="217" t="s">
        <v>527</v>
      </c>
      <c r="G281" s="218" t="s">
        <v>211</v>
      </c>
      <c r="H281" s="219">
        <v>2</v>
      </c>
      <c r="I281" s="220"/>
      <c r="J281" s="221">
        <f>ROUND(I281*H281,2)</f>
        <v>0</v>
      </c>
      <c r="K281" s="217" t="s">
        <v>160</v>
      </c>
      <c r="L281" s="222"/>
      <c r="M281" s="223" t="s">
        <v>19</v>
      </c>
      <c r="N281" s="224" t="s">
        <v>44</v>
      </c>
      <c r="O281" s="65"/>
      <c r="P281" s="183">
        <f>O281*H281</f>
        <v>0</v>
      </c>
      <c r="Q281" s="183">
        <v>4.0000000000000003E-5</v>
      </c>
      <c r="R281" s="183">
        <f>Q281*H281</f>
        <v>8.0000000000000007E-5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302</v>
      </c>
      <c r="AT281" s="185" t="s">
        <v>298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905</v>
      </c>
    </row>
    <row r="282" spans="1:65" s="2" customFormat="1" ht="49.15" customHeight="1">
      <c r="A282" s="35"/>
      <c r="B282" s="36"/>
      <c r="C282" s="174" t="s">
        <v>536</v>
      </c>
      <c r="D282" s="174" t="s">
        <v>156</v>
      </c>
      <c r="E282" s="175" t="s">
        <v>762</v>
      </c>
      <c r="F282" s="176" t="s">
        <v>763</v>
      </c>
      <c r="G282" s="177" t="s">
        <v>249</v>
      </c>
      <c r="H282" s="178">
        <v>2E-3</v>
      </c>
      <c r="I282" s="179"/>
      <c r="J282" s="180">
        <f>ROUND(I282*H282,2)</f>
        <v>0</v>
      </c>
      <c r="K282" s="176" t="s">
        <v>160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212</v>
      </c>
      <c r="AT282" s="185" t="s">
        <v>156</v>
      </c>
      <c r="AU282" s="185" t="s">
        <v>83</v>
      </c>
      <c r="AY282" s="18" t="s">
        <v>153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212</v>
      </c>
      <c r="BM282" s="185" t="s">
        <v>999</v>
      </c>
    </row>
    <row r="283" spans="1:65" s="2" customFormat="1" ht="11.25">
      <c r="A283" s="35"/>
      <c r="B283" s="36"/>
      <c r="C283" s="37"/>
      <c r="D283" s="187" t="s">
        <v>163</v>
      </c>
      <c r="E283" s="37"/>
      <c r="F283" s="188" t="s">
        <v>765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163</v>
      </c>
      <c r="AU283" s="18" t="s">
        <v>83</v>
      </c>
    </row>
    <row r="284" spans="1:65" s="12" customFormat="1" ht="22.9" customHeight="1">
      <c r="B284" s="158"/>
      <c r="C284" s="159"/>
      <c r="D284" s="160" t="s">
        <v>72</v>
      </c>
      <c r="E284" s="172" t="s">
        <v>534</v>
      </c>
      <c r="F284" s="172" t="s">
        <v>535</v>
      </c>
      <c r="G284" s="159"/>
      <c r="H284" s="159"/>
      <c r="I284" s="162"/>
      <c r="J284" s="173">
        <f>BK284</f>
        <v>0</v>
      </c>
      <c r="K284" s="159"/>
      <c r="L284" s="164"/>
      <c r="M284" s="165"/>
      <c r="N284" s="166"/>
      <c r="O284" s="166"/>
      <c r="P284" s="167">
        <f>SUM(P285:P293)</f>
        <v>0</v>
      </c>
      <c r="Q284" s="166"/>
      <c r="R284" s="167">
        <f>SUM(R285:R293)</f>
        <v>5.9999999999999995E-4</v>
      </c>
      <c r="S284" s="166"/>
      <c r="T284" s="168">
        <f>SUM(T285:T293)</f>
        <v>4.0000000000000002E-4</v>
      </c>
      <c r="AR284" s="169" t="s">
        <v>83</v>
      </c>
      <c r="AT284" s="170" t="s">
        <v>72</v>
      </c>
      <c r="AU284" s="170" t="s">
        <v>81</v>
      </c>
      <c r="AY284" s="169" t="s">
        <v>153</v>
      </c>
      <c r="BK284" s="171">
        <f>SUM(BK285:BK293)</f>
        <v>0</v>
      </c>
    </row>
    <row r="285" spans="1:65" s="2" customFormat="1" ht="24.2" customHeight="1">
      <c r="A285" s="35"/>
      <c r="B285" s="36"/>
      <c r="C285" s="174" t="s">
        <v>542</v>
      </c>
      <c r="D285" s="174" t="s">
        <v>156</v>
      </c>
      <c r="E285" s="175" t="s">
        <v>537</v>
      </c>
      <c r="F285" s="176" t="s">
        <v>538</v>
      </c>
      <c r="G285" s="177" t="s">
        <v>211</v>
      </c>
      <c r="H285" s="178">
        <v>2</v>
      </c>
      <c r="I285" s="179"/>
      <c r="J285" s="180">
        <f>ROUND(I285*H285,2)</f>
        <v>0</v>
      </c>
      <c r="K285" s="176" t="s">
        <v>160</v>
      </c>
      <c r="L285" s="40"/>
      <c r="M285" s="181" t="s">
        <v>19</v>
      </c>
      <c r="N285" s="182" t="s">
        <v>44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2.0000000000000001E-4</v>
      </c>
      <c r="T285" s="184">
        <f>S285*H285</f>
        <v>4.0000000000000002E-4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212</v>
      </c>
      <c r="AT285" s="185" t="s">
        <v>156</v>
      </c>
      <c r="AU285" s="185" t="s">
        <v>83</v>
      </c>
      <c r="AY285" s="18" t="s">
        <v>153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81</v>
      </c>
      <c r="BK285" s="186">
        <f>ROUND(I285*H285,2)</f>
        <v>0</v>
      </c>
      <c r="BL285" s="18" t="s">
        <v>212</v>
      </c>
      <c r="BM285" s="185" t="s">
        <v>907</v>
      </c>
    </row>
    <row r="286" spans="1:65" s="2" customFormat="1" ht="11.25">
      <c r="A286" s="35"/>
      <c r="B286" s="36"/>
      <c r="C286" s="37"/>
      <c r="D286" s="187" t="s">
        <v>163</v>
      </c>
      <c r="E286" s="37"/>
      <c r="F286" s="188" t="s">
        <v>540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83</v>
      </c>
    </row>
    <row r="287" spans="1:65" s="13" customFormat="1" ht="11.25">
      <c r="B287" s="192"/>
      <c r="C287" s="193"/>
      <c r="D287" s="194" t="s">
        <v>165</v>
      </c>
      <c r="E287" s="195" t="s">
        <v>19</v>
      </c>
      <c r="F287" s="196" t="s">
        <v>563</v>
      </c>
      <c r="G287" s="193"/>
      <c r="H287" s="197">
        <v>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165</v>
      </c>
      <c r="AU287" s="203" t="s">
        <v>83</v>
      </c>
      <c r="AV287" s="13" t="s">
        <v>83</v>
      </c>
      <c r="AW287" s="13" t="s">
        <v>34</v>
      </c>
      <c r="AX287" s="13" t="s">
        <v>81</v>
      </c>
      <c r="AY287" s="203" t="s">
        <v>153</v>
      </c>
    </row>
    <row r="288" spans="1:65" s="2" customFormat="1" ht="24.2" customHeight="1">
      <c r="A288" s="35"/>
      <c r="B288" s="36"/>
      <c r="C288" s="174" t="s">
        <v>547</v>
      </c>
      <c r="D288" s="174" t="s">
        <v>156</v>
      </c>
      <c r="E288" s="175" t="s">
        <v>543</v>
      </c>
      <c r="F288" s="176" t="s">
        <v>544</v>
      </c>
      <c r="G288" s="177" t="s">
        <v>211</v>
      </c>
      <c r="H288" s="178">
        <v>2</v>
      </c>
      <c r="I288" s="179"/>
      <c r="J288" s="180">
        <f>ROUND(I288*H288,2)</f>
        <v>0</v>
      </c>
      <c r="K288" s="176" t="s">
        <v>160</v>
      </c>
      <c r="L288" s="40"/>
      <c r="M288" s="181" t="s">
        <v>19</v>
      </c>
      <c r="N288" s="182" t="s">
        <v>44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212</v>
      </c>
      <c r="AT288" s="185" t="s">
        <v>156</v>
      </c>
      <c r="AU288" s="185" t="s">
        <v>83</v>
      </c>
      <c r="AY288" s="18" t="s">
        <v>153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81</v>
      </c>
      <c r="BK288" s="186">
        <f>ROUND(I288*H288,2)</f>
        <v>0</v>
      </c>
      <c r="BL288" s="18" t="s">
        <v>212</v>
      </c>
      <c r="BM288" s="185" t="s">
        <v>908</v>
      </c>
    </row>
    <row r="289" spans="1:65" s="2" customFormat="1" ht="11.25">
      <c r="A289" s="35"/>
      <c r="B289" s="36"/>
      <c r="C289" s="37"/>
      <c r="D289" s="187" t="s">
        <v>163</v>
      </c>
      <c r="E289" s="37"/>
      <c r="F289" s="188" t="s">
        <v>546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83</v>
      </c>
    </row>
    <row r="290" spans="1:65" s="13" customFormat="1" ht="11.25">
      <c r="B290" s="192"/>
      <c r="C290" s="193"/>
      <c r="D290" s="194" t="s">
        <v>165</v>
      </c>
      <c r="E290" s="195" t="s">
        <v>19</v>
      </c>
      <c r="F290" s="196" t="s">
        <v>563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165</v>
      </c>
      <c r="AU290" s="203" t="s">
        <v>83</v>
      </c>
      <c r="AV290" s="13" t="s">
        <v>83</v>
      </c>
      <c r="AW290" s="13" t="s">
        <v>34</v>
      </c>
      <c r="AX290" s="13" t="s">
        <v>81</v>
      </c>
      <c r="AY290" s="203" t="s">
        <v>153</v>
      </c>
    </row>
    <row r="291" spans="1:65" s="2" customFormat="1" ht="24.2" customHeight="1">
      <c r="A291" s="35"/>
      <c r="B291" s="36"/>
      <c r="C291" s="215" t="s">
        <v>551</v>
      </c>
      <c r="D291" s="215" t="s">
        <v>298</v>
      </c>
      <c r="E291" s="216" t="s">
        <v>548</v>
      </c>
      <c r="F291" s="217" t="s">
        <v>549</v>
      </c>
      <c r="G291" s="218" t="s">
        <v>211</v>
      </c>
      <c r="H291" s="219">
        <v>2</v>
      </c>
      <c r="I291" s="220"/>
      <c r="J291" s="221">
        <f>ROUND(I291*H291,2)</f>
        <v>0</v>
      </c>
      <c r="K291" s="217" t="s">
        <v>160</v>
      </c>
      <c r="L291" s="222"/>
      <c r="M291" s="223" t="s">
        <v>19</v>
      </c>
      <c r="N291" s="224" t="s">
        <v>44</v>
      </c>
      <c r="O291" s="65"/>
      <c r="P291" s="183">
        <f>O291*H291</f>
        <v>0</v>
      </c>
      <c r="Q291" s="183">
        <v>2.9999999999999997E-4</v>
      </c>
      <c r="R291" s="183">
        <f>Q291*H291</f>
        <v>5.9999999999999995E-4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302</v>
      </c>
      <c r="AT291" s="185" t="s">
        <v>298</v>
      </c>
      <c r="AU291" s="185" t="s">
        <v>83</v>
      </c>
      <c r="AY291" s="18" t="s">
        <v>153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212</v>
      </c>
      <c r="BM291" s="185" t="s">
        <v>909</v>
      </c>
    </row>
    <row r="292" spans="1:65" s="2" customFormat="1" ht="49.15" customHeight="1">
      <c r="A292" s="35"/>
      <c r="B292" s="36"/>
      <c r="C292" s="174" t="s">
        <v>558</v>
      </c>
      <c r="D292" s="174" t="s">
        <v>156</v>
      </c>
      <c r="E292" s="175" t="s">
        <v>766</v>
      </c>
      <c r="F292" s="176" t="s">
        <v>767</v>
      </c>
      <c r="G292" s="177" t="s">
        <v>249</v>
      </c>
      <c r="H292" s="178">
        <v>1E-3</v>
      </c>
      <c r="I292" s="179"/>
      <c r="J292" s="180">
        <f>ROUND(I292*H292,2)</f>
        <v>0</v>
      </c>
      <c r="K292" s="176" t="s">
        <v>160</v>
      </c>
      <c r="L292" s="40"/>
      <c r="M292" s="181" t="s">
        <v>19</v>
      </c>
      <c r="N292" s="182" t="s">
        <v>44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212</v>
      </c>
      <c r="AT292" s="185" t="s">
        <v>156</v>
      </c>
      <c r="AU292" s="185" t="s">
        <v>83</v>
      </c>
      <c r="AY292" s="18" t="s">
        <v>153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81</v>
      </c>
      <c r="BK292" s="186">
        <f>ROUND(I292*H292,2)</f>
        <v>0</v>
      </c>
      <c r="BL292" s="18" t="s">
        <v>212</v>
      </c>
      <c r="BM292" s="185" t="s">
        <v>1000</v>
      </c>
    </row>
    <row r="293" spans="1:65" s="2" customFormat="1" ht="11.25">
      <c r="A293" s="35"/>
      <c r="B293" s="36"/>
      <c r="C293" s="37"/>
      <c r="D293" s="187" t="s">
        <v>163</v>
      </c>
      <c r="E293" s="37"/>
      <c r="F293" s="188" t="s">
        <v>769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83</v>
      </c>
    </row>
    <row r="294" spans="1:65" s="12" customFormat="1" ht="22.9" customHeight="1">
      <c r="B294" s="158"/>
      <c r="C294" s="159"/>
      <c r="D294" s="160" t="s">
        <v>72</v>
      </c>
      <c r="E294" s="172" t="s">
        <v>911</v>
      </c>
      <c r="F294" s="172" t="s">
        <v>912</v>
      </c>
      <c r="G294" s="159"/>
      <c r="H294" s="159"/>
      <c r="I294" s="162"/>
      <c r="J294" s="173">
        <f>BK294</f>
        <v>0</v>
      </c>
      <c r="K294" s="159"/>
      <c r="L294" s="164"/>
      <c r="M294" s="165"/>
      <c r="N294" s="166"/>
      <c r="O294" s="166"/>
      <c r="P294" s="167">
        <f>SUM(P295:P299)</f>
        <v>0</v>
      </c>
      <c r="Q294" s="166"/>
      <c r="R294" s="167">
        <f>SUM(R295:R299)</f>
        <v>1.4858399999999999E-2</v>
      </c>
      <c r="S294" s="166"/>
      <c r="T294" s="168">
        <f>SUM(T295:T299)</f>
        <v>0</v>
      </c>
      <c r="AR294" s="169" t="s">
        <v>83</v>
      </c>
      <c r="AT294" s="170" t="s">
        <v>72</v>
      </c>
      <c r="AU294" s="170" t="s">
        <v>81</v>
      </c>
      <c r="AY294" s="169" t="s">
        <v>153</v>
      </c>
      <c r="BK294" s="171">
        <f>SUM(BK295:BK299)</f>
        <v>0</v>
      </c>
    </row>
    <row r="295" spans="1:65" s="2" customFormat="1" ht="49.15" customHeight="1">
      <c r="A295" s="35"/>
      <c r="B295" s="36"/>
      <c r="C295" s="174" t="s">
        <v>564</v>
      </c>
      <c r="D295" s="174" t="s">
        <v>156</v>
      </c>
      <c r="E295" s="175" t="s">
        <v>913</v>
      </c>
      <c r="F295" s="176" t="s">
        <v>914</v>
      </c>
      <c r="G295" s="177" t="s">
        <v>205</v>
      </c>
      <c r="H295" s="178">
        <v>1.64</v>
      </c>
      <c r="I295" s="179"/>
      <c r="J295" s="180">
        <f>ROUND(I295*H295,2)</f>
        <v>0</v>
      </c>
      <c r="K295" s="176" t="s">
        <v>160</v>
      </c>
      <c r="L295" s="40"/>
      <c r="M295" s="181" t="s">
        <v>19</v>
      </c>
      <c r="N295" s="182" t="s">
        <v>44</v>
      </c>
      <c r="O295" s="65"/>
      <c r="P295" s="183">
        <f>O295*H295</f>
        <v>0</v>
      </c>
      <c r="Q295" s="183">
        <v>9.0600000000000003E-3</v>
      </c>
      <c r="R295" s="183">
        <f>Q295*H295</f>
        <v>1.4858399999999999E-2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212</v>
      </c>
      <c r="AT295" s="185" t="s">
        <v>156</v>
      </c>
      <c r="AU295" s="185" t="s">
        <v>83</v>
      </c>
      <c r="AY295" s="18" t="s">
        <v>153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212</v>
      </c>
      <c r="BM295" s="185" t="s">
        <v>915</v>
      </c>
    </row>
    <row r="296" spans="1:65" s="2" customFormat="1" ht="11.25">
      <c r="A296" s="35"/>
      <c r="B296" s="36"/>
      <c r="C296" s="37"/>
      <c r="D296" s="187" t="s">
        <v>163</v>
      </c>
      <c r="E296" s="37"/>
      <c r="F296" s="188" t="s">
        <v>916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83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917</v>
      </c>
      <c r="G297" s="193"/>
      <c r="H297" s="197">
        <v>1.64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76.349999999999994" customHeight="1">
      <c r="A298" s="35"/>
      <c r="B298" s="36"/>
      <c r="C298" s="174" t="s">
        <v>570</v>
      </c>
      <c r="D298" s="174" t="s">
        <v>156</v>
      </c>
      <c r="E298" s="175" t="s">
        <v>918</v>
      </c>
      <c r="F298" s="176" t="s">
        <v>919</v>
      </c>
      <c r="G298" s="177" t="s">
        <v>249</v>
      </c>
      <c r="H298" s="178">
        <v>1.4999999999999999E-2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1001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921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556</v>
      </c>
      <c r="F300" s="172" t="s">
        <v>557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SUM(P301:P317)</f>
        <v>0</v>
      </c>
      <c r="Q300" s="166"/>
      <c r="R300" s="167">
        <f>SUM(R301:R317)</f>
        <v>4.7530039999999996E-2</v>
      </c>
      <c r="S300" s="166"/>
      <c r="T300" s="168">
        <f>SUM(T301:T317)</f>
        <v>0.05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SUM(BK301:BK317)</f>
        <v>0</v>
      </c>
    </row>
    <row r="301" spans="1:65" s="2" customFormat="1" ht="24.2" customHeight="1">
      <c r="A301" s="35"/>
      <c r="B301" s="36"/>
      <c r="C301" s="174" t="s">
        <v>576</v>
      </c>
      <c r="D301" s="174" t="s">
        <v>156</v>
      </c>
      <c r="E301" s="175" t="s">
        <v>559</v>
      </c>
      <c r="F301" s="176" t="s">
        <v>560</v>
      </c>
      <c r="G301" s="177" t="s">
        <v>211</v>
      </c>
      <c r="H301" s="178">
        <v>2</v>
      </c>
      <c r="I301" s="179"/>
      <c r="J301" s="180">
        <f>ROUND(I301*H301,2)</f>
        <v>0</v>
      </c>
      <c r="K301" s="176" t="s">
        <v>160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1E-3</v>
      </c>
      <c r="T301" s="184">
        <f>S301*H301</f>
        <v>2E-3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922</v>
      </c>
    </row>
    <row r="302" spans="1:65" s="2" customFormat="1" ht="11.25">
      <c r="A302" s="35"/>
      <c r="B302" s="36"/>
      <c r="C302" s="37"/>
      <c r="D302" s="187" t="s">
        <v>163</v>
      </c>
      <c r="E302" s="37"/>
      <c r="F302" s="188" t="s">
        <v>562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83</v>
      </c>
    </row>
    <row r="303" spans="1:65" s="13" customFormat="1" ht="11.25">
      <c r="B303" s="192"/>
      <c r="C303" s="193"/>
      <c r="D303" s="194" t="s">
        <v>165</v>
      </c>
      <c r="E303" s="195" t="s">
        <v>19</v>
      </c>
      <c r="F303" s="196" t="s">
        <v>563</v>
      </c>
      <c r="G303" s="193"/>
      <c r="H303" s="197">
        <v>2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165</v>
      </c>
      <c r="AU303" s="203" t="s">
        <v>83</v>
      </c>
      <c r="AV303" s="13" t="s">
        <v>83</v>
      </c>
      <c r="AW303" s="13" t="s">
        <v>34</v>
      </c>
      <c r="AX303" s="13" t="s">
        <v>81</v>
      </c>
      <c r="AY303" s="203" t="s">
        <v>153</v>
      </c>
    </row>
    <row r="304" spans="1:65" s="2" customFormat="1" ht="24.2" customHeight="1">
      <c r="A304" s="35"/>
      <c r="B304" s="36"/>
      <c r="C304" s="174" t="s">
        <v>581</v>
      </c>
      <c r="D304" s="174" t="s">
        <v>156</v>
      </c>
      <c r="E304" s="175" t="s">
        <v>565</v>
      </c>
      <c r="F304" s="176" t="s">
        <v>566</v>
      </c>
      <c r="G304" s="177" t="s">
        <v>211</v>
      </c>
      <c r="H304" s="178">
        <v>2</v>
      </c>
      <c r="I304" s="179"/>
      <c r="J304" s="180">
        <f>ROUND(I304*H304,2)</f>
        <v>0</v>
      </c>
      <c r="K304" s="176" t="s">
        <v>160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2.4E-2</v>
      </c>
      <c r="T304" s="184">
        <f>S304*H304</f>
        <v>4.8000000000000001E-2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212</v>
      </c>
      <c r="AT304" s="185" t="s">
        <v>156</v>
      </c>
      <c r="AU304" s="185" t="s">
        <v>83</v>
      </c>
      <c r="AY304" s="18" t="s">
        <v>153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212</v>
      </c>
      <c r="BM304" s="185" t="s">
        <v>923</v>
      </c>
    </row>
    <row r="305" spans="1:65" s="2" customFormat="1" ht="11.25">
      <c r="A305" s="35"/>
      <c r="B305" s="36"/>
      <c r="C305" s="37"/>
      <c r="D305" s="187" t="s">
        <v>163</v>
      </c>
      <c r="E305" s="37"/>
      <c r="F305" s="188" t="s">
        <v>568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163</v>
      </c>
      <c r="AU305" s="18" t="s">
        <v>83</v>
      </c>
    </row>
    <row r="306" spans="1:65" s="13" customFormat="1" ht="11.25">
      <c r="B306" s="192"/>
      <c r="C306" s="193"/>
      <c r="D306" s="194" t="s">
        <v>165</v>
      </c>
      <c r="E306" s="195" t="s">
        <v>19</v>
      </c>
      <c r="F306" s="196" t="s">
        <v>569</v>
      </c>
      <c r="G306" s="193"/>
      <c r="H306" s="197">
        <v>2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165</v>
      </c>
      <c r="AU306" s="203" t="s">
        <v>83</v>
      </c>
      <c r="AV306" s="13" t="s">
        <v>83</v>
      </c>
      <c r="AW306" s="13" t="s">
        <v>34</v>
      </c>
      <c r="AX306" s="13" t="s">
        <v>81</v>
      </c>
      <c r="AY306" s="203" t="s">
        <v>153</v>
      </c>
    </row>
    <row r="307" spans="1:65" s="2" customFormat="1" ht="37.9" customHeight="1">
      <c r="A307" s="35"/>
      <c r="B307" s="36"/>
      <c r="C307" s="174" t="s">
        <v>586</v>
      </c>
      <c r="D307" s="174" t="s">
        <v>156</v>
      </c>
      <c r="E307" s="175" t="s">
        <v>571</v>
      </c>
      <c r="F307" s="176" t="s">
        <v>572</v>
      </c>
      <c r="G307" s="177" t="s">
        <v>211</v>
      </c>
      <c r="H307" s="178">
        <v>2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924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574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3" customFormat="1" ht="11.25">
      <c r="B309" s="192"/>
      <c r="C309" s="193"/>
      <c r="D309" s="194" t="s">
        <v>165</v>
      </c>
      <c r="E309" s="195" t="s">
        <v>19</v>
      </c>
      <c r="F309" s="196" t="s">
        <v>563</v>
      </c>
      <c r="G309" s="193"/>
      <c r="H309" s="197">
        <v>2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165</v>
      </c>
      <c r="AU309" s="203" t="s">
        <v>83</v>
      </c>
      <c r="AV309" s="13" t="s">
        <v>83</v>
      </c>
      <c r="AW309" s="13" t="s">
        <v>34</v>
      </c>
      <c r="AX309" s="13" t="s">
        <v>81</v>
      </c>
      <c r="AY309" s="203" t="s">
        <v>153</v>
      </c>
    </row>
    <row r="310" spans="1:65" s="2" customFormat="1" ht="24.2" customHeight="1">
      <c r="A310" s="35"/>
      <c r="B310" s="36"/>
      <c r="C310" s="215" t="s">
        <v>591</v>
      </c>
      <c r="D310" s="215" t="s">
        <v>298</v>
      </c>
      <c r="E310" s="216" t="s">
        <v>577</v>
      </c>
      <c r="F310" s="217" t="s">
        <v>578</v>
      </c>
      <c r="G310" s="218" t="s">
        <v>211</v>
      </c>
      <c r="H310" s="219">
        <v>2</v>
      </c>
      <c r="I310" s="220"/>
      <c r="J310" s="221">
        <f>ROUND(I310*H310,2)</f>
        <v>0</v>
      </c>
      <c r="K310" s="217" t="s">
        <v>579</v>
      </c>
      <c r="L310" s="222"/>
      <c r="M310" s="223" t="s">
        <v>19</v>
      </c>
      <c r="N310" s="224" t="s">
        <v>44</v>
      </c>
      <c r="O310" s="65"/>
      <c r="P310" s="183">
        <f>O310*H310</f>
        <v>0</v>
      </c>
      <c r="Q310" s="183">
        <v>1.2999999999999999E-2</v>
      </c>
      <c r="R310" s="183">
        <f>Q310*H310</f>
        <v>2.5999999999999999E-2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302</v>
      </c>
      <c r="AT310" s="185" t="s">
        <v>298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925</v>
      </c>
    </row>
    <row r="311" spans="1:65" s="2" customFormat="1" ht="33" customHeight="1">
      <c r="A311" s="35"/>
      <c r="B311" s="36"/>
      <c r="C311" s="174" t="s">
        <v>598</v>
      </c>
      <c r="D311" s="174" t="s">
        <v>156</v>
      </c>
      <c r="E311" s="175" t="s">
        <v>582</v>
      </c>
      <c r="F311" s="176" t="s">
        <v>583</v>
      </c>
      <c r="G311" s="177" t="s">
        <v>211</v>
      </c>
      <c r="H311" s="178">
        <v>2</v>
      </c>
      <c r="I311" s="179"/>
      <c r="J311" s="180">
        <f>ROUND(I311*H311,2)</f>
        <v>0</v>
      </c>
      <c r="K311" s="176" t="s">
        <v>160</v>
      </c>
      <c r="L311" s="40"/>
      <c r="M311" s="181" t="s">
        <v>19</v>
      </c>
      <c r="N311" s="182" t="s">
        <v>44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212</v>
      </c>
      <c r="AT311" s="185" t="s">
        <v>156</v>
      </c>
      <c r="AU311" s="185" t="s">
        <v>83</v>
      </c>
      <c r="AY311" s="18" t="s">
        <v>153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212</v>
      </c>
      <c r="BM311" s="185" t="s">
        <v>926</v>
      </c>
    </row>
    <row r="312" spans="1:65" s="2" customFormat="1" ht="11.25">
      <c r="A312" s="35"/>
      <c r="B312" s="36"/>
      <c r="C312" s="37"/>
      <c r="D312" s="187" t="s">
        <v>163</v>
      </c>
      <c r="E312" s="37"/>
      <c r="F312" s="188" t="s">
        <v>585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83</v>
      </c>
    </row>
    <row r="313" spans="1:65" s="13" customFormat="1" ht="11.25">
      <c r="B313" s="192"/>
      <c r="C313" s="193"/>
      <c r="D313" s="194" t="s">
        <v>165</v>
      </c>
      <c r="E313" s="195" t="s">
        <v>19</v>
      </c>
      <c r="F313" s="196" t="s">
        <v>927</v>
      </c>
      <c r="G313" s="193"/>
      <c r="H313" s="197">
        <v>2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165</v>
      </c>
      <c r="AU313" s="203" t="s">
        <v>83</v>
      </c>
      <c r="AV313" s="13" t="s">
        <v>83</v>
      </c>
      <c r="AW313" s="13" t="s">
        <v>34</v>
      </c>
      <c r="AX313" s="13" t="s">
        <v>81</v>
      </c>
      <c r="AY313" s="203" t="s">
        <v>153</v>
      </c>
    </row>
    <row r="314" spans="1:65" s="2" customFormat="1" ht="24.2" customHeight="1">
      <c r="A314" s="35"/>
      <c r="B314" s="36"/>
      <c r="C314" s="215" t="s">
        <v>603</v>
      </c>
      <c r="D314" s="215" t="s">
        <v>298</v>
      </c>
      <c r="E314" s="216" t="s">
        <v>587</v>
      </c>
      <c r="F314" s="217" t="s">
        <v>588</v>
      </c>
      <c r="G314" s="218" t="s">
        <v>159</v>
      </c>
      <c r="H314" s="219">
        <v>0.85199999999999998</v>
      </c>
      <c r="I314" s="220"/>
      <c r="J314" s="221">
        <f>ROUND(I314*H314,2)</f>
        <v>0</v>
      </c>
      <c r="K314" s="217" t="s">
        <v>206</v>
      </c>
      <c r="L314" s="222"/>
      <c r="M314" s="223" t="s">
        <v>19</v>
      </c>
      <c r="N314" s="224" t="s">
        <v>44</v>
      </c>
      <c r="O314" s="65"/>
      <c r="P314" s="183">
        <f>O314*H314</f>
        <v>0</v>
      </c>
      <c r="Q314" s="183">
        <v>2.5270000000000001E-2</v>
      </c>
      <c r="R314" s="183">
        <f>Q314*H314</f>
        <v>2.153004E-2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302</v>
      </c>
      <c r="AT314" s="185" t="s">
        <v>298</v>
      </c>
      <c r="AU314" s="185" t="s">
        <v>83</v>
      </c>
      <c r="AY314" s="18" t="s">
        <v>153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81</v>
      </c>
      <c r="BK314" s="186">
        <f>ROUND(I314*H314,2)</f>
        <v>0</v>
      </c>
      <c r="BL314" s="18" t="s">
        <v>212</v>
      </c>
      <c r="BM314" s="185" t="s">
        <v>928</v>
      </c>
    </row>
    <row r="315" spans="1:65" s="13" customFormat="1" ht="11.25">
      <c r="B315" s="192"/>
      <c r="C315" s="193"/>
      <c r="D315" s="194" t="s">
        <v>165</v>
      </c>
      <c r="E315" s="195" t="s">
        <v>19</v>
      </c>
      <c r="F315" s="196" t="s">
        <v>929</v>
      </c>
      <c r="G315" s="193"/>
      <c r="H315" s="197">
        <v>0.85199999999999998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165</v>
      </c>
      <c r="AU315" s="203" t="s">
        <v>83</v>
      </c>
      <c r="AV315" s="13" t="s">
        <v>83</v>
      </c>
      <c r="AW315" s="13" t="s">
        <v>34</v>
      </c>
      <c r="AX315" s="13" t="s">
        <v>81</v>
      </c>
      <c r="AY315" s="203" t="s">
        <v>153</v>
      </c>
    </row>
    <row r="316" spans="1:65" s="2" customFormat="1" ht="49.15" customHeight="1">
      <c r="A316" s="35"/>
      <c r="B316" s="36"/>
      <c r="C316" s="174" t="s">
        <v>609</v>
      </c>
      <c r="D316" s="174" t="s">
        <v>156</v>
      </c>
      <c r="E316" s="175" t="s">
        <v>770</v>
      </c>
      <c r="F316" s="176" t="s">
        <v>771</v>
      </c>
      <c r="G316" s="177" t="s">
        <v>249</v>
      </c>
      <c r="H316" s="178">
        <v>4.8000000000000001E-2</v>
      </c>
      <c r="I316" s="179"/>
      <c r="J316" s="180">
        <f>ROUND(I316*H316,2)</f>
        <v>0</v>
      </c>
      <c r="K316" s="176" t="s">
        <v>160</v>
      </c>
      <c r="L316" s="40"/>
      <c r="M316" s="181" t="s">
        <v>19</v>
      </c>
      <c r="N316" s="182" t="s">
        <v>44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212</v>
      </c>
      <c r="AT316" s="185" t="s">
        <v>156</v>
      </c>
      <c r="AU316" s="185" t="s">
        <v>83</v>
      </c>
      <c r="AY316" s="18" t="s">
        <v>153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212</v>
      </c>
      <c r="BM316" s="185" t="s">
        <v>1002</v>
      </c>
    </row>
    <row r="317" spans="1:65" s="2" customFormat="1" ht="11.25">
      <c r="A317" s="35"/>
      <c r="B317" s="36"/>
      <c r="C317" s="37"/>
      <c r="D317" s="187" t="s">
        <v>163</v>
      </c>
      <c r="E317" s="37"/>
      <c r="F317" s="188" t="s">
        <v>773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163</v>
      </c>
      <c r="AU317" s="18" t="s">
        <v>83</v>
      </c>
    </row>
    <row r="318" spans="1:65" s="12" customFormat="1" ht="22.9" customHeight="1">
      <c r="B318" s="158"/>
      <c r="C318" s="159"/>
      <c r="D318" s="160" t="s">
        <v>72</v>
      </c>
      <c r="E318" s="172" t="s">
        <v>596</v>
      </c>
      <c r="F318" s="172" t="s">
        <v>597</v>
      </c>
      <c r="G318" s="159"/>
      <c r="H318" s="159"/>
      <c r="I318" s="162"/>
      <c r="J318" s="173">
        <f>BK318</f>
        <v>0</v>
      </c>
      <c r="K318" s="159"/>
      <c r="L318" s="164"/>
      <c r="M318" s="165"/>
      <c r="N318" s="166"/>
      <c r="O318" s="166"/>
      <c r="P318" s="167">
        <f>SUM(P319:P325)</f>
        <v>0</v>
      </c>
      <c r="Q318" s="166"/>
      <c r="R318" s="167">
        <f>SUM(R319:R325)</f>
        <v>1.4116999999999999E-3</v>
      </c>
      <c r="S318" s="166"/>
      <c r="T318" s="168">
        <f>SUM(T319:T325)</f>
        <v>4.0000000000000002E-4</v>
      </c>
      <c r="AR318" s="169" t="s">
        <v>83</v>
      </c>
      <c r="AT318" s="170" t="s">
        <v>72</v>
      </c>
      <c r="AU318" s="170" t="s">
        <v>81</v>
      </c>
      <c r="AY318" s="169" t="s">
        <v>153</v>
      </c>
      <c r="BK318" s="171">
        <f>SUM(BK319:BK325)</f>
        <v>0</v>
      </c>
    </row>
    <row r="319" spans="1:65" s="2" customFormat="1" ht="16.5" customHeight="1">
      <c r="A319" s="35"/>
      <c r="B319" s="36"/>
      <c r="C319" s="174" t="s">
        <v>613</v>
      </c>
      <c r="D319" s="174" t="s">
        <v>156</v>
      </c>
      <c r="E319" s="175" t="s">
        <v>599</v>
      </c>
      <c r="F319" s="176" t="s">
        <v>600</v>
      </c>
      <c r="G319" s="177" t="s">
        <v>211</v>
      </c>
      <c r="H319" s="178">
        <v>1</v>
      </c>
      <c r="I319" s="179"/>
      <c r="J319" s="180">
        <f>ROUND(I319*H319,2)</f>
        <v>0</v>
      </c>
      <c r="K319" s="176" t="s">
        <v>206</v>
      </c>
      <c r="L319" s="40"/>
      <c r="M319" s="181" t="s">
        <v>19</v>
      </c>
      <c r="N319" s="182" t="s">
        <v>44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4.0000000000000002E-4</v>
      </c>
      <c r="T319" s="184">
        <f>S319*H319</f>
        <v>4.0000000000000002E-4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212</v>
      </c>
      <c r="AT319" s="185" t="s">
        <v>156</v>
      </c>
      <c r="AU319" s="185" t="s">
        <v>83</v>
      </c>
      <c r="AY319" s="18" t="s">
        <v>153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81</v>
      </c>
      <c r="BK319" s="186">
        <f>ROUND(I319*H319,2)</f>
        <v>0</v>
      </c>
      <c r="BL319" s="18" t="s">
        <v>212</v>
      </c>
      <c r="BM319" s="185" t="s">
        <v>931</v>
      </c>
    </row>
    <row r="320" spans="1:65" s="2" customFormat="1" ht="37.9" customHeight="1">
      <c r="A320" s="35"/>
      <c r="B320" s="36"/>
      <c r="C320" s="174" t="s">
        <v>620</v>
      </c>
      <c r="D320" s="174" t="s">
        <v>156</v>
      </c>
      <c r="E320" s="175" t="s">
        <v>604</v>
      </c>
      <c r="F320" s="176" t="s">
        <v>605</v>
      </c>
      <c r="G320" s="177" t="s">
        <v>159</v>
      </c>
      <c r="H320" s="178">
        <v>0.09</v>
      </c>
      <c r="I320" s="179"/>
      <c r="J320" s="180">
        <f>ROUND(I320*H320,2)</f>
        <v>0</v>
      </c>
      <c r="K320" s="176" t="s">
        <v>160</v>
      </c>
      <c r="L320" s="40"/>
      <c r="M320" s="181" t="s">
        <v>19</v>
      </c>
      <c r="N320" s="182" t="s">
        <v>44</v>
      </c>
      <c r="O320" s="65"/>
      <c r="P320" s="183">
        <f>O320*H320</f>
        <v>0</v>
      </c>
      <c r="Q320" s="183">
        <v>1.2999999999999999E-4</v>
      </c>
      <c r="R320" s="183">
        <f>Q320*H320</f>
        <v>1.1699999999999998E-5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212</v>
      </c>
      <c r="AT320" s="185" t="s">
        <v>156</v>
      </c>
      <c r="AU320" s="185" t="s">
        <v>83</v>
      </c>
      <c r="AY320" s="18" t="s">
        <v>153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81</v>
      </c>
      <c r="BK320" s="186">
        <f>ROUND(I320*H320,2)</f>
        <v>0</v>
      </c>
      <c r="BL320" s="18" t="s">
        <v>212</v>
      </c>
      <c r="BM320" s="185" t="s">
        <v>932</v>
      </c>
    </row>
    <row r="321" spans="1:65" s="2" customFormat="1" ht="11.25">
      <c r="A321" s="35"/>
      <c r="B321" s="36"/>
      <c r="C321" s="37"/>
      <c r="D321" s="187" t="s">
        <v>163</v>
      </c>
      <c r="E321" s="37"/>
      <c r="F321" s="188" t="s">
        <v>607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83</v>
      </c>
    </row>
    <row r="322" spans="1:65" s="13" customFormat="1" ht="11.25">
      <c r="B322" s="192"/>
      <c r="C322" s="193"/>
      <c r="D322" s="194" t="s">
        <v>165</v>
      </c>
      <c r="E322" s="195" t="s">
        <v>19</v>
      </c>
      <c r="F322" s="196" t="s">
        <v>933</v>
      </c>
      <c r="G322" s="193"/>
      <c r="H322" s="197">
        <v>0.09</v>
      </c>
      <c r="I322" s="198"/>
      <c r="J322" s="193"/>
      <c r="K322" s="193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165</v>
      </c>
      <c r="AU322" s="203" t="s">
        <v>83</v>
      </c>
      <c r="AV322" s="13" t="s">
        <v>83</v>
      </c>
      <c r="AW322" s="13" t="s">
        <v>34</v>
      </c>
      <c r="AX322" s="13" t="s">
        <v>81</v>
      </c>
      <c r="AY322" s="203" t="s">
        <v>153</v>
      </c>
    </row>
    <row r="323" spans="1:65" s="2" customFormat="1" ht="24.2" customHeight="1">
      <c r="A323" s="35"/>
      <c r="B323" s="36"/>
      <c r="C323" s="215" t="s">
        <v>625</v>
      </c>
      <c r="D323" s="215" t="s">
        <v>298</v>
      </c>
      <c r="E323" s="216" t="s">
        <v>610</v>
      </c>
      <c r="F323" s="217" t="s">
        <v>611</v>
      </c>
      <c r="G323" s="218" t="s">
        <v>211</v>
      </c>
      <c r="H323" s="219">
        <v>1</v>
      </c>
      <c r="I323" s="220"/>
      <c r="J323" s="221">
        <f>ROUND(I323*H323,2)</f>
        <v>0</v>
      </c>
      <c r="K323" s="217" t="s">
        <v>160</v>
      </c>
      <c r="L323" s="222"/>
      <c r="M323" s="223" t="s">
        <v>19</v>
      </c>
      <c r="N323" s="224" t="s">
        <v>44</v>
      </c>
      <c r="O323" s="65"/>
      <c r="P323" s="183">
        <f>O323*H323</f>
        <v>0</v>
      </c>
      <c r="Q323" s="183">
        <v>1.4E-3</v>
      </c>
      <c r="R323" s="183">
        <f>Q323*H323</f>
        <v>1.4E-3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302</v>
      </c>
      <c r="AT323" s="185" t="s">
        <v>298</v>
      </c>
      <c r="AU323" s="185" t="s">
        <v>83</v>
      </c>
      <c r="AY323" s="18" t="s">
        <v>153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212</v>
      </c>
      <c r="BM323" s="185" t="s">
        <v>934</v>
      </c>
    </row>
    <row r="324" spans="1:65" s="2" customFormat="1" ht="49.15" customHeight="1">
      <c r="A324" s="35"/>
      <c r="B324" s="36"/>
      <c r="C324" s="174" t="s">
        <v>630</v>
      </c>
      <c r="D324" s="174" t="s">
        <v>156</v>
      </c>
      <c r="E324" s="175" t="s">
        <v>774</v>
      </c>
      <c r="F324" s="176" t="s">
        <v>775</v>
      </c>
      <c r="G324" s="177" t="s">
        <v>249</v>
      </c>
      <c r="H324" s="178">
        <v>1E-3</v>
      </c>
      <c r="I324" s="179"/>
      <c r="J324" s="180">
        <f>ROUND(I324*H324,2)</f>
        <v>0</v>
      </c>
      <c r="K324" s="176" t="s">
        <v>160</v>
      </c>
      <c r="L324" s="40"/>
      <c r="M324" s="181" t="s">
        <v>19</v>
      </c>
      <c r="N324" s="182" t="s">
        <v>44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212</v>
      </c>
      <c r="AT324" s="185" t="s">
        <v>156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1003</v>
      </c>
    </row>
    <row r="325" spans="1:65" s="2" customFormat="1" ht="11.25">
      <c r="A325" s="35"/>
      <c r="B325" s="36"/>
      <c r="C325" s="37"/>
      <c r="D325" s="187" t="s">
        <v>163</v>
      </c>
      <c r="E325" s="37"/>
      <c r="F325" s="188" t="s">
        <v>777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83</v>
      </c>
    </row>
    <row r="326" spans="1:65" s="12" customFormat="1" ht="22.9" customHeight="1">
      <c r="B326" s="158"/>
      <c r="C326" s="159"/>
      <c r="D326" s="160" t="s">
        <v>72</v>
      </c>
      <c r="E326" s="172" t="s">
        <v>618</v>
      </c>
      <c r="F326" s="172" t="s">
        <v>619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SUM(P327:P339)</f>
        <v>0</v>
      </c>
      <c r="Q326" s="166"/>
      <c r="R326" s="167">
        <f>SUM(R327:R339)</f>
        <v>0.11727509999999999</v>
      </c>
      <c r="S326" s="166"/>
      <c r="T326" s="168">
        <f>SUM(T327:T339)</f>
        <v>0</v>
      </c>
      <c r="AR326" s="169" t="s">
        <v>83</v>
      </c>
      <c r="AT326" s="170" t="s">
        <v>72</v>
      </c>
      <c r="AU326" s="170" t="s">
        <v>81</v>
      </c>
      <c r="AY326" s="169" t="s">
        <v>153</v>
      </c>
      <c r="BK326" s="171">
        <f>SUM(BK327:BK339)</f>
        <v>0</v>
      </c>
    </row>
    <row r="327" spans="1:65" s="2" customFormat="1" ht="24.2" customHeight="1">
      <c r="A327" s="35"/>
      <c r="B327" s="36"/>
      <c r="C327" s="174" t="s">
        <v>635</v>
      </c>
      <c r="D327" s="174" t="s">
        <v>156</v>
      </c>
      <c r="E327" s="175" t="s">
        <v>621</v>
      </c>
      <c r="F327" s="176" t="s">
        <v>622</v>
      </c>
      <c r="G327" s="177" t="s">
        <v>159</v>
      </c>
      <c r="H327" s="178">
        <v>3.3769999999999998</v>
      </c>
      <c r="I327" s="179"/>
      <c r="J327" s="180">
        <f>ROUND(I327*H327,2)</f>
        <v>0</v>
      </c>
      <c r="K327" s="176" t="s">
        <v>160</v>
      </c>
      <c r="L327" s="40"/>
      <c r="M327" s="181" t="s">
        <v>19</v>
      </c>
      <c r="N327" s="182" t="s">
        <v>44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212</v>
      </c>
      <c r="AT327" s="185" t="s">
        <v>156</v>
      </c>
      <c r="AU327" s="185" t="s">
        <v>83</v>
      </c>
      <c r="AY327" s="18" t="s">
        <v>153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212</v>
      </c>
      <c r="BM327" s="185" t="s">
        <v>936</v>
      </c>
    </row>
    <row r="328" spans="1:65" s="2" customFormat="1" ht="11.25">
      <c r="A328" s="35"/>
      <c r="B328" s="36"/>
      <c r="C328" s="37"/>
      <c r="D328" s="187" t="s">
        <v>163</v>
      </c>
      <c r="E328" s="37"/>
      <c r="F328" s="188" t="s">
        <v>624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83</v>
      </c>
    </row>
    <row r="329" spans="1:65" s="13" customFormat="1" ht="11.25">
      <c r="B329" s="192"/>
      <c r="C329" s="193"/>
      <c r="D329" s="194" t="s">
        <v>165</v>
      </c>
      <c r="E329" s="195" t="s">
        <v>19</v>
      </c>
      <c r="F329" s="196" t="s">
        <v>810</v>
      </c>
      <c r="G329" s="193"/>
      <c r="H329" s="197">
        <v>1.1639999999999999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165</v>
      </c>
      <c r="AU329" s="203" t="s">
        <v>83</v>
      </c>
      <c r="AV329" s="13" t="s">
        <v>83</v>
      </c>
      <c r="AW329" s="13" t="s">
        <v>34</v>
      </c>
      <c r="AX329" s="13" t="s">
        <v>73</v>
      </c>
      <c r="AY329" s="203" t="s">
        <v>153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811</v>
      </c>
      <c r="G330" s="193"/>
      <c r="H330" s="197">
        <v>1.278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812</v>
      </c>
      <c r="G331" s="193"/>
      <c r="H331" s="197">
        <v>0.93500000000000005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4" customFormat="1" ht="11.25">
      <c r="B332" s="204"/>
      <c r="C332" s="205"/>
      <c r="D332" s="194" t="s">
        <v>165</v>
      </c>
      <c r="E332" s="206" t="s">
        <v>19</v>
      </c>
      <c r="F332" s="207" t="s">
        <v>184</v>
      </c>
      <c r="G332" s="205"/>
      <c r="H332" s="208">
        <v>3.3770000000000002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165</v>
      </c>
      <c r="AU332" s="214" t="s">
        <v>83</v>
      </c>
      <c r="AV332" s="14" t="s">
        <v>161</v>
      </c>
      <c r="AW332" s="14" t="s">
        <v>34</v>
      </c>
      <c r="AX332" s="14" t="s">
        <v>81</v>
      </c>
      <c r="AY332" s="214" t="s">
        <v>153</v>
      </c>
    </row>
    <row r="333" spans="1:65" s="2" customFormat="1" ht="16.5" customHeight="1">
      <c r="A333" s="35"/>
      <c r="B333" s="36"/>
      <c r="C333" s="174" t="s">
        <v>639</v>
      </c>
      <c r="D333" s="174" t="s">
        <v>156</v>
      </c>
      <c r="E333" s="175" t="s">
        <v>626</v>
      </c>
      <c r="F333" s="176" t="s">
        <v>627</v>
      </c>
      <c r="G333" s="177" t="s">
        <v>159</v>
      </c>
      <c r="H333" s="178">
        <v>3.3769999999999998</v>
      </c>
      <c r="I333" s="179"/>
      <c r="J333" s="180">
        <f>ROUND(I333*H333,2)</f>
        <v>0</v>
      </c>
      <c r="K333" s="176" t="s">
        <v>160</v>
      </c>
      <c r="L333" s="40"/>
      <c r="M333" s="181" t="s">
        <v>19</v>
      </c>
      <c r="N333" s="182" t="s">
        <v>44</v>
      </c>
      <c r="O333" s="65"/>
      <c r="P333" s="183">
        <f>O333*H333</f>
        <v>0</v>
      </c>
      <c r="Q333" s="183">
        <v>2.9999999999999997E-4</v>
      </c>
      <c r="R333" s="183">
        <f>Q333*H333</f>
        <v>1.0130999999999999E-3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212</v>
      </c>
      <c r="AT333" s="185" t="s">
        <v>156</v>
      </c>
      <c r="AU333" s="185" t="s">
        <v>83</v>
      </c>
      <c r="AY333" s="18" t="s">
        <v>153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81</v>
      </c>
      <c r="BK333" s="186">
        <f>ROUND(I333*H333,2)</f>
        <v>0</v>
      </c>
      <c r="BL333" s="18" t="s">
        <v>212</v>
      </c>
      <c r="BM333" s="185" t="s">
        <v>937</v>
      </c>
    </row>
    <row r="334" spans="1:65" s="2" customFormat="1" ht="11.25">
      <c r="A334" s="35"/>
      <c r="B334" s="36"/>
      <c r="C334" s="37"/>
      <c r="D334" s="187" t="s">
        <v>163</v>
      </c>
      <c r="E334" s="37"/>
      <c r="F334" s="188" t="s">
        <v>629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83</v>
      </c>
    </row>
    <row r="335" spans="1:65" s="2" customFormat="1" ht="37.9" customHeight="1">
      <c r="A335" s="35"/>
      <c r="B335" s="36"/>
      <c r="C335" s="174" t="s">
        <v>646</v>
      </c>
      <c r="D335" s="174" t="s">
        <v>156</v>
      </c>
      <c r="E335" s="175" t="s">
        <v>631</v>
      </c>
      <c r="F335" s="176" t="s">
        <v>632</v>
      </c>
      <c r="G335" s="177" t="s">
        <v>159</v>
      </c>
      <c r="H335" s="178">
        <v>3.3769999999999998</v>
      </c>
      <c r="I335" s="179"/>
      <c r="J335" s="180">
        <f>ROUND(I335*H335,2)</f>
        <v>0</v>
      </c>
      <c r="K335" s="176" t="s">
        <v>160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6.0000000000000001E-3</v>
      </c>
      <c r="R335" s="183">
        <f>Q335*H335</f>
        <v>2.0261999999999999E-2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212</v>
      </c>
      <c r="AT335" s="185" t="s">
        <v>156</v>
      </c>
      <c r="AU335" s="185" t="s">
        <v>83</v>
      </c>
      <c r="AY335" s="18" t="s">
        <v>153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212</v>
      </c>
      <c r="BM335" s="185" t="s">
        <v>938</v>
      </c>
    </row>
    <row r="336" spans="1:65" s="2" customFormat="1" ht="11.25">
      <c r="A336" s="35"/>
      <c r="B336" s="36"/>
      <c r="C336" s="37"/>
      <c r="D336" s="187" t="s">
        <v>163</v>
      </c>
      <c r="E336" s="37"/>
      <c r="F336" s="188" t="s">
        <v>634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83</v>
      </c>
    </row>
    <row r="337" spans="1:65" s="2" customFormat="1" ht="24.2" customHeight="1">
      <c r="A337" s="35"/>
      <c r="B337" s="36"/>
      <c r="C337" s="215" t="s">
        <v>652</v>
      </c>
      <c r="D337" s="215" t="s">
        <v>298</v>
      </c>
      <c r="E337" s="216" t="s">
        <v>636</v>
      </c>
      <c r="F337" s="217" t="s">
        <v>637</v>
      </c>
      <c r="G337" s="218" t="s">
        <v>159</v>
      </c>
      <c r="H337" s="219">
        <v>5</v>
      </c>
      <c r="I337" s="220"/>
      <c r="J337" s="221">
        <f>ROUND(I337*H337,2)</f>
        <v>0</v>
      </c>
      <c r="K337" s="217" t="s">
        <v>206</v>
      </c>
      <c r="L337" s="222"/>
      <c r="M337" s="223" t="s">
        <v>19</v>
      </c>
      <c r="N337" s="224" t="s">
        <v>44</v>
      </c>
      <c r="O337" s="65"/>
      <c r="P337" s="183">
        <f>O337*H337</f>
        <v>0</v>
      </c>
      <c r="Q337" s="183">
        <v>1.9199999999999998E-2</v>
      </c>
      <c r="R337" s="183">
        <f>Q337*H337</f>
        <v>9.5999999999999988E-2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298</v>
      </c>
      <c r="AU337" s="185" t="s">
        <v>83</v>
      </c>
      <c r="AY337" s="18" t="s">
        <v>153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212</v>
      </c>
      <c r="BM337" s="185" t="s">
        <v>939</v>
      </c>
    </row>
    <row r="338" spans="1:65" s="2" customFormat="1" ht="49.15" customHeight="1">
      <c r="A338" s="35"/>
      <c r="B338" s="36"/>
      <c r="C338" s="174" t="s">
        <v>656</v>
      </c>
      <c r="D338" s="174" t="s">
        <v>156</v>
      </c>
      <c r="E338" s="175" t="s">
        <v>778</v>
      </c>
      <c r="F338" s="176" t="s">
        <v>779</v>
      </c>
      <c r="G338" s="177" t="s">
        <v>249</v>
      </c>
      <c r="H338" s="178">
        <v>0.11700000000000001</v>
      </c>
      <c r="I338" s="179"/>
      <c r="J338" s="180">
        <f>ROUND(I338*H338,2)</f>
        <v>0</v>
      </c>
      <c r="K338" s="176" t="s">
        <v>160</v>
      </c>
      <c r="L338" s="40"/>
      <c r="M338" s="181" t="s">
        <v>19</v>
      </c>
      <c r="N338" s="182" t="s">
        <v>44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212</v>
      </c>
      <c r="AT338" s="185" t="s">
        <v>156</v>
      </c>
      <c r="AU338" s="185" t="s">
        <v>83</v>
      </c>
      <c r="AY338" s="18" t="s">
        <v>153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81</v>
      </c>
      <c r="BK338" s="186">
        <f>ROUND(I338*H338,2)</f>
        <v>0</v>
      </c>
      <c r="BL338" s="18" t="s">
        <v>212</v>
      </c>
      <c r="BM338" s="185" t="s">
        <v>1004</v>
      </c>
    </row>
    <row r="339" spans="1:65" s="2" customFormat="1" ht="11.25">
      <c r="A339" s="35"/>
      <c r="B339" s="36"/>
      <c r="C339" s="37"/>
      <c r="D339" s="187" t="s">
        <v>163</v>
      </c>
      <c r="E339" s="37"/>
      <c r="F339" s="188" t="s">
        <v>781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83</v>
      </c>
    </row>
    <row r="340" spans="1:65" s="12" customFormat="1" ht="22.9" customHeight="1">
      <c r="B340" s="158"/>
      <c r="C340" s="159"/>
      <c r="D340" s="160" t="s">
        <v>72</v>
      </c>
      <c r="E340" s="172" t="s">
        <v>644</v>
      </c>
      <c r="F340" s="172" t="s">
        <v>645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SUM(P341:P346)</f>
        <v>0</v>
      </c>
      <c r="Q340" s="166"/>
      <c r="R340" s="167">
        <f>SUM(R341:R346)</f>
        <v>5.04E-4</v>
      </c>
      <c r="S340" s="166"/>
      <c r="T340" s="168">
        <f>SUM(T341:T346)</f>
        <v>0</v>
      </c>
      <c r="AR340" s="169" t="s">
        <v>83</v>
      </c>
      <c r="AT340" s="170" t="s">
        <v>72</v>
      </c>
      <c r="AU340" s="170" t="s">
        <v>81</v>
      </c>
      <c r="AY340" s="169" t="s">
        <v>153</v>
      </c>
      <c r="BK340" s="171">
        <f>SUM(BK341:BK346)</f>
        <v>0</v>
      </c>
    </row>
    <row r="341" spans="1:65" s="2" customFormat="1" ht="21.75" customHeight="1">
      <c r="A341" s="35"/>
      <c r="B341" s="36"/>
      <c r="C341" s="174" t="s">
        <v>663</v>
      </c>
      <c r="D341" s="174" t="s">
        <v>156</v>
      </c>
      <c r="E341" s="175" t="s">
        <v>647</v>
      </c>
      <c r="F341" s="176" t="s">
        <v>648</v>
      </c>
      <c r="G341" s="177" t="s">
        <v>205</v>
      </c>
      <c r="H341" s="178">
        <v>1.2</v>
      </c>
      <c r="I341" s="179"/>
      <c r="J341" s="180">
        <f>ROUND(I341*H341,2)</f>
        <v>0</v>
      </c>
      <c r="K341" s="176" t="s">
        <v>160</v>
      </c>
      <c r="L341" s="40"/>
      <c r="M341" s="181" t="s">
        <v>19</v>
      </c>
      <c r="N341" s="182" t="s">
        <v>44</v>
      </c>
      <c r="O341" s="65"/>
      <c r="P341" s="183">
        <f>O341*H341</f>
        <v>0</v>
      </c>
      <c r="Q341" s="183">
        <v>4.0000000000000003E-5</v>
      </c>
      <c r="R341" s="183">
        <f>Q341*H341</f>
        <v>4.8000000000000001E-5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212</v>
      </c>
      <c r="AT341" s="185" t="s">
        <v>156</v>
      </c>
      <c r="AU341" s="185" t="s">
        <v>83</v>
      </c>
      <c r="AY341" s="18" t="s">
        <v>153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81</v>
      </c>
      <c r="BK341" s="186">
        <f>ROUND(I341*H341,2)</f>
        <v>0</v>
      </c>
      <c r="BL341" s="18" t="s">
        <v>212</v>
      </c>
      <c r="BM341" s="185" t="s">
        <v>941</v>
      </c>
    </row>
    <row r="342" spans="1:65" s="2" customFormat="1" ht="11.25">
      <c r="A342" s="35"/>
      <c r="B342" s="36"/>
      <c r="C342" s="37"/>
      <c r="D342" s="187" t="s">
        <v>163</v>
      </c>
      <c r="E342" s="37"/>
      <c r="F342" s="188" t="s">
        <v>650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83</v>
      </c>
    </row>
    <row r="343" spans="1:65" s="13" customFormat="1" ht="11.25">
      <c r="B343" s="192"/>
      <c r="C343" s="193"/>
      <c r="D343" s="194" t="s">
        <v>165</v>
      </c>
      <c r="E343" s="195" t="s">
        <v>19</v>
      </c>
      <c r="F343" s="196" t="s">
        <v>651</v>
      </c>
      <c r="G343" s="193"/>
      <c r="H343" s="197">
        <v>1.2</v>
      </c>
      <c r="I343" s="198"/>
      <c r="J343" s="193"/>
      <c r="K343" s="193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165</v>
      </c>
      <c r="AU343" s="203" t="s">
        <v>83</v>
      </c>
      <c r="AV343" s="13" t="s">
        <v>83</v>
      </c>
      <c r="AW343" s="13" t="s">
        <v>34</v>
      </c>
      <c r="AX343" s="13" t="s">
        <v>81</v>
      </c>
      <c r="AY343" s="203" t="s">
        <v>153</v>
      </c>
    </row>
    <row r="344" spans="1:65" s="2" customFormat="1" ht="24.2" customHeight="1">
      <c r="A344" s="35"/>
      <c r="B344" s="36"/>
      <c r="C344" s="215" t="s">
        <v>668</v>
      </c>
      <c r="D344" s="215" t="s">
        <v>298</v>
      </c>
      <c r="E344" s="216" t="s">
        <v>653</v>
      </c>
      <c r="F344" s="217" t="s">
        <v>654</v>
      </c>
      <c r="G344" s="218" t="s">
        <v>205</v>
      </c>
      <c r="H344" s="219">
        <v>1.2</v>
      </c>
      <c r="I344" s="220"/>
      <c r="J344" s="221">
        <f>ROUND(I344*H344,2)</f>
        <v>0</v>
      </c>
      <c r="K344" s="217" t="s">
        <v>160</v>
      </c>
      <c r="L344" s="222"/>
      <c r="M344" s="223" t="s">
        <v>19</v>
      </c>
      <c r="N344" s="224" t="s">
        <v>44</v>
      </c>
      <c r="O344" s="65"/>
      <c r="P344" s="183">
        <f>O344*H344</f>
        <v>0</v>
      </c>
      <c r="Q344" s="183">
        <v>3.8000000000000002E-4</v>
      </c>
      <c r="R344" s="183">
        <f>Q344*H344</f>
        <v>4.5600000000000003E-4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302</v>
      </c>
      <c r="AT344" s="185" t="s">
        <v>298</v>
      </c>
      <c r="AU344" s="185" t="s">
        <v>83</v>
      </c>
      <c r="AY344" s="18" t="s">
        <v>153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81</v>
      </c>
      <c r="BK344" s="186">
        <f>ROUND(I344*H344,2)</f>
        <v>0</v>
      </c>
      <c r="BL344" s="18" t="s">
        <v>212</v>
      </c>
      <c r="BM344" s="185" t="s">
        <v>942</v>
      </c>
    </row>
    <row r="345" spans="1:65" s="2" customFormat="1" ht="49.15" customHeight="1">
      <c r="A345" s="35"/>
      <c r="B345" s="36"/>
      <c r="C345" s="174" t="s">
        <v>673</v>
      </c>
      <c r="D345" s="174" t="s">
        <v>156</v>
      </c>
      <c r="E345" s="175" t="s">
        <v>782</v>
      </c>
      <c r="F345" s="176" t="s">
        <v>783</v>
      </c>
      <c r="G345" s="177" t="s">
        <v>249</v>
      </c>
      <c r="H345" s="178">
        <v>1E-3</v>
      </c>
      <c r="I345" s="179"/>
      <c r="J345" s="180">
        <f>ROUND(I345*H345,2)</f>
        <v>0</v>
      </c>
      <c r="K345" s="176" t="s">
        <v>160</v>
      </c>
      <c r="L345" s="40"/>
      <c r="M345" s="181" t="s">
        <v>19</v>
      </c>
      <c r="N345" s="182" t="s">
        <v>44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212</v>
      </c>
      <c r="AT345" s="185" t="s">
        <v>156</v>
      </c>
      <c r="AU345" s="185" t="s">
        <v>83</v>
      </c>
      <c r="AY345" s="18" t="s">
        <v>153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81</v>
      </c>
      <c r="BK345" s="186">
        <f>ROUND(I345*H345,2)</f>
        <v>0</v>
      </c>
      <c r="BL345" s="18" t="s">
        <v>212</v>
      </c>
      <c r="BM345" s="185" t="s">
        <v>1005</v>
      </c>
    </row>
    <row r="346" spans="1:65" s="2" customFormat="1" ht="11.25">
      <c r="A346" s="35"/>
      <c r="B346" s="36"/>
      <c r="C346" s="37"/>
      <c r="D346" s="187" t="s">
        <v>163</v>
      </c>
      <c r="E346" s="37"/>
      <c r="F346" s="188" t="s">
        <v>785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83</v>
      </c>
    </row>
    <row r="347" spans="1:65" s="12" customFormat="1" ht="22.9" customHeight="1">
      <c r="B347" s="158"/>
      <c r="C347" s="159"/>
      <c r="D347" s="160" t="s">
        <v>72</v>
      </c>
      <c r="E347" s="172" t="s">
        <v>661</v>
      </c>
      <c r="F347" s="172" t="s">
        <v>662</v>
      </c>
      <c r="G347" s="159"/>
      <c r="H347" s="159"/>
      <c r="I347" s="162"/>
      <c r="J347" s="173">
        <f>BK347</f>
        <v>0</v>
      </c>
      <c r="K347" s="159"/>
      <c r="L347" s="164"/>
      <c r="M347" s="165"/>
      <c r="N347" s="166"/>
      <c r="O347" s="166"/>
      <c r="P347" s="167">
        <f>SUM(P348:P367)</f>
        <v>0</v>
      </c>
      <c r="Q347" s="166"/>
      <c r="R347" s="167">
        <f>SUM(R348:R367)</f>
        <v>0.71685275999999987</v>
      </c>
      <c r="S347" s="166"/>
      <c r="T347" s="168">
        <f>SUM(T348:T367)</f>
        <v>0</v>
      </c>
      <c r="AR347" s="169" t="s">
        <v>83</v>
      </c>
      <c r="AT347" s="170" t="s">
        <v>72</v>
      </c>
      <c r="AU347" s="170" t="s">
        <v>81</v>
      </c>
      <c r="AY347" s="169" t="s">
        <v>153</v>
      </c>
      <c r="BK347" s="171">
        <f>SUM(BK348:BK367)</f>
        <v>0</v>
      </c>
    </row>
    <row r="348" spans="1:65" s="2" customFormat="1" ht="24.2" customHeight="1">
      <c r="A348" s="35"/>
      <c r="B348" s="36"/>
      <c r="C348" s="174" t="s">
        <v>679</v>
      </c>
      <c r="D348" s="174" t="s">
        <v>156</v>
      </c>
      <c r="E348" s="175" t="s">
        <v>664</v>
      </c>
      <c r="F348" s="176" t="s">
        <v>665</v>
      </c>
      <c r="G348" s="177" t="s">
        <v>159</v>
      </c>
      <c r="H348" s="178">
        <v>17.841999999999999</v>
      </c>
      <c r="I348" s="179"/>
      <c r="J348" s="180">
        <f>ROUND(I348*H348,2)</f>
        <v>0</v>
      </c>
      <c r="K348" s="176" t="s">
        <v>160</v>
      </c>
      <c r="L348" s="40"/>
      <c r="M348" s="181" t="s">
        <v>19</v>
      </c>
      <c r="N348" s="182" t="s">
        <v>44</v>
      </c>
      <c r="O348" s="65"/>
      <c r="P348" s="183">
        <f>O348*H348</f>
        <v>0</v>
      </c>
      <c r="Q348" s="183">
        <v>2.0480000000000002E-2</v>
      </c>
      <c r="R348" s="183">
        <f>Q348*H348</f>
        <v>0.36540415999999998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212</v>
      </c>
      <c r="AT348" s="185" t="s">
        <v>156</v>
      </c>
      <c r="AU348" s="185" t="s">
        <v>83</v>
      </c>
      <c r="AY348" s="18" t="s">
        <v>153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81</v>
      </c>
      <c r="BK348" s="186">
        <f>ROUND(I348*H348,2)</f>
        <v>0</v>
      </c>
      <c r="BL348" s="18" t="s">
        <v>212</v>
      </c>
      <c r="BM348" s="185" t="s">
        <v>944</v>
      </c>
    </row>
    <row r="349" spans="1:65" s="2" customFormat="1" ht="11.25">
      <c r="A349" s="35"/>
      <c r="B349" s="36"/>
      <c r="C349" s="37"/>
      <c r="D349" s="187" t="s">
        <v>163</v>
      </c>
      <c r="E349" s="37"/>
      <c r="F349" s="188" t="s">
        <v>667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163</v>
      </c>
      <c r="AU349" s="18" t="s">
        <v>83</v>
      </c>
    </row>
    <row r="350" spans="1:65" s="13" customFormat="1" ht="11.25">
      <c r="B350" s="192"/>
      <c r="C350" s="193"/>
      <c r="D350" s="194" t="s">
        <v>165</v>
      </c>
      <c r="E350" s="195" t="s">
        <v>19</v>
      </c>
      <c r="F350" s="196" t="s">
        <v>827</v>
      </c>
      <c r="G350" s="193"/>
      <c r="H350" s="197">
        <v>4.6820000000000004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165</v>
      </c>
      <c r="AU350" s="203" t="s">
        <v>83</v>
      </c>
      <c r="AV350" s="13" t="s">
        <v>83</v>
      </c>
      <c r="AW350" s="13" t="s">
        <v>34</v>
      </c>
      <c r="AX350" s="13" t="s">
        <v>73</v>
      </c>
      <c r="AY350" s="203" t="s">
        <v>153</v>
      </c>
    </row>
    <row r="351" spans="1:65" s="13" customFormat="1" ht="11.25">
      <c r="B351" s="192"/>
      <c r="C351" s="193"/>
      <c r="D351" s="194" t="s">
        <v>165</v>
      </c>
      <c r="E351" s="195" t="s">
        <v>19</v>
      </c>
      <c r="F351" s="196" t="s">
        <v>828</v>
      </c>
      <c r="G351" s="193"/>
      <c r="H351" s="197">
        <v>8.08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165</v>
      </c>
      <c r="AU351" s="203" t="s">
        <v>83</v>
      </c>
      <c r="AV351" s="13" t="s">
        <v>83</v>
      </c>
      <c r="AW351" s="13" t="s">
        <v>34</v>
      </c>
      <c r="AX351" s="13" t="s">
        <v>73</v>
      </c>
      <c r="AY351" s="203" t="s">
        <v>153</v>
      </c>
    </row>
    <row r="352" spans="1:65" s="13" customFormat="1" ht="11.25">
      <c r="B352" s="192"/>
      <c r="C352" s="193"/>
      <c r="D352" s="194" t="s">
        <v>165</v>
      </c>
      <c r="E352" s="195" t="s">
        <v>19</v>
      </c>
      <c r="F352" s="196" t="s">
        <v>829</v>
      </c>
      <c r="G352" s="193"/>
      <c r="H352" s="197">
        <v>5.08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165</v>
      </c>
      <c r="AU352" s="203" t="s">
        <v>83</v>
      </c>
      <c r="AV352" s="13" t="s">
        <v>83</v>
      </c>
      <c r="AW352" s="13" t="s">
        <v>34</v>
      </c>
      <c r="AX352" s="13" t="s">
        <v>73</v>
      </c>
      <c r="AY352" s="203" t="s">
        <v>153</v>
      </c>
    </row>
    <row r="353" spans="1:65" s="14" customFormat="1" ht="11.25">
      <c r="B353" s="204"/>
      <c r="C353" s="205"/>
      <c r="D353" s="194" t="s">
        <v>165</v>
      </c>
      <c r="E353" s="206" t="s">
        <v>19</v>
      </c>
      <c r="F353" s="207" t="s">
        <v>184</v>
      </c>
      <c r="G353" s="205"/>
      <c r="H353" s="208">
        <v>17.841999999999999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165</v>
      </c>
      <c r="AU353" s="214" t="s">
        <v>83</v>
      </c>
      <c r="AV353" s="14" t="s">
        <v>161</v>
      </c>
      <c r="AW353" s="14" t="s">
        <v>34</v>
      </c>
      <c r="AX353" s="14" t="s">
        <v>81</v>
      </c>
      <c r="AY353" s="214" t="s">
        <v>153</v>
      </c>
    </row>
    <row r="354" spans="1:65" s="2" customFormat="1" ht="16.5" customHeight="1">
      <c r="A354" s="35"/>
      <c r="B354" s="36"/>
      <c r="C354" s="174" t="s">
        <v>683</v>
      </c>
      <c r="D354" s="174" t="s">
        <v>156</v>
      </c>
      <c r="E354" s="175" t="s">
        <v>669</v>
      </c>
      <c r="F354" s="176" t="s">
        <v>670</v>
      </c>
      <c r="G354" s="177" t="s">
        <v>159</v>
      </c>
      <c r="H354" s="178">
        <v>17.841999999999999</v>
      </c>
      <c r="I354" s="179"/>
      <c r="J354" s="180">
        <f>ROUND(I354*H354,2)</f>
        <v>0</v>
      </c>
      <c r="K354" s="176" t="s">
        <v>160</v>
      </c>
      <c r="L354" s="40"/>
      <c r="M354" s="181" t="s">
        <v>19</v>
      </c>
      <c r="N354" s="182" t="s">
        <v>44</v>
      </c>
      <c r="O354" s="65"/>
      <c r="P354" s="183">
        <f>O354*H354</f>
        <v>0</v>
      </c>
      <c r="Q354" s="183">
        <v>2.9999999999999997E-4</v>
      </c>
      <c r="R354" s="183">
        <f>Q354*H354</f>
        <v>5.352599999999999E-3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212</v>
      </c>
      <c r="AT354" s="185" t="s">
        <v>156</v>
      </c>
      <c r="AU354" s="185" t="s">
        <v>83</v>
      </c>
      <c r="AY354" s="18" t="s">
        <v>153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81</v>
      </c>
      <c r="BK354" s="186">
        <f>ROUND(I354*H354,2)</f>
        <v>0</v>
      </c>
      <c r="BL354" s="18" t="s">
        <v>212</v>
      </c>
      <c r="BM354" s="185" t="s">
        <v>945</v>
      </c>
    </row>
    <row r="355" spans="1:65" s="2" customFormat="1" ht="11.25">
      <c r="A355" s="35"/>
      <c r="B355" s="36"/>
      <c r="C355" s="37"/>
      <c r="D355" s="187" t="s">
        <v>163</v>
      </c>
      <c r="E355" s="37"/>
      <c r="F355" s="188" t="s">
        <v>672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163</v>
      </c>
      <c r="AU355" s="18" t="s">
        <v>83</v>
      </c>
    </row>
    <row r="356" spans="1:65" s="2" customFormat="1" ht="33" customHeight="1">
      <c r="A356" s="35"/>
      <c r="B356" s="36"/>
      <c r="C356" s="174" t="s">
        <v>688</v>
      </c>
      <c r="D356" s="174" t="s">
        <v>156</v>
      </c>
      <c r="E356" s="175" t="s">
        <v>674</v>
      </c>
      <c r="F356" s="176" t="s">
        <v>675</v>
      </c>
      <c r="G356" s="177" t="s">
        <v>205</v>
      </c>
      <c r="H356" s="178">
        <v>10.42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2.0839999999999999E-3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946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677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11.25">
      <c r="B358" s="192"/>
      <c r="C358" s="193"/>
      <c r="D358" s="194" t="s">
        <v>165</v>
      </c>
      <c r="E358" s="195" t="s">
        <v>19</v>
      </c>
      <c r="F358" s="196" t="s">
        <v>947</v>
      </c>
      <c r="G358" s="193"/>
      <c r="H358" s="197">
        <v>3.06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73</v>
      </c>
      <c r="AY358" s="203" t="s">
        <v>153</v>
      </c>
    </row>
    <row r="359" spans="1:65" s="13" customFormat="1" ht="11.25">
      <c r="B359" s="192"/>
      <c r="C359" s="193"/>
      <c r="D359" s="194" t="s">
        <v>165</v>
      </c>
      <c r="E359" s="195" t="s">
        <v>19</v>
      </c>
      <c r="F359" s="196" t="s">
        <v>948</v>
      </c>
      <c r="G359" s="193"/>
      <c r="H359" s="197">
        <v>4.04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165</v>
      </c>
      <c r="AU359" s="203" t="s">
        <v>83</v>
      </c>
      <c r="AV359" s="13" t="s">
        <v>83</v>
      </c>
      <c r="AW359" s="13" t="s">
        <v>34</v>
      </c>
      <c r="AX359" s="13" t="s">
        <v>73</v>
      </c>
      <c r="AY359" s="203" t="s">
        <v>153</v>
      </c>
    </row>
    <row r="360" spans="1:65" s="13" customFormat="1" ht="11.25">
      <c r="B360" s="192"/>
      <c r="C360" s="193"/>
      <c r="D360" s="194" t="s">
        <v>165</v>
      </c>
      <c r="E360" s="195" t="s">
        <v>19</v>
      </c>
      <c r="F360" s="196" t="s">
        <v>949</v>
      </c>
      <c r="G360" s="193"/>
      <c r="H360" s="197">
        <v>3.32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165</v>
      </c>
      <c r="AU360" s="203" t="s">
        <v>83</v>
      </c>
      <c r="AV360" s="13" t="s">
        <v>83</v>
      </c>
      <c r="AW360" s="13" t="s">
        <v>34</v>
      </c>
      <c r="AX360" s="13" t="s">
        <v>73</v>
      </c>
      <c r="AY360" s="203" t="s">
        <v>153</v>
      </c>
    </row>
    <row r="361" spans="1:65" s="14" customFormat="1" ht="11.25">
      <c r="B361" s="204"/>
      <c r="C361" s="205"/>
      <c r="D361" s="194" t="s">
        <v>165</v>
      </c>
      <c r="E361" s="206" t="s">
        <v>19</v>
      </c>
      <c r="F361" s="207" t="s">
        <v>184</v>
      </c>
      <c r="G361" s="205"/>
      <c r="H361" s="208">
        <v>10.42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165</v>
      </c>
      <c r="AU361" s="214" t="s">
        <v>83</v>
      </c>
      <c r="AV361" s="14" t="s">
        <v>161</v>
      </c>
      <c r="AW361" s="14" t="s">
        <v>34</v>
      </c>
      <c r="AX361" s="14" t="s">
        <v>81</v>
      </c>
      <c r="AY361" s="214" t="s">
        <v>153</v>
      </c>
    </row>
    <row r="362" spans="1:65" s="2" customFormat="1" ht="16.5" customHeight="1">
      <c r="A362" s="35"/>
      <c r="B362" s="36"/>
      <c r="C362" s="215" t="s">
        <v>692</v>
      </c>
      <c r="D362" s="215" t="s">
        <v>298</v>
      </c>
      <c r="E362" s="216" t="s">
        <v>680</v>
      </c>
      <c r="F362" s="217" t="s">
        <v>681</v>
      </c>
      <c r="G362" s="218" t="s">
        <v>205</v>
      </c>
      <c r="H362" s="219">
        <v>12</v>
      </c>
      <c r="I362" s="220"/>
      <c r="J362" s="221">
        <f>ROUND(I362*H362,2)</f>
        <v>0</v>
      </c>
      <c r="K362" s="217" t="s">
        <v>206</v>
      </c>
      <c r="L362" s="222"/>
      <c r="M362" s="223" t="s">
        <v>19</v>
      </c>
      <c r="N362" s="224" t="s">
        <v>44</v>
      </c>
      <c r="O362" s="65"/>
      <c r="P362" s="183">
        <f>O362*H362</f>
        <v>0</v>
      </c>
      <c r="Q362" s="183">
        <v>8.0000000000000007E-5</v>
      </c>
      <c r="R362" s="183">
        <f>Q362*H362</f>
        <v>9.6000000000000013E-4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302</v>
      </c>
      <c r="AT362" s="185" t="s">
        <v>298</v>
      </c>
      <c r="AU362" s="185" t="s">
        <v>83</v>
      </c>
      <c r="AY362" s="18" t="s">
        <v>153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81</v>
      </c>
      <c r="BK362" s="186">
        <f>ROUND(I362*H362,2)</f>
        <v>0</v>
      </c>
      <c r="BL362" s="18" t="s">
        <v>212</v>
      </c>
      <c r="BM362" s="185" t="s">
        <v>950</v>
      </c>
    </row>
    <row r="363" spans="1:65" s="2" customFormat="1" ht="37.9" customHeight="1">
      <c r="A363" s="35"/>
      <c r="B363" s="36"/>
      <c r="C363" s="174" t="s">
        <v>699</v>
      </c>
      <c r="D363" s="174" t="s">
        <v>156</v>
      </c>
      <c r="E363" s="175" t="s">
        <v>684</v>
      </c>
      <c r="F363" s="176" t="s">
        <v>685</v>
      </c>
      <c r="G363" s="177" t="s">
        <v>159</v>
      </c>
      <c r="H363" s="178">
        <v>17.841999999999999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6.0000000000000001E-3</v>
      </c>
      <c r="R363" s="183">
        <f>Q363*H363</f>
        <v>0.10705199999999999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212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212</v>
      </c>
      <c r="BM363" s="185" t="s">
        <v>951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687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24.2" customHeight="1">
      <c r="A365" s="35"/>
      <c r="B365" s="36"/>
      <c r="C365" s="215" t="s">
        <v>705</v>
      </c>
      <c r="D365" s="215" t="s">
        <v>298</v>
      </c>
      <c r="E365" s="216" t="s">
        <v>689</v>
      </c>
      <c r="F365" s="217" t="s">
        <v>690</v>
      </c>
      <c r="G365" s="218" t="s">
        <v>159</v>
      </c>
      <c r="H365" s="219">
        <v>20</v>
      </c>
      <c r="I365" s="220"/>
      <c r="J365" s="221">
        <f>ROUND(I365*H365,2)</f>
        <v>0</v>
      </c>
      <c r="K365" s="217" t="s">
        <v>206</v>
      </c>
      <c r="L365" s="222"/>
      <c r="M365" s="223" t="s">
        <v>19</v>
      </c>
      <c r="N365" s="224" t="s">
        <v>44</v>
      </c>
      <c r="O365" s="65"/>
      <c r="P365" s="183">
        <f>O365*H365</f>
        <v>0</v>
      </c>
      <c r="Q365" s="183">
        <v>1.18E-2</v>
      </c>
      <c r="R365" s="183">
        <f>Q365*H365</f>
        <v>0.23599999999999999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302</v>
      </c>
      <c r="AT365" s="185" t="s">
        <v>298</v>
      </c>
      <c r="AU365" s="185" t="s">
        <v>83</v>
      </c>
      <c r="AY365" s="18" t="s">
        <v>153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81</v>
      </c>
      <c r="BK365" s="186">
        <f>ROUND(I365*H365,2)</f>
        <v>0</v>
      </c>
      <c r="BL365" s="18" t="s">
        <v>212</v>
      </c>
      <c r="BM365" s="185" t="s">
        <v>952</v>
      </c>
    </row>
    <row r="366" spans="1:65" s="2" customFormat="1" ht="49.15" customHeight="1">
      <c r="A366" s="35"/>
      <c r="B366" s="36"/>
      <c r="C366" s="174" t="s">
        <v>710</v>
      </c>
      <c r="D366" s="174" t="s">
        <v>156</v>
      </c>
      <c r="E366" s="175" t="s">
        <v>786</v>
      </c>
      <c r="F366" s="176" t="s">
        <v>787</v>
      </c>
      <c r="G366" s="177" t="s">
        <v>249</v>
      </c>
      <c r="H366" s="178">
        <v>0.71699999999999997</v>
      </c>
      <c r="I366" s="179"/>
      <c r="J366" s="180">
        <f>ROUND(I366*H366,2)</f>
        <v>0</v>
      </c>
      <c r="K366" s="176" t="s">
        <v>160</v>
      </c>
      <c r="L366" s="40"/>
      <c r="M366" s="181" t="s">
        <v>19</v>
      </c>
      <c r="N366" s="182" t="s">
        <v>44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212</v>
      </c>
      <c r="AT366" s="185" t="s">
        <v>156</v>
      </c>
      <c r="AU366" s="185" t="s">
        <v>83</v>
      </c>
      <c r="AY366" s="18" t="s">
        <v>153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81</v>
      </c>
      <c r="BK366" s="186">
        <f>ROUND(I366*H366,2)</f>
        <v>0</v>
      </c>
      <c r="BL366" s="18" t="s">
        <v>212</v>
      </c>
      <c r="BM366" s="185" t="s">
        <v>1006</v>
      </c>
    </row>
    <row r="367" spans="1:65" s="2" customFormat="1" ht="11.25">
      <c r="A367" s="35"/>
      <c r="B367" s="36"/>
      <c r="C367" s="37"/>
      <c r="D367" s="187" t="s">
        <v>163</v>
      </c>
      <c r="E367" s="37"/>
      <c r="F367" s="188" t="s">
        <v>789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163</v>
      </c>
      <c r="AU367" s="18" t="s">
        <v>83</v>
      </c>
    </row>
    <row r="368" spans="1:65" s="12" customFormat="1" ht="22.9" customHeight="1">
      <c r="B368" s="158"/>
      <c r="C368" s="159"/>
      <c r="D368" s="160" t="s">
        <v>72</v>
      </c>
      <c r="E368" s="172" t="s">
        <v>697</v>
      </c>
      <c r="F368" s="172" t="s">
        <v>698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SUM(P369:P377)</f>
        <v>0</v>
      </c>
      <c r="Q368" s="166"/>
      <c r="R368" s="167">
        <f>SUM(R369:R377)</f>
        <v>1.5731999999999999E-3</v>
      </c>
      <c r="S368" s="166"/>
      <c r="T368" s="168">
        <f>SUM(T369:T377)</f>
        <v>0</v>
      </c>
      <c r="AR368" s="169" t="s">
        <v>83</v>
      </c>
      <c r="AT368" s="170" t="s">
        <v>72</v>
      </c>
      <c r="AU368" s="170" t="s">
        <v>81</v>
      </c>
      <c r="AY368" s="169" t="s">
        <v>153</v>
      </c>
      <c r="BK368" s="171">
        <f>SUM(BK369:BK377)</f>
        <v>0</v>
      </c>
    </row>
    <row r="369" spans="1:65" s="2" customFormat="1" ht="24.2" customHeight="1">
      <c r="A369" s="35"/>
      <c r="B369" s="36"/>
      <c r="C369" s="174" t="s">
        <v>715</v>
      </c>
      <c r="D369" s="174" t="s">
        <v>156</v>
      </c>
      <c r="E369" s="175" t="s">
        <v>700</v>
      </c>
      <c r="F369" s="176" t="s">
        <v>701</v>
      </c>
      <c r="G369" s="177" t="s">
        <v>159</v>
      </c>
      <c r="H369" s="178">
        <v>4.1399999999999997</v>
      </c>
      <c r="I369" s="179"/>
      <c r="J369" s="180">
        <f>ROUND(I369*H369,2)</f>
        <v>0</v>
      </c>
      <c r="K369" s="176" t="s">
        <v>160</v>
      </c>
      <c r="L369" s="40"/>
      <c r="M369" s="181" t="s">
        <v>19</v>
      </c>
      <c r="N369" s="182" t="s">
        <v>44</v>
      </c>
      <c r="O369" s="65"/>
      <c r="P369" s="183">
        <f>O369*H369</f>
        <v>0</v>
      </c>
      <c r="Q369" s="183">
        <v>2.0000000000000002E-5</v>
      </c>
      <c r="R369" s="183">
        <f>Q369*H369</f>
        <v>8.2800000000000007E-5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212</v>
      </c>
      <c r="AT369" s="185" t="s">
        <v>156</v>
      </c>
      <c r="AU369" s="185" t="s">
        <v>83</v>
      </c>
      <c r="AY369" s="18" t="s">
        <v>153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81</v>
      </c>
      <c r="BK369" s="186">
        <f>ROUND(I369*H369,2)</f>
        <v>0</v>
      </c>
      <c r="BL369" s="18" t="s">
        <v>212</v>
      </c>
      <c r="BM369" s="185" t="s">
        <v>954</v>
      </c>
    </row>
    <row r="370" spans="1:65" s="2" customFormat="1" ht="11.25">
      <c r="A370" s="35"/>
      <c r="B370" s="36"/>
      <c r="C370" s="37"/>
      <c r="D370" s="187" t="s">
        <v>163</v>
      </c>
      <c r="E370" s="37"/>
      <c r="F370" s="188" t="s">
        <v>703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83</v>
      </c>
    </row>
    <row r="371" spans="1:65" s="13" customFormat="1" ht="11.25">
      <c r="B371" s="192"/>
      <c r="C371" s="193"/>
      <c r="D371" s="194" t="s">
        <v>165</v>
      </c>
      <c r="E371" s="195" t="s">
        <v>19</v>
      </c>
      <c r="F371" s="196" t="s">
        <v>704</v>
      </c>
      <c r="G371" s="193"/>
      <c r="H371" s="197">
        <v>4.1399999999999997</v>
      </c>
      <c r="I371" s="198"/>
      <c r="J371" s="193"/>
      <c r="K371" s="193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165</v>
      </c>
      <c r="AU371" s="203" t="s">
        <v>83</v>
      </c>
      <c r="AV371" s="13" t="s">
        <v>83</v>
      </c>
      <c r="AW371" s="13" t="s">
        <v>34</v>
      </c>
      <c r="AX371" s="13" t="s">
        <v>81</v>
      </c>
      <c r="AY371" s="203" t="s">
        <v>153</v>
      </c>
    </row>
    <row r="372" spans="1:65" s="2" customFormat="1" ht="37.9" customHeight="1">
      <c r="A372" s="35"/>
      <c r="B372" s="36"/>
      <c r="C372" s="174" t="s">
        <v>722</v>
      </c>
      <c r="D372" s="174" t="s">
        <v>156</v>
      </c>
      <c r="E372" s="175" t="s">
        <v>706</v>
      </c>
      <c r="F372" s="176" t="s">
        <v>707</v>
      </c>
      <c r="G372" s="177" t="s">
        <v>159</v>
      </c>
      <c r="H372" s="178">
        <v>4.1399999999999997</v>
      </c>
      <c r="I372" s="179"/>
      <c r="J372" s="180">
        <f>ROUND(I372*H372,2)</f>
        <v>0</v>
      </c>
      <c r="K372" s="176" t="s">
        <v>160</v>
      </c>
      <c r="L372" s="40"/>
      <c r="M372" s="181" t="s">
        <v>19</v>
      </c>
      <c r="N372" s="182" t="s">
        <v>44</v>
      </c>
      <c r="O372" s="65"/>
      <c r="P372" s="183">
        <f>O372*H372</f>
        <v>0</v>
      </c>
      <c r="Q372" s="183">
        <v>6.9999999999999994E-5</v>
      </c>
      <c r="R372" s="183">
        <f>Q372*H372</f>
        <v>2.8979999999999994E-4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212</v>
      </c>
      <c r="AT372" s="185" t="s">
        <v>156</v>
      </c>
      <c r="AU372" s="185" t="s">
        <v>83</v>
      </c>
      <c r="AY372" s="18" t="s">
        <v>153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81</v>
      </c>
      <c r="BK372" s="186">
        <f>ROUND(I372*H372,2)</f>
        <v>0</v>
      </c>
      <c r="BL372" s="18" t="s">
        <v>212</v>
      </c>
      <c r="BM372" s="185" t="s">
        <v>955</v>
      </c>
    </row>
    <row r="373" spans="1:65" s="2" customFormat="1" ht="11.25">
      <c r="A373" s="35"/>
      <c r="B373" s="36"/>
      <c r="C373" s="37"/>
      <c r="D373" s="187" t="s">
        <v>163</v>
      </c>
      <c r="E373" s="37"/>
      <c r="F373" s="188" t="s">
        <v>709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163</v>
      </c>
      <c r="AU373" s="18" t="s">
        <v>83</v>
      </c>
    </row>
    <row r="374" spans="1:65" s="2" customFormat="1" ht="24.2" customHeight="1">
      <c r="A374" s="35"/>
      <c r="B374" s="36"/>
      <c r="C374" s="174" t="s">
        <v>728</v>
      </c>
      <c r="D374" s="174" t="s">
        <v>156</v>
      </c>
      <c r="E374" s="175" t="s">
        <v>711</v>
      </c>
      <c r="F374" s="176" t="s">
        <v>712</v>
      </c>
      <c r="G374" s="177" t="s">
        <v>159</v>
      </c>
      <c r="H374" s="178">
        <v>4.1399999999999997</v>
      </c>
      <c r="I374" s="179"/>
      <c r="J374" s="180">
        <f>ROUND(I374*H374,2)</f>
        <v>0</v>
      </c>
      <c r="K374" s="176" t="s">
        <v>160</v>
      </c>
      <c r="L374" s="40"/>
      <c r="M374" s="181" t="s">
        <v>19</v>
      </c>
      <c r="N374" s="182" t="s">
        <v>44</v>
      </c>
      <c r="O374" s="65"/>
      <c r="P374" s="183">
        <f>O374*H374</f>
        <v>0</v>
      </c>
      <c r="Q374" s="183">
        <v>1.7000000000000001E-4</v>
      </c>
      <c r="R374" s="183">
        <f>Q374*H374</f>
        <v>7.0379999999999998E-4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212</v>
      </c>
      <c r="AT374" s="185" t="s">
        <v>156</v>
      </c>
      <c r="AU374" s="185" t="s">
        <v>83</v>
      </c>
      <c r="AY374" s="18" t="s">
        <v>153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81</v>
      </c>
      <c r="BK374" s="186">
        <f>ROUND(I374*H374,2)</f>
        <v>0</v>
      </c>
      <c r="BL374" s="18" t="s">
        <v>212</v>
      </c>
      <c r="BM374" s="185" t="s">
        <v>956</v>
      </c>
    </row>
    <row r="375" spans="1:65" s="2" customFormat="1" ht="11.25">
      <c r="A375" s="35"/>
      <c r="B375" s="36"/>
      <c r="C375" s="37"/>
      <c r="D375" s="187" t="s">
        <v>163</v>
      </c>
      <c r="E375" s="37"/>
      <c r="F375" s="188" t="s">
        <v>714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83</v>
      </c>
    </row>
    <row r="376" spans="1:65" s="2" customFormat="1" ht="24.2" customHeight="1">
      <c r="A376" s="35"/>
      <c r="B376" s="36"/>
      <c r="C376" s="174" t="s">
        <v>735</v>
      </c>
      <c r="D376" s="174" t="s">
        <v>156</v>
      </c>
      <c r="E376" s="175" t="s">
        <v>716</v>
      </c>
      <c r="F376" s="176" t="s">
        <v>717</v>
      </c>
      <c r="G376" s="177" t="s">
        <v>159</v>
      </c>
      <c r="H376" s="178">
        <v>4.1399999999999997</v>
      </c>
      <c r="I376" s="179"/>
      <c r="J376" s="180">
        <f>ROUND(I376*H376,2)</f>
        <v>0</v>
      </c>
      <c r="K376" s="176" t="s">
        <v>160</v>
      </c>
      <c r="L376" s="40"/>
      <c r="M376" s="181" t="s">
        <v>19</v>
      </c>
      <c r="N376" s="182" t="s">
        <v>44</v>
      </c>
      <c r="O376" s="65"/>
      <c r="P376" s="183">
        <f>O376*H376</f>
        <v>0</v>
      </c>
      <c r="Q376" s="183">
        <v>1.2E-4</v>
      </c>
      <c r="R376" s="183">
        <f>Q376*H376</f>
        <v>4.9679999999999993E-4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212</v>
      </c>
      <c r="AT376" s="185" t="s">
        <v>156</v>
      </c>
      <c r="AU376" s="185" t="s">
        <v>83</v>
      </c>
      <c r="AY376" s="18" t="s">
        <v>153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81</v>
      </c>
      <c r="BK376" s="186">
        <f>ROUND(I376*H376,2)</f>
        <v>0</v>
      </c>
      <c r="BL376" s="18" t="s">
        <v>212</v>
      </c>
      <c r="BM376" s="185" t="s">
        <v>957</v>
      </c>
    </row>
    <row r="377" spans="1:65" s="2" customFormat="1" ht="11.25">
      <c r="A377" s="35"/>
      <c r="B377" s="36"/>
      <c r="C377" s="37"/>
      <c r="D377" s="187" t="s">
        <v>163</v>
      </c>
      <c r="E377" s="37"/>
      <c r="F377" s="188" t="s">
        <v>719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83</v>
      </c>
    </row>
    <row r="378" spans="1:65" s="12" customFormat="1" ht="22.9" customHeight="1">
      <c r="B378" s="158"/>
      <c r="C378" s="159"/>
      <c r="D378" s="160" t="s">
        <v>72</v>
      </c>
      <c r="E378" s="172" t="s">
        <v>720</v>
      </c>
      <c r="F378" s="172" t="s">
        <v>721</v>
      </c>
      <c r="G378" s="159"/>
      <c r="H378" s="159"/>
      <c r="I378" s="162"/>
      <c r="J378" s="173">
        <f>BK378</f>
        <v>0</v>
      </c>
      <c r="K378" s="159"/>
      <c r="L378" s="164"/>
      <c r="M378" s="165"/>
      <c r="N378" s="166"/>
      <c r="O378" s="166"/>
      <c r="P378" s="167">
        <f>SUM(P379:P383)</f>
        <v>0</v>
      </c>
      <c r="Q378" s="166"/>
      <c r="R378" s="167">
        <f>SUM(R379:R383)</f>
        <v>5.9943186000000004E-3</v>
      </c>
      <c r="S378" s="166"/>
      <c r="T378" s="168">
        <f>SUM(T379:T383)</f>
        <v>0</v>
      </c>
      <c r="AR378" s="169" t="s">
        <v>83</v>
      </c>
      <c r="AT378" s="170" t="s">
        <v>72</v>
      </c>
      <c r="AU378" s="170" t="s">
        <v>81</v>
      </c>
      <c r="AY378" s="169" t="s">
        <v>153</v>
      </c>
      <c r="BK378" s="171">
        <f>SUM(BK379:BK383)</f>
        <v>0</v>
      </c>
    </row>
    <row r="379" spans="1:65" s="2" customFormat="1" ht="33" customHeight="1">
      <c r="A379" s="35"/>
      <c r="B379" s="36"/>
      <c r="C379" s="174" t="s">
        <v>958</v>
      </c>
      <c r="D379" s="174" t="s">
        <v>156</v>
      </c>
      <c r="E379" s="175" t="s">
        <v>723</v>
      </c>
      <c r="F379" s="176" t="s">
        <v>724</v>
      </c>
      <c r="G379" s="177" t="s">
        <v>159</v>
      </c>
      <c r="H379" s="178">
        <v>12.609</v>
      </c>
      <c r="I379" s="179"/>
      <c r="J379" s="180">
        <f>ROUND(I379*H379,2)</f>
        <v>0</v>
      </c>
      <c r="K379" s="176" t="s">
        <v>160</v>
      </c>
      <c r="L379" s="40"/>
      <c r="M379" s="181" t="s">
        <v>19</v>
      </c>
      <c r="N379" s="182" t="s">
        <v>44</v>
      </c>
      <c r="O379" s="65"/>
      <c r="P379" s="183">
        <f>O379*H379</f>
        <v>0</v>
      </c>
      <c r="Q379" s="183">
        <v>2.0000000000000001E-4</v>
      </c>
      <c r="R379" s="183">
        <f>Q379*H379</f>
        <v>2.5218000000000003E-3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212</v>
      </c>
      <c r="AT379" s="185" t="s">
        <v>156</v>
      </c>
      <c r="AU379" s="185" t="s">
        <v>83</v>
      </c>
      <c r="AY379" s="18" t="s">
        <v>153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81</v>
      </c>
      <c r="BK379" s="186">
        <f>ROUND(I379*H379,2)</f>
        <v>0</v>
      </c>
      <c r="BL379" s="18" t="s">
        <v>212</v>
      </c>
      <c r="BM379" s="185" t="s">
        <v>959</v>
      </c>
    </row>
    <row r="380" spans="1:65" s="2" customFormat="1" ht="11.25">
      <c r="A380" s="35"/>
      <c r="B380" s="36"/>
      <c r="C380" s="37"/>
      <c r="D380" s="187" t="s">
        <v>163</v>
      </c>
      <c r="E380" s="37"/>
      <c r="F380" s="188" t="s">
        <v>726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83</v>
      </c>
    </row>
    <row r="381" spans="1:65" s="13" customFormat="1" ht="22.5">
      <c r="B381" s="192"/>
      <c r="C381" s="193"/>
      <c r="D381" s="194" t="s">
        <v>165</v>
      </c>
      <c r="E381" s="195" t="s">
        <v>19</v>
      </c>
      <c r="F381" s="196" t="s">
        <v>960</v>
      </c>
      <c r="G381" s="193"/>
      <c r="H381" s="197">
        <v>12.609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165</v>
      </c>
      <c r="AU381" s="203" t="s">
        <v>83</v>
      </c>
      <c r="AV381" s="13" t="s">
        <v>83</v>
      </c>
      <c r="AW381" s="13" t="s">
        <v>34</v>
      </c>
      <c r="AX381" s="13" t="s">
        <v>81</v>
      </c>
      <c r="AY381" s="203" t="s">
        <v>153</v>
      </c>
    </row>
    <row r="382" spans="1:65" s="2" customFormat="1" ht="33" customHeight="1">
      <c r="A382" s="35"/>
      <c r="B382" s="36"/>
      <c r="C382" s="174" t="s">
        <v>961</v>
      </c>
      <c r="D382" s="174" t="s">
        <v>156</v>
      </c>
      <c r="E382" s="175" t="s">
        <v>729</v>
      </c>
      <c r="F382" s="176" t="s">
        <v>730</v>
      </c>
      <c r="G382" s="177" t="s">
        <v>159</v>
      </c>
      <c r="H382" s="178">
        <v>12.609</v>
      </c>
      <c r="I382" s="179"/>
      <c r="J382" s="180">
        <f>ROUND(I382*H382,2)</f>
        <v>0</v>
      </c>
      <c r="K382" s="176" t="s">
        <v>160</v>
      </c>
      <c r="L382" s="40"/>
      <c r="M382" s="181" t="s">
        <v>19</v>
      </c>
      <c r="N382" s="182" t="s">
        <v>44</v>
      </c>
      <c r="O382" s="65"/>
      <c r="P382" s="183">
        <f>O382*H382</f>
        <v>0</v>
      </c>
      <c r="Q382" s="183">
        <v>2.7540000000000003E-4</v>
      </c>
      <c r="R382" s="183">
        <f>Q382*H382</f>
        <v>3.4725186000000002E-3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212</v>
      </c>
      <c r="AT382" s="185" t="s">
        <v>156</v>
      </c>
      <c r="AU382" s="185" t="s">
        <v>83</v>
      </c>
      <c r="AY382" s="18" t="s">
        <v>153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81</v>
      </c>
      <c r="BK382" s="186">
        <f>ROUND(I382*H382,2)</f>
        <v>0</v>
      </c>
      <c r="BL382" s="18" t="s">
        <v>212</v>
      </c>
      <c r="BM382" s="185" t="s">
        <v>962</v>
      </c>
    </row>
    <row r="383" spans="1:65" s="2" customFormat="1" ht="11.25">
      <c r="A383" s="35"/>
      <c r="B383" s="36"/>
      <c r="C383" s="37"/>
      <c r="D383" s="187" t="s">
        <v>163</v>
      </c>
      <c r="E383" s="37"/>
      <c r="F383" s="188" t="s">
        <v>732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163</v>
      </c>
      <c r="AU383" s="18" t="s">
        <v>83</v>
      </c>
    </row>
    <row r="384" spans="1:65" s="12" customFormat="1" ht="25.9" customHeight="1">
      <c r="B384" s="158"/>
      <c r="C384" s="159"/>
      <c r="D384" s="160" t="s">
        <v>72</v>
      </c>
      <c r="E384" s="161" t="s">
        <v>108</v>
      </c>
      <c r="F384" s="161" t="s">
        <v>109</v>
      </c>
      <c r="G384" s="159"/>
      <c r="H384" s="159"/>
      <c r="I384" s="162"/>
      <c r="J384" s="163">
        <f>BK384</f>
        <v>0</v>
      </c>
      <c r="K384" s="159"/>
      <c r="L384" s="164"/>
      <c r="M384" s="165"/>
      <c r="N384" s="166"/>
      <c r="O384" s="166"/>
      <c r="P384" s="167">
        <f>P385</f>
        <v>0</v>
      </c>
      <c r="Q384" s="166"/>
      <c r="R384" s="167">
        <f>R385</f>
        <v>0</v>
      </c>
      <c r="S384" s="166"/>
      <c r="T384" s="168">
        <f>T385</f>
        <v>0</v>
      </c>
      <c r="AR384" s="169" t="s">
        <v>185</v>
      </c>
      <c r="AT384" s="170" t="s">
        <v>72</v>
      </c>
      <c r="AU384" s="170" t="s">
        <v>73</v>
      </c>
      <c r="AY384" s="169" t="s">
        <v>153</v>
      </c>
      <c r="BK384" s="171">
        <f>BK385</f>
        <v>0</v>
      </c>
    </row>
    <row r="385" spans="1:65" s="12" customFormat="1" ht="22.9" customHeight="1">
      <c r="B385" s="158"/>
      <c r="C385" s="159"/>
      <c r="D385" s="160" t="s">
        <v>72</v>
      </c>
      <c r="E385" s="172" t="s">
        <v>733</v>
      </c>
      <c r="F385" s="172" t="s">
        <v>734</v>
      </c>
      <c r="G385" s="159"/>
      <c r="H385" s="159"/>
      <c r="I385" s="162"/>
      <c r="J385" s="173">
        <f>BK385</f>
        <v>0</v>
      </c>
      <c r="K385" s="159"/>
      <c r="L385" s="164"/>
      <c r="M385" s="165"/>
      <c r="N385" s="166"/>
      <c r="O385" s="166"/>
      <c r="P385" s="167">
        <f>SUM(P386:P387)</f>
        <v>0</v>
      </c>
      <c r="Q385" s="166"/>
      <c r="R385" s="167">
        <f>SUM(R386:R387)</f>
        <v>0</v>
      </c>
      <c r="S385" s="166"/>
      <c r="T385" s="168">
        <f>SUM(T386:T387)</f>
        <v>0</v>
      </c>
      <c r="AR385" s="169" t="s">
        <v>185</v>
      </c>
      <c r="AT385" s="170" t="s">
        <v>72</v>
      </c>
      <c r="AU385" s="170" t="s">
        <v>81</v>
      </c>
      <c r="AY385" s="169" t="s">
        <v>153</v>
      </c>
      <c r="BK385" s="171">
        <f>SUM(BK386:BK387)</f>
        <v>0</v>
      </c>
    </row>
    <row r="386" spans="1:65" s="2" customFormat="1" ht="16.5" customHeight="1">
      <c r="A386" s="35"/>
      <c r="B386" s="36"/>
      <c r="C386" s="174" t="s">
        <v>963</v>
      </c>
      <c r="D386" s="174" t="s">
        <v>156</v>
      </c>
      <c r="E386" s="175" t="s">
        <v>736</v>
      </c>
      <c r="F386" s="176" t="s">
        <v>737</v>
      </c>
      <c r="G386" s="177" t="s">
        <v>384</v>
      </c>
      <c r="H386" s="178">
        <v>1</v>
      </c>
      <c r="I386" s="179"/>
      <c r="J386" s="180">
        <f>ROUND(I386*H386,2)</f>
        <v>0</v>
      </c>
      <c r="K386" s="176" t="s">
        <v>160</v>
      </c>
      <c r="L386" s="40"/>
      <c r="M386" s="181" t="s">
        <v>19</v>
      </c>
      <c r="N386" s="182" t="s">
        <v>44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738</v>
      </c>
      <c r="AT386" s="185" t="s">
        <v>156</v>
      </c>
      <c r="AU386" s="185" t="s">
        <v>83</v>
      </c>
      <c r="AY386" s="18" t="s">
        <v>153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81</v>
      </c>
      <c r="BK386" s="186">
        <f>ROUND(I386*H386,2)</f>
        <v>0</v>
      </c>
      <c r="BL386" s="18" t="s">
        <v>738</v>
      </c>
      <c r="BM386" s="185" t="s">
        <v>964</v>
      </c>
    </row>
    <row r="387" spans="1:65" s="2" customFormat="1" ht="11.25">
      <c r="A387" s="35"/>
      <c r="B387" s="36"/>
      <c r="C387" s="37"/>
      <c r="D387" s="187" t="s">
        <v>163</v>
      </c>
      <c r="E387" s="37"/>
      <c r="F387" s="188" t="s">
        <v>740</v>
      </c>
      <c r="G387" s="37"/>
      <c r="H387" s="37"/>
      <c r="I387" s="189"/>
      <c r="J387" s="37"/>
      <c r="K387" s="37"/>
      <c r="L387" s="40"/>
      <c r="M387" s="225"/>
      <c r="N387" s="226"/>
      <c r="O387" s="227"/>
      <c r="P387" s="227"/>
      <c r="Q387" s="227"/>
      <c r="R387" s="227"/>
      <c r="S387" s="227"/>
      <c r="T387" s="228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163</v>
      </c>
      <c r="AU387" s="18" t="s">
        <v>83</v>
      </c>
    </row>
    <row r="388" spans="1:65" s="2" customFormat="1" ht="6.95" customHeight="1">
      <c r="A388" s="35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0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algorithmName="SHA-512" hashValue="q6ZXI3vCFdnEUjzBK5Kt+YU+RgdR1HhuOXBhyLBPnznyXpwWA12i9aVlcyrKcbQtwPbqnL1OpKVupRkB9KXNYg==" saltValue="R7DM73XjXJ3dfWdhn4Wp7fxi2A8Wcdm+C2aOG9N/jkCjfezZfxEIKsLdrAT75Wm3SGEBlRXd5WCVppyzSuvhpw==" spinCount="100000" sheet="1" objects="1" scenarios="1" formatColumns="0" formatRows="0" autoFilter="0"/>
  <autoFilter ref="C99:K387" xr:uid="{00000000-0009-0000-0000-000007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700-000000000000}"/>
    <hyperlink ref="F107" r:id="rId2" xr:uid="{00000000-0004-0000-0700-000001000000}"/>
    <hyperlink ref="F113" r:id="rId3" xr:uid="{00000000-0004-0000-0700-000002000000}"/>
    <hyperlink ref="F115" r:id="rId4" xr:uid="{00000000-0004-0000-0700-000003000000}"/>
    <hyperlink ref="F121" r:id="rId5" xr:uid="{00000000-0004-0000-0700-000004000000}"/>
    <hyperlink ref="F124" r:id="rId6" xr:uid="{00000000-0004-0000-0700-000005000000}"/>
    <hyperlink ref="F126" r:id="rId7" xr:uid="{00000000-0004-0000-0700-000006000000}"/>
    <hyperlink ref="F134" r:id="rId8" xr:uid="{00000000-0004-0000-0700-000007000000}"/>
    <hyperlink ref="F137" r:id="rId9" xr:uid="{00000000-0004-0000-0700-000008000000}"/>
    <hyperlink ref="F143" r:id="rId10" xr:uid="{00000000-0004-0000-0700-000009000000}"/>
    <hyperlink ref="F149" r:id="rId11" xr:uid="{00000000-0004-0000-0700-00000A000000}"/>
    <hyperlink ref="F155" r:id="rId12" xr:uid="{00000000-0004-0000-0700-00000B000000}"/>
    <hyperlink ref="F160" r:id="rId13" xr:uid="{00000000-0004-0000-0700-00000C000000}"/>
    <hyperlink ref="F162" r:id="rId14" xr:uid="{00000000-0004-0000-0700-00000D000000}"/>
    <hyperlink ref="F164" r:id="rId15" xr:uid="{00000000-0004-0000-0700-00000E000000}"/>
    <hyperlink ref="F167" r:id="rId16" xr:uid="{00000000-0004-0000-0700-00000F000000}"/>
    <hyperlink ref="F170" r:id="rId17" xr:uid="{00000000-0004-0000-0700-000010000000}"/>
    <hyperlink ref="F174" r:id="rId18" xr:uid="{00000000-0004-0000-0700-000011000000}"/>
    <hyperlink ref="F180" r:id="rId19" xr:uid="{00000000-0004-0000-0700-000012000000}"/>
    <hyperlink ref="F186" r:id="rId20" xr:uid="{00000000-0004-0000-0700-000013000000}"/>
    <hyperlink ref="F194" r:id="rId21" xr:uid="{00000000-0004-0000-0700-000014000000}"/>
    <hyperlink ref="F197" r:id="rId22" xr:uid="{00000000-0004-0000-0700-000015000000}"/>
    <hyperlink ref="F199" r:id="rId23" xr:uid="{00000000-0004-0000-0700-000016000000}"/>
    <hyperlink ref="F201" r:id="rId24" xr:uid="{00000000-0004-0000-0700-000017000000}"/>
    <hyperlink ref="F204" r:id="rId25" xr:uid="{00000000-0004-0000-0700-000018000000}"/>
    <hyperlink ref="F207" r:id="rId26" xr:uid="{00000000-0004-0000-0700-000019000000}"/>
    <hyperlink ref="F209" r:id="rId27" xr:uid="{00000000-0004-0000-0700-00001A000000}"/>
    <hyperlink ref="F211" r:id="rId28" xr:uid="{00000000-0004-0000-0700-00001B000000}"/>
    <hyperlink ref="F214" r:id="rId29" xr:uid="{00000000-0004-0000-0700-00001C000000}"/>
    <hyperlink ref="F216" r:id="rId30" xr:uid="{00000000-0004-0000-0700-00001D000000}"/>
    <hyperlink ref="F218" r:id="rId31" xr:uid="{00000000-0004-0000-0700-00001E000000}"/>
    <hyperlink ref="F221" r:id="rId32" xr:uid="{00000000-0004-0000-0700-00001F000000}"/>
    <hyperlink ref="F223" r:id="rId33" xr:uid="{00000000-0004-0000-0700-000020000000}"/>
    <hyperlink ref="F225" r:id="rId34" xr:uid="{00000000-0004-0000-0700-000021000000}"/>
    <hyperlink ref="F227" r:id="rId35" xr:uid="{00000000-0004-0000-0700-000022000000}"/>
    <hyperlink ref="F229" r:id="rId36" xr:uid="{00000000-0004-0000-0700-000023000000}"/>
    <hyperlink ref="F231" r:id="rId37" xr:uid="{00000000-0004-0000-0700-000024000000}"/>
    <hyperlink ref="F234" r:id="rId38" xr:uid="{00000000-0004-0000-0700-000025000000}"/>
    <hyperlink ref="F236" r:id="rId39" xr:uid="{00000000-0004-0000-0700-000026000000}"/>
    <hyperlink ref="F239" r:id="rId40" xr:uid="{00000000-0004-0000-0700-000027000000}"/>
    <hyperlink ref="F248" r:id="rId41" xr:uid="{00000000-0004-0000-0700-000028000000}"/>
    <hyperlink ref="F251" r:id="rId42" xr:uid="{00000000-0004-0000-0700-000029000000}"/>
    <hyperlink ref="F253" r:id="rId43" xr:uid="{00000000-0004-0000-0700-00002A000000}"/>
    <hyperlink ref="F262" r:id="rId44" xr:uid="{00000000-0004-0000-0700-00002B000000}"/>
    <hyperlink ref="F265" r:id="rId45" xr:uid="{00000000-0004-0000-0700-00002C000000}"/>
    <hyperlink ref="F269" r:id="rId46" xr:uid="{00000000-0004-0000-0700-00002D000000}"/>
    <hyperlink ref="F273" r:id="rId47" xr:uid="{00000000-0004-0000-0700-00002E000000}"/>
    <hyperlink ref="F279" r:id="rId48" xr:uid="{00000000-0004-0000-0700-00002F000000}"/>
    <hyperlink ref="F283" r:id="rId49" xr:uid="{00000000-0004-0000-0700-000030000000}"/>
    <hyperlink ref="F286" r:id="rId50" xr:uid="{00000000-0004-0000-0700-000031000000}"/>
    <hyperlink ref="F289" r:id="rId51" xr:uid="{00000000-0004-0000-0700-000032000000}"/>
    <hyperlink ref="F293" r:id="rId52" xr:uid="{00000000-0004-0000-0700-000033000000}"/>
    <hyperlink ref="F296" r:id="rId53" xr:uid="{00000000-0004-0000-0700-000034000000}"/>
    <hyperlink ref="F299" r:id="rId54" xr:uid="{00000000-0004-0000-0700-000035000000}"/>
    <hyperlink ref="F302" r:id="rId55" xr:uid="{00000000-0004-0000-0700-000036000000}"/>
    <hyperlink ref="F305" r:id="rId56" xr:uid="{00000000-0004-0000-0700-000037000000}"/>
    <hyperlink ref="F308" r:id="rId57" xr:uid="{00000000-0004-0000-0700-000038000000}"/>
    <hyperlink ref="F312" r:id="rId58" xr:uid="{00000000-0004-0000-0700-000039000000}"/>
    <hyperlink ref="F317" r:id="rId59" xr:uid="{00000000-0004-0000-0700-00003A000000}"/>
    <hyperlink ref="F321" r:id="rId60" xr:uid="{00000000-0004-0000-0700-00003B000000}"/>
    <hyperlink ref="F325" r:id="rId61" xr:uid="{00000000-0004-0000-0700-00003C000000}"/>
    <hyperlink ref="F328" r:id="rId62" xr:uid="{00000000-0004-0000-0700-00003D000000}"/>
    <hyperlink ref="F334" r:id="rId63" xr:uid="{00000000-0004-0000-0700-00003E000000}"/>
    <hyperlink ref="F336" r:id="rId64" xr:uid="{00000000-0004-0000-0700-00003F000000}"/>
    <hyperlink ref="F339" r:id="rId65" xr:uid="{00000000-0004-0000-0700-000040000000}"/>
    <hyperlink ref="F342" r:id="rId66" xr:uid="{00000000-0004-0000-0700-000041000000}"/>
    <hyperlink ref="F346" r:id="rId67" xr:uid="{00000000-0004-0000-0700-000042000000}"/>
    <hyperlink ref="F349" r:id="rId68" xr:uid="{00000000-0004-0000-0700-000043000000}"/>
    <hyperlink ref="F355" r:id="rId69" xr:uid="{00000000-0004-0000-0700-000044000000}"/>
    <hyperlink ref="F357" r:id="rId70" xr:uid="{00000000-0004-0000-0700-000045000000}"/>
    <hyperlink ref="F364" r:id="rId71" xr:uid="{00000000-0004-0000-0700-000046000000}"/>
    <hyperlink ref="F367" r:id="rId72" xr:uid="{00000000-0004-0000-0700-000047000000}"/>
    <hyperlink ref="F370" r:id="rId73" xr:uid="{00000000-0004-0000-0700-000048000000}"/>
    <hyperlink ref="F373" r:id="rId74" xr:uid="{00000000-0004-0000-0700-000049000000}"/>
    <hyperlink ref="F375" r:id="rId75" xr:uid="{00000000-0004-0000-0700-00004A000000}"/>
    <hyperlink ref="F377" r:id="rId76" xr:uid="{00000000-0004-0000-0700-00004B000000}"/>
    <hyperlink ref="F380" r:id="rId77" xr:uid="{00000000-0004-0000-0700-00004C000000}"/>
    <hyperlink ref="F383" r:id="rId78" xr:uid="{00000000-0004-0000-0700-00004D000000}"/>
    <hyperlink ref="F387" r:id="rId79" xr:uid="{00000000-0004-0000-07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104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1007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ROUND((SUM(BE100:BE387)),  2)</f>
        <v>0</v>
      </c>
      <c r="G33" s="35"/>
      <c r="H33" s="35"/>
      <c r="I33" s="119">
        <v>0.21</v>
      </c>
      <c r="J33" s="118">
        <f>ROUND(((SUM(BE100:BE387))*I33),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ROUND((SUM(BF100:BF387)),  2)</f>
        <v>0</v>
      </c>
      <c r="G34" s="35"/>
      <c r="H34" s="35"/>
      <c r="I34" s="119">
        <v>0.12</v>
      </c>
      <c r="J34" s="118">
        <f>ROUND(((SUM(BF100:BF387))*I34),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ROUND((SUM(BG100:BG387)),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ROUND((SUM(BH100:BH387)),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ROUND((SUM(BI100:BI387)),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08 - 5.NP - č. 529 - Koupelna typ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J171</f>
        <v>0</v>
      </c>
      <c r="K64" s="136"/>
      <c r="L64" s="140"/>
    </row>
    <row r="65" spans="2:12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J195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J219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J284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807</v>
      </c>
      <c r="E71" s="144"/>
      <c r="F71" s="144"/>
      <c r="G71" s="144"/>
      <c r="H71" s="144"/>
      <c r="I71" s="144"/>
      <c r="J71" s="145">
        <f>J294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J318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J326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J340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J347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134</v>
      </c>
      <c r="E77" s="144"/>
      <c r="F77" s="144"/>
      <c r="G77" s="144"/>
      <c r="H77" s="144"/>
      <c r="I77" s="144"/>
      <c r="J77" s="145">
        <f>J368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135</v>
      </c>
      <c r="E78" s="144"/>
      <c r="F78" s="144"/>
      <c r="G78" s="144"/>
      <c r="H78" s="144"/>
      <c r="I78" s="144"/>
      <c r="J78" s="145">
        <f>J378</f>
        <v>0</v>
      </c>
      <c r="K78" s="142"/>
      <c r="L78" s="146"/>
    </row>
    <row r="79" spans="2:12" s="9" customFormat="1" ht="24.95" customHeight="1">
      <c r="B79" s="135"/>
      <c r="C79" s="136"/>
      <c r="D79" s="137" t="s">
        <v>136</v>
      </c>
      <c r="E79" s="138"/>
      <c r="F79" s="138"/>
      <c r="G79" s="138"/>
      <c r="H79" s="138"/>
      <c r="I79" s="138"/>
      <c r="J79" s="139">
        <f>J384</f>
        <v>0</v>
      </c>
      <c r="K79" s="136"/>
      <c r="L79" s="140"/>
    </row>
    <row r="80" spans="2:12" s="10" customFormat="1" ht="19.899999999999999" customHeight="1">
      <c r="B80" s="141"/>
      <c r="C80" s="142"/>
      <c r="D80" s="143" t="s">
        <v>137</v>
      </c>
      <c r="E80" s="144"/>
      <c r="F80" s="144"/>
      <c r="G80" s="144"/>
      <c r="H80" s="144"/>
      <c r="I80" s="144"/>
      <c r="J80" s="145">
        <f>J385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138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3" t="str">
        <f>E7</f>
        <v>Rekonstrukce hygienických prostor ISŠT, Benešov, Černoleská 1997</v>
      </c>
      <c r="F90" s="364"/>
      <c r="G90" s="364"/>
      <c r="H90" s="364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112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0" t="str">
        <f>E9</f>
        <v>08 - 5.NP - č. 529 - Koupelna typ B</v>
      </c>
      <c r="F92" s="365"/>
      <c r="G92" s="365"/>
      <c r="H92" s="36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Benešov, Černoleská 1997</v>
      </c>
      <c r="G94" s="37"/>
      <c r="H94" s="37"/>
      <c r="I94" s="30" t="s">
        <v>23</v>
      </c>
      <c r="J94" s="60" t="str">
        <f>IF(J12="","",J12)</f>
        <v>28. 6. 2024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E15</f>
        <v>Integrovaná střední škola technická</v>
      </c>
      <c r="G96" s="37"/>
      <c r="H96" s="37"/>
      <c r="I96" s="30" t="s">
        <v>32</v>
      </c>
      <c r="J96" s="33" t="str">
        <f>E21</f>
        <v>Ing. arch. Ondřej Lovíšek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30</v>
      </c>
      <c r="D97" s="37"/>
      <c r="E97" s="37"/>
      <c r="F97" s="28" t="str">
        <f>IF(E18="","",E18)</f>
        <v>Vyplň údaj</v>
      </c>
      <c r="G97" s="37"/>
      <c r="H97" s="37"/>
      <c r="I97" s="30" t="s">
        <v>35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139</v>
      </c>
      <c r="D99" s="150" t="s">
        <v>58</v>
      </c>
      <c r="E99" s="150" t="s">
        <v>54</v>
      </c>
      <c r="F99" s="150" t="s">
        <v>55</v>
      </c>
      <c r="G99" s="150" t="s">
        <v>140</v>
      </c>
      <c r="H99" s="150" t="s">
        <v>141</v>
      </c>
      <c r="I99" s="150" t="s">
        <v>142</v>
      </c>
      <c r="J99" s="150" t="s">
        <v>116</v>
      </c>
      <c r="K99" s="151" t="s">
        <v>143</v>
      </c>
      <c r="L99" s="152"/>
      <c r="M99" s="69" t="s">
        <v>19</v>
      </c>
      <c r="N99" s="70" t="s">
        <v>43</v>
      </c>
      <c r="O99" s="70" t="s">
        <v>144</v>
      </c>
      <c r="P99" s="70" t="s">
        <v>145</v>
      </c>
      <c r="Q99" s="70" t="s">
        <v>146</v>
      </c>
      <c r="R99" s="70" t="s">
        <v>147</v>
      </c>
      <c r="S99" s="70" t="s">
        <v>148</v>
      </c>
      <c r="T99" s="71" t="s">
        <v>149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150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P101+P171+P384</f>
        <v>0</v>
      </c>
      <c r="Q100" s="73"/>
      <c r="R100" s="155">
        <f>R101+R171+R384</f>
        <v>1.4276264886000001</v>
      </c>
      <c r="S100" s="73"/>
      <c r="T100" s="156">
        <f>T101+T171+T384</f>
        <v>2.4100949999999997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72</v>
      </c>
      <c r="AU100" s="18" t="s">
        <v>117</v>
      </c>
      <c r="BK100" s="157">
        <f>BK101+BK171+BK384</f>
        <v>0</v>
      </c>
    </row>
    <row r="101" spans="1:65" s="12" customFormat="1" ht="25.9" customHeight="1">
      <c r="B101" s="158"/>
      <c r="C101" s="159"/>
      <c r="D101" s="160" t="s">
        <v>72</v>
      </c>
      <c r="E101" s="161" t="s">
        <v>151</v>
      </c>
      <c r="F101" s="161" t="s">
        <v>152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P102+P122+P158</f>
        <v>0</v>
      </c>
      <c r="Q101" s="166"/>
      <c r="R101" s="167">
        <f>R102+R122+R158</f>
        <v>0.40355097000000006</v>
      </c>
      <c r="S101" s="166"/>
      <c r="T101" s="168">
        <f>T102+T122+T158</f>
        <v>2.2675169999999998</v>
      </c>
      <c r="AR101" s="169" t="s">
        <v>81</v>
      </c>
      <c r="AT101" s="170" t="s">
        <v>72</v>
      </c>
      <c r="AU101" s="170" t="s">
        <v>73</v>
      </c>
      <c r="AY101" s="169" t="s">
        <v>153</v>
      </c>
      <c r="BK101" s="171">
        <f>BK102+BK122+BK158</f>
        <v>0</v>
      </c>
    </row>
    <row r="102" spans="1:65" s="12" customFormat="1" ht="22.9" customHeight="1">
      <c r="B102" s="158"/>
      <c r="C102" s="159"/>
      <c r="D102" s="160" t="s">
        <v>72</v>
      </c>
      <c r="E102" s="172" t="s">
        <v>154</v>
      </c>
      <c r="F102" s="172" t="s">
        <v>155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SUM(P103:P121)</f>
        <v>0</v>
      </c>
      <c r="Q102" s="166"/>
      <c r="R102" s="167">
        <f>SUM(R103:R121)</f>
        <v>0.40303176000000007</v>
      </c>
      <c r="S102" s="166"/>
      <c r="T102" s="168">
        <f>SUM(T103:T121)</f>
        <v>0</v>
      </c>
      <c r="AR102" s="169" t="s">
        <v>81</v>
      </c>
      <c r="AT102" s="170" t="s">
        <v>72</v>
      </c>
      <c r="AU102" s="170" t="s">
        <v>81</v>
      </c>
      <c r="AY102" s="169" t="s">
        <v>153</v>
      </c>
      <c r="BK102" s="171">
        <f>SUM(BK103:BK121)</f>
        <v>0</v>
      </c>
    </row>
    <row r="103" spans="1:65" s="2" customFormat="1" ht="21.75" customHeight="1">
      <c r="A103" s="35"/>
      <c r="B103" s="36"/>
      <c r="C103" s="174" t="s">
        <v>81</v>
      </c>
      <c r="D103" s="174" t="s">
        <v>156</v>
      </c>
      <c r="E103" s="175" t="s">
        <v>157</v>
      </c>
      <c r="F103" s="176" t="s">
        <v>158</v>
      </c>
      <c r="G103" s="177" t="s">
        <v>159</v>
      </c>
      <c r="H103" s="178">
        <v>3</v>
      </c>
      <c r="I103" s="179"/>
      <c r="J103" s="180">
        <f>ROUND(I103*H103,2)</f>
        <v>0</v>
      </c>
      <c r="K103" s="176" t="s">
        <v>160</v>
      </c>
      <c r="L103" s="40"/>
      <c r="M103" s="181" t="s">
        <v>19</v>
      </c>
      <c r="N103" s="182" t="s">
        <v>44</v>
      </c>
      <c r="O103" s="65"/>
      <c r="P103" s="183">
        <f>O103*H103</f>
        <v>0</v>
      </c>
      <c r="Q103" s="183">
        <v>5.6000000000000001E-2</v>
      </c>
      <c r="R103" s="183">
        <f>Q103*H103</f>
        <v>0.16800000000000001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161</v>
      </c>
      <c r="AT103" s="185" t="s">
        <v>156</v>
      </c>
      <c r="AU103" s="185" t="s">
        <v>83</v>
      </c>
      <c r="AY103" s="18" t="s">
        <v>153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81</v>
      </c>
      <c r="BK103" s="186">
        <f>ROUND(I103*H103,2)</f>
        <v>0</v>
      </c>
      <c r="BL103" s="18" t="s">
        <v>161</v>
      </c>
      <c r="BM103" s="185" t="s">
        <v>808</v>
      </c>
    </row>
    <row r="104" spans="1:65" s="2" customFormat="1" ht="11.25">
      <c r="A104" s="35"/>
      <c r="B104" s="36"/>
      <c r="C104" s="37"/>
      <c r="D104" s="187" t="s">
        <v>163</v>
      </c>
      <c r="E104" s="37"/>
      <c r="F104" s="188" t="s">
        <v>164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83</v>
      </c>
    </row>
    <row r="105" spans="1:65" s="13" customFormat="1" ht="11.25">
      <c r="B105" s="192"/>
      <c r="C105" s="193"/>
      <c r="D105" s="194" t="s">
        <v>165</v>
      </c>
      <c r="E105" s="195" t="s">
        <v>19</v>
      </c>
      <c r="F105" s="196" t="s">
        <v>166</v>
      </c>
      <c r="G105" s="193"/>
      <c r="H105" s="197">
        <v>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165</v>
      </c>
      <c r="AU105" s="203" t="s">
        <v>83</v>
      </c>
      <c r="AV105" s="13" t="s">
        <v>83</v>
      </c>
      <c r="AW105" s="13" t="s">
        <v>34</v>
      </c>
      <c r="AX105" s="13" t="s">
        <v>81</v>
      </c>
      <c r="AY105" s="203" t="s">
        <v>153</v>
      </c>
    </row>
    <row r="106" spans="1:65" s="2" customFormat="1" ht="24.2" customHeight="1">
      <c r="A106" s="35"/>
      <c r="B106" s="36"/>
      <c r="C106" s="174" t="s">
        <v>83</v>
      </c>
      <c r="D106" s="174" t="s">
        <v>156</v>
      </c>
      <c r="E106" s="175" t="s">
        <v>167</v>
      </c>
      <c r="F106" s="176" t="s">
        <v>168</v>
      </c>
      <c r="G106" s="177" t="s">
        <v>159</v>
      </c>
      <c r="H106" s="178">
        <v>3.3769999999999998</v>
      </c>
      <c r="I106" s="179"/>
      <c r="J106" s="180">
        <f>ROUND(I106*H106,2)</f>
        <v>0</v>
      </c>
      <c r="K106" s="176" t="s">
        <v>160</v>
      </c>
      <c r="L106" s="40"/>
      <c r="M106" s="181" t="s">
        <v>19</v>
      </c>
      <c r="N106" s="182" t="s">
        <v>44</v>
      </c>
      <c r="O106" s="65"/>
      <c r="P106" s="183">
        <f>O106*H106</f>
        <v>0</v>
      </c>
      <c r="Q106" s="183">
        <v>2.5999999999999998E-4</v>
      </c>
      <c r="R106" s="183">
        <f>Q106*H106</f>
        <v>8.7801999999999986E-4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161</v>
      </c>
      <c r="AT106" s="185" t="s">
        <v>156</v>
      </c>
      <c r="AU106" s="185" t="s">
        <v>83</v>
      </c>
      <c r="AY106" s="18" t="s">
        <v>153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81</v>
      </c>
      <c r="BK106" s="186">
        <f>ROUND(I106*H106,2)</f>
        <v>0</v>
      </c>
      <c r="BL106" s="18" t="s">
        <v>161</v>
      </c>
      <c r="BM106" s="185" t="s">
        <v>809</v>
      </c>
    </row>
    <row r="107" spans="1:65" s="2" customFormat="1" ht="11.25">
      <c r="A107" s="35"/>
      <c r="B107" s="36"/>
      <c r="C107" s="37"/>
      <c r="D107" s="187" t="s">
        <v>163</v>
      </c>
      <c r="E107" s="37"/>
      <c r="F107" s="188" t="s">
        <v>170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83</v>
      </c>
    </row>
    <row r="108" spans="1:65" s="13" customFormat="1" ht="11.25">
      <c r="B108" s="192"/>
      <c r="C108" s="193"/>
      <c r="D108" s="194" t="s">
        <v>165</v>
      </c>
      <c r="E108" s="195" t="s">
        <v>19</v>
      </c>
      <c r="F108" s="196" t="s">
        <v>810</v>
      </c>
      <c r="G108" s="193"/>
      <c r="H108" s="197">
        <v>1.1639999999999999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165</v>
      </c>
      <c r="AU108" s="203" t="s">
        <v>83</v>
      </c>
      <c r="AV108" s="13" t="s">
        <v>83</v>
      </c>
      <c r="AW108" s="13" t="s">
        <v>34</v>
      </c>
      <c r="AX108" s="13" t="s">
        <v>73</v>
      </c>
      <c r="AY108" s="203" t="s">
        <v>153</v>
      </c>
    </row>
    <row r="109" spans="1:65" s="13" customFormat="1" ht="11.25">
      <c r="B109" s="192"/>
      <c r="C109" s="193"/>
      <c r="D109" s="194" t="s">
        <v>165</v>
      </c>
      <c r="E109" s="195" t="s">
        <v>19</v>
      </c>
      <c r="F109" s="196" t="s">
        <v>811</v>
      </c>
      <c r="G109" s="193"/>
      <c r="H109" s="197">
        <v>1.278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165</v>
      </c>
      <c r="AU109" s="203" t="s">
        <v>83</v>
      </c>
      <c r="AV109" s="13" t="s">
        <v>83</v>
      </c>
      <c r="AW109" s="13" t="s">
        <v>34</v>
      </c>
      <c r="AX109" s="13" t="s">
        <v>73</v>
      </c>
      <c r="AY109" s="203" t="s">
        <v>153</v>
      </c>
    </row>
    <row r="110" spans="1:65" s="13" customFormat="1" ht="11.25">
      <c r="B110" s="192"/>
      <c r="C110" s="193"/>
      <c r="D110" s="194" t="s">
        <v>165</v>
      </c>
      <c r="E110" s="195" t="s">
        <v>19</v>
      </c>
      <c r="F110" s="196" t="s">
        <v>812</v>
      </c>
      <c r="G110" s="193"/>
      <c r="H110" s="197">
        <v>0.93500000000000005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165</v>
      </c>
      <c r="AU110" s="203" t="s">
        <v>83</v>
      </c>
      <c r="AV110" s="13" t="s">
        <v>83</v>
      </c>
      <c r="AW110" s="13" t="s">
        <v>34</v>
      </c>
      <c r="AX110" s="13" t="s">
        <v>73</v>
      </c>
      <c r="AY110" s="203" t="s">
        <v>153</v>
      </c>
    </row>
    <row r="111" spans="1:65" s="14" customFormat="1" ht="11.25">
      <c r="B111" s="204"/>
      <c r="C111" s="205"/>
      <c r="D111" s="194" t="s">
        <v>165</v>
      </c>
      <c r="E111" s="206" t="s">
        <v>19</v>
      </c>
      <c r="F111" s="207" t="s">
        <v>184</v>
      </c>
      <c r="G111" s="205"/>
      <c r="H111" s="208">
        <v>3.3769999999999998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83</v>
      </c>
      <c r="AV111" s="14" t="s">
        <v>161</v>
      </c>
      <c r="AW111" s="14" t="s">
        <v>34</v>
      </c>
      <c r="AX111" s="14" t="s">
        <v>81</v>
      </c>
      <c r="AY111" s="214" t="s">
        <v>153</v>
      </c>
    </row>
    <row r="112" spans="1:65" s="2" customFormat="1" ht="49.15" customHeight="1">
      <c r="A112" s="35"/>
      <c r="B112" s="36"/>
      <c r="C112" s="174" t="s">
        <v>172</v>
      </c>
      <c r="D112" s="174" t="s">
        <v>156</v>
      </c>
      <c r="E112" s="175" t="s">
        <v>173</v>
      </c>
      <c r="F112" s="176" t="s">
        <v>174</v>
      </c>
      <c r="G112" s="177" t="s">
        <v>159</v>
      </c>
      <c r="H112" s="178">
        <v>3.3769999999999998</v>
      </c>
      <c r="I112" s="179"/>
      <c r="J112" s="180">
        <f>ROUND(I112*H112,2)</f>
        <v>0</v>
      </c>
      <c r="K112" s="176" t="s">
        <v>160</v>
      </c>
      <c r="L112" s="40"/>
      <c r="M112" s="181" t="s">
        <v>19</v>
      </c>
      <c r="N112" s="182" t="s">
        <v>44</v>
      </c>
      <c r="O112" s="65"/>
      <c r="P112" s="183">
        <f>O112*H112</f>
        <v>0</v>
      </c>
      <c r="Q112" s="183">
        <v>1.8380000000000001E-2</v>
      </c>
      <c r="R112" s="183">
        <f>Q112*H112</f>
        <v>6.2069260000000001E-2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156</v>
      </c>
      <c r="AU112" s="185" t="s">
        <v>83</v>
      </c>
      <c r="AY112" s="18" t="s">
        <v>153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81</v>
      </c>
      <c r="BK112" s="186">
        <f>ROUND(I112*H112,2)</f>
        <v>0</v>
      </c>
      <c r="BL112" s="18" t="s">
        <v>161</v>
      </c>
      <c r="BM112" s="185" t="s">
        <v>813</v>
      </c>
    </row>
    <row r="113" spans="1:65" s="2" customFormat="1" ht="11.25">
      <c r="A113" s="35"/>
      <c r="B113" s="36"/>
      <c r="C113" s="37"/>
      <c r="D113" s="187" t="s">
        <v>163</v>
      </c>
      <c r="E113" s="37"/>
      <c r="F113" s="188" t="s">
        <v>176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83</v>
      </c>
    </row>
    <row r="114" spans="1:65" s="2" customFormat="1" ht="24.2" customHeight="1">
      <c r="A114" s="35"/>
      <c r="B114" s="36"/>
      <c r="C114" s="174" t="s">
        <v>161</v>
      </c>
      <c r="D114" s="174" t="s">
        <v>156</v>
      </c>
      <c r="E114" s="175" t="s">
        <v>177</v>
      </c>
      <c r="F114" s="176" t="s">
        <v>178</v>
      </c>
      <c r="G114" s="177" t="s">
        <v>159</v>
      </c>
      <c r="H114" s="178">
        <v>9.2319999999999993</v>
      </c>
      <c r="I114" s="179"/>
      <c r="J114" s="180">
        <f>ROUND(I114*H114,2)</f>
        <v>0</v>
      </c>
      <c r="K114" s="176" t="s">
        <v>160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2.5999999999999998E-4</v>
      </c>
      <c r="R114" s="183">
        <f>Q114*H114</f>
        <v>2.4003199999999996E-3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161</v>
      </c>
      <c r="AT114" s="185" t="s">
        <v>156</v>
      </c>
      <c r="AU114" s="185" t="s">
        <v>83</v>
      </c>
      <c r="AY114" s="18" t="s">
        <v>153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161</v>
      </c>
      <c r="BM114" s="185" t="s">
        <v>814</v>
      </c>
    </row>
    <row r="115" spans="1:65" s="2" customFormat="1" ht="11.25">
      <c r="A115" s="35"/>
      <c r="B115" s="36"/>
      <c r="C115" s="37"/>
      <c r="D115" s="187" t="s">
        <v>163</v>
      </c>
      <c r="E115" s="37"/>
      <c r="F115" s="188" t="s">
        <v>180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13" customFormat="1" ht="11.25">
      <c r="B116" s="192"/>
      <c r="C116" s="193"/>
      <c r="D116" s="194" t="s">
        <v>165</v>
      </c>
      <c r="E116" s="195" t="s">
        <v>19</v>
      </c>
      <c r="F116" s="196" t="s">
        <v>815</v>
      </c>
      <c r="G116" s="193"/>
      <c r="H116" s="197">
        <v>3.0910000000000002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165</v>
      </c>
      <c r="AU116" s="203" t="s">
        <v>83</v>
      </c>
      <c r="AV116" s="13" t="s">
        <v>83</v>
      </c>
      <c r="AW116" s="13" t="s">
        <v>34</v>
      </c>
      <c r="AX116" s="13" t="s">
        <v>73</v>
      </c>
      <c r="AY116" s="203" t="s">
        <v>153</v>
      </c>
    </row>
    <row r="117" spans="1:65" s="13" customFormat="1" ht="11.25">
      <c r="B117" s="192"/>
      <c r="C117" s="193"/>
      <c r="D117" s="194" t="s">
        <v>165</v>
      </c>
      <c r="E117" s="195" t="s">
        <v>19</v>
      </c>
      <c r="F117" s="196" t="s">
        <v>816</v>
      </c>
      <c r="G117" s="193"/>
      <c r="H117" s="197">
        <v>2.5059999999999998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165</v>
      </c>
      <c r="AU117" s="203" t="s">
        <v>83</v>
      </c>
      <c r="AV117" s="13" t="s">
        <v>83</v>
      </c>
      <c r="AW117" s="13" t="s">
        <v>34</v>
      </c>
      <c r="AX117" s="13" t="s">
        <v>73</v>
      </c>
      <c r="AY117" s="203" t="s">
        <v>153</v>
      </c>
    </row>
    <row r="118" spans="1:65" s="13" customFormat="1" ht="11.25">
      <c r="B118" s="192"/>
      <c r="C118" s="193"/>
      <c r="D118" s="194" t="s">
        <v>165</v>
      </c>
      <c r="E118" s="195" t="s">
        <v>19</v>
      </c>
      <c r="F118" s="196" t="s">
        <v>817</v>
      </c>
      <c r="G118" s="193"/>
      <c r="H118" s="197">
        <v>3.6349999999999998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165</v>
      </c>
      <c r="AU118" s="203" t="s">
        <v>83</v>
      </c>
      <c r="AV118" s="13" t="s">
        <v>83</v>
      </c>
      <c r="AW118" s="13" t="s">
        <v>34</v>
      </c>
      <c r="AX118" s="13" t="s">
        <v>73</v>
      </c>
      <c r="AY118" s="203" t="s">
        <v>153</v>
      </c>
    </row>
    <row r="119" spans="1:65" s="14" customFormat="1" ht="11.25">
      <c r="B119" s="204"/>
      <c r="C119" s="205"/>
      <c r="D119" s="194" t="s">
        <v>165</v>
      </c>
      <c r="E119" s="206" t="s">
        <v>19</v>
      </c>
      <c r="F119" s="207" t="s">
        <v>184</v>
      </c>
      <c r="G119" s="205"/>
      <c r="H119" s="208">
        <v>9.2319999999999993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83</v>
      </c>
      <c r="AV119" s="14" t="s">
        <v>161</v>
      </c>
      <c r="AW119" s="14" t="s">
        <v>34</v>
      </c>
      <c r="AX119" s="14" t="s">
        <v>81</v>
      </c>
      <c r="AY119" s="214" t="s">
        <v>153</v>
      </c>
    </row>
    <row r="120" spans="1:65" s="2" customFormat="1" ht="44.25" customHeight="1">
      <c r="A120" s="35"/>
      <c r="B120" s="36"/>
      <c r="C120" s="174" t="s">
        <v>185</v>
      </c>
      <c r="D120" s="174" t="s">
        <v>156</v>
      </c>
      <c r="E120" s="175" t="s">
        <v>186</v>
      </c>
      <c r="F120" s="176" t="s">
        <v>187</v>
      </c>
      <c r="G120" s="177" t="s">
        <v>159</v>
      </c>
      <c r="H120" s="178">
        <v>9.2319999999999993</v>
      </c>
      <c r="I120" s="179"/>
      <c r="J120" s="180">
        <f>ROUND(I120*H120,2)</f>
        <v>0</v>
      </c>
      <c r="K120" s="176" t="s">
        <v>160</v>
      </c>
      <c r="L120" s="40"/>
      <c r="M120" s="181" t="s">
        <v>19</v>
      </c>
      <c r="N120" s="182" t="s">
        <v>44</v>
      </c>
      <c r="O120" s="65"/>
      <c r="P120" s="183">
        <f>O120*H120</f>
        <v>0</v>
      </c>
      <c r="Q120" s="183">
        <v>1.8380000000000001E-2</v>
      </c>
      <c r="R120" s="183">
        <f>Q120*H120</f>
        <v>0.16968416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161</v>
      </c>
      <c r="AT120" s="185" t="s">
        <v>156</v>
      </c>
      <c r="AU120" s="185" t="s">
        <v>83</v>
      </c>
      <c r="AY120" s="18" t="s">
        <v>153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81</v>
      </c>
      <c r="BK120" s="186">
        <f>ROUND(I120*H120,2)</f>
        <v>0</v>
      </c>
      <c r="BL120" s="18" t="s">
        <v>161</v>
      </c>
      <c r="BM120" s="185" t="s">
        <v>818</v>
      </c>
    </row>
    <row r="121" spans="1:65" s="2" customFormat="1" ht="11.25">
      <c r="A121" s="35"/>
      <c r="B121" s="36"/>
      <c r="C121" s="37"/>
      <c r="D121" s="187" t="s">
        <v>163</v>
      </c>
      <c r="E121" s="37"/>
      <c r="F121" s="188" t="s">
        <v>189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163</v>
      </c>
      <c r="AU121" s="18" t="s">
        <v>83</v>
      </c>
    </row>
    <row r="122" spans="1:65" s="12" customFormat="1" ht="22.9" customHeight="1">
      <c r="B122" s="158"/>
      <c r="C122" s="159"/>
      <c r="D122" s="160" t="s">
        <v>72</v>
      </c>
      <c r="E122" s="172" t="s">
        <v>190</v>
      </c>
      <c r="F122" s="172" t="s">
        <v>191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SUM(P123:P157)</f>
        <v>0</v>
      </c>
      <c r="Q122" s="166"/>
      <c r="R122" s="167">
        <f>SUM(R123:R157)</f>
        <v>5.1920999999999998E-4</v>
      </c>
      <c r="S122" s="166"/>
      <c r="T122" s="168">
        <f>SUM(T123:T157)</f>
        <v>2.2675169999999998</v>
      </c>
      <c r="AR122" s="169" t="s">
        <v>81</v>
      </c>
      <c r="AT122" s="170" t="s">
        <v>72</v>
      </c>
      <c r="AU122" s="170" t="s">
        <v>81</v>
      </c>
      <c r="AY122" s="169" t="s">
        <v>153</v>
      </c>
      <c r="BK122" s="171">
        <f>SUM(BK123:BK157)</f>
        <v>0</v>
      </c>
    </row>
    <row r="123" spans="1:65" s="2" customFormat="1" ht="37.9" customHeight="1">
      <c r="A123" s="35"/>
      <c r="B123" s="36"/>
      <c r="C123" s="174" t="s">
        <v>154</v>
      </c>
      <c r="D123" s="174" t="s">
        <v>156</v>
      </c>
      <c r="E123" s="175" t="s">
        <v>192</v>
      </c>
      <c r="F123" s="176" t="s">
        <v>193</v>
      </c>
      <c r="G123" s="177" t="s">
        <v>159</v>
      </c>
      <c r="H123" s="178">
        <v>3.9169999999999998</v>
      </c>
      <c r="I123" s="179"/>
      <c r="J123" s="180">
        <f>ROUND(I123*H123,2)</f>
        <v>0</v>
      </c>
      <c r="K123" s="176" t="s">
        <v>160</v>
      </c>
      <c r="L123" s="40"/>
      <c r="M123" s="181" t="s">
        <v>19</v>
      </c>
      <c r="N123" s="182" t="s">
        <v>44</v>
      </c>
      <c r="O123" s="65"/>
      <c r="P123" s="183">
        <f>O123*H123</f>
        <v>0</v>
      </c>
      <c r="Q123" s="183">
        <v>1.2999999999999999E-4</v>
      </c>
      <c r="R123" s="183">
        <f>Q123*H123</f>
        <v>5.0920999999999996E-4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161</v>
      </c>
      <c r="AT123" s="185" t="s">
        <v>156</v>
      </c>
      <c r="AU123" s="185" t="s">
        <v>83</v>
      </c>
      <c r="AY123" s="18" t="s">
        <v>153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161</v>
      </c>
      <c r="BM123" s="185" t="s">
        <v>819</v>
      </c>
    </row>
    <row r="124" spans="1:65" s="2" customFormat="1" ht="11.25">
      <c r="A124" s="35"/>
      <c r="B124" s="36"/>
      <c r="C124" s="37"/>
      <c r="D124" s="187" t="s">
        <v>163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83</v>
      </c>
    </row>
    <row r="125" spans="1:65" s="2" customFormat="1" ht="44.25" customHeight="1">
      <c r="A125" s="35"/>
      <c r="B125" s="36"/>
      <c r="C125" s="174" t="s">
        <v>196</v>
      </c>
      <c r="D125" s="174" t="s">
        <v>156</v>
      </c>
      <c r="E125" s="175" t="s">
        <v>197</v>
      </c>
      <c r="F125" s="176" t="s">
        <v>198</v>
      </c>
      <c r="G125" s="177" t="s">
        <v>159</v>
      </c>
      <c r="H125" s="178">
        <v>3.9169999999999998</v>
      </c>
      <c r="I125" s="179"/>
      <c r="J125" s="180">
        <f>ROUND(I125*H125,2)</f>
        <v>0</v>
      </c>
      <c r="K125" s="176" t="s">
        <v>160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5.7000000000000002E-2</v>
      </c>
      <c r="T125" s="184">
        <f>S125*H125</f>
        <v>0.223269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161</v>
      </c>
      <c r="AT125" s="185" t="s">
        <v>156</v>
      </c>
      <c r="AU125" s="185" t="s">
        <v>83</v>
      </c>
      <c r="AY125" s="18" t="s">
        <v>153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161</v>
      </c>
      <c r="BM125" s="185" t="s">
        <v>820</v>
      </c>
    </row>
    <row r="126" spans="1:65" s="2" customFormat="1" ht="11.25">
      <c r="A126" s="35"/>
      <c r="B126" s="36"/>
      <c r="C126" s="37"/>
      <c r="D126" s="187" t="s">
        <v>163</v>
      </c>
      <c r="E126" s="37"/>
      <c r="F126" s="188" t="s">
        <v>200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83</v>
      </c>
    </row>
    <row r="127" spans="1:65" s="13" customFormat="1" ht="11.25">
      <c r="B127" s="192"/>
      <c r="C127" s="193"/>
      <c r="D127" s="194" t="s">
        <v>165</v>
      </c>
      <c r="E127" s="195" t="s">
        <v>19</v>
      </c>
      <c r="F127" s="196" t="s">
        <v>810</v>
      </c>
      <c r="G127" s="193"/>
      <c r="H127" s="197">
        <v>1.1639999999999999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165</v>
      </c>
      <c r="AU127" s="203" t="s">
        <v>83</v>
      </c>
      <c r="AV127" s="13" t="s">
        <v>83</v>
      </c>
      <c r="AW127" s="13" t="s">
        <v>34</v>
      </c>
      <c r="AX127" s="13" t="s">
        <v>73</v>
      </c>
      <c r="AY127" s="203" t="s">
        <v>153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821</v>
      </c>
      <c r="G128" s="193"/>
      <c r="H128" s="197">
        <v>1.8180000000000001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73</v>
      </c>
      <c r="AY128" s="203" t="s">
        <v>153</v>
      </c>
    </row>
    <row r="129" spans="1:65" s="13" customFormat="1" ht="11.25">
      <c r="B129" s="192"/>
      <c r="C129" s="193"/>
      <c r="D129" s="194" t="s">
        <v>165</v>
      </c>
      <c r="E129" s="195" t="s">
        <v>19</v>
      </c>
      <c r="F129" s="196" t="s">
        <v>812</v>
      </c>
      <c r="G129" s="193"/>
      <c r="H129" s="197">
        <v>0.93500000000000005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165</v>
      </c>
      <c r="AU129" s="203" t="s">
        <v>83</v>
      </c>
      <c r="AV129" s="13" t="s">
        <v>83</v>
      </c>
      <c r="AW129" s="13" t="s">
        <v>34</v>
      </c>
      <c r="AX129" s="13" t="s">
        <v>73</v>
      </c>
      <c r="AY129" s="203" t="s">
        <v>153</v>
      </c>
    </row>
    <row r="130" spans="1:65" s="14" customFormat="1" ht="11.25">
      <c r="B130" s="204"/>
      <c r="C130" s="205"/>
      <c r="D130" s="194" t="s">
        <v>165</v>
      </c>
      <c r="E130" s="206" t="s">
        <v>19</v>
      </c>
      <c r="F130" s="207" t="s">
        <v>184</v>
      </c>
      <c r="G130" s="205"/>
      <c r="H130" s="208">
        <v>3.9170000000000003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83</v>
      </c>
      <c r="AV130" s="14" t="s">
        <v>161</v>
      </c>
      <c r="AW130" s="14" t="s">
        <v>34</v>
      </c>
      <c r="AX130" s="14" t="s">
        <v>81</v>
      </c>
      <c r="AY130" s="214" t="s">
        <v>153</v>
      </c>
    </row>
    <row r="131" spans="1:65" s="2" customFormat="1" ht="24.2" customHeight="1">
      <c r="A131" s="35"/>
      <c r="B131" s="36"/>
      <c r="C131" s="174" t="s">
        <v>202</v>
      </c>
      <c r="D131" s="174" t="s">
        <v>156</v>
      </c>
      <c r="E131" s="175" t="s">
        <v>203</v>
      </c>
      <c r="F131" s="176" t="s">
        <v>204</v>
      </c>
      <c r="G131" s="177" t="s">
        <v>205</v>
      </c>
      <c r="H131" s="178">
        <v>18</v>
      </c>
      <c r="I131" s="179"/>
      <c r="J131" s="180">
        <f>ROUND(I131*H131,2)</f>
        <v>0</v>
      </c>
      <c r="K131" s="176" t="s">
        <v>206</v>
      </c>
      <c r="L131" s="40"/>
      <c r="M131" s="181" t="s">
        <v>19</v>
      </c>
      <c r="N131" s="182" t="s">
        <v>44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6.4999999999999997E-3</v>
      </c>
      <c r="T131" s="184">
        <f>S131*H131</f>
        <v>0.11699999999999999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161</v>
      </c>
      <c r="AT131" s="185" t="s">
        <v>156</v>
      </c>
      <c r="AU131" s="185" t="s">
        <v>83</v>
      </c>
      <c r="AY131" s="18" t="s">
        <v>153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81</v>
      </c>
      <c r="BK131" s="186">
        <f>ROUND(I131*H131,2)</f>
        <v>0</v>
      </c>
      <c r="BL131" s="18" t="s">
        <v>161</v>
      </c>
      <c r="BM131" s="185" t="s">
        <v>822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823</v>
      </c>
      <c r="G132" s="193"/>
      <c r="H132" s="197">
        <v>18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81</v>
      </c>
      <c r="AY132" s="203" t="s">
        <v>153</v>
      </c>
    </row>
    <row r="133" spans="1:65" s="2" customFormat="1" ht="55.5" customHeight="1">
      <c r="A133" s="35"/>
      <c r="B133" s="36"/>
      <c r="C133" s="174" t="s">
        <v>190</v>
      </c>
      <c r="D133" s="174" t="s">
        <v>156</v>
      </c>
      <c r="E133" s="175" t="s">
        <v>209</v>
      </c>
      <c r="F133" s="176" t="s">
        <v>210</v>
      </c>
      <c r="G133" s="177" t="s">
        <v>211</v>
      </c>
      <c r="H133" s="178">
        <v>2</v>
      </c>
      <c r="I133" s="179"/>
      <c r="J133" s="180">
        <f>ROUND(I133*H133,2)</f>
        <v>0</v>
      </c>
      <c r="K133" s="176" t="s">
        <v>160</v>
      </c>
      <c r="L133" s="40"/>
      <c r="M133" s="181" t="s">
        <v>19</v>
      </c>
      <c r="N133" s="182" t="s">
        <v>44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2.5000000000000001E-2</v>
      </c>
      <c r="T133" s="184">
        <f>S133*H133</f>
        <v>0.05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212</v>
      </c>
      <c r="AT133" s="185" t="s">
        <v>156</v>
      </c>
      <c r="AU133" s="185" t="s">
        <v>83</v>
      </c>
      <c r="AY133" s="18" t="s">
        <v>153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81</v>
      </c>
      <c r="BK133" s="186">
        <f>ROUND(I133*H133,2)</f>
        <v>0</v>
      </c>
      <c r="BL133" s="18" t="s">
        <v>212</v>
      </c>
      <c r="BM133" s="185" t="s">
        <v>824</v>
      </c>
    </row>
    <row r="134" spans="1:65" s="2" customFormat="1" ht="11.25">
      <c r="A134" s="35"/>
      <c r="B134" s="36"/>
      <c r="C134" s="37"/>
      <c r="D134" s="187" t="s">
        <v>163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83</v>
      </c>
    </row>
    <row r="135" spans="1:65" s="13" customFormat="1" ht="11.25">
      <c r="B135" s="192"/>
      <c r="C135" s="193"/>
      <c r="D135" s="194" t="s">
        <v>165</v>
      </c>
      <c r="E135" s="195" t="s">
        <v>19</v>
      </c>
      <c r="F135" s="196" t="s">
        <v>825</v>
      </c>
      <c r="G135" s="193"/>
      <c r="H135" s="197">
        <v>2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165</v>
      </c>
      <c r="AU135" s="203" t="s">
        <v>83</v>
      </c>
      <c r="AV135" s="13" t="s">
        <v>83</v>
      </c>
      <c r="AW135" s="13" t="s">
        <v>34</v>
      </c>
      <c r="AX135" s="13" t="s">
        <v>81</v>
      </c>
      <c r="AY135" s="203" t="s">
        <v>153</v>
      </c>
    </row>
    <row r="136" spans="1:65" s="2" customFormat="1" ht="37.9" customHeight="1">
      <c r="A136" s="35"/>
      <c r="B136" s="36"/>
      <c r="C136" s="174" t="s">
        <v>216</v>
      </c>
      <c r="D136" s="174" t="s">
        <v>156</v>
      </c>
      <c r="E136" s="175" t="s">
        <v>217</v>
      </c>
      <c r="F136" s="176" t="s">
        <v>218</v>
      </c>
      <c r="G136" s="177" t="s">
        <v>159</v>
      </c>
      <c r="H136" s="178">
        <v>17.841999999999999</v>
      </c>
      <c r="I136" s="179"/>
      <c r="J136" s="180">
        <f>ROUND(I136*H136,2)</f>
        <v>0</v>
      </c>
      <c r="K136" s="176" t="s">
        <v>160</v>
      </c>
      <c r="L136" s="40"/>
      <c r="M136" s="181" t="s">
        <v>19</v>
      </c>
      <c r="N136" s="182" t="s">
        <v>44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6.8000000000000005E-2</v>
      </c>
      <c r="T136" s="184">
        <f>S136*H136</f>
        <v>1.2132560000000001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161</v>
      </c>
      <c r="AT136" s="185" t="s">
        <v>156</v>
      </c>
      <c r="AU136" s="185" t="s">
        <v>83</v>
      </c>
      <c r="AY136" s="18" t="s">
        <v>153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81</v>
      </c>
      <c r="BK136" s="186">
        <f>ROUND(I136*H136,2)</f>
        <v>0</v>
      </c>
      <c r="BL136" s="18" t="s">
        <v>161</v>
      </c>
      <c r="BM136" s="185" t="s">
        <v>826</v>
      </c>
    </row>
    <row r="137" spans="1:65" s="2" customFormat="1" ht="11.25">
      <c r="A137" s="35"/>
      <c r="B137" s="36"/>
      <c r="C137" s="37"/>
      <c r="D137" s="187" t="s">
        <v>163</v>
      </c>
      <c r="E137" s="37"/>
      <c r="F137" s="188" t="s">
        <v>220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163</v>
      </c>
      <c r="AU137" s="18" t="s">
        <v>83</v>
      </c>
    </row>
    <row r="138" spans="1:65" s="13" customFormat="1" ht="11.25">
      <c r="B138" s="192"/>
      <c r="C138" s="193"/>
      <c r="D138" s="194" t="s">
        <v>165</v>
      </c>
      <c r="E138" s="195" t="s">
        <v>19</v>
      </c>
      <c r="F138" s="196" t="s">
        <v>827</v>
      </c>
      <c r="G138" s="193"/>
      <c r="H138" s="197">
        <v>4.6820000000000004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165</v>
      </c>
      <c r="AU138" s="203" t="s">
        <v>83</v>
      </c>
      <c r="AV138" s="13" t="s">
        <v>83</v>
      </c>
      <c r="AW138" s="13" t="s">
        <v>34</v>
      </c>
      <c r="AX138" s="13" t="s">
        <v>73</v>
      </c>
      <c r="AY138" s="203" t="s">
        <v>153</v>
      </c>
    </row>
    <row r="139" spans="1:65" s="13" customFormat="1" ht="11.25">
      <c r="B139" s="192"/>
      <c r="C139" s="193"/>
      <c r="D139" s="194" t="s">
        <v>165</v>
      </c>
      <c r="E139" s="195" t="s">
        <v>19</v>
      </c>
      <c r="F139" s="196" t="s">
        <v>828</v>
      </c>
      <c r="G139" s="193"/>
      <c r="H139" s="197">
        <v>8.08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165</v>
      </c>
      <c r="AU139" s="203" t="s">
        <v>83</v>
      </c>
      <c r="AV139" s="13" t="s">
        <v>83</v>
      </c>
      <c r="AW139" s="13" t="s">
        <v>34</v>
      </c>
      <c r="AX139" s="13" t="s">
        <v>73</v>
      </c>
      <c r="AY139" s="203" t="s">
        <v>153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829</v>
      </c>
      <c r="G140" s="193"/>
      <c r="H140" s="197">
        <v>5.08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4" customFormat="1" ht="11.25">
      <c r="B141" s="204"/>
      <c r="C141" s="205"/>
      <c r="D141" s="194" t="s">
        <v>165</v>
      </c>
      <c r="E141" s="206" t="s">
        <v>19</v>
      </c>
      <c r="F141" s="207" t="s">
        <v>184</v>
      </c>
      <c r="G141" s="205"/>
      <c r="H141" s="208">
        <v>17.841999999999999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165</v>
      </c>
      <c r="AU141" s="214" t="s">
        <v>83</v>
      </c>
      <c r="AV141" s="14" t="s">
        <v>161</v>
      </c>
      <c r="AW141" s="14" t="s">
        <v>34</v>
      </c>
      <c r="AX141" s="14" t="s">
        <v>81</v>
      </c>
      <c r="AY141" s="214" t="s">
        <v>153</v>
      </c>
    </row>
    <row r="142" spans="1:65" s="2" customFormat="1" ht="33" customHeight="1">
      <c r="A142" s="35"/>
      <c r="B142" s="36"/>
      <c r="C142" s="174" t="s">
        <v>224</v>
      </c>
      <c r="D142" s="174" t="s">
        <v>156</v>
      </c>
      <c r="E142" s="175" t="s">
        <v>225</v>
      </c>
      <c r="F142" s="176" t="s">
        <v>226</v>
      </c>
      <c r="G142" s="177" t="s">
        <v>159</v>
      </c>
      <c r="H142" s="178">
        <v>3.3769999999999998</v>
      </c>
      <c r="I142" s="179"/>
      <c r="J142" s="180">
        <f>ROUND(I142*H142,2)</f>
        <v>0</v>
      </c>
      <c r="K142" s="176" t="s">
        <v>160</v>
      </c>
      <c r="L142" s="40"/>
      <c r="M142" s="181" t="s">
        <v>19</v>
      </c>
      <c r="N142" s="182" t="s">
        <v>44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0.05</v>
      </c>
      <c r="T142" s="184">
        <f>S142*H142</f>
        <v>0.16885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161</v>
      </c>
      <c r="AT142" s="185" t="s">
        <v>156</v>
      </c>
      <c r="AU142" s="185" t="s">
        <v>83</v>
      </c>
      <c r="AY142" s="18" t="s">
        <v>153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81</v>
      </c>
      <c r="BK142" s="186">
        <f>ROUND(I142*H142,2)</f>
        <v>0</v>
      </c>
      <c r="BL142" s="18" t="s">
        <v>161</v>
      </c>
      <c r="BM142" s="185" t="s">
        <v>830</v>
      </c>
    </row>
    <row r="143" spans="1:65" s="2" customFormat="1" ht="11.25">
      <c r="A143" s="35"/>
      <c r="B143" s="36"/>
      <c r="C143" s="37"/>
      <c r="D143" s="187" t="s">
        <v>163</v>
      </c>
      <c r="E143" s="37"/>
      <c r="F143" s="188" t="s">
        <v>228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83</v>
      </c>
    </row>
    <row r="144" spans="1:65" s="13" customFormat="1" ht="11.25">
      <c r="B144" s="192"/>
      <c r="C144" s="193"/>
      <c r="D144" s="194" t="s">
        <v>165</v>
      </c>
      <c r="E144" s="195" t="s">
        <v>19</v>
      </c>
      <c r="F144" s="196" t="s">
        <v>810</v>
      </c>
      <c r="G144" s="193"/>
      <c r="H144" s="197">
        <v>1.1639999999999999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165</v>
      </c>
      <c r="AU144" s="203" t="s">
        <v>83</v>
      </c>
      <c r="AV144" s="13" t="s">
        <v>83</v>
      </c>
      <c r="AW144" s="13" t="s">
        <v>34</v>
      </c>
      <c r="AX144" s="13" t="s">
        <v>73</v>
      </c>
      <c r="AY144" s="203" t="s">
        <v>153</v>
      </c>
    </row>
    <row r="145" spans="1:65" s="13" customFormat="1" ht="11.25">
      <c r="B145" s="192"/>
      <c r="C145" s="193"/>
      <c r="D145" s="194" t="s">
        <v>165</v>
      </c>
      <c r="E145" s="195" t="s">
        <v>19</v>
      </c>
      <c r="F145" s="196" t="s">
        <v>811</v>
      </c>
      <c r="G145" s="193"/>
      <c r="H145" s="197">
        <v>1.278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165</v>
      </c>
      <c r="AU145" s="203" t="s">
        <v>83</v>
      </c>
      <c r="AV145" s="13" t="s">
        <v>83</v>
      </c>
      <c r="AW145" s="13" t="s">
        <v>34</v>
      </c>
      <c r="AX145" s="13" t="s">
        <v>73</v>
      </c>
      <c r="AY145" s="203" t="s">
        <v>153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812</v>
      </c>
      <c r="G146" s="193"/>
      <c r="H146" s="197">
        <v>0.93500000000000005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73</v>
      </c>
      <c r="AY146" s="203" t="s">
        <v>153</v>
      </c>
    </row>
    <row r="147" spans="1:65" s="14" customFormat="1" ht="11.25">
      <c r="B147" s="204"/>
      <c r="C147" s="205"/>
      <c r="D147" s="194" t="s">
        <v>165</v>
      </c>
      <c r="E147" s="206" t="s">
        <v>19</v>
      </c>
      <c r="F147" s="207" t="s">
        <v>184</v>
      </c>
      <c r="G147" s="205"/>
      <c r="H147" s="208">
        <v>3.3769999999999998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165</v>
      </c>
      <c r="AU147" s="214" t="s">
        <v>83</v>
      </c>
      <c r="AV147" s="14" t="s">
        <v>161</v>
      </c>
      <c r="AW147" s="14" t="s">
        <v>34</v>
      </c>
      <c r="AX147" s="14" t="s">
        <v>81</v>
      </c>
      <c r="AY147" s="214" t="s">
        <v>153</v>
      </c>
    </row>
    <row r="148" spans="1:65" s="2" customFormat="1" ht="44.25" customHeight="1">
      <c r="A148" s="35"/>
      <c r="B148" s="36"/>
      <c r="C148" s="174" t="s">
        <v>8</v>
      </c>
      <c r="D148" s="174" t="s">
        <v>156</v>
      </c>
      <c r="E148" s="175" t="s">
        <v>229</v>
      </c>
      <c r="F148" s="176" t="s">
        <v>230</v>
      </c>
      <c r="G148" s="177" t="s">
        <v>159</v>
      </c>
      <c r="H148" s="178">
        <v>9.2319999999999993</v>
      </c>
      <c r="I148" s="179"/>
      <c r="J148" s="180">
        <f>ROUND(I148*H148,2)</f>
        <v>0</v>
      </c>
      <c r="K148" s="176" t="s">
        <v>160</v>
      </c>
      <c r="L148" s="40"/>
      <c r="M148" s="181" t="s">
        <v>19</v>
      </c>
      <c r="N148" s="182" t="s">
        <v>44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4.5999999999999999E-2</v>
      </c>
      <c r="T148" s="184">
        <f>S148*H148</f>
        <v>0.42467199999999994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161</v>
      </c>
      <c r="AT148" s="185" t="s">
        <v>156</v>
      </c>
      <c r="AU148" s="185" t="s">
        <v>83</v>
      </c>
      <c r="AY148" s="18" t="s">
        <v>153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161</v>
      </c>
      <c r="BM148" s="185" t="s">
        <v>831</v>
      </c>
    </row>
    <row r="149" spans="1:65" s="2" customFormat="1" ht="11.25">
      <c r="A149" s="35"/>
      <c r="B149" s="36"/>
      <c r="C149" s="37"/>
      <c r="D149" s="187" t="s">
        <v>163</v>
      </c>
      <c r="E149" s="37"/>
      <c r="F149" s="188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83</v>
      </c>
    </row>
    <row r="150" spans="1:65" s="13" customFormat="1" ht="11.25">
      <c r="B150" s="192"/>
      <c r="C150" s="193"/>
      <c r="D150" s="194" t="s">
        <v>165</v>
      </c>
      <c r="E150" s="195" t="s">
        <v>19</v>
      </c>
      <c r="F150" s="196" t="s">
        <v>815</v>
      </c>
      <c r="G150" s="193"/>
      <c r="H150" s="197">
        <v>3.0910000000000002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165</v>
      </c>
      <c r="AU150" s="203" t="s">
        <v>83</v>
      </c>
      <c r="AV150" s="13" t="s">
        <v>83</v>
      </c>
      <c r="AW150" s="13" t="s">
        <v>34</v>
      </c>
      <c r="AX150" s="13" t="s">
        <v>73</v>
      </c>
      <c r="AY150" s="203" t="s">
        <v>153</v>
      </c>
    </row>
    <row r="151" spans="1:65" s="13" customFormat="1" ht="11.25">
      <c r="B151" s="192"/>
      <c r="C151" s="193"/>
      <c r="D151" s="194" t="s">
        <v>165</v>
      </c>
      <c r="E151" s="195" t="s">
        <v>19</v>
      </c>
      <c r="F151" s="196" t="s">
        <v>816</v>
      </c>
      <c r="G151" s="193"/>
      <c r="H151" s="197">
        <v>2.5059999999999998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165</v>
      </c>
      <c r="AU151" s="203" t="s">
        <v>83</v>
      </c>
      <c r="AV151" s="13" t="s">
        <v>83</v>
      </c>
      <c r="AW151" s="13" t="s">
        <v>34</v>
      </c>
      <c r="AX151" s="13" t="s">
        <v>73</v>
      </c>
      <c r="AY151" s="203" t="s">
        <v>153</v>
      </c>
    </row>
    <row r="152" spans="1:65" s="13" customFormat="1" ht="11.25">
      <c r="B152" s="192"/>
      <c r="C152" s="193"/>
      <c r="D152" s="194" t="s">
        <v>165</v>
      </c>
      <c r="E152" s="195" t="s">
        <v>19</v>
      </c>
      <c r="F152" s="196" t="s">
        <v>817</v>
      </c>
      <c r="G152" s="193"/>
      <c r="H152" s="197">
        <v>3.6349999999999998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165</v>
      </c>
      <c r="AU152" s="203" t="s">
        <v>83</v>
      </c>
      <c r="AV152" s="13" t="s">
        <v>83</v>
      </c>
      <c r="AW152" s="13" t="s">
        <v>34</v>
      </c>
      <c r="AX152" s="13" t="s">
        <v>73</v>
      </c>
      <c r="AY152" s="203" t="s">
        <v>153</v>
      </c>
    </row>
    <row r="153" spans="1:65" s="14" customFormat="1" ht="11.25">
      <c r="B153" s="204"/>
      <c r="C153" s="205"/>
      <c r="D153" s="194" t="s">
        <v>165</v>
      </c>
      <c r="E153" s="206" t="s">
        <v>19</v>
      </c>
      <c r="F153" s="207" t="s">
        <v>184</v>
      </c>
      <c r="G153" s="205"/>
      <c r="H153" s="208">
        <v>9.2319999999999993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165</v>
      </c>
      <c r="AU153" s="214" t="s">
        <v>83</v>
      </c>
      <c r="AV153" s="14" t="s">
        <v>161</v>
      </c>
      <c r="AW153" s="14" t="s">
        <v>34</v>
      </c>
      <c r="AX153" s="14" t="s">
        <v>81</v>
      </c>
      <c r="AY153" s="214" t="s">
        <v>153</v>
      </c>
    </row>
    <row r="154" spans="1:65" s="2" customFormat="1" ht="24.2" customHeight="1">
      <c r="A154" s="35"/>
      <c r="B154" s="36"/>
      <c r="C154" s="174" t="s">
        <v>233</v>
      </c>
      <c r="D154" s="174" t="s">
        <v>156</v>
      </c>
      <c r="E154" s="175" t="s">
        <v>234</v>
      </c>
      <c r="F154" s="176" t="s">
        <v>235</v>
      </c>
      <c r="G154" s="177" t="s">
        <v>159</v>
      </c>
      <c r="H154" s="178">
        <v>0.27</v>
      </c>
      <c r="I154" s="179"/>
      <c r="J154" s="180">
        <f>ROUND(I154*H154,2)</f>
        <v>0</v>
      </c>
      <c r="K154" s="176" t="s">
        <v>160</v>
      </c>
      <c r="L154" s="40"/>
      <c r="M154" s="181" t="s">
        <v>19</v>
      </c>
      <c r="N154" s="182" t="s">
        <v>44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0.26100000000000001</v>
      </c>
      <c r="T154" s="184">
        <f>S154*H154</f>
        <v>7.0470000000000005E-2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161</v>
      </c>
      <c r="AT154" s="185" t="s">
        <v>156</v>
      </c>
      <c r="AU154" s="185" t="s">
        <v>83</v>
      </c>
      <c r="AY154" s="18" t="s">
        <v>153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161</v>
      </c>
      <c r="BM154" s="185" t="s">
        <v>832</v>
      </c>
    </row>
    <row r="155" spans="1:65" s="2" customFormat="1" ht="11.25">
      <c r="A155" s="35"/>
      <c r="B155" s="36"/>
      <c r="C155" s="37"/>
      <c r="D155" s="187" t="s">
        <v>163</v>
      </c>
      <c r="E155" s="37"/>
      <c r="F155" s="188" t="s">
        <v>237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163</v>
      </c>
      <c r="AU155" s="18" t="s">
        <v>83</v>
      </c>
    </row>
    <row r="156" spans="1:65" s="13" customFormat="1" ht="11.25">
      <c r="B156" s="192"/>
      <c r="C156" s="193"/>
      <c r="D156" s="194" t="s">
        <v>165</v>
      </c>
      <c r="E156" s="195" t="s">
        <v>19</v>
      </c>
      <c r="F156" s="196" t="s">
        <v>833</v>
      </c>
      <c r="G156" s="193"/>
      <c r="H156" s="197">
        <v>0.27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165</v>
      </c>
      <c r="AU156" s="203" t="s">
        <v>83</v>
      </c>
      <c r="AV156" s="13" t="s">
        <v>83</v>
      </c>
      <c r="AW156" s="13" t="s">
        <v>34</v>
      </c>
      <c r="AX156" s="13" t="s">
        <v>81</v>
      </c>
      <c r="AY156" s="203" t="s">
        <v>153</v>
      </c>
    </row>
    <row r="157" spans="1:65" s="2" customFormat="1" ht="37.9" customHeight="1">
      <c r="A157" s="35"/>
      <c r="B157" s="36"/>
      <c r="C157" s="174" t="s">
        <v>239</v>
      </c>
      <c r="D157" s="174" t="s">
        <v>156</v>
      </c>
      <c r="E157" s="175" t="s">
        <v>240</v>
      </c>
      <c r="F157" s="176" t="s">
        <v>241</v>
      </c>
      <c r="G157" s="177" t="s">
        <v>242</v>
      </c>
      <c r="H157" s="178">
        <v>1</v>
      </c>
      <c r="I157" s="179"/>
      <c r="J157" s="180">
        <f>ROUND(I157*H157,2)</f>
        <v>0</v>
      </c>
      <c r="K157" s="176" t="s">
        <v>206</v>
      </c>
      <c r="L157" s="40"/>
      <c r="M157" s="181" t="s">
        <v>19</v>
      </c>
      <c r="N157" s="182" t="s">
        <v>44</v>
      </c>
      <c r="O157" s="65"/>
      <c r="P157" s="183">
        <f>O157*H157</f>
        <v>0</v>
      </c>
      <c r="Q157" s="183">
        <v>1.0000000000000001E-5</v>
      </c>
      <c r="R157" s="183">
        <f>Q157*H157</f>
        <v>1.0000000000000001E-5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161</v>
      </c>
      <c r="AT157" s="185" t="s">
        <v>156</v>
      </c>
      <c r="AU157" s="185" t="s">
        <v>83</v>
      </c>
      <c r="AY157" s="18" t="s">
        <v>153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81</v>
      </c>
      <c r="BK157" s="186">
        <f>ROUND(I157*H157,2)</f>
        <v>0</v>
      </c>
      <c r="BL157" s="18" t="s">
        <v>161</v>
      </c>
      <c r="BM157" s="185" t="s">
        <v>834</v>
      </c>
    </row>
    <row r="158" spans="1:65" s="12" customFormat="1" ht="22.9" customHeight="1">
      <c r="B158" s="158"/>
      <c r="C158" s="159"/>
      <c r="D158" s="160" t="s">
        <v>72</v>
      </c>
      <c r="E158" s="172" t="s">
        <v>244</v>
      </c>
      <c r="F158" s="172" t="s">
        <v>245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SUM(P159:P170)</f>
        <v>0</v>
      </c>
      <c r="Q158" s="166"/>
      <c r="R158" s="167">
        <f>SUM(R159:R170)</f>
        <v>0</v>
      </c>
      <c r="S158" s="166"/>
      <c r="T158" s="168">
        <f>SUM(T159:T170)</f>
        <v>0</v>
      </c>
      <c r="AR158" s="169" t="s">
        <v>81</v>
      </c>
      <c r="AT158" s="170" t="s">
        <v>72</v>
      </c>
      <c r="AU158" s="170" t="s">
        <v>81</v>
      </c>
      <c r="AY158" s="169" t="s">
        <v>153</v>
      </c>
      <c r="BK158" s="171">
        <f>SUM(BK159:BK170)</f>
        <v>0</v>
      </c>
    </row>
    <row r="159" spans="1:65" s="2" customFormat="1" ht="37.9" customHeight="1">
      <c r="A159" s="35"/>
      <c r="B159" s="36"/>
      <c r="C159" s="174" t="s">
        <v>246</v>
      </c>
      <c r="D159" s="174" t="s">
        <v>156</v>
      </c>
      <c r="E159" s="175" t="s">
        <v>791</v>
      </c>
      <c r="F159" s="176" t="s">
        <v>792</v>
      </c>
      <c r="G159" s="177" t="s">
        <v>249</v>
      </c>
      <c r="H159" s="178">
        <v>2.41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1008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794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2" customFormat="1" ht="33" customHeight="1">
      <c r="A161" s="35"/>
      <c r="B161" s="36"/>
      <c r="C161" s="174" t="s">
        <v>212</v>
      </c>
      <c r="D161" s="174" t="s">
        <v>156</v>
      </c>
      <c r="E161" s="175" t="s">
        <v>252</v>
      </c>
      <c r="F161" s="176" t="s">
        <v>253</v>
      </c>
      <c r="G161" s="177" t="s">
        <v>249</v>
      </c>
      <c r="H161" s="178">
        <v>2.41</v>
      </c>
      <c r="I161" s="179"/>
      <c r="J161" s="180">
        <f>ROUND(I161*H161,2)</f>
        <v>0</v>
      </c>
      <c r="K161" s="176" t="s">
        <v>160</v>
      </c>
      <c r="L161" s="40"/>
      <c r="M161" s="181" t="s">
        <v>19</v>
      </c>
      <c r="N161" s="182" t="s">
        <v>44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161</v>
      </c>
      <c r="AT161" s="185" t="s">
        <v>156</v>
      </c>
      <c r="AU161" s="185" t="s">
        <v>83</v>
      </c>
      <c r="AY161" s="18" t="s">
        <v>153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81</v>
      </c>
      <c r="BK161" s="186">
        <f>ROUND(I161*H161,2)</f>
        <v>0</v>
      </c>
      <c r="BL161" s="18" t="s">
        <v>161</v>
      </c>
      <c r="BM161" s="185" t="s">
        <v>836</v>
      </c>
    </row>
    <row r="162" spans="1:65" s="2" customFormat="1" ht="11.25">
      <c r="A162" s="35"/>
      <c r="B162" s="36"/>
      <c r="C162" s="37"/>
      <c r="D162" s="187" t="s">
        <v>163</v>
      </c>
      <c r="E162" s="37"/>
      <c r="F162" s="188" t="s">
        <v>255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83</v>
      </c>
    </row>
    <row r="163" spans="1:65" s="2" customFormat="1" ht="44.25" customHeight="1">
      <c r="A163" s="35"/>
      <c r="B163" s="36"/>
      <c r="C163" s="174" t="s">
        <v>256</v>
      </c>
      <c r="D163" s="174" t="s">
        <v>156</v>
      </c>
      <c r="E163" s="175" t="s">
        <v>257</v>
      </c>
      <c r="F163" s="176" t="s">
        <v>258</v>
      </c>
      <c r="G163" s="177" t="s">
        <v>249</v>
      </c>
      <c r="H163" s="178">
        <v>45.79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161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161</v>
      </c>
      <c r="BM163" s="185" t="s">
        <v>837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260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838</v>
      </c>
      <c r="G165" s="193"/>
      <c r="H165" s="197">
        <v>45.79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81</v>
      </c>
      <c r="AY165" s="203" t="s">
        <v>153</v>
      </c>
    </row>
    <row r="166" spans="1:65" s="2" customFormat="1" ht="44.25" customHeight="1">
      <c r="A166" s="35"/>
      <c r="B166" s="36"/>
      <c r="C166" s="174" t="s">
        <v>262</v>
      </c>
      <c r="D166" s="174" t="s">
        <v>156</v>
      </c>
      <c r="E166" s="175" t="s">
        <v>263</v>
      </c>
      <c r="F166" s="176" t="s">
        <v>264</v>
      </c>
      <c r="G166" s="177" t="s">
        <v>249</v>
      </c>
      <c r="H166" s="178">
        <v>1.4359999999999999</v>
      </c>
      <c r="I166" s="179"/>
      <c r="J166" s="180">
        <f>ROUND(I166*H166,2)</f>
        <v>0</v>
      </c>
      <c r="K166" s="176" t="s">
        <v>160</v>
      </c>
      <c r="L166" s="40"/>
      <c r="M166" s="181" t="s">
        <v>19</v>
      </c>
      <c r="N166" s="182" t="s">
        <v>44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161</v>
      </c>
      <c r="AT166" s="185" t="s">
        <v>156</v>
      </c>
      <c r="AU166" s="185" t="s">
        <v>83</v>
      </c>
      <c r="AY166" s="18" t="s">
        <v>153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81</v>
      </c>
      <c r="BK166" s="186">
        <f>ROUND(I166*H166,2)</f>
        <v>0</v>
      </c>
      <c r="BL166" s="18" t="s">
        <v>161</v>
      </c>
      <c r="BM166" s="185" t="s">
        <v>839</v>
      </c>
    </row>
    <row r="167" spans="1:65" s="2" customFormat="1" ht="11.25">
      <c r="A167" s="35"/>
      <c r="B167" s="36"/>
      <c r="C167" s="37"/>
      <c r="D167" s="187" t="s">
        <v>163</v>
      </c>
      <c r="E167" s="37"/>
      <c r="F167" s="188" t="s">
        <v>266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83</v>
      </c>
    </row>
    <row r="168" spans="1:65" s="13" customFormat="1" ht="11.25">
      <c r="B168" s="192"/>
      <c r="C168" s="193"/>
      <c r="D168" s="194" t="s">
        <v>165</v>
      </c>
      <c r="E168" s="195" t="s">
        <v>19</v>
      </c>
      <c r="F168" s="196" t="s">
        <v>840</v>
      </c>
      <c r="G168" s="193"/>
      <c r="H168" s="197">
        <v>1.4359999999999999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165</v>
      </c>
      <c r="AU168" s="203" t="s">
        <v>83</v>
      </c>
      <c r="AV168" s="13" t="s">
        <v>83</v>
      </c>
      <c r="AW168" s="13" t="s">
        <v>34</v>
      </c>
      <c r="AX168" s="13" t="s">
        <v>81</v>
      </c>
      <c r="AY168" s="203" t="s">
        <v>153</v>
      </c>
    </row>
    <row r="169" spans="1:65" s="2" customFormat="1" ht="44.25" customHeight="1">
      <c r="A169" s="35"/>
      <c r="B169" s="36"/>
      <c r="C169" s="174" t="s">
        <v>268</v>
      </c>
      <c r="D169" s="174" t="s">
        <v>156</v>
      </c>
      <c r="E169" s="175" t="s">
        <v>269</v>
      </c>
      <c r="F169" s="176" t="s">
        <v>270</v>
      </c>
      <c r="G169" s="177" t="s">
        <v>249</v>
      </c>
      <c r="H169" s="178">
        <v>0.97399999999999998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161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161</v>
      </c>
      <c r="BM169" s="185" t="s">
        <v>841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272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2" customFormat="1" ht="25.9" customHeight="1">
      <c r="B171" s="158"/>
      <c r="C171" s="159"/>
      <c r="D171" s="160" t="s">
        <v>72</v>
      </c>
      <c r="E171" s="161" t="s">
        <v>273</v>
      </c>
      <c r="F171" s="161" t="s">
        <v>274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P172+P195+P205+P219+P254+P284+P294+P300+P318+P326+P340+P347+P368+P378</f>
        <v>0</v>
      </c>
      <c r="Q171" s="166"/>
      <c r="R171" s="167">
        <f>R172+R195+R205+R219+R254+R284+R294+R300+R318+R326+R340+R347+R368+R378</f>
        <v>1.0240755185999999</v>
      </c>
      <c r="S171" s="166"/>
      <c r="T171" s="168">
        <f>T172+T195+T205+T219+T254+T284+T294+T300+T318+T326+T340+T347+T368+T378</f>
        <v>0.14257800000000001</v>
      </c>
      <c r="AR171" s="169" t="s">
        <v>83</v>
      </c>
      <c r="AT171" s="170" t="s">
        <v>72</v>
      </c>
      <c r="AU171" s="170" t="s">
        <v>73</v>
      </c>
      <c r="AY171" s="169" t="s">
        <v>153</v>
      </c>
      <c r="BK171" s="171">
        <f>BK172+BK195+BK205+BK219+BK254+BK284+BK294+BK300+BK318+BK326+BK340+BK347+BK368+BK378</f>
        <v>0</v>
      </c>
    </row>
    <row r="172" spans="1:65" s="12" customFormat="1" ht="22.9" customHeight="1">
      <c r="B172" s="158"/>
      <c r="C172" s="159"/>
      <c r="D172" s="160" t="s">
        <v>72</v>
      </c>
      <c r="E172" s="172" t="s">
        <v>275</v>
      </c>
      <c r="F172" s="172" t="s">
        <v>276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SUM(P173:P194)</f>
        <v>0</v>
      </c>
      <c r="Q172" s="166"/>
      <c r="R172" s="167">
        <f>SUM(R173:R194)</f>
        <v>6.6559999999999996E-3</v>
      </c>
      <c r="S172" s="166"/>
      <c r="T172" s="168">
        <f>SUM(T173:T194)</f>
        <v>1.3507999999999999E-2</v>
      </c>
      <c r="AR172" s="169" t="s">
        <v>83</v>
      </c>
      <c r="AT172" s="170" t="s">
        <v>72</v>
      </c>
      <c r="AU172" s="170" t="s">
        <v>81</v>
      </c>
      <c r="AY172" s="169" t="s">
        <v>153</v>
      </c>
      <c r="BK172" s="171">
        <f>SUM(BK173:BK194)</f>
        <v>0</v>
      </c>
    </row>
    <row r="173" spans="1:65" s="2" customFormat="1" ht="24.2" customHeight="1">
      <c r="A173" s="35"/>
      <c r="B173" s="36"/>
      <c r="C173" s="174" t="s">
        <v>277</v>
      </c>
      <c r="D173" s="174" t="s">
        <v>156</v>
      </c>
      <c r="E173" s="175" t="s">
        <v>278</v>
      </c>
      <c r="F173" s="176" t="s">
        <v>279</v>
      </c>
      <c r="G173" s="177" t="s">
        <v>159</v>
      </c>
      <c r="H173" s="178">
        <v>3.3769999999999998</v>
      </c>
      <c r="I173" s="179"/>
      <c r="J173" s="180">
        <f>ROUND(I173*H173,2)</f>
        <v>0</v>
      </c>
      <c r="K173" s="176" t="s">
        <v>160</v>
      </c>
      <c r="L173" s="40"/>
      <c r="M173" s="181" t="s">
        <v>19</v>
      </c>
      <c r="N173" s="182" t="s">
        <v>44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1.3507999999999999E-2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212</v>
      </c>
      <c r="AT173" s="185" t="s">
        <v>156</v>
      </c>
      <c r="AU173" s="185" t="s">
        <v>83</v>
      </c>
      <c r="AY173" s="18" t="s">
        <v>153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81</v>
      </c>
      <c r="BK173" s="186">
        <f>ROUND(I173*H173,2)</f>
        <v>0</v>
      </c>
      <c r="BL173" s="18" t="s">
        <v>212</v>
      </c>
      <c r="BM173" s="185" t="s">
        <v>842</v>
      </c>
    </row>
    <row r="174" spans="1:65" s="2" customFormat="1" ht="11.25">
      <c r="A174" s="35"/>
      <c r="B174" s="36"/>
      <c r="C174" s="37"/>
      <c r="D174" s="187" t="s">
        <v>163</v>
      </c>
      <c r="E174" s="37"/>
      <c r="F174" s="188" t="s">
        <v>281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83</v>
      </c>
    </row>
    <row r="175" spans="1:65" s="13" customFormat="1" ht="11.25">
      <c r="B175" s="192"/>
      <c r="C175" s="193"/>
      <c r="D175" s="194" t="s">
        <v>165</v>
      </c>
      <c r="E175" s="195" t="s">
        <v>19</v>
      </c>
      <c r="F175" s="196" t="s">
        <v>810</v>
      </c>
      <c r="G175" s="193"/>
      <c r="H175" s="197">
        <v>1.1639999999999999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165</v>
      </c>
      <c r="AU175" s="203" t="s">
        <v>83</v>
      </c>
      <c r="AV175" s="13" t="s">
        <v>83</v>
      </c>
      <c r="AW175" s="13" t="s">
        <v>34</v>
      </c>
      <c r="AX175" s="13" t="s">
        <v>73</v>
      </c>
      <c r="AY175" s="203" t="s">
        <v>153</v>
      </c>
    </row>
    <row r="176" spans="1:65" s="13" customFormat="1" ht="11.25">
      <c r="B176" s="192"/>
      <c r="C176" s="193"/>
      <c r="D176" s="194" t="s">
        <v>165</v>
      </c>
      <c r="E176" s="195" t="s">
        <v>19</v>
      </c>
      <c r="F176" s="196" t="s">
        <v>811</v>
      </c>
      <c r="G176" s="193"/>
      <c r="H176" s="197">
        <v>1.278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165</v>
      </c>
      <c r="AU176" s="203" t="s">
        <v>83</v>
      </c>
      <c r="AV176" s="13" t="s">
        <v>83</v>
      </c>
      <c r="AW176" s="13" t="s">
        <v>34</v>
      </c>
      <c r="AX176" s="13" t="s">
        <v>73</v>
      </c>
      <c r="AY176" s="203" t="s">
        <v>153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812</v>
      </c>
      <c r="G177" s="193"/>
      <c r="H177" s="197">
        <v>0.93500000000000005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4" customFormat="1" ht="11.25">
      <c r="B178" s="204"/>
      <c r="C178" s="205"/>
      <c r="D178" s="194" t="s">
        <v>165</v>
      </c>
      <c r="E178" s="206" t="s">
        <v>19</v>
      </c>
      <c r="F178" s="207" t="s">
        <v>184</v>
      </c>
      <c r="G178" s="205"/>
      <c r="H178" s="208">
        <v>3.3769999999999998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165</v>
      </c>
      <c r="AU178" s="214" t="s">
        <v>83</v>
      </c>
      <c r="AV178" s="14" t="s">
        <v>161</v>
      </c>
      <c r="AW178" s="14" t="s">
        <v>34</v>
      </c>
      <c r="AX178" s="14" t="s">
        <v>81</v>
      </c>
      <c r="AY178" s="214" t="s">
        <v>153</v>
      </c>
    </row>
    <row r="179" spans="1:65" s="2" customFormat="1" ht="33" customHeight="1">
      <c r="A179" s="35"/>
      <c r="B179" s="36"/>
      <c r="C179" s="174" t="s">
        <v>7</v>
      </c>
      <c r="D179" s="174" t="s">
        <v>156</v>
      </c>
      <c r="E179" s="175" t="s">
        <v>285</v>
      </c>
      <c r="F179" s="176" t="s">
        <v>286</v>
      </c>
      <c r="G179" s="177" t="s">
        <v>159</v>
      </c>
      <c r="H179" s="178">
        <v>3.3769999999999998</v>
      </c>
      <c r="I179" s="179"/>
      <c r="J179" s="180">
        <f>ROUND(I179*H179,2)</f>
        <v>0</v>
      </c>
      <c r="K179" s="176" t="s">
        <v>160</v>
      </c>
      <c r="L179" s="40"/>
      <c r="M179" s="181" t="s">
        <v>19</v>
      </c>
      <c r="N179" s="182" t="s">
        <v>44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212</v>
      </c>
      <c r="AT179" s="185" t="s">
        <v>156</v>
      </c>
      <c r="AU179" s="185" t="s">
        <v>83</v>
      </c>
      <c r="AY179" s="18" t="s">
        <v>153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81</v>
      </c>
      <c r="BK179" s="186">
        <f>ROUND(I179*H179,2)</f>
        <v>0</v>
      </c>
      <c r="BL179" s="18" t="s">
        <v>212</v>
      </c>
      <c r="BM179" s="185" t="s">
        <v>843</v>
      </c>
    </row>
    <row r="180" spans="1:65" s="2" customFormat="1" ht="11.25">
      <c r="A180" s="35"/>
      <c r="B180" s="36"/>
      <c r="C180" s="37"/>
      <c r="D180" s="187" t="s">
        <v>163</v>
      </c>
      <c r="E180" s="37"/>
      <c r="F180" s="188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83</v>
      </c>
    </row>
    <row r="181" spans="1:65" s="13" customFormat="1" ht="11.25">
      <c r="B181" s="192"/>
      <c r="C181" s="193"/>
      <c r="D181" s="194" t="s">
        <v>165</v>
      </c>
      <c r="E181" s="195" t="s">
        <v>19</v>
      </c>
      <c r="F181" s="196" t="s">
        <v>810</v>
      </c>
      <c r="G181" s="193"/>
      <c r="H181" s="197">
        <v>1.1639999999999999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165</v>
      </c>
      <c r="AU181" s="203" t="s">
        <v>83</v>
      </c>
      <c r="AV181" s="13" t="s">
        <v>83</v>
      </c>
      <c r="AW181" s="13" t="s">
        <v>34</v>
      </c>
      <c r="AX181" s="13" t="s">
        <v>73</v>
      </c>
      <c r="AY181" s="203" t="s">
        <v>153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811</v>
      </c>
      <c r="G182" s="193"/>
      <c r="H182" s="197">
        <v>1.278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73</v>
      </c>
      <c r="AY182" s="203" t="s">
        <v>153</v>
      </c>
    </row>
    <row r="183" spans="1:65" s="13" customFormat="1" ht="11.25">
      <c r="B183" s="192"/>
      <c r="C183" s="193"/>
      <c r="D183" s="194" t="s">
        <v>165</v>
      </c>
      <c r="E183" s="195" t="s">
        <v>19</v>
      </c>
      <c r="F183" s="196" t="s">
        <v>812</v>
      </c>
      <c r="G183" s="193"/>
      <c r="H183" s="197">
        <v>0.93500000000000005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165</v>
      </c>
      <c r="AU183" s="203" t="s">
        <v>83</v>
      </c>
      <c r="AV183" s="13" t="s">
        <v>83</v>
      </c>
      <c r="AW183" s="13" t="s">
        <v>34</v>
      </c>
      <c r="AX183" s="13" t="s">
        <v>73</v>
      </c>
      <c r="AY183" s="203" t="s">
        <v>153</v>
      </c>
    </row>
    <row r="184" spans="1:65" s="14" customFormat="1" ht="11.25">
      <c r="B184" s="204"/>
      <c r="C184" s="205"/>
      <c r="D184" s="194" t="s">
        <v>165</v>
      </c>
      <c r="E184" s="206" t="s">
        <v>19</v>
      </c>
      <c r="F184" s="207" t="s">
        <v>184</v>
      </c>
      <c r="G184" s="205"/>
      <c r="H184" s="208">
        <v>3.3770000000000002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165</v>
      </c>
      <c r="AU184" s="214" t="s">
        <v>83</v>
      </c>
      <c r="AV184" s="14" t="s">
        <v>161</v>
      </c>
      <c r="AW184" s="14" t="s">
        <v>34</v>
      </c>
      <c r="AX184" s="14" t="s">
        <v>81</v>
      </c>
      <c r="AY184" s="214" t="s">
        <v>153</v>
      </c>
    </row>
    <row r="185" spans="1:65" s="2" customFormat="1" ht="33" customHeight="1">
      <c r="A185" s="35"/>
      <c r="B185" s="36"/>
      <c r="C185" s="174" t="s">
        <v>289</v>
      </c>
      <c r="D185" s="174" t="s">
        <v>156</v>
      </c>
      <c r="E185" s="175" t="s">
        <v>290</v>
      </c>
      <c r="F185" s="176" t="s">
        <v>291</v>
      </c>
      <c r="G185" s="177" t="s">
        <v>159</v>
      </c>
      <c r="H185" s="178">
        <v>7.7160000000000002</v>
      </c>
      <c r="I185" s="179"/>
      <c r="J185" s="180">
        <f>ROUND(I185*H185,2)</f>
        <v>0</v>
      </c>
      <c r="K185" s="176" t="s">
        <v>160</v>
      </c>
      <c r="L185" s="40"/>
      <c r="M185" s="181" t="s">
        <v>19</v>
      </c>
      <c r="N185" s="182" t="s">
        <v>44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212</v>
      </c>
      <c r="AT185" s="185" t="s">
        <v>156</v>
      </c>
      <c r="AU185" s="185" t="s">
        <v>83</v>
      </c>
      <c r="AY185" s="18" t="s">
        <v>153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81</v>
      </c>
      <c r="BK185" s="186">
        <f>ROUND(I185*H185,2)</f>
        <v>0</v>
      </c>
      <c r="BL185" s="18" t="s">
        <v>212</v>
      </c>
      <c r="BM185" s="185" t="s">
        <v>844</v>
      </c>
    </row>
    <row r="186" spans="1:65" s="2" customFormat="1" ht="11.25">
      <c r="A186" s="35"/>
      <c r="B186" s="36"/>
      <c r="C186" s="37"/>
      <c r="D186" s="187" t="s">
        <v>163</v>
      </c>
      <c r="E186" s="37"/>
      <c r="F186" s="188" t="s">
        <v>293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83</v>
      </c>
    </row>
    <row r="187" spans="1:65" s="13" customFormat="1" ht="11.25">
      <c r="B187" s="192"/>
      <c r="C187" s="193"/>
      <c r="D187" s="194" t="s">
        <v>165</v>
      </c>
      <c r="E187" s="195" t="s">
        <v>19</v>
      </c>
      <c r="F187" s="196" t="s">
        <v>845</v>
      </c>
      <c r="G187" s="193"/>
      <c r="H187" s="197">
        <v>0.91800000000000004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165</v>
      </c>
      <c r="AU187" s="203" t="s">
        <v>83</v>
      </c>
      <c r="AV187" s="13" t="s">
        <v>83</v>
      </c>
      <c r="AW187" s="13" t="s">
        <v>34</v>
      </c>
      <c r="AX187" s="13" t="s">
        <v>73</v>
      </c>
      <c r="AY187" s="203" t="s">
        <v>153</v>
      </c>
    </row>
    <row r="188" spans="1:65" s="13" customFormat="1" ht="11.25">
      <c r="B188" s="192"/>
      <c r="C188" s="193"/>
      <c r="D188" s="194" t="s">
        <v>165</v>
      </c>
      <c r="E188" s="195" t="s">
        <v>19</v>
      </c>
      <c r="F188" s="196" t="s">
        <v>846</v>
      </c>
      <c r="G188" s="193"/>
      <c r="H188" s="197">
        <v>5.8019999999999996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165</v>
      </c>
      <c r="AU188" s="203" t="s">
        <v>83</v>
      </c>
      <c r="AV188" s="13" t="s">
        <v>83</v>
      </c>
      <c r="AW188" s="13" t="s">
        <v>34</v>
      </c>
      <c r="AX188" s="13" t="s">
        <v>73</v>
      </c>
      <c r="AY188" s="203" t="s">
        <v>153</v>
      </c>
    </row>
    <row r="189" spans="1:65" s="13" customFormat="1" ht="11.25">
      <c r="B189" s="192"/>
      <c r="C189" s="193"/>
      <c r="D189" s="194" t="s">
        <v>165</v>
      </c>
      <c r="E189" s="195" t="s">
        <v>19</v>
      </c>
      <c r="F189" s="196" t="s">
        <v>847</v>
      </c>
      <c r="G189" s="193"/>
      <c r="H189" s="197">
        <v>0.996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165</v>
      </c>
      <c r="AU189" s="203" t="s">
        <v>83</v>
      </c>
      <c r="AV189" s="13" t="s">
        <v>83</v>
      </c>
      <c r="AW189" s="13" t="s">
        <v>34</v>
      </c>
      <c r="AX189" s="13" t="s">
        <v>73</v>
      </c>
      <c r="AY189" s="203" t="s">
        <v>153</v>
      </c>
    </row>
    <row r="190" spans="1:65" s="14" customFormat="1" ht="11.25">
      <c r="B190" s="204"/>
      <c r="C190" s="205"/>
      <c r="D190" s="194" t="s">
        <v>165</v>
      </c>
      <c r="E190" s="206" t="s">
        <v>19</v>
      </c>
      <c r="F190" s="207" t="s">
        <v>184</v>
      </c>
      <c r="G190" s="205"/>
      <c r="H190" s="208">
        <v>7.7159999999999993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165</v>
      </c>
      <c r="AU190" s="214" t="s">
        <v>83</v>
      </c>
      <c r="AV190" s="14" t="s">
        <v>161</v>
      </c>
      <c r="AW190" s="14" t="s">
        <v>34</v>
      </c>
      <c r="AX190" s="14" t="s">
        <v>81</v>
      </c>
      <c r="AY190" s="214" t="s">
        <v>153</v>
      </c>
    </row>
    <row r="191" spans="1:65" s="2" customFormat="1" ht="24.2" customHeight="1">
      <c r="A191" s="35"/>
      <c r="B191" s="36"/>
      <c r="C191" s="215" t="s">
        <v>297</v>
      </c>
      <c r="D191" s="215" t="s">
        <v>298</v>
      </c>
      <c r="E191" s="216" t="s">
        <v>299</v>
      </c>
      <c r="F191" s="217" t="s">
        <v>300</v>
      </c>
      <c r="G191" s="218" t="s">
        <v>301</v>
      </c>
      <c r="H191" s="219">
        <v>6.6559999999999997</v>
      </c>
      <c r="I191" s="220"/>
      <c r="J191" s="221">
        <f>ROUND(I191*H191,2)</f>
        <v>0</v>
      </c>
      <c r="K191" s="217" t="s">
        <v>160</v>
      </c>
      <c r="L191" s="222"/>
      <c r="M191" s="223" t="s">
        <v>19</v>
      </c>
      <c r="N191" s="224" t="s">
        <v>44</v>
      </c>
      <c r="O191" s="65"/>
      <c r="P191" s="183">
        <f>O191*H191</f>
        <v>0</v>
      </c>
      <c r="Q191" s="183">
        <v>1E-3</v>
      </c>
      <c r="R191" s="183">
        <f>Q191*H191</f>
        <v>6.6559999999999996E-3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302</v>
      </c>
      <c r="AT191" s="185" t="s">
        <v>298</v>
      </c>
      <c r="AU191" s="185" t="s">
        <v>83</v>
      </c>
      <c r="AY191" s="18" t="s">
        <v>153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212</v>
      </c>
      <c r="BM191" s="185" t="s">
        <v>848</v>
      </c>
    </row>
    <row r="192" spans="1:65" s="13" customFormat="1" ht="11.25">
      <c r="B192" s="192"/>
      <c r="C192" s="193"/>
      <c r="D192" s="194" t="s">
        <v>165</v>
      </c>
      <c r="E192" s="195" t="s">
        <v>19</v>
      </c>
      <c r="F192" s="196" t="s">
        <v>849</v>
      </c>
      <c r="G192" s="193"/>
      <c r="H192" s="197">
        <v>6.6559999999999997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165</v>
      </c>
      <c r="AU192" s="203" t="s">
        <v>83</v>
      </c>
      <c r="AV192" s="13" t="s">
        <v>83</v>
      </c>
      <c r="AW192" s="13" t="s">
        <v>34</v>
      </c>
      <c r="AX192" s="13" t="s">
        <v>81</v>
      </c>
      <c r="AY192" s="203" t="s">
        <v>153</v>
      </c>
    </row>
    <row r="193" spans="1:65" s="2" customFormat="1" ht="49.15" customHeight="1">
      <c r="A193" s="35"/>
      <c r="B193" s="36"/>
      <c r="C193" s="174" t="s">
        <v>305</v>
      </c>
      <c r="D193" s="174" t="s">
        <v>156</v>
      </c>
      <c r="E193" s="175" t="s">
        <v>746</v>
      </c>
      <c r="F193" s="176" t="s">
        <v>747</v>
      </c>
      <c r="G193" s="177" t="s">
        <v>249</v>
      </c>
      <c r="H193" s="178">
        <v>7.0000000000000001E-3</v>
      </c>
      <c r="I193" s="179"/>
      <c r="J193" s="180">
        <f>ROUND(I193*H193,2)</f>
        <v>0</v>
      </c>
      <c r="K193" s="176" t="s">
        <v>160</v>
      </c>
      <c r="L193" s="40"/>
      <c r="M193" s="181" t="s">
        <v>19</v>
      </c>
      <c r="N193" s="182" t="s">
        <v>44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212</v>
      </c>
      <c r="AT193" s="185" t="s">
        <v>156</v>
      </c>
      <c r="AU193" s="185" t="s">
        <v>83</v>
      </c>
      <c r="AY193" s="18" t="s">
        <v>153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81</v>
      </c>
      <c r="BK193" s="186">
        <f>ROUND(I193*H193,2)</f>
        <v>0</v>
      </c>
      <c r="BL193" s="18" t="s">
        <v>212</v>
      </c>
      <c r="BM193" s="185" t="s">
        <v>1009</v>
      </c>
    </row>
    <row r="194" spans="1:65" s="2" customFormat="1" ht="11.25">
      <c r="A194" s="35"/>
      <c r="B194" s="36"/>
      <c r="C194" s="37"/>
      <c r="D194" s="187" t="s">
        <v>163</v>
      </c>
      <c r="E194" s="37"/>
      <c r="F194" s="188" t="s">
        <v>749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83</v>
      </c>
    </row>
    <row r="195" spans="1:65" s="12" customFormat="1" ht="22.9" customHeight="1">
      <c r="B195" s="158"/>
      <c r="C195" s="159"/>
      <c r="D195" s="160" t="s">
        <v>72</v>
      </c>
      <c r="E195" s="172" t="s">
        <v>310</v>
      </c>
      <c r="F195" s="172" t="s">
        <v>311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SUM(P196:P204)</f>
        <v>0</v>
      </c>
      <c r="Q195" s="166"/>
      <c r="R195" s="167">
        <f>SUM(R196:R204)</f>
        <v>9.0400000000000012E-3</v>
      </c>
      <c r="S195" s="166"/>
      <c r="T195" s="168">
        <f>SUM(T196:T204)</f>
        <v>0</v>
      </c>
      <c r="AR195" s="169" t="s">
        <v>83</v>
      </c>
      <c r="AT195" s="170" t="s">
        <v>72</v>
      </c>
      <c r="AU195" s="170" t="s">
        <v>81</v>
      </c>
      <c r="AY195" s="169" t="s">
        <v>153</v>
      </c>
      <c r="BK195" s="171">
        <f>SUM(BK196:BK204)</f>
        <v>0</v>
      </c>
    </row>
    <row r="196" spans="1:65" s="2" customFormat="1" ht="21.75" customHeight="1">
      <c r="A196" s="35"/>
      <c r="B196" s="36"/>
      <c r="C196" s="174" t="s">
        <v>312</v>
      </c>
      <c r="D196" s="174" t="s">
        <v>156</v>
      </c>
      <c r="E196" s="175" t="s">
        <v>313</v>
      </c>
      <c r="F196" s="176" t="s">
        <v>314</v>
      </c>
      <c r="G196" s="177" t="s">
        <v>205</v>
      </c>
      <c r="H196" s="178">
        <v>2</v>
      </c>
      <c r="I196" s="179"/>
      <c r="J196" s="180">
        <f>ROUND(I196*H196,2)</f>
        <v>0</v>
      </c>
      <c r="K196" s="176" t="s">
        <v>160</v>
      </c>
      <c r="L196" s="40"/>
      <c r="M196" s="181" t="s">
        <v>19</v>
      </c>
      <c r="N196" s="182" t="s">
        <v>44</v>
      </c>
      <c r="O196" s="65"/>
      <c r="P196" s="183">
        <f>O196*H196</f>
        <v>0</v>
      </c>
      <c r="Q196" s="183">
        <v>7.1000000000000002E-4</v>
      </c>
      <c r="R196" s="183">
        <f>Q196*H196</f>
        <v>1.42E-3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212</v>
      </c>
      <c r="AT196" s="185" t="s">
        <v>156</v>
      </c>
      <c r="AU196" s="185" t="s">
        <v>83</v>
      </c>
      <c r="AY196" s="18" t="s">
        <v>153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81</v>
      </c>
      <c r="BK196" s="186">
        <f>ROUND(I196*H196,2)</f>
        <v>0</v>
      </c>
      <c r="BL196" s="18" t="s">
        <v>212</v>
      </c>
      <c r="BM196" s="185" t="s">
        <v>851</v>
      </c>
    </row>
    <row r="197" spans="1:65" s="2" customFormat="1" ht="11.25">
      <c r="A197" s="35"/>
      <c r="B197" s="36"/>
      <c r="C197" s="37"/>
      <c r="D197" s="187" t="s">
        <v>163</v>
      </c>
      <c r="E197" s="37"/>
      <c r="F197" s="188" t="s">
        <v>316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163</v>
      </c>
      <c r="AU197" s="18" t="s">
        <v>83</v>
      </c>
    </row>
    <row r="198" spans="1:65" s="2" customFormat="1" ht="24.2" customHeight="1">
      <c r="A198" s="35"/>
      <c r="B198" s="36"/>
      <c r="C198" s="174" t="s">
        <v>317</v>
      </c>
      <c r="D198" s="174" t="s">
        <v>156</v>
      </c>
      <c r="E198" s="175" t="s">
        <v>318</v>
      </c>
      <c r="F198" s="176" t="s">
        <v>319</v>
      </c>
      <c r="G198" s="177" t="s">
        <v>205</v>
      </c>
      <c r="H198" s="178">
        <v>3</v>
      </c>
      <c r="I198" s="179"/>
      <c r="J198" s="180">
        <f>ROUND(I198*H198,2)</f>
        <v>0</v>
      </c>
      <c r="K198" s="176" t="s">
        <v>160</v>
      </c>
      <c r="L198" s="40"/>
      <c r="M198" s="181" t="s">
        <v>19</v>
      </c>
      <c r="N198" s="182" t="s">
        <v>44</v>
      </c>
      <c r="O198" s="65"/>
      <c r="P198" s="183">
        <f>O198*H198</f>
        <v>0</v>
      </c>
      <c r="Q198" s="183">
        <v>2.0600000000000002E-3</v>
      </c>
      <c r="R198" s="183">
        <f>Q198*H198</f>
        <v>6.1800000000000006E-3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212</v>
      </c>
      <c r="AT198" s="185" t="s">
        <v>156</v>
      </c>
      <c r="AU198" s="185" t="s">
        <v>83</v>
      </c>
      <c r="AY198" s="18" t="s">
        <v>153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81</v>
      </c>
      <c r="BK198" s="186">
        <f>ROUND(I198*H198,2)</f>
        <v>0</v>
      </c>
      <c r="BL198" s="18" t="s">
        <v>212</v>
      </c>
      <c r="BM198" s="185" t="s">
        <v>852</v>
      </c>
    </row>
    <row r="199" spans="1:65" s="2" customFormat="1" ht="11.25">
      <c r="A199" s="35"/>
      <c r="B199" s="36"/>
      <c r="C199" s="37"/>
      <c r="D199" s="187" t="s">
        <v>163</v>
      </c>
      <c r="E199" s="37"/>
      <c r="F199" s="188" t="s">
        <v>321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83</v>
      </c>
    </row>
    <row r="200" spans="1:65" s="2" customFormat="1" ht="21.75" customHeight="1">
      <c r="A200" s="35"/>
      <c r="B200" s="36"/>
      <c r="C200" s="174" t="s">
        <v>322</v>
      </c>
      <c r="D200" s="174" t="s">
        <v>156</v>
      </c>
      <c r="E200" s="175" t="s">
        <v>323</v>
      </c>
      <c r="F200" s="176" t="s">
        <v>324</v>
      </c>
      <c r="G200" s="177" t="s">
        <v>205</v>
      </c>
      <c r="H200" s="178">
        <v>3</v>
      </c>
      <c r="I200" s="179"/>
      <c r="J200" s="180">
        <f>ROUND(I200*H200,2)</f>
        <v>0</v>
      </c>
      <c r="K200" s="176" t="s">
        <v>160</v>
      </c>
      <c r="L200" s="40"/>
      <c r="M200" s="181" t="s">
        <v>19</v>
      </c>
      <c r="N200" s="182" t="s">
        <v>44</v>
      </c>
      <c r="O200" s="65"/>
      <c r="P200" s="183">
        <f>O200*H200</f>
        <v>0</v>
      </c>
      <c r="Q200" s="183">
        <v>4.8000000000000001E-4</v>
      </c>
      <c r="R200" s="183">
        <f>Q200*H200</f>
        <v>1.4400000000000001E-3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212</v>
      </c>
      <c r="AT200" s="185" t="s">
        <v>156</v>
      </c>
      <c r="AU200" s="185" t="s">
        <v>83</v>
      </c>
      <c r="AY200" s="18" t="s">
        <v>153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81</v>
      </c>
      <c r="BK200" s="186">
        <f>ROUND(I200*H200,2)</f>
        <v>0</v>
      </c>
      <c r="BL200" s="18" t="s">
        <v>212</v>
      </c>
      <c r="BM200" s="185" t="s">
        <v>853</v>
      </c>
    </row>
    <row r="201" spans="1:65" s="2" customFormat="1" ht="11.25">
      <c r="A201" s="35"/>
      <c r="B201" s="36"/>
      <c r="C201" s="37"/>
      <c r="D201" s="187" t="s">
        <v>163</v>
      </c>
      <c r="E201" s="37"/>
      <c r="F201" s="188" t="s">
        <v>326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83</v>
      </c>
    </row>
    <row r="202" spans="1:65" s="2" customFormat="1" ht="24.2" customHeight="1">
      <c r="A202" s="35"/>
      <c r="B202" s="36"/>
      <c r="C202" s="174" t="s">
        <v>327</v>
      </c>
      <c r="D202" s="174" t="s">
        <v>156</v>
      </c>
      <c r="E202" s="175" t="s">
        <v>328</v>
      </c>
      <c r="F202" s="176" t="s">
        <v>329</v>
      </c>
      <c r="G202" s="177" t="s">
        <v>242</v>
      </c>
      <c r="H202" s="178">
        <v>2</v>
      </c>
      <c r="I202" s="179"/>
      <c r="J202" s="180">
        <f>ROUND(I202*H202,2)</f>
        <v>0</v>
      </c>
      <c r="K202" s="176" t="s">
        <v>206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212</v>
      </c>
      <c r="AT202" s="185" t="s">
        <v>156</v>
      </c>
      <c r="AU202" s="185" t="s">
        <v>83</v>
      </c>
      <c r="AY202" s="18" t="s">
        <v>153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212</v>
      </c>
      <c r="BM202" s="185" t="s">
        <v>854</v>
      </c>
    </row>
    <row r="203" spans="1:65" s="2" customFormat="1" ht="49.15" customHeight="1">
      <c r="A203" s="35"/>
      <c r="B203" s="36"/>
      <c r="C203" s="174" t="s">
        <v>332</v>
      </c>
      <c r="D203" s="174" t="s">
        <v>156</v>
      </c>
      <c r="E203" s="175" t="s">
        <v>750</v>
      </c>
      <c r="F203" s="176" t="s">
        <v>751</v>
      </c>
      <c r="G203" s="177" t="s">
        <v>249</v>
      </c>
      <c r="H203" s="178">
        <v>8.9999999999999993E-3</v>
      </c>
      <c r="I203" s="179"/>
      <c r="J203" s="180">
        <f>ROUND(I203*H203,2)</f>
        <v>0</v>
      </c>
      <c r="K203" s="176" t="s">
        <v>160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1010</v>
      </c>
    </row>
    <row r="204" spans="1:65" s="2" customFormat="1" ht="11.25">
      <c r="A204" s="35"/>
      <c r="B204" s="36"/>
      <c r="C204" s="37"/>
      <c r="D204" s="187" t="s">
        <v>163</v>
      </c>
      <c r="E204" s="37"/>
      <c r="F204" s="188" t="s">
        <v>753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83</v>
      </c>
    </row>
    <row r="205" spans="1:65" s="12" customFormat="1" ht="22.9" customHeight="1">
      <c r="B205" s="158"/>
      <c r="C205" s="159"/>
      <c r="D205" s="160" t="s">
        <v>72</v>
      </c>
      <c r="E205" s="172" t="s">
        <v>337</v>
      </c>
      <c r="F205" s="172" t="s">
        <v>338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SUM(P206:P218)</f>
        <v>0</v>
      </c>
      <c r="Q205" s="166"/>
      <c r="R205" s="167">
        <f>SUM(R206:R218)</f>
        <v>1.3799999999999998E-2</v>
      </c>
      <c r="S205" s="166"/>
      <c r="T205" s="168">
        <f>SUM(T206:T218)</f>
        <v>0</v>
      </c>
      <c r="AR205" s="169" t="s">
        <v>83</v>
      </c>
      <c r="AT205" s="170" t="s">
        <v>72</v>
      </c>
      <c r="AU205" s="170" t="s">
        <v>81</v>
      </c>
      <c r="AY205" s="169" t="s">
        <v>153</v>
      </c>
      <c r="BK205" s="171">
        <f>SUM(BK206:BK218)</f>
        <v>0</v>
      </c>
    </row>
    <row r="206" spans="1:65" s="2" customFormat="1" ht="33" customHeight="1">
      <c r="A206" s="35"/>
      <c r="B206" s="36"/>
      <c r="C206" s="174" t="s">
        <v>339</v>
      </c>
      <c r="D206" s="174" t="s">
        <v>156</v>
      </c>
      <c r="E206" s="175" t="s">
        <v>340</v>
      </c>
      <c r="F206" s="176" t="s">
        <v>341</v>
      </c>
      <c r="G206" s="177" t="s">
        <v>205</v>
      </c>
      <c r="H206" s="178">
        <v>5</v>
      </c>
      <c r="I206" s="179"/>
      <c r="J206" s="180">
        <f>ROUND(I206*H206,2)</f>
        <v>0</v>
      </c>
      <c r="K206" s="176" t="s">
        <v>160</v>
      </c>
      <c r="L206" s="40"/>
      <c r="M206" s="181" t="s">
        <v>19</v>
      </c>
      <c r="N206" s="182" t="s">
        <v>44</v>
      </c>
      <c r="O206" s="65"/>
      <c r="P206" s="183">
        <f>O206*H206</f>
        <v>0</v>
      </c>
      <c r="Q206" s="183">
        <v>1.16E-3</v>
      </c>
      <c r="R206" s="183">
        <f>Q206*H206</f>
        <v>5.7999999999999996E-3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212</v>
      </c>
      <c r="AT206" s="185" t="s">
        <v>156</v>
      </c>
      <c r="AU206" s="185" t="s">
        <v>83</v>
      </c>
      <c r="AY206" s="18" t="s">
        <v>153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81</v>
      </c>
      <c r="BK206" s="186">
        <f>ROUND(I206*H206,2)</f>
        <v>0</v>
      </c>
      <c r="BL206" s="18" t="s">
        <v>212</v>
      </c>
      <c r="BM206" s="185" t="s">
        <v>856</v>
      </c>
    </row>
    <row r="207" spans="1:65" s="2" customFormat="1" ht="11.25">
      <c r="A207" s="35"/>
      <c r="B207" s="36"/>
      <c r="C207" s="37"/>
      <c r="D207" s="187" t="s">
        <v>163</v>
      </c>
      <c r="E207" s="37"/>
      <c r="F207" s="188" t="s">
        <v>343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163</v>
      </c>
      <c r="AU207" s="18" t="s">
        <v>83</v>
      </c>
    </row>
    <row r="208" spans="1:65" s="2" customFormat="1" ht="33" customHeight="1">
      <c r="A208" s="35"/>
      <c r="B208" s="36"/>
      <c r="C208" s="174" t="s">
        <v>344</v>
      </c>
      <c r="D208" s="174" t="s">
        <v>156</v>
      </c>
      <c r="E208" s="175" t="s">
        <v>345</v>
      </c>
      <c r="F208" s="176" t="s">
        <v>346</v>
      </c>
      <c r="G208" s="177" t="s">
        <v>205</v>
      </c>
      <c r="H208" s="178">
        <v>5</v>
      </c>
      <c r="I208" s="179"/>
      <c r="J208" s="180">
        <f>ROUND(I208*H208,2)</f>
        <v>0</v>
      </c>
      <c r="K208" s="176" t="s">
        <v>160</v>
      </c>
      <c r="L208" s="40"/>
      <c r="M208" s="181" t="s">
        <v>19</v>
      </c>
      <c r="N208" s="182" t="s">
        <v>44</v>
      </c>
      <c r="O208" s="65"/>
      <c r="P208" s="183">
        <f>O208*H208</f>
        <v>0</v>
      </c>
      <c r="Q208" s="183">
        <v>1.2600000000000001E-3</v>
      </c>
      <c r="R208" s="183">
        <f>Q208*H208</f>
        <v>6.3E-3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212</v>
      </c>
      <c r="AT208" s="185" t="s">
        <v>156</v>
      </c>
      <c r="AU208" s="185" t="s">
        <v>83</v>
      </c>
      <c r="AY208" s="18" t="s">
        <v>153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81</v>
      </c>
      <c r="BK208" s="186">
        <f>ROUND(I208*H208,2)</f>
        <v>0</v>
      </c>
      <c r="BL208" s="18" t="s">
        <v>212</v>
      </c>
      <c r="BM208" s="185" t="s">
        <v>857</v>
      </c>
    </row>
    <row r="209" spans="1:65" s="2" customFormat="1" ht="11.25">
      <c r="A209" s="35"/>
      <c r="B209" s="36"/>
      <c r="C209" s="37"/>
      <c r="D209" s="187" t="s">
        <v>163</v>
      </c>
      <c r="E209" s="37"/>
      <c r="F209" s="188" t="s">
        <v>348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83</v>
      </c>
    </row>
    <row r="210" spans="1:65" s="2" customFormat="1" ht="55.5" customHeight="1">
      <c r="A210" s="35"/>
      <c r="B210" s="36"/>
      <c r="C210" s="174" t="s">
        <v>302</v>
      </c>
      <c r="D210" s="174" t="s">
        <v>156</v>
      </c>
      <c r="E210" s="175" t="s">
        <v>349</v>
      </c>
      <c r="F210" s="176" t="s">
        <v>350</v>
      </c>
      <c r="G210" s="177" t="s">
        <v>205</v>
      </c>
      <c r="H210" s="178">
        <v>10</v>
      </c>
      <c r="I210" s="179"/>
      <c r="J210" s="180">
        <f>ROUND(I210*H210,2)</f>
        <v>0</v>
      </c>
      <c r="K210" s="176" t="s">
        <v>160</v>
      </c>
      <c r="L210" s="40"/>
      <c r="M210" s="181" t="s">
        <v>19</v>
      </c>
      <c r="N210" s="182" t="s">
        <v>44</v>
      </c>
      <c r="O210" s="65"/>
      <c r="P210" s="183">
        <f>O210*H210</f>
        <v>0</v>
      </c>
      <c r="Q210" s="183">
        <v>4.0000000000000003E-5</v>
      </c>
      <c r="R210" s="183">
        <f>Q210*H210</f>
        <v>4.0000000000000002E-4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212</v>
      </c>
      <c r="AT210" s="185" t="s">
        <v>156</v>
      </c>
      <c r="AU210" s="185" t="s">
        <v>83</v>
      </c>
      <c r="AY210" s="18" t="s">
        <v>153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212</v>
      </c>
      <c r="BM210" s="185" t="s">
        <v>858</v>
      </c>
    </row>
    <row r="211" spans="1:65" s="2" customFormat="1" ht="11.25">
      <c r="A211" s="35"/>
      <c r="B211" s="36"/>
      <c r="C211" s="37"/>
      <c r="D211" s="187" t="s">
        <v>163</v>
      </c>
      <c r="E211" s="37"/>
      <c r="F211" s="188" t="s">
        <v>352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163</v>
      </c>
      <c r="AU211" s="18" t="s">
        <v>83</v>
      </c>
    </row>
    <row r="212" spans="1:65" s="2" customFormat="1" ht="24.2" customHeight="1">
      <c r="A212" s="35"/>
      <c r="B212" s="36"/>
      <c r="C212" s="174" t="s">
        <v>353</v>
      </c>
      <c r="D212" s="174" t="s">
        <v>156</v>
      </c>
      <c r="E212" s="175" t="s">
        <v>354</v>
      </c>
      <c r="F212" s="176" t="s">
        <v>355</v>
      </c>
      <c r="G212" s="177" t="s">
        <v>242</v>
      </c>
      <c r="H212" s="178">
        <v>2</v>
      </c>
      <c r="I212" s="179"/>
      <c r="J212" s="180">
        <f>ROUND(I212*H212,2)</f>
        <v>0</v>
      </c>
      <c r="K212" s="176" t="s">
        <v>206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859</v>
      </c>
    </row>
    <row r="213" spans="1:65" s="2" customFormat="1" ht="24.2" customHeight="1">
      <c r="A213" s="35"/>
      <c r="B213" s="36"/>
      <c r="C213" s="174" t="s">
        <v>358</v>
      </c>
      <c r="D213" s="174" t="s">
        <v>156</v>
      </c>
      <c r="E213" s="175" t="s">
        <v>359</v>
      </c>
      <c r="F213" s="176" t="s">
        <v>360</v>
      </c>
      <c r="G213" s="177" t="s">
        <v>211</v>
      </c>
      <c r="H213" s="178">
        <v>6</v>
      </c>
      <c r="I213" s="179"/>
      <c r="J213" s="180">
        <f>ROUND(I213*H213,2)</f>
        <v>0</v>
      </c>
      <c r="K213" s="176" t="s">
        <v>160</v>
      </c>
      <c r="L213" s="40"/>
      <c r="M213" s="181" t="s">
        <v>19</v>
      </c>
      <c r="N213" s="182" t="s">
        <v>44</v>
      </c>
      <c r="O213" s="65"/>
      <c r="P213" s="183">
        <f>O213*H213</f>
        <v>0</v>
      </c>
      <c r="Q213" s="183">
        <v>2.0000000000000001E-4</v>
      </c>
      <c r="R213" s="183">
        <f>Q213*H213</f>
        <v>1.2000000000000001E-3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212</v>
      </c>
      <c r="AT213" s="185" t="s">
        <v>156</v>
      </c>
      <c r="AU213" s="185" t="s">
        <v>83</v>
      </c>
      <c r="AY213" s="18" t="s">
        <v>153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81</v>
      </c>
      <c r="BK213" s="186">
        <f>ROUND(I213*H213,2)</f>
        <v>0</v>
      </c>
      <c r="BL213" s="18" t="s">
        <v>212</v>
      </c>
      <c r="BM213" s="185" t="s">
        <v>860</v>
      </c>
    </row>
    <row r="214" spans="1:65" s="2" customFormat="1" ht="11.25">
      <c r="A214" s="35"/>
      <c r="B214" s="36"/>
      <c r="C214" s="37"/>
      <c r="D214" s="187" t="s">
        <v>163</v>
      </c>
      <c r="E214" s="37"/>
      <c r="F214" s="188" t="s">
        <v>362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83</v>
      </c>
    </row>
    <row r="215" spans="1:65" s="2" customFormat="1" ht="33" customHeight="1">
      <c r="A215" s="35"/>
      <c r="B215" s="36"/>
      <c r="C215" s="174" t="s">
        <v>363</v>
      </c>
      <c r="D215" s="174" t="s">
        <v>156</v>
      </c>
      <c r="E215" s="175" t="s">
        <v>364</v>
      </c>
      <c r="F215" s="176" t="s">
        <v>365</v>
      </c>
      <c r="G215" s="177" t="s">
        <v>205</v>
      </c>
      <c r="H215" s="178">
        <v>10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1.0000000000000001E-5</v>
      </c>
      <c r="R215" s="183">
        <f>Q215*H215</f>
        <v>1E-4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861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367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49.15" customHeight="1">
      <c r="A217" s="35"/>
      <c r="B217" s="36"/>
      <c r="C217" s="174" t="s">
        <v>368</v>
      </c>
      <c r="D217" s="174" t="s">
        <v>156</v>
      </c>
      <c r="E217" s="175" t="s">
        <v>754</v>
      </c>
      <c r="F217" s="176" t="s">
        <v>755</v>
      </c>
      <c r="G217" s="177" t="s">
        <v>249</v>
      </c>
      <c r="H217" s="178">
        <v>1.4E-2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1011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757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12" customFormat="1" ht="22.9" customHeight="1">
      <c r="B219" s="158"/>
      <c r="C219" s="159"/>
      <c r="D219" s="160" t="s">
        <v>72</v>
      </c>
      <c r="E219" s="172" t="s">
        <v>373</v>
      </c>
      <c r="F219" s="172" t="s">
        <v>374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SUM(P220:P253)</f>
        <v>0</v>
      </c>
      <c r="Q219" s="166"/>
      <c r="R219" s="167">
        <f>SUM(R220:R253)</f>
        <v>8.618000000000002E-2</v>
      </c>
      <c r="S219" s="166"/>
      <c r="T219" s="168">
        <f>SUM(T220:T253)</f>
        <v>6.9970000000000004E-2</v>
      </c>
      <c r="AR219" s="169" t="s">
        <v>83</v>
      </c>
      <c r="AT219" s="170" t="s">
        <v>72</v>
      </c>
      <c r="AU219" s="170" t="s">
        <v>81</v>
      </c>
      <c r="AY219" s="169" t="s">
        <v>153</v>
      </c>
      <c r="BK219" s="171">
        <f>SUM(BK220:BK253)</f>
        <v>0</v>
      </c>
    </row>
    <row r="220" spans="1:65" s="2" customFormat="1" ht="16.5" customHeight="1">
      <c r="A220" s="35"/>
      <c r="B220" s="36"/>
      <c r="C220" s="174" t="s">
        <v>375</v>
      </c>
      <c r="D220" s="174" t="s">
        <v>156</v>
      </c>
      <c r="E220" s="175" t="s">
        <v>376</v>
      </c>
      <c r="F220" s="176" t="s">
        <v>377</v>
      </c>
      <c r="G220" s="177" t="s">
        <v>211</v>
      </c>
      <c r="H220" s="178">
        <v>2</v>
      </c>
      <c r="I220" s="179"/>
      <c r="J220" s="180">
        <f>ROUND(I220*H220,2)</f>
        <v>0</v>
      </c>
      <c r="K220" s="176" t="s">
        <v>160</v>
      </c>
      <c r="L220" s="40"/>
      <c r="M220" s="181" t="s">
        <v>19</v>
      </c>
      <c r="N220" s="182" t="s">
        <v>44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4.8999999999999998E-4</v>
      </c>
      <c r="T220" s="184">
        <f>S220*H220</f>
        <v>9.7999999999999997E-4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212</v>
      </c>
      <c r="AT220" s="185" t="s">
        <v>156</v>
      </c>
      <c r="AU220" s="185" t="s">
        <v>83</v>
      </c>
      <c r="AY220" s="18" t="s">
        <v>153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212</v>
      </c>
      <c r="BM220" s="185" t="s">
        <v>863</v>
      </c>
    </row>
    <row r="221" spans="1:65" s="2" customFormat="1" ht="11.25">
      <c r="A221" s="35"/>
      <c r="B221" s="36"/>
      <c r="C221" s="37"/>
      <c r="D221" s="187" t="s">
        <v>163</v>
      </c>
      <c r="E221" s="37"/>
      <c r="F221" s="188" t="s">
        <v>379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163</v>
      </c>
      <c r="AU221" s="18" t="s">
        <v>83</v>
      </c>
    </row>
    <row r="222" spans="1:65" s="2" customFormat="1" ht="16.5" customHeight="1">
      <c r="A222" s="35"/>
      <c r="B222" s="36"/>
      <c r="C222" s="174" t="s">
        <v>381</v>
      </c>
      <c r="D222" s="174" t="s">
        <v>156</v>
      </c>
      <c r="E222" s="175" t="s">
        <v>382</v>
      </c>
      <c r="F222" s="176" t="s">
        <v>383</v>
      </c>
      <c r="G222" s="177" t="s">
        <v>384</v>
      </c>
      <c r="H222" s="178">
        <v>2</v>
      </c>
      <c r="I222" s="179"/>
      <c r="J222" s="180">
        <f>ROUND(I222*H222,2)</f>
        <v>0</v>
      </c>
      <c r="K222" s="176" t="s">
        <v>160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1.56E-3</v>
      </c>
      <c r="T222" s="184">
        <f>S222*H222</f>
        <v>3.1199999999999999E-3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212</v>
      </c>
      <c r="AT222" s="185" t="s">
        <v>156</v>
      </c>
      <c r="AU222" s="185" t="s">
        <v>83</v>
      </c>
      <c r="AY222" s="18" t="s">
        <v>153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212</v>
      </c>
      <c r="BM222" s="185" t="s">
        <v>864</v>
      </c>
    </row>
    <row r="223" spans="1:65" s="2" customFormat="1" ht="11.25">
      <c r="A223" s="35"/>
      <c r="B223" s="36"/>
      <c r="C223" s="37"/>
      <c r="D223" s="187" t="s">
        <v>163</v>
      </c>
      <c r="E223" s="37"/>
      <c r="F223" s="188" t="s">
        <v>386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163</v>
      </c>
      <c r="AU223" s="18" t="s">
        <v>83</v>
      </c>
    </row>
    <row r="224" spans="1:65" s="2" customFormat="1" ht="16.5" customHeight="1">
      <c r="A224" s="35"/>
      <c r="B224" s="36"/>
      <c r="C224" s="174" t="s">
        <v>387</v>
      </c>
      <c r="D224" s="174" t="s">
        <v>156</v>
      </c>
      <c r="E224" s="175" t="s">
        <v>388</v>
      </c>
      <c r="F224" s="176" t="s">
        <v>389</v>
      </c>
      <c r="G224" s="177" t="s">
        <v>211</v>
      </c>
      <c r="H224" s="178">
        <v>1</v>
      </c>
      <c r="I224" s="179"/>
      <c r="J224" s="180">
        <f>ROUND(I224*H224,2)</f>
        <v>0</v>
      </c>
      <c r="K224" s="176" t="s">
        <v>160</v>
      </c>
      <c r="L224" s="40"/>
      <c r="M224" s="181" t="s">
        <v>19</v>
      </c>
      <c r="N224" s="182" t="s">
        <v>44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7.62E-3</v>
      </c>
      <c r="T224" s="184">
        <f>S224*H224</f>
        <v>7.62E-3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212</v>
      </c>
      <c r="AT224" s="185" t="s">
        <v>156</v>
      </c>
      <c r="AU224" s="185" t="s">
        <v>83</v>
      </c>
      <c r="AY224" s="18" t="s">
        <v>153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81</v>
      </c>
      <c r="BK224" s="186">
        <f>ROUND(I224*H224,2)</f>
        <v>0</v>
      </c>
      <c r="BL224" s="18" t="s">
        <v>212</v>
      </c>
      <c r="BM224" s="185" t="s">
        <v>865</v>
      </c>
    </row>
    <row r="225" spans="1:65" s="2" customFormat="1" ht="11.25">
      <c r="A225" s="35"/>
      <c r="B225" s="36"/>
      <c r="C225" s="37"/>
      <c r="D225" s="187" t="s">
        <v>163</v>
      </c>
      <c r="E225" s="37"/>
      <c r="F225" s="188" t="s">
        <v>391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83</v>
      </c>
    </row>
    <row r="226" spans="1:65" s="2" customFormat="1" ht="24.2" customHeight="1">
      <c r="A226" s="35"/>
      <c r="B226" s="36"/>
      <c r="C226" s="174" t="s">
        <v>392</v>
      </c>
      <c r="D226" s="174" t="s">
        <v>156</v>
      </c>
      <c r="E226" s="175" t="s">
        <v>393</v>
      </c>
      <c r="F226" s="176" t="s">
        <v>394</v>
      </c>
      <c r="G226" s="177" t="s">
        <v>384</v>
      </c>
      <c r="H226" s="178">
        <v>1</v>
      </c>
      <c r="I226" s="179"/>
      <c r="J226" s="180">
        <f>ROUND(I226*H226,2)</f>
        <v>0</v>
      </c>
      <c r="K226" s="176" t="s">
        <v>160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1.933E-2</v>
      </c>
      <c r="T226" s="184">
        <f>S226*H226</f>
        <v>1.933E-2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212</v>
      </c>
      <c r="AT226" s="185" t="s">
        <v>156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866</v>
      </c>
    </row>
    <row r="227" spans="1:65" s="2" customFormat="1" ht="11.25">
      <c r="A227" s="35"/>
      <c r="B227" s="36"/>
      <c r="C227" s="37"/>
      <c r="D227" s="187" t="s">
        <v>163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163</v>
      </c>
      <c r="AU227" s="18" t="s">
        <v>83</v>
      </c>
    </row>
    <row r="228" spans="1:65" s="2" customFormat="1" ht="21.75" customHeight="1">
      <c r="A228" s="35"/>
      <c r="B228" s="36"/>
      <c r="C228" s="174" t="s">
        <v>397</v>
      </c>
      <c r="D228" s="174" t="s">
        <v>156</v>
      </c>
      <c r="E228" s="175" t="s">
        <v>398</v>
      </c>
      <c r="F228" s="176" t="s">
        <v>399</v>
      </c>
      <c r="G228" s="177" t="s">
        <v>384</v>
      </c>
      <c r="H228" s="178">
        <v>2</v>
      </c>
      <c r="I228" s="179"/>
      <c r="J228" s="180">
        <f>ROUND(I228*H228,2)</f>
        <v>0</v>
      </c>
      <c r="K228" s="176" t="s">
        <v>160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1.9460000000000002E-2</v>
      </c>
      <c r="T228" s="184">
        <f>S228*H228</f>
        <v>3.8920000000000003E-2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212</v>
      </c>
      <c r="AT228" s="185" t="s">
        <v>156</v>
      </c>
      <c r="AU228" s="185" t="s">
        <v>83</v>
      </c>
      <c r="AY228" s="18" t="s">
        <v>153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212</v>
      </c>
      <c r="BM228" s="185" t="s">
        <v>867</v>
      </c>
    </row>
    <row r="229" spans="1:65" s="2" customFormat="1" ht="11.25">
      <c r="A229" s="35"/>
      <c r="B229" s="36"/>
      <c r="C229" s="37"/>
      <c r="D229" s="187" t="s">
        <v>163</v>
      </c>
      <c r="E229" s="37"/>
      <c r="F229" s="188" t="s">
        <v>401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163</v>
      </c>
      <c r="AU229" s="18" t="s">
        <v>83</v>
      </c>
    </row>
    <row r="230" spans="1:65" s="2" customFormat="1" ht="24.2" customHeight="1">
      <c r="A230" s="35"/>
      <c r="B230" s="36"/>
      <c r="C230" s="174" t="s">
        <v>402</v>
      </c>
      <c r="D230" s="174" t="s">
        <v>156</v>
      </c>
      <c r="E230" s="175" t="s">
        <v>403</v>
      </c>
      <c r="F230" s="176" t="s">
        <v>404</v>
      </c>
      <c r="G230" s="177" t="s">
        <v>384</v>
      </c>
      <c r="H230" s="178">
        <v>5</v>
      </c>
      <c r="I230" s="179"/>
      <c r="J230" s="180">
        <f>ROUND(I230*H230,2)</f>
        <v>0</v>
      </c>
      <c r="K230" s="176" t="s">
        <v>160</v>
      </c>
      <c r="L230" s="40"/>
      <c r="M230" s="181" t="s">
        <v>19</v>
      </c>
      <c r="N230" s="182" t="s">
        <v>44</v>
      </c>
      <c r="O230" s="65"/>
      <c r="P230" s="183">
        <f>O230*H230</f>
        <v>0</v>
      </c>
      <c r="Q230" s="183">
        <v>2.4000000000000001E-4</v>
      </c>
      <c r="R230" s="183">
        <f>Q230*H230</f>
        <v>1.2000000000000001E-3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212</v>
      </c>
      <c r="AT230" s="185" t="s">
        <v>156</v>
      </c>
      <c r="AU230" s="185" t="s">
        <v>83</v>
      </c>
      <c r="AY230" s="18" t="s">
        <v>153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81</v>
      </c>
      <c r="BK230" s="186">
        <f>ROUND(I230*H230,2)</f>
        <v>0</v>
      </c>
      <c r="BL230" s="18" t="s">
        <v>212</v>
      </c>
      <c r="BM230" s="185" t="s">
        <v>868</v>
      </c>
    </row>
    <row r="231" spans="1:65" s="2" customFormat="1" ht="11.25">
      <c r="A231" s="35"/>
      <c r="B231" s="36"/>
      <c r="C231" s="37"/>
      <c r="D231" s="187" t="s">
        <v>163</v>
      </c>
      <c r="E231" s="37"/>
      <c r="F231" s="188" t="s">
        <v>406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163</v>
      </c>
      <c r="AU231" s="18" t="s">
        <v>83</v>
      </c>
    </row>
    <row r="232" spans="1:65" s="2" customFormat="1" ht="24.2" customHeight="1">
      <c r="A232" s="35"/>
      <c r="B232" s="36"/>
      <c r="C232" s="215" t="s">
        <v>408</v>
      </c>
      <c r="D232" s="215" t="s">
        <v>298</v>
      </c>
      <c r="E232" s="216" t="s">
        <v>409</v>
      </c>
      <c r="F232" s="217" t="s">
        <v>410</v>
      </c>
      <c r="G232" s="218" t="s">
        <v>205</v>
      </c>
      <c r="H232" s="219">
        <v>2.5</v>
      </c>
      <c r="I232" s="220"/>
      <c r="J232" s="221">
        <f>ROUND(I232*H232,2)</f>
        <v>0</v>
      </c>
      <c r="K232" s="217" t="s">
        <v>160</v>
      </c>
      <c r="L232" s="222"/>
      <c r="M232" s="223" t="s">
        <v>19</v>
      </c>
      <c r="N232" s="224" t="s">
        <v>44</v>
      </c>
      <c r="O232" s="65"/>
      <c r="P232" s="183">
        <f>O232*H232</f>
        <v>0</v>
      </c>
      <c r="Q232" s="183">
        <v>1.8000000000000001E-4</v>
      </c>
      <c r="R232" s="183">
        <f>Q232*H232</f>
        <v>4.5000000000000004E-4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302</v>
      </c>
      <c r="AT232" s="185" t="s">
        <v>298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869</v>
      </c>
    </row>
    <row r="233" spans="1:65" s="2" customFormat="1" ht="37.9" customHeight="1">
      <c r="A233" s="35"/>
      <c r="B233" s="36"/>
      <c r="C233" s="174" t="s">
        <v>412</v>
      </c>
      <c r="D233" s="174" t="s">
        <v>156</v>
      </c>
      <c r="E233" s="175" t="s">
        <v>413</v>
      </c>
      <c r="F233" s="176" t="s">
        <v>414</v>
      </c>
      <c r="G233" s="177" t="s">
        <v>384</v>
      </c>
      <c r="H233" s="178">
        <v>1</v>
      </c>
      <c r="I233" s="179"/>
      <c r="J233" s="180">
        <f>ROUND(I233*H233,2)</f>
        <v>0</v>
      </c>
      <c r="K233" s="176" t="s">
        <v>160</v>
      </c>
      <c r="L233" s="40"/>
      <c r="M233" s="181" t="s">
        <v>19</v>
      </c>
      <c r="N233" s="182" t="s">
        <v>44</v>
      </c>
      <c r="O233" s="65"/>
      <c r="P233" s="183">
        <f>O233*H233</f>
        <v>0</v>
      </c>
      <c r="Q233" s="183">
        <v>1.387E-2</v>
      </c>
      <c r="R233" s="183">
        <f>Q233*H233</f>
        <v>1.387E-2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212</v>
      </c>
      <c r="AT233" s="185" t="s">
        <v>156</v>
      </c>
      <c r="AU233" s="185" t="s">
        <v>83</v>
      </c>
      <c r="AY233" s="18" t="s">
        <v>153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81</v>
      </c>
      <c r="BK233" s="186">
        <f>ROUND(I233*H233,2)</f>
        <v>0</v>
      </c>
      <c r="BL233" s="18" t="s">
        <v>212</v>
      </c>
      <c r="BM233" s="185" t="s">
        <v>870</v>
      </c>
    </row>
    <row r="234" spans="1:65" s="2" customFormat="1" ht="11.25">
      <c r="A234" s="35"/>
      <c r="B234" s="36"/>
      <c r="C234" s="37"/>
      <c r="D234" s="187" t="s">
        <v>163</v>
      </c>
      <c r="E234" s="37"/>
      <c r="F234" s="188" t="s">
        <v>416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83</v>
      </c>
    </row>
    <row r="235" spans="1:65" s="2" customFormat="1" ht="24.2" customHeight="1">
      <c r="A235" s="35"/>
      <c r="B235" s="36"/>
      <c r="C235" s="174" t="s">
        <v>417</v>
      </c>
      <c r="D235" s="174" t="s">
        <v>156</v>
      </c>
      <c r="E235" s="175" t="s">
        <v>418</v>
      </c>
      <c r="F235" s="176" t="s">
        <v>419</v>
      </c>
      <c r="G235" s="177" t="s">
        <v>211</v>
      </c>
      <c r="H235" s="178">
        <v>1</v>
      </c>
      <c r="I235" s="179"/>
      <c r="J235" s="180">
        <f>ROUND(I235*H235,2)</f>
        <v>0</v>
      </c>
      <c r="K235" s="176" t="s">
        <v>160</v>
      </c>
      <c r="L235" s="40"/>
      <c r="M235" s="181" t="s">
        <v>19</v>
      </c>
      <c r="N235" s="182" t="s">
        <v>44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212</v>
      </c>
      <c r="AT235" s="185" t="s">
        <v>156</v>
      </c>
      <c r="AU235" s="185" t="s">
        <v>83</v>
      </c>
      <c r="AY235" s="18" t="s">
        <v>153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81</v>
      </c>
      <c r="BK235" s="186">
        <f>ROUND(I235*H235,2)</f>
        <v>0</v>
      </c>
      <c r="BL235" s="18" t="s">
        <v>212</v>
      </c>
      <c r="BM235" s="185" t="s">
        <v>871</v>
      </c>
    </row>
    <row r="236" spans="1:65" s="2" customFormat="1" ht="11.25">
      <c r="A236" s="35"/>
      <c r="B236" s="36"/>
      <c r="C236" s="37"/>
      <c r="D236" s="187" t="s">
        <v>163</v>
      </c>
      <c r="E236" s="37"/>
      <c r="F236" s="188" t="s">
        <v>421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83</v>
      </c>
    </row>
    <row r="237" spans="1:65" s="2" customFormat="1" ht="16.5" customHeight="1">
      <c r="A237" s="35"/>
      <c r="B237" s="36"/>
      <c r="C237" s="215" t="s">
        <v>422</v>
      </c>
      <c r="D237" s="215" t="s">
        <v>298</v>
      </c>
      <c r="E237" s="216" t="s">
        <v>423</v>
      </c>
      <c r="F237" s="217" t="s">
        <v>424</v>
      </c>
      <c r="G237" s="218" t="s">
        <v>211</v>
      </c>
      <c r="H237" s="219">
        <v>1</v>
      </c>
      <c r="I237" s="220"/>
      <c r="J237" s="221">
        <f>ROUND(I237*H237,2)</f>
        <v>0</v>
      </c>
      <c r="K237" s="217" t="s">
        <v>160</v>
      </c>
      <c r="L237" s="222"/>
      <c r="M237" s="223" t="s">
        <v>19</v>
      </c>
      <c r="N237" s="224" t="s">
        <v>44</v>
      </c>
      <c r="O237" s="65"/>
      <c r="P237" s="183">
        <f>O237*H237</f>
        <v>0</v>
      </c>
      <c r="Q237" s="183">
        <v>2.3999999999999998E-3</v>
      </c>
      <c r="R237" s="183">
        <f>Q237*H237</f>
        <v>2.3999999999999998E-3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302</v>
      </c>
      <c r="AT237" s="185" t="s">
        <v>298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872</v>
      </c>
    </row>
    <row r="238" spans="1:65" s="2" customFormat="1" ht="16.5" customHeight="1">
      <c r="A238" s="35"/>
      <c r="B238" s="36"/>
      <c r="C238" s="174" t="s">
        <v>426</v>
      </c>
      <c r="D238" s="174" t="s">
        <v>156</v>
      </c>
      <c r="E238" s="175" t="s">
        <v>427</v>
      </c>
      <c r="F238" s="176" t="s">
        <v>428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160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5.8300000000000001E-3</v>
      </c>
      <c r="R238" s="183">
        <f>Q238*H238</f>
        <v>5.8300000000000001E-3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873</v>
      </c>
    </row>
    <row r="239" spans="1:65" s="2" customFormat="1" ht="11.25">
      <c r="A239" s="35"/>
      <c r="B239" s="36"/>
      <c r="C239" s="37"/>
      <c r="D239" s="187" t="s">
        <v>163</v>
      </c>
      <c r="E239" s="37"/>
      <c r="F239" s="188" t="s">
        <v>430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163</v>
      </c>
      <c r="AU239" s="18" t="s">
        <v>83</v>
      </c>
    </row>
    <row r="240" spans="1:65" s="2" customFormat="1" ht="24.2" customHeight="1">
      <c r="A240" s="35"/>
      <c r="B240" s="36"/>
      <c r="C240" s="215" t="s">
        <v>431</v>
      </c>
      <c r="D240" s="215" t="s">
        <v>298</v>
      </c>
      <c r="E240" s="216" t="s">
        <v>432</v>
      </c>
      <c r="F240" s="217" t="s">
        <v>874</v>
      </c>
      <c r="G240" s="218" t="s">
        <v>211</v>
      </c>
      <c r="H240" s="219">
        <v>1</v>
      </c>
      <c r="I240" s="220"/>
      <c r="J240" s="221">
        <f>ROUND(I240*H240,2)</f>
        <v>0</v>
      </c>
      <c r="K240" s="217" t="s">
        <v>206</v>
      </c>
      <c r="L240" s="222"/>
      <c r="M240" s="223" t="s">
        <v>19</v>
      </c>
      <c r="N240" s="224" t="s">
        <v>44</v>
      </c>
      <c r="O240" s="65"/>
      <c r="P240" s="183">
        <f>O240*H240</f>
        <v>0</v>
      </c>
      <c r="Q240" s="183">
        <v>1.2999999999999999E-2</v>
      </c>
      <c r="R240" s="183">
        <f>Q240*H240</f>
        <v>1.2999999999999999E-2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302</v>
      </c>
      <c r="AT240" s="185" t="s">
        <v>298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875</v>
      </c>
    </row>
    <row r="241" spans="1:65" s="13" customFormat="1" ht="33.75">
      <c r="B241" s="192"/>
      <c r="C241" s="193"/>
      <c r="D241" s="194" t="s">
        <v>165</v>
      </c>
      <c r="E241" s="195" t="s">
        <v>19</v>
      </c>
      <c r="F241" s="196" t="s">
        <v>876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436</v>
      </c>
      <c r="D242" s="174" t="s">
        <v>156</v>
      </c>
      <c r="E242" s="175" t="s">
        <v>437</v>
      </c>
      <c r="F242" s="176" t="s">
        <v>438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206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2.8500000000000001E-3</v>
      </c>
      <c r="R242" s="183">
        <f>Q242*H242</f>
        <v>2.8500000000000001E-3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877</v>
      </c>
    </row>
    <row r="243" spans="1:65" s="2" customFormat="1" ht="24.2" customHeight="1">
      <c r="A243" s="35"/>
      <c r="B243" s="36"/>
      <c r="C243" s="174" t="s">
        <v>440</v>
      </c>
      <c r="D243" s="174" t="s">
        <v>156</v>
      </c>
      <c r="E243" s="175" t="s">
        <v>441</v>
      </c>
      <c r="F243" s="176" t="s">
        <v>442</v>
      </c>
      <c r="G243" s="177" t="s">
        <v>384</v>
      </c>
      <c r="H243" s="178">
        <v>1</v>
      </c>
      <c r="I243" s="179"/>
      <c r="J243" s="180">
        <f>ROUND(I243*H243,2)</f>
        <v>0</v>
      </c>
      <c r="K243" s="176" t="s">
        <v>206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1.736E-2</v>
      </c>
      <c r="R243" s="183">
        <f>Q243*H243</f>
        <v>1.736E-2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212</v>
      </c>
      <c r="AT243" s="185" t="s">
        <v>156</v>
      </c>
      <c r="AU243" s="185" t="s">
        <v>83</v>
      </c>
      <c r="AY243" s="18" t="s">
        <v>153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212</v>
      </c>
      <c r="BM243" s="185" t="s">
        <v>878</v>
      </c>
    </row>
    <row r="244" spans="1:65" s="2" customFormat="1" ht="24.2" customHeight="1">
      <c r="A244" s="35"/>
      <c r="B244" s="36"/>
      <c r="C244" s="174" t="s">
        <v>444</v>
      </c>
      <c r="D244" s="174" t="s">
        <v>156</v>
      </c>
      <c r="E244" s="175" t="s">
        <v>445</v>
      </c>
      <c r="F244" s="176" t="s">
        <v>446</v>
      </c>
      <c r="G244" s="177" t="s">
        <v>384</v>
      </c>
      <c r="H244" s="178">
        <v>1</v>
      </c>
      <c r="I244" s="179"/>
      <c r="J244" s="180">
        <f>ROUND(I244*H244,2)</f>
        <v>0</v>
      </c>
      <c r="K244" s="176" t="s">
        <v>206</v>
      </c>
      <c r="L244" s="40"/>
      <c r="M244" s="181" t="s">
        <v>19</v>
      </c>
      <c r="N244" s="182" t="s">
        <v>44</v>
      </c>
      <c r="O244" s="65"/>
      <c r="P244" s="183">
        <f>O244*H244</f>
        <v>0</v>
      </c>
      <c r="Q244" s="183">
        <v>2.14E-3</v>
      </c>
      <c r="R244" s="183">
        <f>Q244*H244</f>
        <v>2.14E-3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212</v>
      </c>
      <c r="AT244" s="185" t="s">
        <v>156</v>
      </c>
      <c r="AU244" s="185" t="s">
        <v>83</v>
      </c>
      <c r="AY244" s="18" t="s">
        <v>153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212</v>
      </c>
      <c r="BM244" s="185" t="s">
        <v>879</v>
      </c>
    </row>
    <row r="245" spans="1:65" s="13" customFormat="1" ht="22.5">
      <c r="B245" s="192"/>
      <c r="C245" s="193"/>
      <c r="D245" s="194" t="s">
        <v>165</v>
      </c>
      <c r="E245" s="195" t="s">
        <v>19</v>
      </c>
      <c r="F245" s="196" t="s">
        <v>448</v>
      </c>
      <c r="G245" s="193"/>
      <c r="H245" s="197">
        <v>1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165</v>
      </c>
      <c r="AU245" s="203" t="s">
        <v>83</v>
      </c>
      <c r="AV245" s="13" t="s">
        <v>83</v>
      </c>
      <c r="AW245" s="13" t="s">
        <v>34</v>
      </c>
      <c r="AX245" s="13" t="s">
        <v>81</v>
      </c>
      <c r="AY245" s="203" t="s">
        <v>153</v>
      </c>
    </row>
    <row r="246" spans="1:65" s="2" customFormat="1" ht="33" customHeight="1">
      <c r="A246" s="35"/>
      <c r="B246" s="36"/>
      <c r="C246" s="174" t="s">
        <v>449</v>
      </c>
      <c r="D246" s="174" t="s">
        <v>156</v>
      </c>
      <c r="E246" s="175" t="s">
        <v>450</v>
      </c>
      <c r="F246" s="176" t="s">
        <v>451</v>
      </c>
      <c r="G246" s="177" t="s">
        <v>384</v>
      </c>
      <c r="H246" s="178">
        <v>2</v>
      </c>
      <c r="I246" s="179"/>
      <c r="J246" s="180">
        <f>ROUND(I246*H246,2)</f>
        <v>0</v>
      </c>
      <c r="K246" s="176" t="s">
        <v>206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1.0460000000000001E-2</v>
      </c>
      <c r="R246" s="183">
        <f>Q246*H246</f>
        <v>2.0920000000000001E-2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212</v>
      </c>
      <c r="AT246" s="185" t="s">
        <v>156</v>
      </c>
      <c r="AU246" s="185" t="s">
        <v>83</v>
      </c>
      <c r="AY246" s="18" t="s">
        <v>153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212</v>
      </c>
      <c r="BM246" s="185" t="s">
        <v>880</v>
      </c>
    </row>
    <row r="247" spans="1:65" s="2" customFormat="1" ht="33" customHeight="1">
      <c r="A247" s="35"/>
      <c r="B247" s="36"/>
      <c r="C247" s="174" t="s">
        <v>454</v>
      </c>
      <c r="D247" s="174" t="s">
        <v>156</v>
      </c>
      <c r="E247" s="175" t="s">
        <v>455</v>
      </c>
      <c r="F247" s="176" t="s">
        <v>456</v>
      </c>
      <c r="G247" s="177" t="s">
        <v>211</v>
      </c>
      <c r="H247" s="178">
        <v>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1.2800000000000001E-3</v>
      </c>
      <c r="R247" s="183">
        <f>Q247*H247</f>
        <v>2.5600000000000002E-3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881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458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3" customFormat="1" ht="11.25">
      <c r="B249" s="192"/>
      <c r="C249" s="193"/>
      <c r="D249" s="194" t="s">
        <v>165</v>
      </c>
      <c r="E249" s="195" t="s">
        <v>19</v>
      </c>
      <c r="F249" s="196" t="s">
        <v>882</v>
      </c>
      <c r="G249" s="193"/>
      <c r="H249" s="197">
        <v>2</v>
      </c>
      <c r="I249" s="198"/>
      <c r="J249" s="193"/>
      <c r="K249" s="193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165</v>
      </c>
      <c r="AU249" s="203" t="s">
        <v>83</v>
      </c>
      <c r="AV249" s="13" t="s">
        <v>83</v>
      </c>
      <c r="AW249" s="13" t="s">
        <v>34</v>
      </c>
      <c r="AX249" s="13" t="s">
        <v>81</v>
      </c>
      <c r="AY249" s="203" t="s">
        <v>153</v>
      </c>
    </row>
    <row r="250" spans="1:65" s="2" customFormat="1" ht="24.2" customHeight="1">
      <c r="A250" s="35"/>
      <c r="B250" s="36"/>
      <c r="C250" s="174" t="s">
        <v>460</v>
      </c>
      <c r="D250" s="174" t="s">
        <v>156</v>
      </c>
      <c r="E250" s="175" t="s">
        <v>461</v>
      </c>
      <c r="F250" s="176" t="s">
        <v>462</v>
      </c>
      <c r="G250" s="177" t="s">
        <v>384</v>
      </c>
      <c r="H250" s="178">
        <v>2</v>
      </c>
      <c r="I250" s="179"/>
      <c r="J250" s="180">
        <f>ROUND(I250*H250,2)</f>
        <v>0</v>
      </c>
      <c r="K250" s="176" t="s">
        <v>160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1.8E-3</v>
      </c>
      <c r="R250" s="183">
        <f>Q250*H250</f>
        <v>3.5999999999999999E-3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883</v>
      </c>
    </row>
    <row r="251" spans="1:65" s="2" customFormat="1" ht="11.25">
      <c r="A251" s="35"/>
      <c r="B251" s="36"/>
      <c r="C251" s="37"/>
      <c r="D251" s="187" t="s">
        <v>163</v>
      </c>
      <c r="E251" s="37"/>
      <c r="F251" s="188" t="s">
        <v>464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83</v>
      </c>
    </row>
    <row r="252" spans="1:65" s="2" customFormat="1" ht="49.15" customHeight="1">
      <c r="A252" s="35"/>
      <c r="B252" s="36"/>
      <c r="C252" s="174" t="s">
        <v>465</v>
      </c>
      <c r="D252" s="174" t="s">
        <v>156</v>
      </c>
      <c r="E252" s="175" t="s">
        <v>758</v>
      </c>
      <c r="F252" s="176" t="s">
        <v>759</v>
      </c>
      <c r="G252" s="177" t="s">
        <v>249</v>
      </c>
      <c r="H252" s="178">
        <v>8.5999999999999993E-2</v>
      </c>
      <c r="I252" s="179"/>
      <c r="J252" s="180">
        <f>ROUND(I252*H252,2)</f>
        <v>0</v>
      </c>
      <c r="K252" s="176" t="s">
        <v>160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1012</v>
      </c>
    </row>
    <row r="253" spans="1:65" s="2" customFormat="1" ht="11.25">
      <c r="A253" s="35"/>
      <c r="B253" s="36"/>
      <c r="C253" s="37"/>
      <c r="D253" s="187" t="s">
        <v>163</v>
      </c>
      <c r="E253" s="37"/>
      <c r="F253" s="188" t="s">
        <v>761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163</v>
      </c>
      <c r="AU253" s="18" t="s">
        <v>83</v>
      </c>
    </row>
    <row r="254" spans="1:65" s="12" customFormat="1" ht="22.9" customHeight="1">
      <c r="B254" s="158"/>
      <c r="C254" s="159"/>
      <c r="D254" s="160" t="s">
        <v>72</v>
      </c>
      <c r="E254" s="172" t="s">
        <v>470</v>
      </c>
      <c r="F254" s="172" t="s">
        <v>471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SUM(P255:P283)</f>
        <v>0</v>
      </c>
      <c r="Q254" s="166"/>
      <c r="R254" s="167">
        <f>SUM(R255:R283)</f>
        <v>1.8000000000000002E-3</v>
      </c>
      <c r="S254" s="166"/>
      <c r="T254" s="168">
        <f>SUM(T255:T283)</f>
        <v>8.3000000000000001E-3</v>
      </c>
      <c r="AR254" s="169" t="s">
        <v>83</v>
      </c>
      <c r="AT254" s="170" t="s">
        <v>72</v>
      </c>
      <c r="AU254" s="170" t="s">
        <v>81</v>
      </c>
      <c r="AY254" s="169" t="s">
        <v>153</v>
      </c>
      <c r="BK254" s="171">
        <f>SUM(BK255:BK283)</f>
        <v>0</v>
      </c>
    </row>
    <row r="255" spans="1:65" s="2" customFormat="1" ht="21.75" customHeight="1">
      <c r="A255" s="35"/>
      <c r="B255" s="36"/>
      <c r="C255" s="174" t="s">
        <v>472</v>
      </c>
      <c r="D255" s="174" t="s">
        <v>156</v>
      </c>
      <c r="E255" s="175" t="s">
        <v>473</v>
      </c>
      <c r="F255" s="176" t="s">
        <v>474</v>
      </c>
      <c r="G255" s="177" t="s">
        <v>211</v>
      </c>
      <c r="H255" s="178">
        <v>5</v>
      </c>
      <c r="I255" s="179"/>
      <c r="J255" s="180">
        <f>ROUND(I255*H255,2)</f>
        <v>0</v>
      </c>
      <c r="K255" s="176" t="s">
        <v>206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5.0000000000000002E-5</v>
      </c>
      <c r="T255" s="184">
        <f>S255*H255</f>
        <v>2.5000000000000001E-4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885</v>
      </c>
    </row>
    <row r="256" spans="1:65" s="13" customFormat="1" ht="11.25">
      <c r="B256" s="192"/>
      <c r="C256" s="193"/>
      <c r="D256" s="194" t="s">
        <v>165</v>
      </c>
      <c r="E256" s="195" t="s">
        <v>19</v>
      </c>
      <c r="F256" s="196" t="s">
        <v>886</v>
      </c>
      <c r="G256" s="193"/>
      <c r="H256" s="197">
        <v>2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165</v>
      </c>
      <c r="AU256" s="203" t="s">
        <v>83</v>
      </c>
      <c r="AV256" s="13" t="s">
        <v>83</v>
      </c>
      <c r="AW256" s="13" t="s">
        <v>34</v>
      </c>
      <c r="AX256" s="13" t="s">
        <v>73</v>
      </c>
      <c r="AY256" s="203" t="s">
        <v>153</v>
      </c>
    </row>
    <row r="257" spans="1:65" s="13" customFormat="1" ht="11.25">
      <c r="B257" s="192"/>
      <c r="C257" s="193"/>
      <c r="D257" s="194" t="s">
        <v>165</v>
      </c>
      <c r="E257" s="195" t="s">
        <v>19</v>
      </c>
      <c r="F257" s="196" t="s">
        <v>887</v>
      </c>
      <c r="G257" s="193"/>
      <c r="H257" s="197">
        <v>3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165</v>
      </c>
      <c r="AU257" s="203" t="s">
        <v>83</v>
      </c>
      <c r="AV257" s="13" t="s">
        <v>83</v>
      </c>
      <c r="AW257" s="13" t="s">
        <v>34</v>
      </c>
      <c r="AX257" s="13" t="s">
        <v>73</v>
      </c>
      <c r="AY257" s="203" t="s">
        <v>153</v>
      </c>
    </row>
    <row r="258" spans="1:65" s="14" customFormat="1" ht="11.25">
      <c r="B258" s="204"/>
      <c r="C258" s="205"/>
      <c r="D258" s="194" t="s">
        <v>165</v>
      </c>
      <c r="E258" s="206" t="s">
        <v>19</v>
      </c>
      <c r="F258" s="207" t="s">
        <v>184</v>
      </c>
      <c r="G258" s="205"/>
      <c r="H258" s="208">
        <v>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83</v>
      </c>
      <c r="AV258" s="14" t="s">
        <v>161</v>
      </c>
      <c r="AW258" s="14" t="s">
        <v>34</v>
      </c>
      <c r="AX258" s="14" t="s">
        <v>81</v>
      </c>
      <c r="AY258" s="214" t="s">
        <v>153</v>
      </c>
    </row>
    <row r="259" spans="1:65" s="2" customFormat="1" ht="24.2" customHeight="1">
      <c r="A259" s="35"/>
      <c r="B259" s="36"/>
      <c r="C259" s="174" t="s">
        <v>477</v>
      </c>
      <c r="D259" s="174" t="s">
        <v>156</v>
      </c>
      <c r="E259" s="175" t="s">
        <v>478</v>
      </c>
      <c r="F259" s="176" t="s">
        <v>479</v>
      </c>
      <c r="G259" s="177" t="s">
        <v>211</v>
      </c>
      <c r="H259" s="178">
        <v>1</v>
      </c>
      <c r="I259" s="179"/>
      <c r="J259" s="180">
        <f>ROUND(I259*H259,2)</f>
        <v>0</v>
      </c>
      <c r="K259" s="176" t="s">
        <v>206</v>
      </c>
      <c r="L259" s="40"/>
      <c r="M259" s="181" t="s">
        <v>19</v>
      </c>
      <c r="N259" s="182" t="s">
        <v>44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5.0000000000000002E-5</v>
      </c>
      <c r="T259" s="184">
        <f>S259*H259</f>
        <v>5.0000000000000002E-5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212</v>
      </c>
      <c r="AT259" s="185" t="s">
        <v>156</v>
      </c>
      <c r="AU259" s="185" t="s">
        <v>83</v>
      </c>
      <c r="AY259" s="18" t="s">
        <v>153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81</v>
      </c>
      <c r="BK259" s="186">
        <f>ROUND(I259*H259,2)</f>
        <v>0</v>
      </c>
      <c r="BL259" s="18" t="s">
        <v>212</v>
      </c>
      <c r="BM259" s="185" t="s">
        <v>888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889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37.9" customHeight="1">
      <c r="A261" s="35"/>
      <c r="B261" s="36"/>
      <c r="C261" s="174" t="s">
        <v>481</v>
      </c>
      <c r="D261" s="174" t="s">
        <v>156</v>
      </c>
      <c r="E261" s="175" t="s">
        <v>482</v>
      </c>
      <c r="F261" s="176" t="s">
        <v>483</v>
      </c>
      <c r="G261" s="177" t="s">
        <v>211</v>
      </c>
      <c r="H261" s="178">
        <v>4</v>
      </c>
      <c r="I261" s="179"/>
      <c r="J261" s="180">
        <f>ROUND(I261*H261,2)</f>
        <v>0</v>
      </c>
      <c r="K261" s="176" t="s">
        <v>160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2E-3</v>
      </c>
      <c r="T261" s="184">
        <f>S261*H261</f>
        <v>8.0000000000000002E-3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212</v>
      </c>
      <c r="AT261" s="185" t="s">
        <v>156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890</v>
      </c>
    </row>
    <row r="262" spans="1:65" s="2" customFormat="1" ht="11.25">
      <c r="A262" s="35"/>
      <c r="B262" s="36"/>
      <c r="C262" s="37"/>
      <c r="D262" s="187" t="s">
        <v>163</v>
      </c>
      <c r="E262" s="37"/>
      <c r="F262" s="188" t="s">
        <v>485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83</v>
      </c>
    </row>
    <row r="263" spans="1:65" s="13" customFormat="1" ht="11.25">
      <c r="B263" s="192"/>
      <c r="C263" s="193"/>
      <c r="D263" s="194" t="s">
        <v>165</v>
      </c>
      <c r="E263" s="195" t="s">
        <v>19</v>
      </c>
      <c r="F263" s="196" t="s">
        <v>891</v>
      </c>
      <c r="G263" s="193"/>
      <c r="H263" s="197">
        <v>4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165</v>
      </c>
      <c r="AU263" s="203" t="s">
        <v>83</v>
      </c>
      <c r="AV263" s="13" t="s">
        <v>83</v>
      </c>
      <c r="AW263" s="13" t="s">
        <v>34</v>
      </c>
      <c r="AX263" s="13" t="s">
        <v>81</v>
      </c>
      <c r="AY263" s="203" t="s">
        <v>153</v>
      </c>
    </row>
    <row r="264" spans="1:65" s="2" customFormat="1" ht="37.9" customHeight="1">
      <c r="A264" s="35"/>
      <c r="B264" s="36"/>
      <c r="C264" s="174" t="s">
        <v>486</v>
      </c>
      <c r="D264" s="174" t="s">
        <v>156</v>
      </c>
      <c r="E264" s="175" t="s">
        <v>487</v>
      </c>
      <c r="F264" s="176" t="s">
        <v>488</v>
      </c>
      <c r="G264" s="177" t="s">
        <v>211</v>
      </c>
      <c r="H264" s="178">
        <v>4</v>
      </c>
      <c r="I264" s="179"/>
      <c r="J264" s="180">
        <f>ROUND(I264*H264,2)</f>
        <v>0</v>
      </c>
      <c r="K264" s="176" t="s">
        <v>160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212</v>
      </c>
      <c r="AT264" s="185" t="s">
        <v>156</v>
      </c>
      <c r="AU264" s="185" t="s">
        <v>83</v>
      </c>
      <c r="AY264" s="18" t="s">
        <v>153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212</v>
      </c>
      <c r="BM264" s="185" t="s">
        <v>892</v>
      </c>
    </row>
    <row r="265" spans="1:65" s="2" customFormat="1" ht="11.25">
      <c r="A265" s="35"/>
      <c r="B265" s="36"/>
      <c r="C265" s="37"/>
      <c r="D265" s="187" t="s">
        <v>163</v>
      </c>
      <c r="E265" s="37"/>
      <c r="F265" s="188" t="s">
        <v>490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83</v>
      </c>
    </row>
    <row r="266" spans="1:65" s="13" customFormat="1" ht="11.25">
      <c r="B266" s="192"/>
      <c r="C266" s="193"/>
      <c r="D266" s="194" t="s">
        <v>165</v>
      </c>
      <c r="E266" s="195" t="s">
        <v>19</v>
      </c>
      <c r="F266" s="196" t="s">
        <v>891</v>
      </c>
      <c r="G266" s="193"/>
      <c r="H266" s="197">
        <v>4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165</v>
      </c>
      <c r="AU266" s="203" t="s">
        <v>83</v>
      </c>
      <c r="AV266" s="13" t="s">
        <v>83</v>
      </c>
      <c r="AW266" s="13" t="s">
        <v>34</v>
      </c>
      <c r="AX266" s="13" t="s">
        <v>81</v>
      </c>
      <c r="AY266" s="203" t="s">
        <v>153</v>
      </c>
    </row>
    <row r="267" spans="1:65" s="2" customFormat="1" ht="24.2" customHeight="1">
      <c r="A267" s="35"/>
      <c r="B267" s="36"/>
      <c r="C267" s="215" t="s">
        <v>491</v>
      </c>
      <c r="D267" s="215" t="s">
        <v>298</v>
      </c>
      <c r="E267" s="216" t="s">
        <v>492</v>
      </c>
      <c r="F267" s="217" t="s">
        <v>493</v>
      </c>
      <c r="G267" s="218" t="s">
        <v>211</v>
      </c>
      <c r="H267" s="219">
        <v>4</v>
      </c>
      <c r="I267" s="220"/>
      <c r="J267" s="221">
        <f>ROUND(I267*H267,2)</f>
        <v>0</v>
      </c>
      <c r="K267" s="217" t="s">
        <v>206</v>
      </c>
      <c r="L267" s="222"/>
      <c r="M267" s="223" t="s">
        <v>19</v>
      </c>
      <c r="N267" s="224" t="s">
        <v>44</v>
      </c>
      <c r="O267" s="65"/>
      <c r="P267" s="183">
        <f>O267*H267</f>
        <v>0</v>
      </c>
      <c r="Q267" s="183">
        <v>3.4000000000000002E-4</v>
      </c>
      <c r="R267" s="183">
        <f>Q267*H267</f>
        <v>1.3600000000000001E-3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302</v>
      </c>
      <c r="AT267" s="185" t="s">
        <v>298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893</v>
      </c>
    </row>
    <row r="268" spans="1:65" s="2" customFormat="1" ht="44.25" customHeight="1">
      <c r="A268" s="35"/>
      <c r="B268" s="36"/>
      <c r="C268" s="174" t="s">
        <v>495</v>
      </c>
      <c r="D268" s="174" t="s">
        <v>156</v>
      </c>
      <c r="E268" s="175" t="s">
        <v>496</v>
      </c>
      <c r="F268" s="176" t="s">
        <v>497</v>
      </c>
      <c r="G268" s="177" t="s">
        <v>211</v>
      </c>
      <c r="H268" s="178">
        <v>1</v>
      </c>
      <c r="I268" s="179"/>
      <c r="J268" s="180">
        <f>ROUND(I268*H268,2)</f>
        <v>0</v>
      </c>
      <c r="K268" s="176" t="s">
        <v>160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212</v>
      </c>
      <c r="AT268" s="185" t="s">
        <v>156</v>
      </c>
      <c r="AU268" s="185" t="s">
        <v>83</v>
      </c>
      <c r="AY268" s="18" t="s">
        <v>153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212</v>
      </c>
      <c r="BM268" s="185" t="s">
        <v>894</v>
      </c>
    </row>
    <row r="269" spans="1:65" s="2" customFormat="1" ht="11.25">
      <c r="A269" s="35"/>
      <c r="B269" s="36"/>
      <c r="C269" s="37"/>
      <c r="D269" s="187" t="s">
        <v>163</v>
      </c>
      <c r="E269" s="37"/>
      <c r="F269" s="188" t="s">
        <v>499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163</v>
      </c>
      <c r="AU269" s="18" t="s">
        <v>83</v>
      </c>
    </row>
    <row r="270" spans="1:65" s="13" customFormat="1" ht="11.25">
      <c r="B270" s="192"/>
      <c r="C270" s="193"/>
      <c r="D270" s="194" t="s">
        <v>165</v>
      </c>
      <c r="E270" s="195" t="s">
        <v>19</v>
      </c>
      <c r="F270" s="196" t="s">
        <v>895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165</v>
      </c>
      <c r="AU270" s="203" t="s">
        <v>83</v>
      </c>
      <c r="AV270" s="13" t="s">
        <v>83</v>
      </c>
      <c r="AW270" s="13" t="s">
        <v>34</v>
      </c>
      <c r="AX270" s="13" t="s">
        <v>81</v>
      </c>
      <c r="AY270" s="203" t="s">
        <v>153</v>
      </c>
    </row>
    <row r="271" spans="1:65" s="2" customFormat="1" ht="24.2" customHeight="1">
      <c r="A271" s="35"/>
      <c r="B271" s="36"/>
      <c r="C271" s="215" t="s">
        <v>501</v>
      </c>
      <c r="D271" s="215" t="s">
        <v>298</v>
      </c>
      <c r="E271" s="216" t="s">
        <v>502</v>
      </c>
      <c r="F271" s="217" t="s">
        <v>503</v>
      </c>
      <c r="G271" s="218" t="s">
        <v>211</v>
      </c>
      <c r="H271" s="219">
        <v>1</v>
      </c>
      <c r="I271" s="220"/>
      <c r="J271" s="221">
        <f>ROUND(I271*H271,2)</f>
        <v>0</v>
      </c>
      <c r="K271" s="217" t="s">
        <v>160</v>
      </c>
      <c r="L271" s="222"/>
      <c r="M271" s="223" t="s">
        <v>19</v>
      </c>
      <c r="N271" s="224" t="s">
        <v>44</v>
      </c>
      <c r="O271" s="65"/>
      <c r="P271" s="183">
        <f>O271*H271</f>
        <v>0</v>
      </c>
      <c r="Q271" s="183">
        <v>9.0000000000000006E-5</v>
      </c>
      <c r="R271" s="183">
        <f>Q271*H271</f>
        <v>9.0000000000000006E-5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302</v>
      </c>
      <c r="AT271" s="185" t="s">
        <v>298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896</v>
      </c>
    </row>
    <row r="272" spans="1:65" s="2" customFormat="1" ht="49.15" customHeight="1">
      <c r="A272" s="35"/>
      <c r="B272" s="36"/>
      <c r="C272" s="174" t="s">
        <v>505</v>
      </c>
      <c r="D272" s="174" t="s">
        <v>156</v>
      </c>
      <c r="E272" s="175" t="s">
        <v>506</v>
      </c>
      <c r="F272" s="176" t="s">
        <v>507</v>
      </c>
      <c r="G272" s="177" t="s">
        <v>211</v>
      </c>
      <c r="H272" s="178">
        <v>3</v>
      </c>
      <c r="I272" s="179"/>
      <c r="J272" s="180">
        <f>ROUND(I272*H272,2)</f>
        <v>0</v>
      </c>
      <c r="K272" s="176" t="s">
        <v>160</v>
      </c>
      <c r="L272" s="40"/>
      <c r="M272" s="181" t="s">
        <v>19</v>
      </c>
      <c r="N272" s="182" t="s">
        <v>44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212</v>
      </c>
      <c r="AT272" s="185" t="s">
        <v>156</v>
      </c>
      <c r="AU272" s="185" t="s">
        <v>83</v>
      </c>
      <c r="AY272" s="18" t="s">
        <v>153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81</v>
      </c>
      <c r="BK272" s="186">
        <f>ROUND(I272*H272,2)</f>
        <v>0</v>
      </c>
      <c r="BL272" s="18" t="s">
        <v>212</v>
      </c>
      <c r="BM272" s="185" t="s">
        <v>897</v>
      </c>
    </row>
    <row r="273" spans="1:65" s="2" customFormat="1" ht="11.25">
      <c r="A273" s="35"/>
      <c r="B273" s="36"/>
      <c r="C273" s="37"/>
      <c r="D273" s="187" t="s">
        <v>163</v>
      </c>
      <c r="E273" s="37"/>
      <c r="F273" s="188" t="s">
        <v>509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163</v>
      </c>
      <c r="AU273" s="18" t="s">
        <v>83</v>
      </c>
    </row>
    <row r="274" spans="1:65" s="13" customFormat="1" ht="22.5">
      <c r="B274" s="192"/>
      <c r="C274" s="193"/>
      <c r="D274" s="194" t="s">
        <v>165</v>
      </c>
      <c r="E274" s="195" t="s">
        <v>19</v>
      </c>
      <c r="F274" s="196" t="s">
        <v>898</v>
      </c>
      <c r="G274" s="193"/>
      <c r="H274" s="197">
        <v>3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165</v>
      </c>
      <c r="AU274" s="203" t="s">
        <v>83</v>
      </c>
      <c r="AV274" s="13" t="s">
        <v>83</v>
      </c>
      <c r="AW274" s="13" t="s">
        <v>34</v>
      </c>
      <c r="AX274" s="13" t="s">
        <v>81</v>
      </c>
      <c r="AY274" s="203" t="s">
        <v>153</v>
      </c>
    </row>
    <row r="275" spans="1:65" s="2" customFormat="1" ht="24.2" customHeight="1">
      <c r="A275" s="35"/>
      <c r="B275" s="36"/>
      <c r="C275" s="215" t="s">
        <v>511</v>
      </c>
      <c r="D275" s="215" t="s">
        <v>298</v>
      </c>
      <c r="E275" s="216" t="s">
        <v>512</v>
      </c>
      <c r="F275" s="217" t="s">
        <v>513</v>
      </c>
      <c r="G275" s="218" t="s">
        <v>211</v>
      </c>
      <c r="H275" s="219">
        <v>2</v>
      </c>
      <c r="I275" s="220"/>
      <c r="J275" s="221">
        <f>ROUND(I275*H275,2)</f>
        <v>0</v>
      </c>
      <c r="K275" s="217" t="s">
        <v>160</v>
      </c>
      <c r="L275" s="222"/>
      <c r="M275" s="223" t="s">
        <v>19</v>
      </c>
      <c r="N275" s="224" t="s">
        <v>44</v>
      </c>
      <c r="O275" s="65"/>
      <c r="P275" s="183">
        <f>O275*H275</f>
        <v>0</v>
      </c>
      <c r="Q275" s="183">
        <v>8.0000000000000007E-5</v>
      </c>
      <c r="R275" s="183">
        <f>Q275*H275</f>
        <v>1.6000000000000001E-4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302</v>
      </c>
      <c r="AT275" s="185" t="s">
        <v>298</v>
      </c>
      <c r="AU275" s="185" t="s">
        <v>83</v>
      </c>
      <c r="AY275" s="18" t="s">
        <v>153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81</v>
      </c>
      <c r="BK275" s="186">
        <f>ROUND(I275*H275,2)</f>
        <v>0</v>
      </c>
      <c r="BL275" s="18" t="s">
        <v>212</v>
      </c>
      <c r="BM275" s="185" t="s">
        <v>899</v>
      </c>
    </row>
    <row r="276" spans="1:65" s="2" customFormat="1" ht="24.2" customHeight="1">
      <c r="A276" s="35"/>
      <c r="B276" s="36"/>
      <c r="C276" s="215" t="s">
        <v>515</v>
      </c>
      <c r="D276" s="215" t="s">
        <v>298</v>
      </c>
      <c r="E276" s="216" t="s">
        <v>900</v>
      </c>
      <c r="F276" s="217" t="s">
        <v>901</v>
      </c>
      <c r="G276" s="218" t="s">
        <v>211</v>
      </c>
      <c r="H276" s="219">
        <v>1</v>
      </c>
      <c r="I276" s="220"/>
      <c r="J276" s="221">
        <f>ROUND(I276*H276,2)</f>
        <v>0</v>
      </c>
      <c r="K276" s="217" t="s">
        <v>160</v>
      </c>
      <c r="L276" s="222"/>
      <c r="M276" s="223" t="s">
        <v>19</v>
      </c>
      <c r="N276" s="224" t="s">
        <v>44</v>
      </c>
      <c r="O276" s="65"/>
      <c r="P276" s="183">
        <f>O276*H276</f>
        <v>0</v>
      </c>
      <c r="Q276" s="183">
        <v>8.0000000000000007E-5</v>
      </c>
      <c r="R276" s="183">
        <f>Q276*H276</f>
        <v>8.0000000000000007E-5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302</v>
      </c>
      <c r="AT276" s="185" t="s">
        <v>298</v>
      </c>
      <c r="AU276" s="185" t="s">
        <v>83</v>
      </c>
      <c r="AY276" s="18" t="s">
        <v>153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81</v>
      </c>
      <c r="BK276" s="186">
        <f>ROUND(I276*H276,2)</f>
        <v>0</v>
      </c>
      <c r="BL276" s="18" t="s">
        <v>212</v>
      </c>
      <c r="BM276" s="185" t="s">
        <v>902</v>
      </c>
    </row>
    <row r="277" spans="1:65" s="2" customFormat="1" ht="16.5" customHeight="1">
      <c r="A277" s="35"/>
      <c r="B277" s="36"/>
      <c r="C277" s="215" t="s">
        <v>519</v>
      </c>
      <c r="D277" s="215" t="s">
        <v>298</v>
      </c>
      <c r="E277" s="216" t="s">
        <v>516</v>
      </c>
      <c r="F277" s="217" t="s">
        <v>517</v>
      </c>
      <c r="G277" s="218" t="s">
        <v>211</v>
      </c>
      <c r="H277" s="219">
        <v>3</v>
      </c>
      <c r="I277" s="220"/>
      <c r="J277" s="221">
        <f>ROUND(I277*H277,2)</f>
        <v>0</v>
      </c>
      <c r="K277" s="217" t="s">
        <v>160</v>
      </c>
      <c r="L277" s="222"/>
      <c r="M277" s="223" t="s">
        <v>19</v>
      </c>
      <c r="N277" s="224" t="s">
        <v>44</v>
      </c>
      <c r="O277" s="65"/>
      <c r="P277" s="183">
        <f>O277*H277</f>
        <v>0</v>
      </c>
      <c r="Q277" s="183">
        <v>1.0000000000000001E-5</v>
      </c>
      <c r="R277" s="183">
        <f>Q277*H277</f>
        <v>3.0000000000000004E-5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302</v>
      </c>
      <c r="AT277" s="185" t="s">
        <v>298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903</v>
      </c>
    </row>
    <row r="278" spans="1:65" s="2" customFormat="1" ht="49.15" customHeight="1">
      <c r="A278" s="35"/>
      <c r="B278" s="36"/>
      <c r="C278" s="174" t="s">
        <v>525</v>
      </c>
      <c r="D278" s="174" t="s">
        <v>156</v>
      </c>
      <c r="E278" s="175" t="s">
        <v>520</v>
      </c>
      <c r="F278" s="176" t="s">
        <v>521</v>
      </c>
      <c r="G278" s="177" t="s">
        <v>211</v>
      </c>
      <c r="H278" s="178">
        <v>2</v>
      </c>
      <c r="I278" s="179"/>
      <c r="J278" s="180">
        <f>ROUND(I278*H278,2)</f>
        <v>0</v>
      </c>
      <c r="K278" s="176" t="s">
        <v>160</v>
      </c>
      <c r="L278" s="40"/>
      <c r="M278" s="181" t="s">
        <v>19</v>
      </c>
      <c r="N278" s="182" t="s">
        <v>44</v>
      </c>
      <c r="O278" s="65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212</v>
      </c>
      <c r="AT278" s="185" t="s">
        <v>156</v>
      </c>
      <c r="AU278" s="185" t="s">
        <v>83</v>
      </c>
      <c r="AY278" s="18" t="s">
        <v>153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81</v>
      </c>
      <c r="BK278" s="186">
        <f>ROUND(I278*H278,2)</f>
        <v>0</v>
      </c>
      <c r="BL278" s="18" t="s">
        <v>212</v>
      </c>
      <c r="BM278" s="185" t="s">
        <v>904</v>
      </c>
    </row>
    <row r="279" spans="1:65" s="2" customFormat="1" ht="11.25">
      <c r="A279" s="35"/>
      <c r="B279" s="36"/>
      <c r="C279" s="37"/>
      <c r="D279" s="187" t="s">
        <v>163</v>
      </c>
      <c r="E279" s="37"/>
      <c r="F279" s="188" t="s">
        <v>523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163</v>
      </c>
      <c r="AU279" s="18" t="s">
        <v>83</v>
      </c>
    </row>
    <row r="280" spans="1:65" s="13" customFormat="1" ht="11.25">
      <c r="B280" s="192"/>
      <c r="C280" s="193"/>
      <c r="D280" s="194" t="s">
        <v>165</v>
      </c>
      <c r="E280" s="195" t="s">
        <v>19</v>
      </c>
      <c r="F280" s="196" t="s">
        <v>524</v>
      </c>
      <c r="G280" s="193"/>
      <c r="H280" s="197">
        <v>2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165</v>
      </c>
      <c r="AU280" s="203" t="s">
        <v>83</v>
      </c>
      <c r="AV280" s="13" t="s">
        <v>83</v>
      </c>
      <c r="AW280" s="13" t="s">
        <v>34</v>
      </c>
      <c r="AX280" s="13" t="s">
        <v>81</v>
      </c>
      <c r="AY280" s="203" t="s">
        <v>153</v>
      </c>
    </row>
    <row r="281" spans="1:65" s="2" customFormat="1" ht="24.2" customHeight="1">
      <c r="A281" s="35"/>
      <c r="B281" s="36"/>
      <c r="C281" s="215" t="s">
        <v>529</v>
      </c>
      <c r="D281" s="215" t="s">
        <v>298</v>
      </c>
      <c r="E281" s="216" t="s">
        <v>526</v>
      </c>
      <c r="F281" s="217" t="s">
        <v>527</v>
      </c>
      <c r="G281" s="218" t="s">
        <v>211</v>
      </c>
      <c r="H281" s="219">
        <v>2</v>
      </c>
      <c r="I281" s="220"/>
      <c r="J281" s="221">
        <f>ROUND(I281*H281,2)</f>
        <v>0</v>
      </c>
      <c r="K281" s="217" t="s">
        <v>160</v>
      </c>
      <c r="L281" s="222"/>
      <c r="M281" s="223" t="s">
        <v>19</v>
      </c>
      <c r="N281" s="224" t="s">
        <v>44</v>
      </c>
      <c r="O281" s="65"/>
      <c r="P281" s="183">
        <f>O281*H281</f>
        <v>0</v>
      </c>
      <c r="Q281" s="183">
        <v>4.0000000000000003E-5</v>
      </c>
      <c r="R281" s="183">
        <f>Q281*H281</f>
        <v>8.0000000000000007E-5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302</v>
      </c>
      <c r="AT281" s="185" t="s">
        <v>298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905</v>
      </c>
    </row>
    <row r="282" spans="1:65" s="2" customFormat="1" ht="49.15" customHeight="1">
      <c r="A282" s="35"/>
      <c r="B282" s="36"/>
      <c r="C282" s="174" t="s">
        <v>536</v>
      </c>
      <c r="D282" s="174" t="s">
        <v>156</v>
      </c>
      <c r="E282" s="175" t="s">
        <v>762</v>
      </c>
      <c r="F282" s="176" t="s">
        <v>763</v>
      </c>
      <c r="G282" s="177" t="s">
        <v>249</v>
      </c>
      <c r="H282" s="178">
        <v>2E-3</v>
      </c>
      <c r="I282" s="179"/>
      <c r="J282" s="180">
        <f>ROUND(I282*H282,2)</f>
        <v>0</v>
      </c>
      <c r="K282" s="176" t="s">
        <v>160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212</v>
      </c>
      <c r="AT282" s="185" t="s">
        <v>156</v>
      </c>
      <c r="AU282" s="185" t="s">
        <v>83</v>
      </c>
      <c r="AY282" s="18" t="s">
        <v>153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212</v>
      </c>
      <c r="BM282" s="185" t="s">
        <v>1013</v>
      </c>
    </row>
    <row r="283" spans="1:65" s="2" customFormat="1" ht="11.25">
      <c r="A283" s="35"/>
      <c r="B283" s="36"/>
      <c r="C283" s="37"/>
      <c r="D283" s="187" t="s">
        <v>163</v>
      </c>
      <c r="E283" s="37"/>
      <c r="F283" s="188" t="s">
        <v>765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163</v>
      </c>
      <c r="AU283" s="18" t="s">
        <v>83</v>
      </c>
    </row>
    <row r="284" spans="1:65" s="12" customFormat="1" ht="22.9" customHeight="1">
      <c r="B284" s="158"/>
      <c r="C284" s="159"/>
      <c r="D284" s="160" t="s">
        <v>72</v>
      </c>
      <c r="E284" s="172" t="s">
        <v>534</v>
      </c>
      <c r="F284" s="172" t="s">
        <v>535</v>
      </c>
      <c r="G284" s="159"/>
      <c r="H284" s="159"/>
      <c r="I284" s="162"/>
      <c r="J284" s="173">
        <f>BK284</f>
        <v>0</v>
      </c>
      <c r="K284" s="159"/>
      <c r="L284" s="164"/>
      <c r="M284" s="165"/>
      <c r="N284" s="166"/>
      <c r="O284" s="166"/>
      <c r="P284" s="167">
        <f>SUM(P285:P293)</f>
        <v>0</v>
      </c>
      <c r="Q284" s="166"/>
      <c r="R284" s="167">
        <f>SUM(R285:R293)</f>
        <v>5.9999999999999995E-4</v>
      </c>
      <c r="S284" s="166"/>
      <c r="T284" s="168">
        <f>SUM(T285:T293)</f>
        <v>4.0000000000000002E-4</v>
      </c>
      <c r="AR284" s="169" t="s">
        <v>83</v>
      </c>
      <c r="AT284" s="170" t="s">
        <v>72</v>
      </c>
      <c r="AU284" s="170" t="s">
        <v>81</v>
      </c>
      <c r="AY284" s="169" t="s">
        <v>153</v>
      </c>
      <c r="BK284" s="171">
        <f>SUM(BK285:BK293)</f>
        <v>0</v>
      </c>
    </row>
    <row r="285" spans="1:65" s="2" customFormat="1" ht="24.2" customHeight="1">
      <c r="A285" s="35"/>
      <c r="B285" s="36"/>
      <c r="C285" s="174" t="s">
        <v>542</v>
      </c>
      <c r="D285" s="174" t="s">
        <v>156</v>
      </c>
      <c r="E285" s="175" t="s">
        <v>537</v>
      </c>
      <c r="F285" s="176" t="s">
        <v>538</v>
      </c>
      <c r="G285" s="177" t="s">
        <v>211</v>
      </c>
      <c r="H285" s="178">
        <v>2</v>
      </c>
      <c r="I285" s="179"/>
      <c r="J285" s="180">
        <f>ROUND(I285*H285,2)</f>
        <v>0</v>
      </c>
      <c r="K285" s="176" t="s">
        <v>160</v>
      </c>
      <c r="L285" s="40"/>
      <c r="M285" s="181" t="s">
        <v>19</v>
      </c>
      <c r="N285" s="182" t="s">
        <v>44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2.0000000000000001E-4</v>
      </c>
      <c r="T285" s="184">
        <f>S285*H285</f>
        <v>4.0000000000000002E-4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212</v>
      </c>
      <c r="AT285" s="185" t="s">
        <v>156</v>
      </c>
      <c r="AU285" s="185" t="s">
        <v>83</v>
      </c>
      <c r="AY285" s="18" t="s">
        <v>153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81</v>
      </c>
      <c r="BK285" s="186">
        <f>ROUND(I285*H285,2)</f>
        <v>0</v>
      </c>
      <c r="BL285" s="18" t="s">
        <v>212</v>
      </c>
      <c r="BM285" s="185" t="s">
        <v>907</v>
      </c>
    </row>
    <row r="286" spans="1:65" s="2" customFormat="1" ht="11.25">
      <c r="A286" s="35"/>
      <c r="B286" s="36"/>
      <c r="C286" s="37"/>
      <c r="D286" s="187" t="s">
        <v>163</v>
      </c>
      <c r="E286" s="37"/>
      <c r="F286" s="188" t="s">
        <v>540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83</v>
      </c>
    </row>
    <row r="287" spans="1:65" s="13" customFormat="1" ht="11.25">
      <c r="B287" s="192"/>
      <c r="C287" s="193"/>
      <c r="D287" s="194" t="s">
        <v>165</v>
      </c>
      <c r="E287" s="195" t="s">
        <v>19</v>
      </c>
      <c r="F287" s="196" t="s">
        <v>563</v>
      </c>
      <c r="G287" s="193"/>
      <c r="H287" s="197">
        <v>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165</v>
      </c>
      <c r="AU287" s="203" t="s">
        <v>83</v>
      </c>
      <c r="AV287" s="13" t="s">
        <v>83</v>
      </c>
      <c r="AW287" s="13" t="s">
        <v>34</v>
      </c>
      <c r="AX287" s="13" t="s">
        <v>81</v>
      </c>
      <c r="AY287" s="203" t="s">
        <v>153</v>
      </c>
    </row>
    <row r="288" spans="1:65" s="2" customFormat="1" ht="24.2" customHeight="1">
      <c r="A288" s="35"/>
      <c r="B288" s="36"/>
      <c r="C288" s="174" t="s">
        <v>547</v>
      </c>
      <c r="D288" s="174" t="s">
        <v>156</v>
      </c>
      <c r="E288" s="175" t="s">
        <v>543</v>
      </c>
      <c r="F288" s="176" t="s">
        <v>544</v>
      </c>
      <c r="G288" s="177" t="s">
        <v>211</v>
      </c>
      <c r="H288" s="178">
        <v>2</v>
      </c>
      <c r="I288" s="179"/>
      <c r="J288" s="180">
        <f>ROUND(I288*H288,2)</f>
        <v>0</v>
      </c>
      <c r="K288" s="176" t="s">
        <v>160</v>
      </c>
      <c r="L288" s="40"/>
      <c r="M288" s="181" t="s">
        <v>19</v>
      </c>
      <c r="N288" s="182" t="s">
        <v>44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212</v>
      </c>
      <c r="AT288" s="185" t="s">
        <v>156</v>
      </c>
      <c r="AU288" s="185" t="s">
        <v>83</v>
      </c>
      <c r="AY288" s="18" t="s">
        <v>153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81</v>
      </c>
      <c r="BK288" s="186">
        <f>ROUND(I288*H288,2)</f>
        <v>0</v>
      </c>
      <c r="BL288" s="18" t="s">
        <v>212</v>
      </c>
      <c r="BM288" s="185" t="s">
        <v>908</v>
      </c>
    </row>
    <row r="289" spans="1:65" s="2" customFormat="1" ht="11.25">
      <c r="A289" s="35"/>
      <c r="B289" s="36"/>
      <c r="C289" s="37"/>
      <c r="D289" s="187" t="s">
        <v>163</v>
      </c>
      <c r="E289" s="37"/>
      <c r="F289" s="188" t="s">
        <v>546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83</v>
      </c>
    </row>
    <row r="290" spans="1:65" s="13" customFormat="1" ht="11.25">
      <c r="B290" s="192"/>
      <c r="C290" s="193"/>
      <c r="D290" s="194" t="s">
        <v>165</v>
      </c>
      <c r="E290" s="195" t="s">
        <v>19</v>
      </c>
      <c r="F290" s="196" t="s">
        <v>563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165</v>
      </c>
      <c r="AU290" s="203" t="s">
        <v>83</v>
      </c>
      <c r="AV290" s="13" t="s">
        <v>83</v>
      </c>
      <c r="AW290" s="13" t="s">
        <v>34</v>
      </c>
      <c r="AX290" s="13" t="s">
        <v>81</v>
      </c>
      <c r="AY290" s="203" t="s">
        <v>153</v>
      </c>
    </row>
    <row r="291" spans="1:65" s="2" customFormat="1" ht="24.2" customHeight="1">
      <c r="A291" s="35"/>
      <c r="B291" s="36"/>
      <c r="C291" s="215" t="s">
        <v>551</v>
      </c>
      <c r="D291" s="215" t="s">
        <v>298</v>
      </c>
      <c r="E291" s="216" t="s">
        <v>548</v>
      </c>
      <c r="F291" s="217" t="s">
        <v>549</v>
      </c>
      <c r="G291" s="218" t="s">
        <v>211</v>
      </c>
      <c r="H291" s="219">
        <v>2</v>
      </c>
      <c r="I291" s="220"/>
      <c r="J291" s="221">
        <f>ROUND(I291*H291,2)</f>
        <v>0</v>
      </c>
      <c r="K291" s="217" t="s">
        <v>160</v>
      </c>
      <c r="L291" s="222"/>
      <c r="M291" s="223" t="s">
        <v>19</v>
      </c>
      <c r="N291" s="224" t="s">
        <v>44</v>
      </c>
      <c r="O291" s="65"/>
      <c r="P291" s="183">
        <f>O291*H291</f>
        <v>0</v>
      </c>
      <c r="Q291" s="183">
        <v>2.9999999999999997E-4</v>
      </c>
      <c r="R291" s="183">
        <f>Q291*H291</f>
        <v>5.9999999999999995E-4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302</v>
      </c>
      <c r="AT291" s="185" t="s">
        <v>298</v>
      </c>
      <c r="AU291" s="185" t="s">
        <v>83</v>
      </c>
      <c r="AY291" s="18" t="s">
        <v>153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212</v>
      </c>
      <c r="BM291" s="185" t="s">
        <v>909</v>
      </c>
    </row>
    <row r="292" spans="1:65" s="2" customFormat="1" ht="49.15" customHeight="1">
      <c r="A292" s="35"/>
      <c r="B292" s="36"/>
      <c r="C292" s="174" t="s">
        <v>558</v>
      </c>
      <c r="D292" s="174" t="s">
        <v>156</v>
      </c>
      <c r="E292" s="175" t="s">
        <v>766</v>
      </c>
      <c r="F292" s="176" t="s">
        <v>767</v>
      </c>
      <c r="G292" s="177" t="s">
        <v>249</v>
      </c>
      <c r="H292" s="178">
        <v>1E-3</v>
      </c>
      <c r="I292" s="179"/>
      <c r="J292" s="180">
        <f>ROUND(I292*H292,2)</f>
        <v>0</v>
      </c>
      <c r="K292" s="176" t="s">
        <v>160</v>
      </c>
      <c r="L292" s="40"/>
      <c r="M292" s="181" t="s">
        <v>19</v>
      </c>
      <c r="N292" s="182" t="s">
        <v>44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212</v>
      </c>
      <c r="AT292" s="185" t="s">
        <v>156</v>
      </c>
      <c r="AU292" s="185" t="s">
        <v>83</v>
      </c>
      <c r="AY292" s="18" t="s">
        <v>153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81</v>
      </c>
      <c r="BK292" s="186">
        <f>ROUND(I292*H292,2)</f>
        <v>0</v>
      </c>
      <c r="BL292" s="18" t="s">
        <v>212</v>
      </c>
      <c r="BM292" s="185" t="s">
        <v>1014</v>
      </c>
    </row>
    <row r="293" spans="1:65" s="2" customFormat="1" ht="11.25">
      <c r="A293" s="35"/>
      <c r="B293" s="36"/>
      <c r="C293" s="37"/>
      <c r="D293" s="187" t="s">
        <v>163</v>
      </c>
      <c r="E293" s="37"/>
      <c r="F293" s="188" t="s">
        <v>769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83</v>
      </c>
    </row>
    <row r="294" spans="1:65" s="12" customFormat="1" ht="22.9" customHeight="1">
      <c r="B294" s="158"/>
      <c r="C294" s="159"/>
      <c r="D294" s="160" t="s">
        <v>72</v>
      </c>
      <c r="E294" s="172" t="s">
        <v>911</v>
      </c>
      <c r="F294" s="172" t="s">
        <v>912</v>
      </c>
      <c r="G294" s="159"/>
      <c r="H294" s="159"/>
      <c r="I294" s="162"/>
      <c r="J294" s="173">
        <f>BK294</f>
        <v>0</v>
      </c>
      <c r="K294" s="159"/>
      <c r="L294" s="164"/>
      <c r="M294" s="165"/>
      <c r="N294" s="166"/>
      <c r="O294" s="166"/>
      <c r="P294" s="167">
        <f>SUM(P295:P299)</f>
        <v>0</v>
      </c>
      <c r="Q294" s="166"/>
      <c r="R294" s="167">
        <f>SUM(R295:R299)</f>
        <v>1.4858399999999999E-2</v>
      </c>
      <c r="S294" s="166"/>
      <c r="T294" s="168">
        <f>SUM(T295:T299)</f>
        <v>0</v>
      </c>
      <c r="AR294" s="169" t="s">
        <v>83</v>
      </c>
      <c r="AT294" s="170" t="s">
        <v>72</v>
      </c>
      <c r="AU294" s="170" t="s">
        <v>81</v>
      </c>
      <c r="AY294" s="169" t="s">
        <v>153</v>
      </c>
      <c r="BK294" s="171">
        <f>SUM(BK295:BK299)</f>
        <v>0</v>
      </c>
    </row>
    <row r="295" spans="1:65" s="2" customFormat="1" ht="49.15" customHeight="1">
      <c r="A295" s="35"/>
      <c r="B295" s="36"/>
      <c r="C295" s="174" t="s">
        <v>564</v>
      </c>
      <c r="D295" s="174" t="s">
        <v>156</v>
      </c>
      <c r="E295" s="175" t="s">
        <v>913</v>
      </c>
      <c r="F295" s="176" t="s">
        <v>914</v>
      </c>
      <c r="G295" s="177" t="s">
        <v>205</v>
      </c>
      <c r="H295" s="178">
        <v>1.64</v>
      </c>
      <c r="I295" s="179"/>
      <c r="J295" s="180">
        <f>ROUND(I295*H295,2)</f>
        <v>0</v>
      </c>
      <c r="K295" s="176" t="s">
        <v>160</v>
      </c>
      <c r="L295" s="40"/>
      <c r="M295" s="181" t="s">
        <v>19</v>
      </c>
      <c r="N295" s="182" t="s">
        <v>44</v>
      </c>
      <c r="O295" s="65"/>
      <c r="P295" s="183">
        <f>O295*H295</f>
        <v>0</v>
      </c>
      <c r="Q295" s="183">
        <v>9.0600000000000003E-3</v>
      </c>
      <c r="R295" s="183">
        <f>Q295*H295</f>
        <v>1.4858399999999999E-2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212</v>
      </c>
      <c r="AT295" s="185" t="s">
        <v>156</v>
      </c>
      <c r="AU295" s="185" t="s">
        <v>83</v>
      </c>
      <c r="AY295" s="18" t="s">
        <v>153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212</v>
      </c>
      <c r="BM295" s="185" t="s">
        <v>915</v>
      </c>
    </row>
    <row r="296" spans="1:65" s="2" customFormat="1" ht="11.25">
      <c r="A296" s="35"/>
      <c r="B296" s="36"/>
      <c r="C296" s="37"/>
      <c r="D296" s="187" t="s">
        <v>163</v>
      </c>
      <c r="E296" s="37"/>
      <c r="F296" s="188" t="s">
        <v>916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83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917</v>
      </c>
      <c r="G297" s="193"/>
      <c r="H297" s="197">
        <v>1.64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76.349999999999994" customHeight="1">
      <c r="A298" s="35"/>
      <c r="B298" s="36"/>
      <c r="C298" s="174" t="s">
        <v>570</v>
      </c>
      <c r="D298" s="174" t="s">
        <v>156</v>
      </c>
      <c r="E298" s="175" t="s">
        <v>918</v>
      </c>
      <c r="F298" s="176" t="s">
        <v>919</v>
      </c>
      <c r="G298" s="177" t="s">
        <v>249</v>
      </c>
      <c r="H298" s="178">
        <v>1.4999999999999999E-2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1015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921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556</v>
      </c>
      <c r="F300" s="172" t="s">
        <v>557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SUM(P301:P317)</f>
        <v>0</v>
      </c>
      <c r="Q300" s="166"/>
      <c r="R300" s="167">
        <f>SUM(R301:R317)</f>
        <v>4.7530039999999996E-2</v>
      </c>
      <c r="S300" s="166"/>
      <c r="T300" s="168">
        <f>SUM(T301:T317)</f>
        <v>0.05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SUM(BK301:BK317)</f>
        <v>0</v>
      </c>
    </row>
    <row r="301" spans="1:65" s="2" customFormat="1" ht="24.2" customHeight="1">
      <c r="A301" s="35"/>
      <c r="B301" s="36"/>
      <c r="C301" s="174" t="s">
        <v>576</v>
      </c>
      <c r="D301" s="174" t="s">
        <v>156</v>
      </c>
      <c r="E301" s="175" t="s">
        <v>559</v>
      </c>
      <c r="F301" s="176" t="s">
        <v>560</v>
      </c>
      <c r="G301" s="177" t="s">
        <v>211</v>
      </c>
      <c r="H301" s="178">
        <v>2</v>
      </c>
      <c r="I301" s="179"/>
      <c r="J301" s="180">
        <f>ROUND(I301*H301,2)</f>
        <v>0</v>
      </c>
      <c r="K301" s="176" t="s">
        <v>160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1E-3</v>
      </c>
      <c r="T301" s="184">
        <f>S301*H301</f>
        <v>2E-3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922</v>
      </c>
    </row>
    <row r="302" spans="1:65" s="2" customFormat="1" ht="11.25">
      <c r="A302" s="35"/>
      <c r="B302" s="36"/>
      <c r="C302" s="37"/>
      <c r="D302" s="187" t="s">
        <v>163</v>
      </c>
      <c r="E302" s="37"/>
      <c r="F302" s="188" t="s">
        <v>562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83</v>
      </c>
    </row>
    <row r="303" spans="1:65" s="13" customFormat="1" ht="11.25">
      <c r="B303" s="192"/>
      <c r="C303" s="193"/>
      <c r="D303" s="194" t="s">
        <v>165</v>
      </c>
      <c r="E303" s="195" t="s">
        <v>19</v>
      </c>
      <c r="F303" s="196" t="s">
        <v>563</v>
      </c>
      <c r="G303" s="193"/>
      <c r="H303" s="197">
        <v>2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165</v>
      </c>
      <c r="AU303" s="203" t="s">
        <v>83</v>
      </c>
      <c r="AV303" s="13" t="s">
        <v>83</v>
      </c>
      <c r="AW303" s="13" t="s">
        <v>34</v>
      </c>
      <c r="AX303" s="13" t="s">
        <v>81</v>
      </c>
      <c r="AY303" s="203" t="s">
        <v>153</v>
      </c>
    </row>
    <row r="304" spans="1:65" s="2" customFormat="1" ht="24.2" customHeight="1">
      <c r="A304" s="35"/>
      <c r="B304" s="36"/>
      <c r="C304" s="174" t="s">
        <v>581</v>
      </c>
      <c r="D304" s="174" t="s">
        <v>156</v>
      </c>
      <c r="E304" s="175" t="s">
        <v>565</v>
      </c>
      <c r="F304" s="176" t="s">
        <v>566</v>
      </c>
      <c r="G304" s="177" t="s">
        <v>211</v>
      </c>
      <c r="H304" s="178">
        <v>2</v>
      </c>
      <c r="I304" s="179"/>
      <c r="J304" s="180">
        <f>ROUND(I304*H304,2)</f>
        <v>0</v>
      </c>
      <c r="K304" s="176" t="s">
        <v>160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2.4E-2</v>
      </c>
      <c r="T304" s="184">
        <f>S304*H304</f>
        <v>4.8000000000000001E-2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212</v>
      </c>
      <c r="AT304" s="185" t="s">
        <v>156</v>
      </c>
      <c r="AU304" s="185" t="s">
        <v>83</v>
      </c>
      <c r="AY304" s="18" t="s">
        <v>153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212</v>
      </c>
      <c r="BM304" s="185" t="s">
        <v>923</v>
      </c>
    </row>
    <row r="305" spans="1:65" s="2" customFormat="1" ht="11.25">
      <c r="A305" s="35"/>
      <c r="B305" s="36"/>
      <c r="C305" s="37"/>
      <c r="D305" s="187" t="s">
        <v>163</v>
      </c>
      <c r="E305" s="37"/>
      <c r="F305" s="188" t="s">
        <v>568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163</v>
      </c>
      <c r="AU305" s="18" t="s">
        <v>83</v>
      </c>
    </row>
    <row r="306" spans="1:65" s="13" customFormat="1" ht="11.25">
      <c r="B306" s="192"/>
      <c r="C306" s="193"/>
      <c r="D306" s="194" t="s">
        <v>165</v>
      </c>
      <c r="E306" s="195" t="s">
        <v>19</v>
      </c>
      <c r="F306" s="196" t="s">
        <v>569</v>
      </c>
      <c r="G306" s="193"/>
      <c r="H306" s="197">
        <v>2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165</v>
      </c>
      <c r="AU306" s="203" t="s">
        <v>83</v>
      </c>
      <c r="AV306" s="13" t="s">
        <v>83</v>
      </c>
      <c r="AW306" s="13" t="s">
        <v>34</v>
      </c>
      <c r="AX306" s="13" t="s">
        <v>81</v>
      </c>
      <c r="AY306" s="203" t="s">
        <v>153</v>
      </c>
    </row>
    <row r="307" spans="1:65" s="2" customFormat="1" ht="37.9" customHeight="1">
      <c r="A307" s="35"/>
      <c r="B307" s="36"/>
      <c r="C307" s="174" t="s">
        <v>586</v>
      </c>
      <c r="D307" s="174" t="s">
        <v>156</v>
      </c>
      <c r="E307" s="175" t="s">
        <v>571</v>
      </c>
      <c r="F307" s="176" t="s">
        <v>572</v>
      </c>
      <c r="G307" s="177" t="s">
        <v>211</v>
      </c>
      <c r="H307" s="178">
        <v>2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924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574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3" customFormat="1" ht="11.25">
      <c r="B309" s="192"/>
      <c r="C309" s="193"/>
      <c r="D309" s="194" t="s">
        <v>165</v>
      </c>
      <c r="E309" s="195" t="s">
        <v>19</v>
      </c>
      <c r="F309" s="196" t="s">
        <v>563</v>
      </c>
      <c r="G309" s="193"/>
      <c r="H309" s="197">
        <v>2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165</v>
      </c>
      <c r="AU309" s="203" t="s">
        <v>83</v>
      </c>
      <c r="AV309" s="13" t="s">
        <v>83</v>
      </c>
      <c r="AW309" s="13" t="s">
        <v>34</v>
      </c>
      <c r="AX309" s="13" t="s">
        <v>81</v>
      </c>
      <c r="AY309" s="203" t="s">
        <v>153</v>
      </c>
    </row>
    <row r="310" spans="1:65" s="2" customFormat="1" ht="24.2" customHeight="1">
      <c r="A310" s="35"/>
      <c r="B310" s="36"/>
      <c r="C310" s="215" t="s">
        <v>591</v>
      </c>
      <c r="D310" s="215" t="s">
        <v>298</v>
      </c>
      <c r="E310" s="216" t="s">
        <v>577</v>
      </c>
      <c r="F310" s="217" t="s">
        <v>578</v>
      </c>
      <c r="G310" s="218" t="s">
        <v>211</v>
      </c>
      <c r="H310" s="219">
        <v>2</v>
      </c>
      <c r="I310" s="220"/>
      <c r="J310" s="221">
        <f>ROUND(I310*H310,2)</f>
        <v>0</v>
      </c>
      <c r="K310" s="217" t="s">
        <v>579</v>
      </c>
      <c r="L310" s="222"/>
      <c r="M310" s="223" t="s">
        <v>19</v>
      </c>
      <c r="N310" s="224" t="s">
        <v>44</v>
      </c>
      <c r="O310" s="65"/>
      <c r="P310" s="183">
        <f>O310*H310</f>
        <v>0</v>
      </c>
      <c r="Q310" s="183">
        <v>1.2999999999999999E-2</v>
      </c>
      <c r="R310" s="183">
        <f>Q310*H310</f>
        <v>2.5999999999999999E-2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302</v>
      </c>
      <c r="AT310" s="185" t="s">
        <v>298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925</v>
      </c>
    </row>
    <row r="311" spans="1:65" s="2" customFormat="1" ht="33" customHeight="1">
      <c r="A311" s="35"/>
      <c r="B311" s="36"/>
      <c r="C311" s="174" t="s">
        <v>598</v>
      </c>
      <c r="D311" s="174" t="s">
        <v>156</v>
      </c>
      <c r="E311" s="175" t="s">
        <v>582</v>
      </c>
      <c r="F311" s="176" t="s">
        <v>583</v>
      </c>
      <c r="G311" s="177" t="s">
        <v>211</v>
      </c>
      <c r="H311" s="178">
        <v>2</v>
      </c>
      <c r="I311" s="179"/>
      <c r="J311" s="180">
        <f>ROUND(I311*H311,2)</f>
        <v>0</v>
      </c>
      <c r="K311" s="176" t="s">
        <v>160</v>
      </c>
      <c r="L311" s="40"/>
      <c r="M311" s="181" t="s">
        <v>19</v>
      </c>
      <c r="N311" s="182" t="s">
        <v>44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212</v>
      </c>
      <c r="AT311" s="185" t="s">
        <v>156</v>
      </c>
      <c r="AU311" s="185" t="s">
        <v>83</v>
      </c>
      <c r="AY311" s="18" t="s">
        <v>153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212</v>
      </c>
      <c r="BM311" s="185" t="s">
        <v>926</v>
      </c>
    </row>
    <row r="312" spans="1:65" s="2" customFormat="1" ht="11.25">
      <c r="A312" s="35"/>
      <c r="B312" s="36"/>
      <c r="C312" s="37"/>
      <c r="D312" s="187" t="s">
        <v>163</v>
      </c>
      <c r="E312" s="37"/>
      <c r="F312" s="188" t="s">
        <v>585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83</v>
      </c>
    </row>
    <row r="313" spans="1:65" s="13" customFormat="1" ht="11.25">
      <c r="B313" s="192"/>
      <c r="C313" s="193"/>
      <c r="D313" s="194" t="s">
        <v>165</v>
      </c>
      <c r="E313" s="195" t="s">
        <v>19</v>
      </c>
      <c r="F313" s="196" t="s">
        <v>927</v>
      </c>
      <c r="G313" s="193"/>
      <c r="H313" s="197">
        <v>2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165</v>
      </c>
      <c r="AU313" s="203" t="s">
        <v>83</v>
      </c>
      <c r="AV313" s="13" t="s">
        <v>83</v>
      </c>
      <c r="AW313" s="13" t="s">
        <v>34</v>
      </c>
      <c r="AX313" s="13" t="s">
        <v>81</v>
      </c>
      <c r="AY313" s="203" t="s">
        <v>153</v>
      </c>
    </row>
    <row r="314" spans="1:65" s="2" customFormat="1" ht="24.2" customHeight="1">
      <c r="A314" s="35"/>
      <c r="B314" s="36"/>
      <c r="C314" s="215" t="s">
        <v>603</v>
      </c>
      <c r="D314" s="215" t="s">
        <v>298</v>
      </c>
      <c r="E314" s="216" t="s">
        <v>587</v>
      </c>
      <c r="F314" s="217" t="s">
        <v>588</v>
      </c>
      <c r="G314" s="218" t="s">
        <v>159</v>
      </c>
      <c r="H314" s="219">
        <v>0.85199999999999998</v>
      </c>
      <c r="I314" s="220"/>
      <c r="J314" s="221">
        <f>ROUND(I314*H314,2)</f>
        <v>0</v>
      </c>
      <c r="K314" s="217" t="s">
        <v>206</v>
      </c>
      <c r="L314" s="222"/>
      <c r="M314" s="223" t="s">
        <v>19</v>
      </c>
      <c r="N314" s="224" t="s">
        <v>44</v>
      </c>
      <c r="O314" s="65"/>
      <c r="P314" s="183">
        <f>O314*H314</f>
        <v>0</v>
      </c>
      <c r="Q314" s="183">
        <v>2.5270000000000001E-2</v>
      </c>
      <c r="R314" s="183">
        <f>Q314*H314</f>
        <v>2.153004E-2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302</v>
      </c>
      <c r="AT314" s="185" t="s">
        <v>298</v>
      </c>
      <c r="AU314" s="185" t="s">
        <v>83</v>
      </c>
      <c r="AY314" s="18" t="s">
        <v>153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81</v>
      </c>
      <c r="BK314" s="186">
        <f>ROUND(I314*H314,2)</f>
        <v>0</v>
      </c>
      <c r="BL314" s="18" t="s">
        <v>212</v>
      </c>
      <c r="BM314" s="185" t="s">
        <v>928</v>
      </c>
    </row>
    <row r="315" spans="1:65" s="13" customFormat="1" ht="11.25">
      <c r="B315" s="192"/>
      <c r="C315" s="193"/>
      <c r="D315" s="194" t="s">
        <v>165</v>
      </c>
      <c r="E315" s="195" t="s">
        <v>19</v>
      </c>
      <c r="F315" s="196" t="s">
        <v>929</v>
      </c>
      <c r="G315" s="193"/>
      <c r="H315" s="197">
        <v>0.85199999999999998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165</v>
      </c>
      <c r="AU315" s="203" t="s">
        <v>83</v>
      </c>
      <c r="AV315" s="13" t="s">
        <v>83</v>
      </c>
      <c r="AW315" s="13" t="s">
        <v>34</v>
      </c>
      <c r="AX315" s="13" t="s">
        <v>81</v>
      </c>
      <c r="AY315" s="203" t="s">
        <v>153</v>
      </c>
    </row>
    <row r="316" spans="1:65" s="2" customFormat="1" ht="49.15" customHeight="1">
      <c r="A316" s="35"/>
      <c r="B316" s="36"/>
      <c r="C316" s="174" t="s">
        <v>609</v>
      </c>
      <c r="D316" s="174" t="s">
        <v>156</v>
      </c>
      <c r="E316" s="175" t="s">
        <v>770</v>
      </c>
      <c r="F316" s="176" t="s">
        <v>771</v>
      </c>
      <c r="G316" s="177" t="s">
        <v>249</v>
      </c>
      <c r="H316" s="178">
        <v>4.8000000000000001E-2</v>
      </c>
      <c r="I316" s="179"/>
      <c r="J316" s="180">
        <f>ROUND(I316*H316,2)</f>
        <v>0</v>
      </c>
      <c r="K316" s="176" t="s">
        <v>160</v>
      </c>
      <c r="L316" s="40"/>
      <c r="M316" s="181" t="s">
        <v>19</v>
      </c>
      <c r="N316" s="182" t="s">
        <v>44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212</v>
      </c>
      <c r="AT316" s="185" t="s">
        <v>156</v>
      </c>
      <c r="AU316" s="185" t="s">
        <v>83</v>
      </c>
      <c r="AY316" s="18" t="s">
        <v>153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212</v>
      </c>
      <c r="BM316" s="185" t="s">
        <v>1016</v>
      </c>
    </row>
    <row r="317" spans="1:65" s="2" customFormat="1" ht="11.25">
      <c r="A317" s="35"/>
      <c r="B317" s="36"/>
      <c r="C317" s="37"/>
      <c r="D317" s="187" t="s">
        <v>163</v>
      </c>
      <c r="E317" s="37"/>
      <c r="F317" s="188" t="s">
        <v>773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163</v>
      </c>
      <c r="AU317" s="18" t="s">
        <v>83</v>
      </c>
    </row>
    <row r="318" spans="1:65" s="12" customFormat="1" ht="22.9" customHeight="1">
      <c r="B318" s="158"/>
      <c r="C318" s="159"/>
      <c r="D318" s="160" t="s">
        <v>72</v>
      </c>
      <c r="E318" s="172" t="s">
        <v>596</v>
      </c>
      <c r="F318" s="172" t="s">
        <v>597</v>
      </c>
      <c r="G318" s="159"/>
      <c r="H318" s="159"/>
      <c r="I318" s="162"/>
      <c r="J318" s="173">
        <f>BK318</f>
        <v>0</v>
      </c>
      <c r="K318" s="159"/>
      <c r="L318" s="164"/>
      <c r="M318" s="165"/>
      <c r="N318" s="166"/>
      <c r="O318" s="166"/>
      <c r="P318" s="167">
        <f>SUM(P319:P325)</f>
        <v>0</v>
      </c>
      <c r="Q318" s="166"/>
      <c r="R318" s="167">
        <f>SUM(R319:R325)</f>
        <v>1.4116999999999999E-3</v>
      </c>
      <c r="S318" s="166"/>
      <c r="T318" s="168">
        <f>SUM(T319:T325)</f>
        <v>4.0000000000000002E-4</v>
      </c>
      <c r="AR318" s="169" t="s">
        <v>83</v>
      </c>
      <c r="AT318" s="170" t="s">
        <v>72</v>
      </c>
      <c r="AU318" s="170" t="s">
        <v>81</v>
      </c>
      <c r="AY318" s="169" t="s">
        <v>153</v>
      </c>
      <c r="BK318" s="171">
        <f>SUM(BK319:BK325)</f>
        <v>0</v>
      </c>
    </row>
    <row r="319" spans="1:65" s="2" customFormat="1" ht="16.5" customHeight="1">
      <c r="A319" s="35"/>
      <c r="B319" s="36"/>
      <c r="C319" s="174" t="s">
        <v>613</v>
      </c>
      <c r="D319" s="174" t="s">
        <v>156</v>
      </c>
      <c r="E319" s="175" t="s">
        <v>599</v>
      </c>
      <c r="F319" s="176" t="s">
        <v>600</v>
      </c>
      <c r="G319" s="177" t="s">
        <v>211</v>
      </c>
      <c r="H319" s="178">
        <v>1</v>
      </c>
      <c r="I319" s="179"/>
      <c r="J319" s="180">
        <f>ROUND(I319*H319,2)</f>
        <v>0</v>
      </c>
      <c r="K319" s="176" t="s">
        <v>206</v>
      </c>
      <c r="L319" s="40"/>
      <c r="M319" s="181" t="s">
        <v>19</v>
      </c>
      <c r="N319" s="182" t="s">
        <v>44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4.0000000000000002E-4</v>
      </c>
      <c r="T319" s="184">
        <f>S319*H319</f>
        <v>4.0000000000000002E-4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212</v>
      </c>
      <c r="AT319" s="185" t="s">
        <v>156</v>
      </c>
      <c r="AU319" s="185" t="s">
        <v>83</v>
      </c>
      <c r="AY319" s="18" t="s">
        <v>153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81</v>
      </c>
      <c r="BK319" s="186">
        <f>ROUND(I319*H319,2)</f>
        <v>0</v>
      </c>
      <c r="BL319" s="18" t="s">
        <v>212</v>
      </c>
      <c r="BM319" s="185" t="s">
        <v>931</v>
      </c>
    </row>
    <row r="320" spans="1:65" s="2" customFormat="1" ht="37.9" customHeight="1">
      <c r="A320" s="35"/>
      <c r="B320" s="36"/>
      <c r="C320" s="174" t="s">
        <v>620</v>
      </c>
      <c r="D320" s="174" t="s">
        <v>156</v>
      </c>
      <c r="E320" s="175" t="s">
        <v>604</v>
      </c>
      <c r="F320" s="176" t="s">
        <v>605</v>
      </c>
      <c r="G320" s="177" t="s">
        <v>159</v>
      </c>
      <c r="H320" s="178">
        <v>0.09</v>
      </c>
      <c r="I320" s="179"/>
      <c r="J320" s="180">
        <f>ROUND(I320*H320,2)</f>
        <v>0</v>
      </c>
      <c r="K320" s="176" t="s">
        <v>160</v>
      </c>
      <c r="L320" s="40"/>
      <c r="M320" s="181" t="s">
        <v>19</v>
      </c>
      <c r="N320" s="182" t="s">
        <v>44</v>
      </c>
      <c r="O320" s="65"/>
      <c r="P320" s="183">
        <f>O320*H320</f>
        <v>0</v>
      </c>
      <c r="Q320" s="183">
        <v>1.2999999999999999E-4</v>
      </c>
      <c r="R320" s="183">
        <f>Q320*H320</f>
        <v>1.1699999999999998E-5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212</v>
      </c>
      <c r="AT320" s="185" t="s">
        <v>156</v>
      </c>
      <c r="AU320" s="185" t="s">
        <v>83</v>
      </c>
      <c r="AY320" s="18" t="s">
        <v>153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81</v>
      </c>
      <c r="BK320" s="186">
        <f>ROUND(I320*H320,2)</f>
        <v>0</v>
      </c>
      <c r="BL320" s="18" t="s">
        <v>212</v>
      </c>
      <c r="BM320" s="185" t="s">
        <v>932</v>
      </c>
    </row>
    <row r="321" spans="1:65" s="2" customFormat="1" ht="11.25">
      <c r="A321" s="35"/>
      <c r="B321" s="36"/>
      <c r="C321" s="37"/>
      <c r="D321" s="187" t="s">
        <v>163</v>
      </c>
      <c r="E321" s="37"/>
      <c r="F321" s="188" t="s">
        <v>607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83</v>
      </c>
    </row>
    <row r="322" spans="1:65" s="13" customFormat="1" ht="11.25">
      <c r="B322" s="192"/>
      <c r="C322" s="193"/>
      <c r="D322" s="194" t="s">
        <v>165</v>
      </c>
      <c r="E322" s="195" t="s">
        <v>19</v>
      </c>
      <c r="F322" s="196" t="s">
        <v>933</v>
      </c>
      <c r="G322" s="193"/>
      <c r="H322" s="197">
        <v>0.09</v>
      </c>
      <c r="I322" s="198"/>
      <c r="J322" s="193"/>
      <c r="K322" s="193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165</v>
      </c>
      <c r="AU322" s="203" t="s">
        <v>83</v>
      </c>
      <c r="AV322" s="13" t="s">
        <v>83</v>
      </c>
      <c r="AW322" s="13" t="s">
        <v>34</v>
      </c>
      <c r="AX322" s="13" t="s">
        <v>81</v>
      </c>
      <c r="AY322" s="203" t="s">
        <v>153</v>
      </c>
    </row>
    <row r="323" spans="1:65" s="2" customFormat="1" ht="24.2" customHeight="1">
      <c r="A323" s="35"/>
      <c r="B323" s="36"/>
      <c r="C323" s="215" t="s">
        <v>625</v>
      </c>
      <c r="D323" s="215" t="s">
        <v>298</v>
      </c>
      <c r="E323" s="216" t="s">
        <v>610</v>
      </c>
      <c r="F323" s="217" t="s">
        <v>611</v>
      </c>
      <c r="G323" s="218" t="s">
        <v>211</v>
      </c>
      <c r="H323" s="219">
        <v>1</v>
      </c>
      <c r="I323" s="220"/>
      <c r="J323" s="221">
        <f>ROUND(I323*H323,2)</f>
        <v>0</v>
      </c>
      <c r="K323" s="217" t="s">
        <v>160</v>
      </c>
      <c r="L323" s="222"/>
      <c r="M323" s="223" t="s">
        <v>19</v>
      </c>
      <c r="N323" s="224" t="s">
        <v>44</v>
      </c>
      <c r="O323" s="65"/>
      <c r="P323" s="183">
        <f>O323*H323</f>
        <v>0</v>
      </c>
      <c r="Q323" s="183">
        <v>1.4E-3</v>
      </c>
      <c r="R323" s="183">
        <f>Q323*H323</f>
        <v>1.4E-3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302</v>
      </c>
      <c r="AT323" s="185" t="s">
        <v>298</v>
      </c>
      <c r="AU323" s="185" t="s">
        <v>83</v>
      </c>
      <c r="AY323" s="18" t="s">
        <v>153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212</v>
      </c>
      <c r="BM323" s="185" t="s">
        <v>934</v>
      </c>
    </row>
    <row r="324" spans="1:65" s="2" customFormat="1" ht="49.15" customHeight="1">
      <c r="A324" s="35"/>
      <c r="B324" s="36"/>
      <c r="C324" s="174" t="s">
        <v>630</v>
      </c>
      <c r="D324" s="174" t="s">
        <v>156</v>
      </c>
      <c r="E324" s="175" t="s">
        <v>774</v>
      </c>
      <c r="F324" s="176" t="s">
        <v>775</v>
      </c>
      <c r="G324" s="177" t="s">
        <v>249</v>
      </c>
      <c r="H324" s="178">
        <v>1E-3</v>
      </c>
      <c r="I324" s="179"/>
      <c r="J324" s="180">
        <f>ROUND(I324*H324,2)</f>
        <v>0</v>
      </c>
      <c r="K324" s="176" t="s">
        <v>160</v>
      </c>
      <c r="L324" s="40"/>
      <c r="M324" s="181" t="s">
        <v>19</v>
      </c>
      <c r="N324" s="182" t="s">
        <v>44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212</v>
      </c>
      <c r="AT324" s="185" t="s">
        <v>156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1017</v>
      </c>
    </row>
    <row r="325" spans="1:65" s="2" customFormat="1" ht="11.25">
      <c r="A325" s="35"/>
      <c r="B325" s="36"/>
      <c r="C325" s="37"/>
      <c r="D325" s="187" t="s">
        <v>163</v>
      </c>
      <c r="E325" s="37"/>
      <c r="F325" s="188" t="s">
        <v>777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83</v>
      </c>
    </row>
    <row r="326" spans="1:65" s="12" customFormat="1" ht="22.9" customHeight="1">
      <c r="B326" s="158"/>
      <c r="C326" s="159"/>
      <c r="D326" s="160" t="s">
        <v>72</v>
      </c>
      <c r="E326" s="172" t="s">
        <v>618</v>
      </c>
      <c r="F326" s="172" t="s">
        <v>619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SUM(P327:P339)</f>
        <v>0</v>
      </c>
      <c r="Q326" s="166"/>
      <c r="R326" s="167">
        <f>SUM(R327:R339)</f>
        <v>0.11727509999999999</v>
      </c>
      <c r="S326" s="166"/>
      <c r="T326" s="168">
        <f>SUM(T327:T339)</f>
        <v>0</v>
      </c>
      <c r="AR326" s="169" t="s">
        <v>83</v>
      </c>
      <c r="AT326" s="170" t="s">
        <v>72</v>
      </c>
      <c r="AU326" s="170" t="s">
        <v>81</v>
      </c>
      <c r="AY326" s="169" t="s">
        <v>153</v>
      </c>
      <c r="BK326" s="171">
        <f>SUM(BK327:BK339)</f>
        <v>0</v>
      </c>
    </row>
    <row r="327" spans="1:65" s="2" customFormat="1" ht="24.2" customHeight="1">
      <c r="A327" s="35"/>
      <c r="B327" s="36"/>
      <c r="C327" s="174" t="s">
        <v>635</v>
      </c>
      <c r="D327" s="174" t="s">
        <v>156</v>
      </c>
      <c r="E327" s="175" t="s">
        <v>621</v>
      </c>
      <c r="F327" s="176" t="s">
        <v>622</v>
      </c>
      <c r="G327" s="177" t="s">
        <v>159</v>
      </c>
      <c r="H327" s="178">
        <v>3.3769999999999998</v>
      </c>
      <c r="I327" s="179"/>
      <c r="J327" s="180">
        <f>ROUND(I327*H327,2)</f>
        <v>0</v>
      </c>
      <c r="K327" s="176" t="s">
        <v>160</v>
      </c>
      <c r="L327" s="40"/>
      <c r="M327" s="181" t="s">
        <v>19</v>
      </c>
      <c r="N327" s="182" t="s">
        <v>44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212</v>
      </c>
      <c r="AT327" s="185" t="s">
        <v>156</v>
      </c>
      <c r="AU327" s="185" t="s">
        <v>83</v>
      </c>
      <c r="AY327" s="18" t="s">
        <v>153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212</v>
      </c>
      <c r="BM327" s="185" t="s">
        <v>936</v>
      </c>
    </row>
    <row r="328" spans="1:65" s="2" customFormat="1" ht="11.25">
      <c r="A328" s="35"/>
      <c r="B328" s="36"/>
      <c r="C328" s="37"/>
      <c r="D328" s="187" t="s">
        <v>163</v>
      </c>
      <c r="E328" s="37"/>
      <c r="F328" s="188" t="s">
        <v>624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83</v>
      </c>
    </row>
    <row r="329" spans="1:65" s="13" customFormat="1" ht="11.25">
      <c r="B329" s="192"/>
      <c r="C329" s="193"/>
      <c r="D329" s="194" t="s">
        <v>165</v>
      </c>
      <c r="E329" s="195" t="s">
        <v>19</v>
      </c>
      <c r="F329" s="196" t="s">
        <v>810</v>
      </c>
      <c r="G329" s="193"/>
      <c r="H329" s="197">
        <v>1.1639999999999999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165</v>
      </c>
      <c r="AU329" s="203" t="s">
        <v>83</v>
      </c>
      <c r="AV329" s="13" t="s">
        <v>83</v>
      </c>
      <c r="AW329" s="13" t="s">
        <v>34</v>
      </c>
      <c r="AX329" s="13" t="s">
        <v>73</v>
      </c>
      <c r="AY329" s="203" t="s">
        <v>153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811</v>
      </c>
      <c r="G330" s="193"/>
      <c r="H330" s="197">
        <v>1.278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812</v>
      </c>
      <c r="G331" s="193"/>
      <c r="H331" s="197">
        <v>0.93500000000000005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4" customFormat="1" ht="11.25">
      <c r="B332" s="204"/>
      <c r="C332" s="205"/>
      <c r="D332" s="194" t="s">
        <v>165</v>
      </c>
      <c r="E332" s="206" t="s">
        <v>19</v>
      </c>
      <c r="F332" s="207" t="s">
        <v>184</v>
      </c>
      <c r="G332" s="205"/>
      <c r="H332" s="208">
        <v>3.3770000000000002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165</v>
      </c>
      <c r="AU332" s="214" t="s">
        <v>83</v>
      </c>
      <c r="AV332" s="14" t="s">
        <v>161</v>
      </c>
      <c r="AW332" s="14" t="s">
        <v>34</v>
      </c>
      <c r="AX332" s="14" t="s">
        <v>81</v>
      </c>
      <c r="AY332" s="214" t="s">
        <v>153</v>
      </c>
    </row>
    <row r="333" spans="1:65" s="2" customFormat="1" ht="16.5" customHeight="1">
      <c r="A333" s="35"/>
      <c r="B333" s="36"/>
      <c r="C333" s="174" t="s">
        <v>639</v>
      </c>
      <c r="D333" s="174" t="s">
        <v>156</v>
      </c>
      <c r="E333" s="175" t="s">
        <v>626</v>
      </c>
      <c r="F333" s="176" t="s">
        <v>627</v>
      </c>
      <c r="G333" s="177" t="s">
        <v>159</v>
      </c>
      <c r="H333" s="178">
        <v>3.3769999999999998</v>
      </c>
      <c r="I333" s="179"/>
      <c r="J333" s="180">
        <f>ROUND(I333*H333,2)</f>
        <v>0</v>
      </c>
      <c r="K333" s="176" t="s">
        <v>160</v>
      </c>
      <c r="L333" s="40"/>
      <c r="M333" s="181" t="s">
        <v>19</v>
      </c>
      <c r="N333" s="182" t="s">
        <v>44</v>
      </c>
      <c r="O333" s="65"/>
      <c r="P333" s="183">
        <f>O333*H333</f>
        <v>0</v>
      </c>
      <c r="Q333" s="183">
        <v>2.9999999999999997E-4</v>
      </c>
      <c r="R333" s="183">
        <f>Q333*H333</f>
        <v>1.0130999999999999E-3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212</v>
      </c>
      <c r="AT333" s="185" t="s">
        <v>156</v>
      </c>
      <c r="AU333" s="185" t="s">
        <v>83</v>
      </c>
      <c r="AY333" s="18" t="s">
        <v>153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81</v>
      </c>
      <c r="BK333" s="186">
        <f>ROUND(I333*H333,2)</f>
        <v>0</v>
      </c>
      <c r="BL333" s="18" t="s">
        <v>212</v>
      </c>
      <c r="BM333" s="185" t="s">
        <v>937</v>
      </c>
    </row>
    <row r="334" spans="1:65" s="2" customFormat="1" ht="11.25">
      <c r="A334" s="35"/>
      <c r="B334" s="36"/>
      <c r="C334" s="37"/>
      <c r="D334" s="187" t="s">
        <v>163</v>
      </c>
      <c r="E334" s="37"/>
      <c r="F334" s="188" t="s">
        <v>629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83</v>
      </c>
    </row>
    <row r="335" spans="1:65" s="2" customFormat="1" ht="37.9" customHeight="1">
      <c r="A335" s="35"/>
      <c r="B335" s="36"/>
      <c r="C335" s="174" t="s">
        <v>646</v>
      </c>
      <c r="D335" s="174" t="s">
        <v>156</v>
      </c>
      <c r="E335" s="175" t="s">
        <v>631</v>
      </c>
      <c r="F335" s="176" t="s">
        <v>632</v>
      </c>
      <c r="G335" s="177" t="s">
        <v>159</v>
      </c>
      <c r="H335" s="178">
        <v>3.3769999999999998</v>
      </c>
      <c r="I335" s="179"/>
      <c r="J335" s="180">
        <f>ROUND(I335*H335,2)</f>
        <v>0</v>
      </c>
      <c r="K335" s="176" t="s">
        <v>160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6.0000000000000001E-3</v>
      </c>
      <c r="R335" s="183">
        <f>Q335*H335</f>
        <v>2.0261999999999999E-2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212</v>
      </c>
      <c r="AT335" s="185" t="s">
        <v>156</v>
      </c>
      <c r="AU335" s="185" t="s">
        <v>83</v>
      </c>
      <c r="AY335" s="18" t="s">
        <v>153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212</v>
      </c>
      <c r="BM335" s="185" t="s">
        <v>938</v>
      </c>
    </row>
    <row r="336" spans="1:65" s="2" customFormat="1" ht="11.25">
      <c r="A336" s="35"/>
      <c r="B336" s="36"/>
      <c r="C336" s="37"/>
      <c r="D336" s="187" t="s">
        <v>163</v>
      </c>
      <c r="E336" s="37"/>
      <c r="F336" s="188" t="s">
        <v>634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83</v>
      </c>
    </row>
    <row r="337" spans="1:65" s="2" customFormat="1" ht="24.2" customHeight="1">
      <c r="A337" s="35"/>
      <c r="B337" s="36"/>
      <c r="C337" s="215" t="s">
        <v>652</v>
      </c>
      <c r="D337" s="215" t="s">
        <v>298</v>
      </c>
      <c r="E337" s="216" t="s">
        <v>636</v>
      </c>
      <c r="F337" s="217" t="s">
        <v>637</v>
      </c>
      <c r="G337" s="218" t="s">
        <v>159</v>
      </c>
      <c r="H337" s="219">
        <v>5</v>
      </c>
      <c r="I337" s="220"/>
      <c r="J337" s="221">
        <f>ROUND(I337*H337,2)</f>
        <v>0</v>
      </c>
      <c r="K337" s="217" t="s">
        <v>206</v>
      </c>
      <c r="L337" s="222"/>
      <c r="M337" s="223" t="s">
        <v>19</v>
      </c>
      <c r="N337" s="224" t="s">
        <v>44</v>
      </c>
      <c r="O337" s="65"/>
      <c r="P337" s="183">
        <f>O337*H337</f>
        <v>0</v>
      </c>
      <c r="Q337" s="183">
        <v>1.9199999999999998E-2</v>
      </c>
      <c r="R337" s="183">
        <f>Q337*H337</f>
        <v>9.5999999999999988E-2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298</v>
      </c>
      <c r="AU337" s="185" t="s">
        <v>83</v>
      </c>
      <c r="AY337" s="18" t="s">
        <v>153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212</v>
      </c>
      <c r="BM337" s="185" t="s">
        <v>939</v>
      </c>
    </row>
    <row r="338" spans="1:65" s="2" customFormat="1" ht="49.15" customHeight="1">
      <c r="A338" s="35"/>
      <c r="B338" s="36"/>
      <c r="C338" s="174" t="s">
        <v>656</v>
      </c>
      <c r="D338" s="174" t="s">
        <v>156</v>
      </c>
      <c r="E338" s="175" t="s">
        <v>778</v>
      </c>
      <c r="F338" s="176" t="s">
        <v>779</v>
      </c>
      <c r="G338" s="177" t="s">
        <v>249</v>
      </c>
      <c r="H338" s="178">
        <v>0.11700000000000001</v>
      </c>
      <c r="I338" s="179"/>
      <c r="J338" s="180">
        <f>ROUND(I338*H338,2)</f>
        <v>0</v>
      </c>
      <c r="K338" s="176" t="s">
        <v>160</v>
      </c>
      <c r="L338" s="40"/>
      <c r="M338" s="181" t="s">
        <v>19</v>
      </c>
      <c r="N338" s="182" t="s">
        <v>44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212</v>
      </c>
      <c r="AT338" s="185" t="s">
        <v>156</v>
      </c>
      <c r="AU338" s="185" t="s">
        <v>83</v>
      </c>
      <c r="AY338" s="18" t="s">
        <v>153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81</v>
      </c>
      <c r="BK338" s="186">
        <f>ROUND(I338*H338,2)</f>
        <v>0</v>
      </c>
      <c r="BL338" s="18" t="s">
        <v>212</v>
      </c>
      <c r="BM338" s="185" t="s">
        <v>1018</v>
      </c>
    </row>
    <row r="339" spans="1:65" s="2" customFormat="1" ht="11.25">
      <c r="A339" s="35"/>
      <c r="B339" s="36"/>
      <c r="C339" s="37"/>
      <c r="D339" s="187" t="s">
        <v>163</v>
      </c>
      <c r="E339" s="37"/>
      <c r="F339" s="188" t="s">
        <v>781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83</v>
      </c>
    </row>
    <row r="340" spans="1:65" s="12" customFormat="1" ht="22.9" customHeight="1">
      <c r="B340" s="158"/>
      <c r="C340" s="159"/>
      <c r="D340" s="160" t="s">
        <v>72</v>
      </c>
      <c r="E340" s="172" t="s">
        <v>644</v>
      </c>
      <c r="F340" s="172" t="s">
        <v>645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SUM(P341:P346)</f>
        <v>0</v>
      </c>
      <c r="Q340" s="166"/>
      <c r="R340" s="167">
        <f>SUM(R341:R346)</f>
        <v>5.04E-4</v>
      </c>
      <c r="S340" s="166"/>
      <c r="T340" s="168">
        <f>SUM(T341:T346)</f>
        <v>0</v>
      </c>
      <c r="AR340" s="169" t="s">
        <v>83</v>
      </c>
      <c r="AT340" s="170" t="s">
        <v>72</v>
      </c>
      <c r="AU340" s="170" t="s">
        <v>81</v>
      </c>
      <c r="AY340" s="169" t="s">
        <v>153</v>
      </c>
      <c r="BK340" s="171">
        <f>SUM(BK341:BK346)</f>
        <v>0</v>
      </c>
    </row>
    <row r="341" spans="1:65" s="2" customFormat="1" ht="21.75" customHeight="1">
      <c r="A341" s="35"/>
      <c r="B341" s="36"/>
      <c r="C341" s="174" t="s">
        <v>663</v>
      </c>
      <c r="D341" s="174" t="s">
        <v>156</v>
      </c>
      <c r="E341" s="175" t="s">
        <v>647</v>
      </c>
      <c r="F341" s="176" t="s">
        <v>648</v>
      </c>
      <c r="G341" s="177" t="s">
        <v>205</v>
      </c>
      <c r="H341" s="178">
        <v>1.2</v>
      </c>
      <c r="I341" s="179"/>
      <c r="J341" s="180">
        <f>ROUND(I341*H341,2)</f>
        <v>0</v>
      </c>
      <c r="K341" s="176" t="s">
        <v>160</v>
      </c>
      <c r="L341" s="40"/>
      <c r="M341" s="181" t="s">
        <v>19</v>
      </c>
      <c r="N341" s="182" t="s">
        <v>44</v>
      </c>
      <c r="O341" s="65"/>
      <c r="P341" s="183">
        <f>O341*H341</f>
        <v>0</v>
      </c>
      <c r="Q341" s="183">
        <v>4.0000000000000003E-5</v>
      </c>
      <c r="R341" s="183">
        <f>Q341*H341</f>
        <v>4.8000000000000001E-5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212</v>
      </c>
      <c r="AT341" s="185" t="s">
        <v>156</v>
      </c>
      <c r="AU341" s="185" t="s">
        <v>83</v>
      </c>
      <c r="AY341" s="18" t="s">
        <v>153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81</v>
      </c>
      <c r="BK341" s="186">
        <f>ROUND(I341*H341,2)</f>
        <v>0</v>
      </c>
      <c r="BL341" s="18" t="s">
        <v>212</v>
      </c>
      <c r="BM341" s="185" t="s">
        <v>941</v>
      </c>
    </row>
    <row r="342" spans="1:65" s="2" customFormat="1" ht="11.25">
      <c r="A342" s="35"/>
      <c r="B342" s="36"/>
      <c r="C342" s="37"/>
      <c r="D342" s="187" t="s">
        <v>163</v>
      </c>
      <c r="E342" s="37"/>
      <c r="F342" s="188" t="s">
        <v>650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83</v>
      </c>
    </row>
    <row r="343" spans="1:65" s="13" customFormat="1" ht="11.25">
      <c r="B343" s="192"/>
      <c r="C343" s="193"/>
      <c r="D343" s="194" t="s">
        <v>165</v>
      </c>
      <c r="E343" s="195" t="s">
        <v>19</v>
      </c>
      <c r="F343" s="196" t="s">
        <v>651</v>
      </c>
      <c r="G343" s="193"/>
      <c r="H343" s="197">
        <v>1.2</v>
      </c>
      <c r="I343" s="198"/>
      <c r="J343" s="193"/>
      <c r="K343" s="193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165</v>
      </c>
      <c r="AU343" s="203" t="s">
        <v>83</v>
      </c>
      <c r="AV343" s="13" t="s">
        <v>83</v>
      </c>
      <c r="AW343" s="13" t="s">
        <v>34</v>
      </c>
      <c r="AX343" s="13" t="s">
        <v>81</v>
      </c>
      <c r="AY343" s="203" t="s">
        <v>153</v>
      </c>
    </row>
    <row r="344" spans="1:65" s="2" customFormat="1" ht="24.2" customHeight="1">
      <c r="A344" s="35"/>
      <c r="B344" s="36"/>
      <c r="C344" s="215" t="s">
        <v>668</v>
      </c>
      <c r="D344" s="215" t="s">
        <v>298</v>
      </c>
      <c r="E344" s="216" t="s">
        <v>653</v>
      </c>
      <c r="F344" s="217" t="s">
        <v>654</v>
      </c>
      <c r="G344" s="218" t="s">
        <v>205</v>
      </c>
      <c r="H344" s="219">
        <v>1.2</v>
      </c>
      <c r="I344" s="220"/>
      <c r="J344" s="221">
        <f>ROUND(I344*H344,2)</f>
        <v>0</v>
      </c>
      <c r="K344" s="217" t="s">
        <v>160</v>
      </c>
      <c r="L344" s="222"/>
      <c r="M344" s="223" t="s">
        <v>19</v>
      </c>
      <c r="N344" s="224" t="s">
        <v>44</v>
      </c>
      <c r="O344" s="65"/>
      <c r="P344" s="183">
        <f>O344*H344</f>
        <v>0</v>
      </c>
      <c r="Q344" s="183">
        <v>3.8000000000000002E-4</v>
      </c>
      <c r="R344" s="183">
        <f>Q344*H344</f>
        <v>4.5600000000000003E-4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302</v>
      </c>
      <c r="AT344" s="185" t="s">
        <v>298</v>
      </c>
      <c r="AU344" s="185" t="s">
        <v>83</v>
      </c>
      <c r="AY344" s="18" t="s">
        <v>153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81</v>
      </c>
      <c r="BK344" s="186">
        <f>ROUND(I344*H344,2)</f>
        <v>0</v>
      </c>
      <c r="BL344" s="18" t="s">
        <v>212</v>
      </c>
      <c r="BM344" s="185" t="s">
        <v>942</v>
      </c>
    </row>
    <row r="345" spans="1:65" s="2" customFormat="1" ht="49.15" customHeight="1">
      <c r="A345" s="35"/>
      <c r="B345" s="36"/>
      <c r="C345" s="174" t="s">
        <v>673</v>
      </c>
      <c r="D345" s="174" t="s">
        <v>156</v>
      </c>
      <c r="E345" s="175" t="s">
        <v>782</v>
      </c>
      <c r="F345" s="176" t="s">
        <v>783</v>
      </c>
      <c r="G345" s="177" t="s">
        <v>249</v>
      </c>
      <c r="H345" s="178">
        <v>1E-3</v>
      </c>
      <c r="I345" s="179"/>
      <c r="J345" s="180">
        <f>ROUND(I345*H345,2)</f>
        <v>0</v>
      </c>
      <c r="K345" s="176" t="s">
        <v>160</v>
      </c>
      <c r="L345" s="40"/>
      <c r="M345" s="181" t="s">
        <v>19</v>
      </c>
      <c r="N345" s="182" t="s">
        <v>44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212</v>
      </c>
      <c r="AT345" s="185" t="s">
        <v>156</v>
      </c>
      <c r="AU345" s="185" t="s">
        <v>83</v>
      </c>
      <c r="AY345" s="18" t="s">
        <v>153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81</v>
      </c>
      <c r="BK345" s="186">
        <f>ROUND(I345*H345,2)</f>
        <v>0</v>
      </c>
      <c r="BL345" s="18" t="s">
        <v>212</v>
      </c>
      <c r="BM345" s="185" t="s">
        <v>1019</v>
      </c>
    </row>
    <row r="346" spans="1:65" s="2" customFormat="1" ht="11.25">
      <c r="A346" s="35"/>
      <c r="B346" s="36"/>
      <c r="C346" s="37"/>
      <c r="D346" s="187" t="s">
        <v>163</v>
      </c>
      <c r="E346" s="37"/>
      <c r="F346" s="188" t="s">
        <v>785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83</v>
      </c>
    </row>
    <row r="347" spans="1:65" s="12" customFormat="1" ht="22.9" customHeight="1">
      <c r="B347" s="158"/>
      <c r="C347" s="159"/>
      <c r="D347" s="160" t="s">
        <v>72</v>
      </c>
      <c r="E347" s="172" t="s">
        <v>661</v>
      </c>
      <c r="F347" s="172" t="s">
        <v>662</v>
      </c>
      <c r="G347" s="159"/>
      <c r="H347" s="159"/>
      <c r="I347" s="162"/>
      <c r="J347" s="173">
        <f>BK347</f>
        <v>0</v>
      </c>
      <c r="K347" s="159"/>
      <c r="L347" s="164"/>
      <c r="M347" s="165"/>
      <c r="N347" s="166"/>
      <c r="O347" s="166"/>
      <c r="P347" s="167">
        <f>SUM(P348:P367)</f>
        <v>0</v>
      </c>
      <c r="Q347" s="166"/>
      <c r="R347" s="167">
        <f>SUM(R348:R367)</f>
        <v>0.71685275999999987</v>
      </c>
      <c r="S347" s="166"/>
      <c r="T347" s="168">
        <f>SUM(T348:T367)</f>
        <v>0</v>
      </c>
      <c r="AR347" s="169" t="s">
        <v>83</v>
      </c>
      <c r="AT347" s="170" t="s">
        <v>72</v>
      </c>
      <c r="AU347" s="170" t="s">
        <v>81</v>
      </c>
      <c r="AY347" s="169" t="s">
        <v>153</v>
      </c>
      <c r="BK347" s="171">
        <f>SUM(BK348:BK367)</f>
        <v>0</v>
      </c>
    </row>
    <row r="348" spans="1:65" s="2" customFormat="1" ht="24.2" customHeight="1">
      <c r="A348" s="35"/>
      <c r="B348" s="36"/>
      <c r="C348" s="174" t="s">
        <v>679</v>
      </c>
      <c r="D348" s="174" t="s">
        <v>156</v>
      </c>
      <c r="E348" s="175" t="s">
        <v>664</v>
      </c>
      <c r="F348" s="176" t="s">
        <v>665</v>
      </c>
      <c r="G348" s="177" t="s">
        <v>159</v>
      </c>
      <c r="H348" s="178">
        <v>17.841999999999999</v>
      </c>
      <c r="I348" s="179"/>
      <c r="J348" s="180">
        <f>ROUND(I348*H348,2)</f>
        <v>0</v>
      </c>
      <c r="K348" s="176" t="s">
        <v>160</v>
      </c>
      <c r="L348" s="40"/>
      <c r="M348" s="181" t="s">
        <v>19</v>
      </c>
      <c r="N348" s="182" t="s">
        <v>44</v>
      </c>
      <c r="O348" s="65"/>
      <c r="P348" s="183">
        <f>O348*H348</f>
        <v>0</v>
      </c>
      <c r="Q348" s="183">
        <v>2.0480000000000002E-2</v>
      </c>
      <c r="R348" s="183">
        <f>Q348*H348</f>
        <v>0.36540415999999998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212</v>
      </c>
      <c r="AT348" s="185" t="s">
        <v>156</v>
      </c>
      <c r="AU348" s="185" t="s">
        <v>83</v>
      </c>
      <c r="AY348" s="18" t="s">
        <v>153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81</v>
      </c>
      <c r="BK348" s="186">
        <f>ROUND(I348*H348,2)</f>
        <v>0</v>
      </c>
      <c r="BL348" s="18" t="s">
        <v>212</v>
      </c>
      <c r="BM348" s="185" t="s">
        <v>944</v>
      </c>
    </row>
    <row r="349" spans="1:65" s="2" customFormat="1" ht="11.25">
      <c r="A349" s="35"/>
      <c r="B349" s="36"/>
      <c r="C349" s="37"/>
      <c r="D349" s="187" t="s">
        <v>163</v>
      </c>
      <c r="E349" s="37"/>
      <c r="F349" s="188" t="s">
        <v>667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163</v>
      </c>
      <c r="AU349" s="18" t="s">
        <v>83</v>
      </c>
    </row>
    <row r="350" spans="1:65" s="13" customFormat="1" ht="11.25">
      <c r="B350" s="192"/>
      <c r="C350" s="193"/>
      <c r="D350" s="194" t="s">
        <v>165</v>
      </c>
      <c r="E350" s="195" t="s">
        <v>19</v>
      </c>
      <c r="F350" s="196" t="s">
        <v>827</v>
      </c>
      <c r="G350" s="193"/>
      <c r="H350" s="197">
        <v>4.6820000000000004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165</v>
      </c>
      <c r="AU350" s="203" t="s">
        <v>83</v>
      </c>
      <c r="AV350" s="13" t="s">
        <v>83</v>
      </c>
      <c r="AW350" s="13" t="s">
        <v>34</v>
      </c>
      <c r="AX350" s="13" t="s">
        <v>73</v>
      </c>
      <c r="AY350" s="203" t="s">
        <v>153</v>
      </c>
    </row>
    <row r="351" spans="1:65" s="13" customFormat="1" ht="11.25">
      <c r="B351" s="192"/>
      <c r="C351" s="193"/>
      <c r="D351" s="194" t="s">
        <v>165</v>
      </c>
      <c r="E351" s="195" t="s">
        <v>19</v>
      </c>
      <c r="F351" s="196" t="s">
        <v>828</v>
      </c>
      <c r="G351" s="193"/>
      <c r="H351" s="197">
        <v>8.08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165</v>
      </c>
      <c r="AU351" s="203" t="s">
        <v>83</v>
      </c>
      <c r="AV351" s="13" t="s">
        <v>83</v>
      </c>
      <c r="AW351" s="13" t="s">
        <v>34</v>
      </c>
      <c r="AX351" s="13" t="s">
        <v>73</v>
      </c>
      <c r="AY351" s="203" t="s">
        <v>153</v>
      </c>
    </row>
    <row r="352" spans="1:65" s="13" customFormat="1" ht="11.25">
      <c r="B352" s="192"/>
      <c r="C352" s="193"/>
      <c r="D352" s="194" t="s">
        <v>165</v>
      </c>
      <c r="E352" s="195" t="s">
        <v>19</v>
      </c>
      <c r="F352" s="196" t="s">
        <v>829</v>
      </c>
      <c r="G352" s="193"/>
      <c r="H352" s="197">
        <v>5.08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165</v>
      </c>
      <c r="AU352" s="203" t="s">
        <v>83</v>
      </c>
      <c r="AV352" s="13" t="s">
        <v>83</v>
      </c>
      <c r="AW352" s="13" t="s">
        <v>34</v>
      </c>
      <c r="AX352" s="13" t="s">
        <v>73</v>
      </c>
      <c r="AY352" s="203" t="s">
        <v>153</v>
      </c>
    </row>
    <row r="353" spans="1:65" s="14" customFormat="1" ht="11.25">
      <c r="B353" s="204"/>
      <c r="C353" s="205"/>
      <c r="D353" s="194" t="s">
        <v>165</v>
      </c>
      <c r="E353" s="206" t="s">
        <v>19</v>
      </c>
      <c r="F353" s="207" t="s">
        <v>184</v>
      </c>
      <c r="G353" s="205"/>
      <c r="H353" s="208">
        <v>17.841999999999999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165</v>
      </c>
      <c r="AU353" s="214" t="s">
        <v>83</v>
      </c>
      <c r="AV353" s="14" t="s">
        <v>161</v>
      </c>
      <c r="AW353" s="14" t="s">
        <v>34</v>
      </c>
      <c r="AX353" s="14" t="s">
        <v>81</v>
      </c>
      <c r="AY353" s="214" t="s">
        <v>153</v>
      </c>
    </row>
    <row r="354" spans="1:65" s="2" customFormat="1" ht="16.5" customHeight="1">
      <c r="A354" s="35"/>
      <c r="B354" s="36"/>
      <c r="C354" s="174" t="s">
        <v>683</v>
      </c>
      <c r="D354" s="174" t="s">
        <v>156</v>
      </c>
      <c r="E354" s="175" t="s">
        <v>669</v>
      </c>
      <c r="F354" s="176" t="s">
        <v>670</v>
      </c>
      <c r="G354" s="177" t="s">
        <v>159</v>
      </c>
      <c r="H354" s="178">
        <v>17.841999999999999</v>
      </c>
      <c r="I354" s="179"/>
      <c r="J354" s="180">
        <f>ROUND(I354*H354,2)</f>
        <v>0</v>
      </c>
      <c r="K354" s="176" t="s">
        <v>160</v>
      </c>
      <c r="L354" s="40"/>
      <c r="M354" s="181" t="s">
        <v>19</v>
      </c>
      <c r="N354" s="182" t="s">
        <v>44</v>
      </c>
      <c r="O354" s="65"/>
      <c r="P354" s="183">
        <f>O354*H354</f>
        <v>0</v>
      </c>
      <c r="Q354" s="183">
        <v>2.9999999999999997E-4</v>
      </c>
      <c r="R354" s="183">
        <f>Q354*H354</f>
        <v>5.352599999999999E-3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212</v>
      </c>
      <c r="AT354" s="185" t="s">
        <v>156</v>
      </c>
      <c r="AU354" s="185" t="s">
        <v>83</v>
      </c>
      <c r="AY354" s="18" t="s">
        <v>153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81</v>
      </c>
      <c r="BK354" s="186">
        <f>ROUND(I354*H354,2)</f>
        <v>0</v>
      </c>
      <c r="BL354" s="18" t="s">
        <v>212</v>
      </c>
      <c r="BM354" s="185" t="s">
        <v>945</v>
      </c>
    </row>
    <row r="355" spans="1:65" s="2" customFormat="1" ht="11.25">
      <c r="A355" s="35"/>
      <c r="B355" s="36"/>
      <c r="C355" s="37"/>
      <c r="D355" s="187" t="s">
        <v>163</v>
      </c>
      <c r="E355" s="37"/>
      <c r="F355" s="188" t="s">
        <v>672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163</v>
      </c>
      <c r="AU355" s="18" t="s">
        <v>83</v>
      </c>
    </row>
    <row r="356" spans="1:65" s="2" customFormat="1" ht="33" customHeight="1">
      <c r="A356" s="35"/>
      <c r="B356" s="36"/>
      <c r="C356" s="174" t="s">
        <v>688</v>
      </c>
      <c r="D356" s="174" t="s">
        <v>156</v>
      </c>
      <c r="E356" s="175" t="s">
        <v>674</v>
      </c>
      <c r="F356" s="176" t="s">
        <v>675</v>
      </c>
      <c r="G356" s="177" t="s">
        <v>205</v>
      </c>
      <c r="H356" s="178">
        <v>10.42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2.0839999999999999E-3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946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677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11.25">
      <c r="B358" s="192"/>
      <c r="C358" s="193"/>
      <c r="D358" s="194" t="s">
        <v>165</v>
      </c>
      <c r="E358" s="195" t="s">
        <v>19</v>
      </c>
      <c r="F358" s="196" t="s">
        <v>947</v>
      </c>
      <c r="G358" s="193"/>
      <c r="H358" s="197">
        <v>3.06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73</v>
      </c>
      <c r="AY358" s="203" t="s">
        <v>153</v>
      </c>
    </row>
    <row r="359" spans="1:65" s="13" customFormat="1" ht="11.25">
      <c r="B359" s="192"/>
      <c r="C359" s="193"/>
      <c r="D359" s="194" t="s">
        <v>165</v>
      </c>
      <c r="E359" s="195" t="s">
        <v>19</v>
      </c>
      <c r="F359" s="196" t="s">
        <v>948</v>
      </c>
      <c r="G359" s="193"/>
      <c r="H359" s="197">
        <v>4.04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165</v>
      </c>
      <c r="AU359" s="203" t="s">
        <v>83</v>
      </c>
      <c r="AV359" s="13" t="s">
        <v>83</v>
      </c>
      <c r="AW359" s="13" t="s">
        <v>34</v>
      </c>
      <c r="AX359" s="13" t="s">
        <v>73</v>
      </c>
      <c r="AY359" s="203" t="s">
        <v>153</v>
      </c>
    </row>
    <row r="360" spans="1:65" s="13" customFormat="1" ht="11.25">
      <c r="B360" s="192"/>
      <c r="C360" s="193"/>
      <c r="D360" s="194" t="s">
        <v>165</v>
      </c>
      <c r="E360" s="195" t="s">
        <v>19</v>
      </c>
      <c r="F360" s="196" t="s">
        <v>949</v>
      </c>
      <c r="G360" s="193"/>
      <c r="H360" s="197">
        <v>3.32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165</v>
      </c>
      <c r="AU360" s="203" t="s">
        <v>83</v>
      </c>
      <c r="AV360" s="13" t="s">
        <v>83</v>
      </c>
      <c r="AW360" s="13" t="s">
        <v>34</v>
      </c>
      <c r="AX360" s="13" t="s">
        <v>73</v>
      </c>
      <c r="AY360" s="203" t="s">
        <v>153</v>
      </c>
    </row>
    <row r="361" spans="1:65" s="14" customFormat="1" ht="11.25">
      <c r="B361" s="204"/>
      <c r="C361" s="205"/>
      <c r="D361" s="194" t="s">
        <v>165</v>
      </c>
      <c r="E361" s="206" t="s">
        <v>19</v>
      </c>
      <c r="F361" s="207" t="s">
        <v>184</v>
      </c>
      <c r="G361" s="205"/>
      <c r="H361" s="208">
        <v>10.42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165</v>
      </c>
      <c r="AU361" s="214" t="s">
        <v>83</v>
      </c>
      <c r="AV361" s="14" t="s">
        <v>161</v>
      </c>
      <c r="AW361" s="14" t="s">
        <v>34</v>
      </c>
      <c r="AX361" s="14" t="s">
        <v>81</v>
      </c>
      <c r="AY361" s="214" t="s">
        <v>153</v>
      </c>
    </row>
    <row r="362" spans="1:65" s="2" customFormat="1" ht="16.5" customHeight="1">
      <c r="A362" s="35"/>
      <c r="B362" s="36"/>
      <c r="C362" s="215" t="s">
        <v>692</v>
      </c>
      <c r="D362" s="215" t="s">
        <v>298</v>
      </c>
      <c r="E362" s="216" t="s">
        <v>680</v>
      </c>
      <c r="F362" s="217" t="s">
        <v>681</v>
      </c>
      <c r="G362" s="218" t="s">
        <v>205</v>
      </c>
      <c r="H362" s="219">
        <v>12</v>
      </c>
      <c r="I362" s="220"/>
      <c r="J362" s="221">
        <f>ROUND(I362*H362,2)</f>
        <v>0</v>
      </c>
      <c r="K362" s="217" t="s">
        <v>206</v>
      </c>
      <c r="L362" s="222"/>
      <c r="M362" s="223" t="s">
        <v>19</v>
      </c>
      <c r="N362" s="224" t="s">
        <v>44</v>
      </c>
      <c r="O362" s="65"/>
      <c r="P362" s="183">
        <f>O362*H362</f>
        <v>0</v>
      </c>
      <c r="Q362" s="183">
        <v>8.0000000000000007E-5</v>
      </c>
      <c r="R362" s="183">
        <f>Q362*H362</f>
        <v>9.6000000000000013E-4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302</v>
      </c>
      <c r="AT362" s="185" t="s">
        <v>298</v>
      </c>
      <c r="AU362" s="185" t="s">
        <v>83</v>
      </c>
      <c r="AY362" s="18" t="s">
        <v>153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81</v>
      </c>
      <c r="BK362" s="186">
        <f>ROUND(I362*H362,2)</f>
        <v>0</v>
      </c>
      <c r="BL362" s="18" t="s">
        <v>212</v>
      </c>
      <c r="BM362" s="185" t="s">
        <v>950</v>
      </c>
    </row>
    <row r="363" spans="1:65" s="2" customFormat="1" ht="37.9" customHeight="1">
      <c r="A363" s="35"/>
      <c r="B363" s="36"/>
      <c r="C363" s="174" t="s">
        <v>699</v>
      </c>
      <c r="D363" s="174" t="s">
        <v>156</v>
      </c>
      <c r="E363" s="175" t="s">
        <v>684</v>
      </c>
      <c r="F363" s="176" t="s">
        <v>685</v>
      </c>
      <c r="G363" s="177" t="s">
        <v>159</v>
      </c>
      <c r="H363" s="178">
        <v>17.841999999999999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6.0000000000000001E-3</v>
      </c>
      <c r="R363" s="183">
        <f>Q363*H363</f>
        <v>0.10705199999999999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212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212</v>
      </c>
      <c r="BM363" s="185" t="s">
        <v>951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687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24.2" customHeight="1">
      <c r="A365" s="35"/>
      <c r="B365" s="36"/>
      <c r="C365" s="215" t="s">
        <v>705</v>
      </c>
      <c r="D365" s="215" t="s">
        <v>298</v>
      </c>
      <c r="E365" s="216" t="s">
        <v>689</v>
      </c>
      <c r="F365" s="217" t="s">
        <v>690</v>
      </c>
      <c r="G365" s="218" t="s">
        <v>159</v>
      </c>
      <c r="H365" s="219">
        <v>20</v>
      </c>
      <c r="I365" s="220"/>
      <c r="J365" s="221">
        <f>ROUND(I365*H365,2)</f>
        <v>0</v>
      </c>
      <c r="K365" s="217" t="s">
        <v>206</v>
      </c>
      <c r="L365" s="222"/>
      <c r="M365" s="223" t="s">
        <v>19</v>
      </c>
      <c r="N365" s="224" t="s">
        <v>44</v>
      </c>
      <c r="O365" s="65"/>
      <c r="P365" s="183">
        <f>O365*H365</f>
        <v>0</v>
      </c>
      <c r="Q365" s="183">
        <v>1.18E-2</v>
      </c>
      <c r="R365" s="183">
        <f>Q365*H365</f>
        <v>0.23599999999999999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302</v>
      </c>
      <c r="AT365" s="185" t="s">
        <v>298</v>
      </c>
      <c r="AU365" s="185" t="s">
        <v>83</v>
      </c>
      <c r="AY365" s="18" t="s">
        <v>153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81</v>
      </c>
      <c r="BK365" s="186">
        <f>ROUND(I365*H365,2)</f>
        <v>0</v>
      </c>
      <c r="BL365" s="18" t="s">
        <v>212</v>
      </c>
      <c r="BM365" s="185" t="s">
        <v>952</v>
      </c>
    </row>
    <row r="366" spans="1:65" s="2" customFormat="1" ht="49.15" customHeight="1">
      <c r="A366" s="35"/>
      <c r="B366" s="36"/>
      <c r="C366" s="174" t="s">
        <v>710</v>
      </c>
      <c r="D366" s="174" t="s">
        <v>156</v>
      </c>
      <c r="E366" s="175" t="s">
        <v>786</v>
      </c>
      <c r="F366" s="176" t="s">
        <v>787</v>
      </c>
      <c r="G366" s="177" t="s">
        <v>249</v>
      </c>
      <c r="H366" s="178">
        <v>0.71699999999999997</v>
      </c>
      <c r="I366" s="179"/>
      <c r="J366" s="180">
        <f>ROUND(I366*H366,2)</f>
        <v>0</v>
      </c>
      <c r="K366" s="176" t="s">
        <v>160</v>
      </c>
      <c r="L366" s="40"/>
      <c r="M366" s="181" t="s">
        <v>19</v>
      </c>
      <c r="N366" s="182" t="s">
        <v>44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212</v>
      </c>
      <c r="AT366" s="185" t="s">
        <v>156</v>
      </c>
      <c r="AU366" s="185" t="s">
        <v>83</v>
      </c>
      <c r="AY366" s="18" t="s">
        <v>153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81</v>
      </c>
      <c r="BK366" s="186">
        <f>ROUND(I366*H366,2)</f>
        <v>0</v>
      </c>
      <c r="BL366" s="18" t="s">
        <v>212</v>
      </c>
      <c r="BM366" s="185" t="s">
        <v>1020</v>
      </c>
    </row>
    <row r="367" spans="1:65" s="2" customFormat="1" ht="11.25">
      <c r="A367" s="35"/>
      <c r="B367" s="36"/>
      <c r="C367" s="37"/>
      <c r="D367" s="187" t="s">
        <v>163</v>
      </c>
      <c r="E367" s="37"/>
      <c r="F367" s="188" t="s">
        <v>789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163</v>
      </c>
      <c r="AU367" s="18" t="s">
        <v>83</v>
      </c>
    </row>
    <row r="368" spans="1:65" s="12" customFormat="1" ht="22.9" customHeight="1">
      <c r="B368" s="158"/>
      <c r="C368" s="159"/>
      <c r="D368" s="160" t="s">
        <v>72</v>
      </c>
      <c r="E368" s="172" t="s">
        <v>697</v>
      </c>
      <c r="F368" s="172" t="s">
        <v>698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SUM(P369:P377)</f>
        <v>0</v>
      </c>
      <c r="Q368" s="166"/>
      <c r="R368" s="167">
        <f>SUM(R369:R377)</f>
        <v>1.5731999999999999E-3</v>
      </c>
      <c r="S368" s="166"/>
      <c r="T368" s="168">
        <f>SUM(T369:T377)</f>
        <v>0</v>
      </c>
      <c r="AR368" s="169" t="s">
        <v>83</v>
      </c>
      <c r="AT368" s="170" t="s">
        <v>72</v>
      </c>
      <c r="AU368" s="170" t="s">
        <v>81</v>
      </c>
      <c r="AY368" s="169" t="s">
        <v>153</v>
      </c>
      <c r="BK368" s="171">
        <f>SUM(BK369:BK377)</f>
        <v>0</v>
      </c>
    </row>
    <row r="369" spans="1:65" s="2" customFormat="1" ht="24.2" customHeight="1">
      <c r="A369" s="35"/>
      <c r="B369" s="36"/>
      <c r="C369" s="174" t="s">
        <v>715</v>
      </c>
      <c r="D369" s="174" t="s">
        <v>156</v>
      </c>
      <c r="E369" s="175" t="s">
        <v>700</v>
      </c>
      <c r="F369" s="176" t="s">
        <v>701</v>
      </c>
      <c r="G369" s="177" t="s">
        <v>159</v>
      </c>
      <c r="H369" s="178">
        <v>4.1399999999999997</v>
      </c>
      <c r="I369" s="179"/>
      <c r="J369" s="180">
        <f>ROUND(I369*H369,2)</f>
        <v>0</v>
      </c>
      <c r="K369" s="176" t="s">
        <v>160</v>
      </c>
      <c r="L369" s="40"/>
      <c r="M369" s="181" t="s">
        <v>19</v>
      </c>
      <c r="N369" s="182" t="s">
        <v>44</v>
      </c>
      <c r="O369" s="65"/>
      <c r="P369" s="183">
        <f>O369*H369</f>
        <v>0</v>
      </c>
      <c r="Q369" s="183">
        <v>2.0000000000000002E-5</v>
      </c>
      <c r="R369" s="183">
        <f>Q369*H369</f>
        <v>8.2800000000000007E-5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212</v>
      </c>
      <c r="AT369" s="185" t="s">
        <v>156</v>
      </c>
      <c r="AU369" s="185" t="s">
        <v>83</v>
      </c>
      <c r="AY369" s="18" t="s">
        <v>153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81</v>
      </c>
      <c r="BK369" s="186">
        <f>ROUND(I369*H369,2)</f>
        <v>0</v>
      </c>
      <c r="BL369" s="18" t="s">
        <v>212</v>
      </c>
      <c r="BM369" s="185" t="s">
        <v>954</v>
      </c>
    </row>
    <row r="370" spans="1:65" s="2" customFormat="1" ht="11.25">
      <c r="A370" s="35"/>
      <c r="B370" s="36"/>
      <c r="C370" s="37"/>
      <c r="D370" s="187" t="s">
        <v>163</v>
      </c>
      <c r="E370" s="37"/>
      <c r="F370" s="188" t="s">
        <v>703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83</v>
      </c>
    </row>
    <row r="371" spans="1:65" s="13" customFormat="1" ht="11.25">
      <c r="B371" s="192"/>
      <c r="C371" s="193"/>
      <c r="D371" s="194" t="s">
        <v>165</v>
      </c>
      <c r="E371" s="195" t="s">
        <v>19</v>
      </c>
      <c r="F371" s="196" t="s">
        <v>704</v>
      </c>
      <c r="G371" s="193"/>
      <c r="H371" s="197">
        <v>4.1399999999999997</v>
      </c>
      <c r="I371" s="198"/>
      <c r="J371" s="193"/>
      <c r="K371" s="193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165</v>
      </c>
      <c r="AU371" s="203" t="s">
        <v>83</v>
      </c>
      <c r="AV371" s="13" t="s">
        <v>83</v>
      </c>
      <c r="AW371" s="13" t="s">
        <v>34</v>
      </c>
      <c r="AX371" s="13" t="s">
        <v>81</v>
      </c>
      <c r="AY371" s="203" t="s">
        <v>153</v>
      </c>
    </row>
    <row r="372" spans="1:65" s="2" customFormat="1" ht="37.9" customHeight="1">
      <c r="A372" s="35"/>
      <c r="B372" s="36"/>
      <c r="C372" s="174" t="s">
        <v>722</v>
      </c>
      <c r="D372" s="174" t="s">
        <v>156</v>
      </c>
      <c r="E372" s="175" t="s">
        <v>706</v>
      </c>
      <c r="F372" s="176" t="s">
        <v>707</v>
      </c>
      <c r="G372" s="177" t="s">
        <v>159</v>
      </c>
      <c r="H372" s="178">
        <v>4.1399999999999997</v>
      </c>
      <c r="I372" s="179"/>
      <c r="J372" s="180">
        <f>ROUND(I372*H372,2)</f>
        <v>0</v>
      </c>
      <c r="K372" s="176" t="s">
        <v>160</v>
      </c>
      <c r="L372" s="40"/>
      <c r="M372" s="181" t="s">
        <v>19</v>
      </c>
      <c r="N372" s="182" t="s">
        <v>44</v>
      </c>
      <c r="O372" s="65"/>
      <c r="P372" s="183">
        <f>O372*H372</f>
        <v>0</v>
      </c>
      <c r="Q372" s="183">
        <v>6.9999999999999994E-5</v>
      </c>
      <c r="R372" s="183">
        <f>Q372*H372</f>
        <v>2.8979999999999994E-4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212</v>
      </c>
      <c r="AT372" s="185" t="s">
        <v>156</v>
      </c>
      <c r="AU372" s="185" t="s">
        <v>83</v>
      </c>
      <c r="AY372" s="18" t="s">
        <v>153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81</v>
      </c>
      <c r="BK372" s="186">
        <f>ROUND(I372*H372,2)</f>
        <v>0</v>
      </c>
      <c r="BL372" s="18" t="s">
        <v>212</v>
      </c>
      <c r="BM372" s="185" t="s">
        <v>955</v>
      </c>
    </row>
    <row r="373" spans="1:65" s="2" customFormat="1" ht="11.25">
      <c r="A373" s="35"/>
      <c r="B373" s="36"/>
      <c r="C373" s="37"/>
      <c r="D373" s="187" t="s">
        <v>163</v>
      </c>
      <c r="E373" s="37"/>
      <c r="F373" s="188" t="s">
        <v>709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163</v>
      </c>
      <c r="AU373" s="18" t="s">
        <v>83</v>
      </c>
    </row>
    <row r="374" spans="1:65" s="2" customFormat="1" ht="24.2" customHeight="1">
      <c r="A374" s="35"/>
      <c r="B374" s="36"/>
      <c r="C374" s="174" t="s">
        <v>728</v>
      </c>
      <c r="D374" s="174" t="s">
        <v>156</v>
      </c>
      <c r="E374" s="175" t="s">
        <v>711</v>
      </c>
      <c r="F374" s="176" t="s">
        <v>712</v>
      </c>
      <c r="G374" s="177" t="s">
        <v>159</v>
      </c>
      <c r="H374" s="178">
        <v>4.1399999999999997</v>
      </c>
      <c r="I374" s="179"/>
      <c r="J374" s="180">
        <f>ROUND(I374*H374,2)</f>
        <v>0</v>
      </c>
      <c r="K374" s="176" t="s">
        <v>160</v>
      </c>
      <c r="L374" s="40"/>
      <c r="M374" s="181" t="s">
        <v>19</v>
      </c>
      <c r="N374" s="182" t="s">
        <v>44</v>
      </c>
      <c r="O374" s="65"/>
      <c r="P374" s="183">
        <f>O374*H374</f>
        <v>0</v>
      </c>
      <c r="Q374" s="183">
        <v>1.7000000000000001E-4</v>
      </c>
      <c r="R374" s="183">
        <f>Q374*H374</f>
        <v>7.0379999999999998E-4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212</v>
      </c>
      <c r="AT374" s="185" t="s">
        <v>156</v>
      </c>
      <c r="AU374" s="185" t="s">
        <v>83</v>
      </c>
      <c r="AY374" s="18" t="s">
        <v>153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81</v>
      </c>
      <c r="BK374" s="186">
        <f>ROUND(I374*H374,2)</f>
        <v>0</v>
      </c>
      <c r="BL374" s="18" t="s">
        <v>212</v>
      </c>
      <c r="BM374" s="185" t="s">
        <v>956</v>
      </c>
    </row>
    <row r="375" spans="1:65" s="2" customFormat="1" ht="11.25">
      <c r="A375" s="35"/>
      <c r="B375" s="36"/>
      <c r="C375" s="37"/>
      <c r="D375" s="187" t="s">
        <v>163</v>
      </c>
      <c r="E375" s="37"/>
      <c r="F375" s="188" t="s">
        <v>714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83</v>
      </c>
    </row>
    <row r="376" spans="1:65" s="2" customFormat="1" ht="24.2" customHeight="1">
      <c r="A376" s="35"/>
      <c r="B376" s="36"/>
      <c r="C376" s="174" t="s">
        <v>735</v>
      </c>
      <c r="D376" s="174" t="s">
        <v>156</v>
      </c>
      <c r="E376" s="175" t="s">
        <v>716</v>
      </c>
      <c r="F376" s="176" t="s">
        <v>717</v>
      </c>
      <c r="G376" s="177" t="s">
        <v>159</v>
      </c>
      <c r="H376" s="178">
        <v>4.1399999999999997</v>
      </c>
      <c r="I376" s="179"/>
      <c r="J376" s="180">
        <f>ROUND(I376*H376,2)</f>
        <v>0</v>
      </c>
      <c r="K376" s="176" t="s">
        <v>160</v>
      </c>
      <c r="L376" s="40"/>
      <c r="M376" s="181" t="s">
        <v>19</v>
      </c>
      <c r="N376" s="182" t="s">
        <v>44</v>
      </c>
      <c r="O376" s="65"/>
      <c r="P376" s="183">
        <f>O376*H376</f>
        <v>0</v>
      </c>
      <c r="Q376" s="183">
        <v>1.2E-4</v>
      </c>
      <c r="R376" s="183">
        <f>Q376*H376</f>
        <v>4.9679999999999993E-4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212</v>
      </c>
      <c r="AT376" s="185" t="s">
        <v>156</v>
      </c>
      <c r="AU376" s="185" t="s">
        <v>83</v>
      </c>
      <c r="AY376" s="18" t="s">
        <v>153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81</v>
      </c>
      <c r="BK376" s="186">
        <f>ROUND(I376*H376,2)</f>
        <v>0</v>
      </c>
      <c r="BL376" s="18" t="s">
        <v>212</v>
      </c>
      <c r="BM376" s="185" t="s">
        <v>957</v>
      </c>
    </row>
    <row r="377" spans="1:65" s="2" customFormat="1" ht="11.25">
      <c r="A377" s="35"/>
      <c r="B377" s="36"/>
      <c r="C377" s="37"/>
      <c r="D377" s="187" t="s">
        <v>163</v>
      </c>
      <c r="E377" s="37"/>
      <c r="F377" s="188" t="s">
        <v>719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83</v>
      </c>
    </row>
    <row r="378" spans="1:65" s="12" customFormat="1" ht="22.9" customHeight="1">
      <c r="B378" s="158"/>
      <c r="C378" s="159"/>
      <c r="D378" s="160" t="s">
        <v>72</v>
      </c>
      <c r="E378" s="172" t="s">
        <v>720</v>
      </c>
      <c r="F378" s="172" t="s">
        <v>721</v>
      </c>
      <c r="G378" s="159"/>
      <c r="H378" s="159"/>
      <c r="I378" s="162"/>
      <c r="J378" s="173">
        <f>BK378</f>
        <v>0</v>
      </c>
      <c r="K378" s="159"/>
      <c r="L378" s="164"/>
      <c r="M378" s="165"/>
      <c r="N378" s="166"/>
      <c r="O378" s="166"/>
      <c r="P378" s="167">
        <f>SUM(P379:P383)</f>
        <v>0</v>
      </c>
      <c r="Q378" s="166"/>
      <c r="R378" s="167">
        <f>SUM(R379:R383)</f>
        <v>5.9943186000000004E-3</v>
      </c>
      <c r="S378" s="166"/>
      <c r="T378" s="168">
        <f>SUM(T379:T383)</f>
        <v>0</v>
      </c>
      <c r="AR378" s="169" t="s">
        <v>83</v>
      </c>
      <c r="AT378" s="170" t="s">
        <v>72</v>
      </c>
      <c r="AU378" s="170" t="s">
        <v>81</v>
      </c>
      <c r="AY378" s="169" t="s">
        <v>153</v>
      </c>
      <c r="BK378" s="171">
        <f>SUM(BK379:BK383)</f>
        <v>0</v>
      </c>
    </row>
    <row r="379" spans="1:65" s="2" customFormat="1" ht="33" customHeight="1">
      <c r="A379" s="35"/>
      <c r="B379" s="36"/>
      <c r="C379" s="174" t="s">
        <v>958</v>
      </c>
      <c r="D379" s="174" t="s">
        <v>156</v>
      </c>
      <c r="E379" s="175" t="s">
        <v>723</v>
      </c>
      <c r="F379" s="176" t="s">
        <v>724</v>
      </c>
      <c r="G379" s="177" t="s">
        <v>159</v>
      </c>
      <c r="H379" s="178">
        <v>12.609</v>
      </c>
      <c r="I379" s="179"/>
      <c r="J379" s="180">
        <f>ROUND(I379*H379,2)</f>
        <v>0</v>
      </c>
      <c r="K379" s="176" t="s">
        <v>160</v>
      </c>
      <c r="L379" s="40"/>
      <c r="M379" s="181" t="s">
        <v>19</v>
      </c>
      <c r="N379" s="182" t="s">
        <v>44</v>
      </c>
      <c r="O379" s="65"/>
      <c r="P379" s="183">
        <f>O379*H379</f>
        <v>0</v>
      </c>
      <c r="Q379" s="183">
        <v>2.0000000000000001E-4</v>
      </c>
      <c r="R379" s="183">
        <f>Q379*H379</f>
        <v>2.5218000000000003E-3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212</v>
      </c>
      <c r="AT379" s="185" t="s">
        <v>156</v>
      </c>
      <c r="AU379" s="185" t="s">
        <v>83</v>
      </c>
      <c r="AY379" s="18" t="s">
        <v>153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81</v>
      </c>
      <c r="BK379" s="186">
        <f>ROUND(I379*H379,2)</f>
        <v>0</v>
      </c>
      <c r="BL379" s="18" t="s">
        <v>212</v>
      </c>
      <c r="BM379" s="185" t="s">
        <v>959</v>
      </c>
    </row>
    <row r="380" spans="1:65" s="2" customFormat="1" ht="11.25">
      <c r="A380" s="35"/>
      <c r="B380" s="36"/>
      <c r="C380" s="37"/>
      <c r="D380" s="187" t="s">
        <v>163</v>
      </c>
      <c r="E380" s="37"/>
      <c r="F380" s="188" t="s">
        <v>726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83</v>
      </c>
    </row>
    <row r="381" spans="1:65" s="13" customFormat="1" ht="22.5">
      <c r="B381" s="192"/>
      <c r="C381" s="193"/>
      <c r="D381" s="194" t="s">
        <v>165</v>
      </c>
      <c r="E381" s="195" t="s">
        <v>19</v>
      </c>
      <c r="F381" s="196" t="s">
        <v>960</v>
      </c>
      <c r="G381" s="193"/>
      <c r="H381" s="197">
        <v>12.609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165</v>
      </c>
      <c r="AU381" s="203" t="s">
        <v>83</v>
      </c>
      <c r="AV381" s="13" t="s">
        <v>83</v>
      </c>
      <c r="AW381" s="13" t="s">
        <v>34</v>
      </c>
      <c r="AX381" s="13" t="s">
        <v>81</v>
      </c>
      <c r="AY381" s="203" t="s">
        <v>153</v>
      </c>
    </row>
    <row r="382" spans="1:65" s="2" customFormat="1" ht="33" customHeight="1">
      <c r="A382" s="35"/>
      <c r="B382" s="36"/>
      <c r="C382" s="174" t="s">
        <v>961</v>
      </c>
      <c r="D382" s="174" t="s">
        <v>156</v>
      </c>
      <c r="E382" s="175" t="s">
        <v>729</v>
      </c>
      <c r="F382" s="176" t="s">
        <v>730</v>
      </c>
      <c r="G382" s="177" t="s">
        <v>159</v>
      </c>
      <c r="H382" s="178">
        <v>12.609</v>
      </c>
      <c r="I382" s="179"/>
      <c r="J382" s="180">
        <f>ROUND(I382*H382,2)</f>
        <v>0</v>
      </c>
      <c r="K382" s="176" t="s">
        <v>160</v>
      </c>
      <c r="L382" s="40"/>
      <c r="M382" s="181" t="s">
        <v>19</v>
      </c>
      <c r="N382" s="182" t="s">
        <v>44</v>
      </c>
      <c r="O382" s="65"/>
      <c r="P382" s="183">
        <f>O382*H382</f>
        <v>0</v>
      </c>
      <c r="Q382" s="183">
        <v>2.7540000000000003E-4</v>
      </c>
      <c r="R382" s="183">
        <f>Q382*H382</f>
        <v>3.4725186000000002E-3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212</v>
      </c>
      <c r="AT382" s="185" t="s">
        <v>156</v>
      </c>
      <c r="AU382" s="185" t="s">
        <v>83</v>
      </c>
      <c r="AY382" s="18" t="s">
        <v>153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81</v>
      </c>
      <c r="BK382" s="186">
        <f>ROUND(I382*H382,2)</f>
        <v>0</v>
      </c>
      <c r="BL382" s="18" t="s">
        <v>212</v>
      </c>
      <c r="BM382" s="185" t="s">
        <v>962</v>
      </c>
    </row>
    <row r="383" spans="1:65" s="2" customFormat="1" ht="11.25">
      <c r="A383" s="35"/>
      <c r="B383" s="36"/>
      <c r="C383" s="37"/>
      <c r="D383" s="187" t="s">
        <v>163</v>
      </c>
      <c r="E383" s="37"/>
      <c r="F383" s="188" t="s">
        <v>732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163</v>
      </c>
      <c r="AU383" s="18" t="s">
        <v>83</v>
      </c>
    </row>
    <row r="384" spans="1:65" s="12" customFormat="1" ht="25.9" customHeight="1">
      <c r="B384" s="158"/>
      <c r="C384" s="159"/>
      <c r="D384" s="160" t="s">
        <v>72</v>
      </c>
      <c r="E384" s="161" t="s">
        <v>108</v>
      </c>
      <c r="F384" s="161" t="s">
        <v>109</v>
      </c>
      <c r="G384" s="159"/>
      <c r="H384" s="159"/>
      <c r="I384" s="162"/>
      <c r="J384" s="163">
        <f>BK384</f>
        <v>0</v>
      </c>
      <c r="K384" s="159"/>
      <c r="L384" s="164"/>
      <c r="M384" s="165"/>
      <c r="N384" s="166"/>
      <c r="O384" s="166"/>
      <c r="P384" s="167">
        <f>P385</f>
        <v>0</v>
      </c>
      <c r="Q384" s="166"/>
      <c r="R384" s="167">
        <f>R385</f>
        <v>0</v>
      </c>
      <c r="S384" s="166"/>
      <c r="T384" s="168">
        <f>T385</f>
        <v>0</v>
      </c>
      <c r="AR384" s="169" t="s">
        <v>185</v>
      </c>
      <c r="AT384" s="170" t="s">
        <v>72</v>
      </c>
      <c r="AU384" s="170" t="s">
        <v>73</v>
      </c>
      <c r="AY384" s="169" t="s">
        <v>153</v>
      </c>
      <c r="BK384" s="171">
        <f>BK385</f>
        <v>0</v>
      </c>
    </row>
    <row r="385" spans="1:65" s="12" customFormat="1" ht="22.9" customHeight="1">
      <c r="B385" s="158"/>
      <c r="C385" s="159"/>
      <c r="D385" s="160" t="s">
        <v>72</v>
      </c>
      <c r="E385" s="172" t="s">
        <v>733</v>
      </c>
      <c r="F385" s="172" t="s">
        <v>734</v>
      </c>
      <c r="G385" s="159"/>
      <c r="H385" s="159"/>
      <c r="I385" s="162"/>
      <c r="J385" s="173">
        <f>BK385</f>
        <v>0</v>
      </c>
      <c r="K385" s="159"/>
      <c r="L385" s="164"/>
      <c r="M385" s="165"/>
      <c r="N385" s="166"/>
      <c r="O385" s="166"/>
      <c r="P385" s="167">
        <f>SUM(P386:P387)</f>
        <v>0</v>
      </c>
      <c r="Q385" s="166"/>
      <c r="R385" s="167">
        <f>SUM(R386:R387)</f>
        <v>0</v>
      </c>
      <c r="S385" s="166"/>
      <c r="T385" s="168">
        <f>SUM(T386:T387)</f>
        <v>0</v>
      </c>
      <c r="AR385" s="169" t="s">
        <v>185</v>
      </c>
      <c r="AT385" s="170" t="s">
        <v>72</v>
      </c>
      <c r="AU385" s="170" t="s">
        <v>81</v>
      </c>
      <c r="AY385" s="169" t="s">
        <v>153</v>
      </c>
      <c r="BK385" s="171">
        <f>SUM(BK386:BK387)</f>
        <v>0</v>
      </c>
    </row>
    <row r="386" spans="1:65" s="2" customFormat="1" ht="16.5" customHeight="1">
      <c r="A386" s="35"/>
      <c r="B386" s="36"/>
      <c r="C386" s="174" t="s">
        <v>963</v>
      </c>
      <c r="D386" s="174" t="s">
        <v>156</v>
      </c>
      <c r="E386" s="175" t="s">
        <v>736</v>
      </c>
      <c r="F386" s="176" t="s">
        <v>737</v>
      </c>
      <c r="G386" s="177" t="s">
        <v>384</v>
      </c>
      <c r="H386" s="178">
        <v>1</v>
      </c>
      <c r="I386" s="179"/>
      <c r="J386" s="180">
        <f>ROUND(I386*H386,2)</f>
        <v>0</v>
      </c>
      <c r="K386" s="176" t="s">
        <v>160</v>
      </c>
      <c r="L386" s="40"/>
      <c r="M386" s="181" t="s">
        <v>19</v>
      </c>
      <c r="N386" s="182" t="s">
        <v>44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738</v>
      </c>
      <c r="AT386" s="185" t="s">
        <v>156</v>
      </c>
      <c r="AU386" s="185" t="s">
        <v>83</v>
      </c>
      <c r="AY386" s="18" t="s">
        <v>153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81</v>
      </c>
      <c r="BK386" s="186">
        <f>ROUND(I386*H386,2)</f>
        <v>0</v>
      </c>
      <c r="BL386" s="18" t="s">
        <v>738</v>
      </c>
      <c r="BM386" s="185" t="s">
        <v>964</v>
      </c>
    </row>
    <row r="387" spans="1:65" s="2" customFormat="1" ht="11.25">
      <c r="A387" s="35"/>
      <c r="B387" s="36"/>
      <c r="C387" s="37"/>
      <c r="D387" s="187" t="s">
        <v>163</v>
      </c>
      <c r="E387" s="37"/>
      <c r="F387" s="188" t="s">
        <v>740</v>
      </c>
      <c r="G387" s="37"/>
      <c r="H387" s="37"/>
      <c r="I387" s="189"/>
      <c r="J387" s="37"/>
      <c r="K387" s="37"/>
      <c r="L387" s="40"/>
      <c r="M387" s="225"/>
      <c r="N387" s="226"/>
      <c r="O387" s="227"/>
      <c r="P387" s="227"/>
      <c r="Q387" s="227"/>
      <c r="R387" s="227"/>
      <c r="S387" s="227"/>
      <c r="T387" s="228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163</v>
      </c>
      <c r="AU387" s="18" t="s">
        <v>83</v>
      </c>
    </row>
    <row r="388" spans="1:65" s="2" customFormat="1" ht="6.95" customHeight="1">
      <c r="A388" s="35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0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algorithmName="SHA-512" hashValue="RjC3rOgfqrIcpTSlwg+2wyew6WTZGR0tsHj1oyYnuHoknc5KJuLKKatwOVhWFsx8ryKso7lIUuh35pgqJc3VZA==" saltValue="RVkQ9x5EP+9ik92ibMic75blR1Ht/2pCHfq3f9uY4Io9f0g7Jbwo3AKK9VZnOg0nCuLkoxEK7/Q3TTbVfHIz0A==" spinCount="100000" sheet="1" objects="1" scenarios="1" formatColumns="0" formatRows="0" autoFilter="0"/>
  <autoFilter ref="C99:K387" xr:uid="{00000000-0009-0000-0000-000008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800-000000000000}"/>
    <hyperlink ref="F107" r:id="rId2" xr:uid="{00000000-0004-0000-0800-000001000000}"/>
    <hyperlink ref="F113" r:id="rId3" xr:uid="{00000000-0004-0000-0800-000002000000}"/>
    <hyperlink ref="F115" r:id="rId4" xr:uid="{00000000-0004-0000-0800-000003000000}"/>
    <hyperlink ref="F121" r:id="rId5" xr:uid="{00000000-0004-0000-0800-000004000000}"/>
    <hyperlink ref="F124" r:id="rId6" xr:uid="{00000000-0004-0000-0800-000005000000}"/>
    <hyperlink ref="F126" r:id="rId7" xr:uid="{00000000-0004-0000-0800-000006000000}"/>
    <hyperlink ref="F134" r:id="rId8" xr:uid="{00000000-0004-0000-0800-000007000000}"/>
    <hyperlink ref="F137" r:id="rId9" xr:uid="{00000000-0004-0000-0800-000008000000}"/>
    <hyperlink ref="F143" r:id="rId10" xr:uid="{00000000-0004-0000-0800-000009000000}"/>
    <hyperlink ref="F149" r:id="rId11" xr:uid="{00000000-0004-0000-0800-00000A000000}"/>
    <hyperlink ref="F155" r:id="rId12" xr:uid="{00000000-0004-0000-0800-00000B000000}"/>
    <hyperlink ref="F160" r:id="rId13" xr:uid="{00000000-0004-0000-0800-00000C000000}"/>
    <hyperlink ref="F162" r:id="rId14" xr:uid="{00000000-0004-0000-0800-00000D000000}"/>
    <hyperlink ref="F164" r:id="rId15" xr:uid="{00000000-0004-0000-0800-00000E000000}"/>
    <hyperlink ref="F167" r:id="rId16" xr:uid="{00000000-0004-0000-0800-00000F000000}"/>
    <hyperlink ref="F170" r:id="rId17" xr:uid="{00000000-0004-0000-0800-000010000000}"/>
    <hyperlink ref="F174" r:id="rId18" xr:uid="{00000000-0004-0000-0800-000011000000}"/>
    <hyperlink ref="F180" r:id="rId19" xr:uid="{00000000-0004-0000-0800-000012000000}"/>
    <hyperlink ref="F186" r:id="rId20" xr:uid="{00000000-0004-0000-0800-000013000000}"/>
    <hyperlink ref="F194" r:id="rId21" xr:uid="{00000000-0004-0000-0800-000014000000}"/>
    <hyperlink ref="F197" r:id="rId22" xr:uid="{00000000-0004-0000-0800-000015000000}"/>
    <hyperlink ref="F199" r:id="rId23" xr:uid="{00000000-0004-0000-0800-000016000000}"/>
    <hyperlink ref="F201" r:id="rId24" xr:uid="{00000000-0004-0000-0800-000017000000}"/>
    <hyperlink ref="F204" r:id="rId25" xr:uid="{00000000-0004-0000-0800-000018000000}"/>
    <hyperlink ref="F207" r:id="rId26" xr:uid="{00000000-0004-0000-0800-000019000000}"/>
    <hyperlink ref="F209" r:id="rId27" xr:uid="{00000000-0004-0000-0800-00001A000000}"/>
    <hyperlink ref="F211" r:id="rId28" xr:uid="{00000000-0004-0000-0800-00001B000000}"/>
    <hyperlink ref="F214" r:id="rId29" xr:uid="{00000000-0004-0000-0800-00001C000000}"/>
    <hyperlink ref="F216" r:id="rId30" xr:uid="{00000000-0004-0000-0800-00001D000000}"/>
    <hyperlink ref="F218" r:id="rId31" xr:uid="{00000000-0004-0000-0800-00001E000000}"/>
    <hyperlink ref="F221" r:id="rId32" xr:uid="{00000000-0004-0000-0800-00001F000000}"/>
    <hyperlink ref="F223" r:id="rId33" xr:uid="{00000000-0004-0000-0800-000020000000}"/>
    <hyperlink ref="F225" r:id="rId34" xr:uid="{00000000-0004-0000-0800-000021000000}"/>
    <hyperlink ref="F227" r:id="rId35" xr:uid="{00000000-0004-0000-0800-000022000000}"/>
    <hyperlink ref="F229" r:id="rId36" xr:uid="{00000000-0004-0000-0800-000023000000}"/>
    <hyperlink ref="F231" r:id="rId37" xr:uid="{00000000-0004-0000-0800-000024000000}"/>
    <hyperlink ref="F234" r:id="rId38" xr:uid="{00000000-0004-0000-0800-000025000000}"/>
    <hyperlink ref="F236" r:id="rId39" xr:uid="{00000000-0004-0000-0800-000026000000}"/>
    <hyperlink ref="F239" r:id="rId40" xr:uid="{00000000-0004-0000-0800-000027000000}"/>
    <hyperlink ref="F248" r:id="rId41" xr:uid="{00000000-0004-0000-0800-000028000000}"/>
    <hyperlink ref="F251" r:id="rId42" xr:uid="{00000000-0004-0000-0800-000029000000}"/>
    <hyperlink ref="F253" r:id="rId43" xr:uid="{00000000-0004-0000-0800-00002A000000}"/>
    <hyperlink ref="F262" r:id="rId44" xr:uid="{00000000-0004-0000-0800-00002B000000}"/>
    <hyperlink ref="F265" r:id="rId45" xr:uid="{00000000-0004-0000-0800-00002C000000}"/>
    <hyperlink ref="F269" r:id="rId46" xr:uid="{00000000-0004-0000-0800-00002D000000}"/>
    <hyperlink ref="F273" r:id="rId47" xr:uid="{00000000-0004-0000-0800-00002E000000}"/>
    <hyperlink ref="F279" r:id="rId48" xr:uid="{00000000-0004-0000-0800-00002F000000}"/>
    <hyperlink ref="F283" r:id="rId49" xr:uid="{00000000-0004-0000-0800-000030000000}"/>
    <hyperlink ref="F286" r:id="rId50" xr:uid="{00000000-0004-0000-0800-000031000000}"/>
    <hyperlink ref="F289" r:id="rId51" xr:uid="{00000000-0004-0000-0800-000032000000}"/>
    <hyperlink ref="F293" r:id="rId52" xr:uid="{00000000-0004-0000-0800-000033000000}"/>
    <hyperlink ref="F296" r:id="rId53" xr:uid="{00000000-0004-0000-0800-000034000000}"/>
    <hyperlink ref="F299" r:id="rId54" xr:uid="{00000000-0004-0000-0800-000035000000}"/>
    <hyperlink ref="F302" r:id="rId55" xr:uid="{00000000-0004-0000-0800-000036000000}"/>
    <hyperlink ref="F305" r:id="rId56" xr:uid="{00000000-0004-0000-0800-000037000000}"/>
    <hyperlink ref="F308" r:id="rId57" xr:uid="{00000000-0004-0000-0800-000038000000}"/>
    <hyperlink ref="F312" r:id="rId58" xr:uid="{00000000-0004-0000-0800-000039000000}"/>
    <hyperlink ref="F317" r:id="rId59" xr:uid="{00000000-0004-0000-0800-00003A000000}"/>
    <hyperlink ref="F321" r:id="rId60" xr:uid="{00000000-0004-0000-0800-00003B000000}"/>
    <hyperlink ref="F325" r:id="rId61" xr:uid="{00000000-0004-0000-0800-00003C000000}"/>
    <hyperlink ref="F328" r:id="rId62" xr:uid="{00000000-0004-0000-0800-00003D000000}"/>
    <hyperlink ref="F334" r:id="rId63" xr:uid="{00000000-0004-0000-0800-00003E000000}"/>
    <hyperlink ref="F336" r:id="rId64" xr:uid="{00000000-0004-0000-0800-00003F000000}"/>
    <hyperlink ref="F339" r:id="rId65" xr:uid="{00000000-0004-0000-0800-000040000000}"/>
    <hyperlink ref="F342" r:id="rId66" xr:uid="{00000000-0004-0000-0800-000041000000}"/>
    <hyperlink ref="F346" r:id="rId67" xr:uid="{00000000-0004-0000-0800-000042000000}"/>
    <hyperlink ref="F349" r:id="rId68" xr:uid="{00000000-0004-0000-0800-000043000000}"/>
    <hyperlink ref="F355" r:id="rId69" xr:uid="{00000000-0004-0000-0800-000044000000}"/>
    <hyperlink ref="F357" r:id="rId70" xr:uid="{00000000-0004-0000-0800-000045000000}"/>
    <hyperlink ref="F364" r:id="rId71" xr:uid="{00000000-0004-0000-0800-000046000000}"/>
    <hyperlink ref="F367" r:id="rId72" xr:uid="{00000000-0004-0000-0800-000047000000}"/>
    <hyperlink ref="F370" r:id="rId73" xr:uid="{00000000-0004-0000-0800-000048000000}"/>
    <hyperlink ref="F373" r:id="rId74" xr:uid="{00000000-0004-0000-0800-000049000000}"/>
    <hyperlink ref="F375" r:id="rId75" xr:uid="{00000000-0004-0000-0800-00004A000000}"/>
    <hyperlink ref="F377" r:id="rId76" xr:uid="{00000000-0004-0000-0800-00004B000000}"/>
    <hyperlink ref="F380" r:id="rId77" xr:uid="{00000000-0004-0000-0800-00004C000000}"/>
    <hyperlink ref="F383" r:id="rId78" xr:uid="{00000000-0004-0000-0800-00004D000000}"/>
    <hyperlink ref="F387" r:id="rId79" xr:uid="{00000000-0004-0000-08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107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1021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ROUND((SUM(BE100:BE387)),  2)</f>
        <v>0</v>
      </c>
      <c r="G33" s="35"/>
      <c r="H33" s="35"/>
      <c r="I33" s="119">
        <v>0.21</v>
      </c>
      <c r="J33" s="118">
        <f>ROUND(((SUM(BE100:BE387))*I33),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ROUND((SUM(BF100:BF387)),  2)</f>
        <v>0</v>
      </c>
      <c r="G34" s="35"/>
      <c r="H34" s="35"/>
      <c r="I34" s="119">
        <v>0.12</v>
      </c>
      <c r="J34" s="118">
        <f>ROUND(((SUM(BF100:BF387))*I34),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ROUND((SUM(BG100:BG387)),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ROUND((SUM(BH100:BH387)),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ROUND((SUM(BI100:BI387)),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09 - 5.NP - č. 530 - Koupelna typ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9" customFormat="1" ht="24.95" customHeight="1">
      <c r="B64" s="135"/>
      <c r="C64" s="136"/>
      <c r="D64" s="137" t="s">
        <v>122</v>
      </c>
      <c r="E64" s="138"/>
      <c r="F64" s="138"/>
      <c r="G64" s="138"/>
      <c r="H64" s="138"/>
      <c r="I64" s="138"/>
      <c r="J64" s="139">
        <f>J171</f>
        <v>0</v>
      </c>
      <c r="K64" s="136"/>
      <c r="L64" s="140"/>
    </row>
    <row r="65" spans="2:12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J195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J219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J284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807</v>
      </c>
      <c r="E71" s="144"/>
      <c r="F71" s="144"/>
      <c r="G71" s="144"/>
      <c r="H71" s="144"/>
      <c r="I71" s="144"/>
      <c r="J71" s="145">
        <f>J294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J300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J318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J326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J340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J347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134</v>
      </c>
      <c r="E77" s="144"/>
      <c r="F77" s="144"/>
      <c r="G77" s="144"/>
      <c r="H77" s="144"/>
      <c r="I77" s="144"/>
      <c r="J77" s="145">
        <f>J368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135</v>
      </c>
      <c r="E78" s="144"/>
      <c r="F78" s="144"/>
      <c r="G78" s="144"/>
      <c r="H78" s="144"/>
      <c r="I78" s="144"/>
      <c r="J78" s="145">
        <f>J378</f>
        <v>0</v>
      </c>
      <c r="K78" s="142"/>
      <c r="L78" s="146"/>
    </row>
    <row r="79" spans="2:12" s="9" customFormat="1" ht="24.95" customHeight="1">
      <c r="B79" s="135"/>
      <c r="C79" s="136"/>
      <c r="D79" s="137" t="s">
        <v>136</v>
      </c>
      <c r="E79" s="138"/>
      <c r="F79" s="138"/>
      <c r="G79" s="138"/>
      <c r="H79" s="138"/>
      <c r="I79" s="138"/>
      <c r="J79" s="139">
        <f>J384</f>
        <v>0</v>
      </c>
      <c r="K79" s="136"/>
      <c r="L79" s="140"/>
    </row>
    <row r="80" spans="2:12" s="10" customFormat="1" ht="19.899999999999999" customHeight="1">
      <c r="B80" s="141"/>
      <c r="C80" s="142"/>
      <c r="D80" s="143" t="s">
        <v>137</v>
      </c>
      <c r="E80" s="144"/>
      <c r="F80" s="144"/>
      <c r="G80" s="144"/>
      <c r="H80" s="144"/>
      <c r="I80" s="144"/>
      <c r="J80" s="145">
        <f>J385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138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63" t="str">
        <f>E7</f>
        <v>Rekonstrukce hygienických prostor ISŠT, Benešov, Černoleská 1997</v>
      </c>
      <c r="F90" s="364"/>
      <c r="G90" s="364"/>
      <c r="H90" s="364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112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20" t="str">
        <f>E9</f>
        <v>09 - 5.NP - č. 530 - Koupelna typ B</v>
      </c>
      <c r="F92" s="365"/>
      <c r="G92" s="365"/>
      <c r="H92" s="36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Benešov, Černoleská 1997</v>
      </c>
      <c r="G94" s="37"/>
      <c r="H94" s="37"/>
      <c r="I94" s="30" t="s">
        <v>23</v>
      </c>
      <c r="J94" s="60" t="str">
        <f>IF(J12="","",J12)</f>
        <v>28. 6. 2024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E15</f>
        <v>Integrovaná střední škola technická</v>
      </c>
      <c r="G96" s="37"/>
      <c r="H96" s="37"/>
      <c r="I96" s="30" t="s">
        <v>32</v>
      </c>
      <c r="J96" s="33" t="str">
        <f>E21</f>
        <v>Ing. arch. Ondřej Lovíšek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30</v>
      </c>
      <c r="D97" s="37"/>
      <c r="E97" s="37"/>
      <c r="F97" s="28" t="str">
        <f>IF(E18="","",E18)</f>
        <v>Vyplň údaj</v>
      </c>
      <c r="G97" s="37"/>
      <c r="H97" s="37"/>
      <c r="I97" s="30" t="s">
        <v>35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139</v>
      </c>
      <c r="D99" s="150" t="s">
        <v>58</v>
      </c>
      <c r="E99" s="150" t="s">
        <v>54</v>
      </c>
      <c r="F99" s="150" t="s">
        <v>55</v>
      </c>
      <c r="G99" s="150" t="s">
        <v>140</v>
      </c>
      <c r="H99" s="150" t="s">
        <v>141</v>
      </c>
      <c r="I99" s="150" t="s">
        <v>142</v>
      </c>
      <c r="J99" s="150" t="s">
        <v>116</v>
      </c>
      <c r="K99" s="151" t="s">
        <v>143</v>
      </c>
      <c r="L99" s="152"/>
      <c r="M99" s="69" t="s">
        <v>19</v>
      </c>
      <c r="N99" s="70" t="s">
        <v>43</v>
      </c>
      <c r="O99" s="70" t="s">
        <v>144</v>
      </c>
      <c r="P99" s="70" t="s">
        <v>145</v>
      </c>
      <c r="Q99" s="70" t="s">
        <v>146</v>
      </c>
      <c r="R99" s="70" t="s">
        <v>147</v>
      </c>
      <c r="S99" s="70" t="s">
        <v>148</v>
      </c>
      <c r="T99" s="71" t="s">
        <v>149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150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P101+P171+P384</f>
        <v>0</v>
      </c>
      <c r="Q100" s="73"/>
      <c r="R100" s="155">
        <f>R101+R171+R384</f>
        <v>1.4276264886000001</v>
      </c>
      <c r="S100" s="73"/>
      <c r="T100" s="156">
        <f>T101+T171+T384</f>
        <v>2.4100949999999997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72</v>
      </c>
      <c r="AU100" s="18" t="s">
        <v>117</v>
      </c>
      <c r="BK100" s="157">
        <f>BK101+BK171+BK384</f>
        <v>0</v>
      </c>
    </row>
    <row r="101" spans="1:65" s="12" customFormat="1" ht="25.9" customHeight="1">
      <c r="B101" s="158"/>
      <c r="C101" s="159"/>
      <c r="D101" s="160" t="s">
        <v>72</v>
      </c>
      <c r="E101" s="161" t="s">
        <v>151</v>
      </c>
      <c r="F101" s="161" t="s">
        <v>152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P102+P122+P158</f>
        <v>0</v>
      </c>
      <c r="Q101" s="166"/>
      <c r="R101" s="167">
        <f>R102+R122+R158</f>
        <v>0.40355097000000006</v>
      </c>
      <c r="S101" s="166"/>
      <c r="T101" s="168">
        <f>T102+T122+T158</f>
        <v>2.2675169999999998</v>
      </c>
      <c r="AR101" s="169" t="s">
        <v>81</v>
      </c>
      <c r="AT101" s="170" t="s">
        <v>72</v>
      </c>
      <c r="AU101" s="170" t="s">
        <v>73</v>
      </c>
      <c r="AY101" s="169" t="s">
        <v>153</v>
      </c>
      <c r="BK101" s="171">
        <f>BK102+BK122+BK158</f>
        <v>0</v>
      </c>
    </row>
    <row r="102" spans="1:65" s="12" customFormat="1" ht="22.9" customHeight="1">
      <c r="B102" s="158"/>
      <c r="C102" s="159"/>
      <c r="D102" s="160" t="s">
        <v>72</v>
      </c>
      <c r="E102" s="172" t="s">
        <v>154</v>
      </c>
      <c r="F102" s="172" t="s">
        <v>155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SUM(P103:P121)</f>
        <v>0</v>
      </c>
      <c r="Q102" s="166"/>
      <c r="R102" s="167">
        <f>SUM(R103:R121)</f>
        <v>0.40303176000000007</v>
      </c>
      <c r="S102" s="166"/>
      <c r="T102" s="168">
        <f>SUM(T103:T121)</f>
        <v>0</v>
      </c>
      <c r="AR102" s="169" t="s">
        <v>81</v>
      </c>
      <c r="AT102" s="170" t="s">
        <v>72</v>
      </c>
      <c r="AU102" s="170" t="s">
        <v>81</v>
      </c>
      <c r="AY102" s="169" t="s">
        <v>153</v>
      </c>
      <c r="BK102" s="171">
        <f>SUM(BK103:BK121)</f>
        <v>0</v>
      </c>
    </row>
    <row r="103" spans="1:65" s="2" customFormat="1" ht="21.75" customHeight="1">
      <c r="A103" s="35"/>
      <c r="B103" s="36"/>
      <c r="C103" s="174" t="s">
        <v>81</v>
      </c>
      <c r="D103" s="174" t="s">
        <v>156</v>
      </c>
      <c r="E103" s="175" t="s">
        <v>157</v>
      </c>
      <c r="F103" s="176" t="s">
        <v>158</v>
      </c>
      <c r="G103" s="177" t="s">
        <v>159</v>
      </c>
      <c r="H103" s="178">
        <v>3</v>
      </c>
      <c r="I103" s="179"/>
      <c r="J103" s="180">
        <f>ROUND(I103*H103,2)</f>
        <v>0</v>
      </c>
      <c r="K103" s="176" t="s">
        <v>160</v>
      </c>
      <c r="L103" s="40"/>
      <c r="M103" s="181" t="s">
        <v>19</v>
      </c>
      <c r="N103" s="182" t="s">
        <v>44</v>
      </c>
      <c r="O103" s="65"/>
      <c r="P103" s="183">
        <f>O103*H103</f>
        <v>0</v>
      </c>
      <c r="Q103" s="183">
        <v>5.6000000000000001E-2</v>
      </c>
      <c r="R103" s="183">
        <f>Q103*H103</f>
        <v>0.16800000000000001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161</v>
      </c>
      <c r="AT103" s="185" t="s">
        <v>156</v>
      </c>
      <c r="AU103" s="185" t="s">
        <v>83</v>
      </c>
      <c r="AY103" s="18" t="s">
        <v>153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81</v>
      </c>
      <c r="BK103" s="186">
        <f>ROUND(I103*H103,2)</f>
        <v>0</v>
      </c>
      <c r="BL103" s="18" t="s">
        <v>161</v>
      </c>
      <c r="BM103" s="185" t="s">
        <v>808</v>
      </c>
    </row>
    <row r="104" spans="1:65" s="2" customFormat="1" ht="11.25">
      <c r="A104" s="35"/>
      <c r="B104" s="36"/>
      <c r="C104" s="37"/>
      <c r="D104" s="187" t="s">
        <v>163</v>
      </c>
      <c r="E104" s="37"/>
      <c r="F104" s="188" t="s">
        <v>164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83</v>
      </c>
    </row>
    <row r="105" spans="1:65" s="13" customFormat="1" ht="11.25">
      <c r="B105" s="192"/>
      <c r="C105" s="193"/>
      <c r="D105" s="194" t="s">
        <v>165</v>
      </c>
      <c r="E105" s="195" t="s">
        <v>19</v>
      </c>
      <c r="F105" s="196" t="s">
        <v>166</v>
      </c>
      <c r="G105" s="193"/>
      <c r="H105" s="197">
        <v>3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165</v>
      </c>
      <c r="AU105" s="203" t="s">
        <v>83</v>
      </c>
      <c r="AV105" s="13" t="s">
        <v>83</v>
      </c>
      <c r="AW105" s="13" t="s">
        <v>34</v>
      </c>
      <c r="AX105" s="13" t="s">
        <v>81</v>
      </c>
      <c r="AY105" s="203" t="s">
        <v>153</v>
      </c>
    </row>
    <row r="106" spans="1:65" s="2" customFormat="1" ht="24.2" customHeight="1">
      <c r="A106" s="35"/>
      <c r="B106" s="36"/>
      <c r="C106" s="174" t="s">
        <v>83</v>
      </c>
      <c r="D106" s="174" t="s">
        <v>156</v>
      </c>
      <c r="E106" s="175" t="s">
        <v>167</v>
      </c>
      <c r="F106" s="176" t="s">
        <v>168</v>
      </c>
      <c r="G106" s="177" t="s">
        <v>159</v>
      </c>
      <c r="H106" s="178">
        <v>3.3769999999999998</v>
      </c>
      <c r="I106" s="179"/>
      <c r="J106" s="180">
        <f>ROUND(I106*H106,2)</f>
        <v>0</v>
      </c>
      <c r="K106" s="176" t="s">
        <v>160</v>
      </c>
      <c r="L106" s="40"/>
      <c r="M106" s="181" t="s">
        <v>19</v>
      </c>
      <c r="N106" s="182" t="s">
        <v>44</v>
      </c>
      <c r="O106" s="65"/>
      <c r="P106" s="183">
        <f>O106*H106</f>
        <v>0</v>
      </c>
      <c r="Q106" s="183">
        <v>2.5999999999999998E-4</v>
      </c>
      <c r="R106" s="183">
        <f>Q106*H106</f>
        <v>8.7801999999999986E-4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161</v>
      </c>
      <c r="AT106" s="185" t="s">
        <v>156</v>
      </c>
      <c r="AU106" s="185" t="s">
        <v>83</v>
      </c>
      <c r="AY106" s="18" t="s">
        <v>153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81</v>
      </c>
      <c r="BK106" s="186">
        <f>ROUND(I106*H106,2)</f>
        <v>0</v>
      </c>
      <c r="BL106" s="18" t="s">
        <v>161</v>
      </c>
      <c r="BM106" s="185" t="s">
        <v>809</v>
      </c>
    </row>
    <row r="107" spans="1:65" s="2" customFormat="1" ht="11.25">
      <c r="A107" s="35"/>
      <c r="B107" s="36"/>
      <c r="C107" s="37"/>
      <c r="D107" s="187" t="s">
        <v>163</v>
      </c>
      <c r="E107" s="37"/>
      <c r="F107" s="188" t="s">
        <v>170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83</v>
      </c>
    </row>
    <row r="108" spans="1:65" s="13" customFormat="1" ht="11.25">
      <c r="B108" s="192"/>
      <c r="C108" s="193"/>
      <c r="D108" s="194" t="s">
        <v>165</v>
      </c>
      <c r="E108" s="195" t="s">
        <v>19</v>
      </c>
      <c r="F108" s="196" t="s">
        <v>810</v>
      </c>
      <c r="G108" s="193"/>
      <c r="H108" s="197">
        <v>1.1639999999999999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165</v>
      </c>
      <c r="AU108" s="203" t="s">
        <v>83</v>
      </c>
      <c r="AV108" s="13" t="s">
        <v>83</v>
      </c>
      <c r="AW108" s="13" t="s">
        <v>34</v>
      </c>
      <c r="AX108" s="13" t="s">
        <v>73</v>
      </c>
      <c r="AY108" s="203" t="s">
        <v>153</v>
      </c>
    </row>
    <row r="109" spans="1:65" s="13" customFormat="1" ht="11.25">
      <c r="B109" s="192"/>
      <c r="C109" s="193"/>
      <c r="D109" s="194" t="s">
        <v>165</v>
      </c>
      <c r="E109" s="195" t="s">
        <v>19</v>
      </c>
      <c r="F109" s="196" t="s">
        <v>811</v>
      </c>
      <c r="G109" s="193"/>
      <c r="H109" s="197">
        <v>1.278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165</v>
      </c>
      <c r="AU109" s="203" t="s">
        <v>83</v>
      </c>
      <c r="AV109" s="13" t="s">
        <v>83</v>
      </c>
      <c r="AW109" s="13" t="s">
        <v>34</v>
      </c>
      <c r="AX109" s="13" t="s">
        <v>73</v>
      </c>
      <c r="AY109" s="203" t="s">
        <v>153</v>
      </c>
    </row>
    <row r="110" spans="1:65" s="13" customFormat="1" ht="11.25">
      <c r="B110" s="192"/>
      <c r="C110" s="193"/>
      <c r="D110" s="194" t="s">
        <v>165</v>
      </c>
      <c r="E110" s="195" t="s">
        <v>19</v>
      </c>
      <c r="F110" s="196" t="s">
        <v>812</v>
      </c>
      <c r="G110" s="193"/>
      <c r="H110" s="197">
        <v>0.93500000000000005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165</v>
      </c>
      <c r="AU110" s="203" t="s">
        <v>83</v>
      </c>
      <c r="AV110" s="13" t="s">
        <v>83</v>
      </c>
      <c r="AW110" s="13" t="s">
        <v>34</v>
      </c>
      <c r="AX110" s="13" t="s">
        <v>73</v>
      </c>
      <c r="AY110" s="203" t="s">
        <v>153</v>
      </c>
    </row>
    <row r="111" spans="1:65" s="14" customFormat="1" ht="11.25">
      <c r="B111" s="204"/>
      <c r="C111" s="205"/>
      <c r="D111" s="194" t="s">
        <v>165</v>
      </c>
      <c r="E111" s="206" t="s">
        <v>19</v>
      </c>
      <c r="F111" s="207" t="s">
        <v>184</v>
      </c>
      <c r="G111" s="205"/>
      <c r="H111" s="208">
        <v>3.3769999999999998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83</v>
      </c>
      <c r="AV111" s="14" t="s">
        <v>161</v>
      </c>
      <c r="AW111" s="14" t="s">
        <v>34</v>
      </c>
      <c r="AX111" s="14" t="s">
        <v>81</v>
      </c>
      <c r="AY111" s="214" t="s">
        <v>153</v>
      </c>
    </row>
    <row r="112" spans="1:65" s="2" customFormat="1" ht="49.15" customHeight="1">
      <c r="A112" s="35"/>
      <c r="B112" s="36"/>
      <c r="C112" s="174" t="s">
        <v>172</v>
      </c>
      <c r="D112" s="174" t="s">
        <v>156</v>
      </c>
      <c r="E112" s="175" t="s">
        <v>173</v>
      </c>
      <c r="F112" s="176" t="s">
        <v>174</v>
      </c>
      <c r="G112" s="177" t="s">
        <v>159</v>
      </c>
      <c r="H112" s="178">
        <v>3.3769999999999998</v>
      </c>
      <c r="I112" s="179"/>
      <c r="J112" s="180">
        <f>ROUND(I112*H112,2)</f>
        <v>0</v>
      </c>
      <c r="K112" s="176" t="s">
        <v>160</v>
      </c>
      <c r="L112" s="40"/>
      <c r="M112" s="181" t="s">
        <v>19</v>
      </c>
      <c r="N112" s="182" t="s">
        <v>44</v>
      </c>
      <c r="O112" s="65"/>
      <c r="P112" s="183">
        <f>O112*H112</f>
        <v>0</v>
      </c>
      <c r="Q112" s="183">
        <v>1.8380000000000001E-2</v>
      </c>
      <c r="R112" s="183">
        <f>Q112*H112</f>
        <v>6.2069260000000001E-2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161</v>
      </c>
      <c r="AT112" s="185" t="s">
        <v>156</v>
      </c>
      <c r="AU112" s="185" t="s">
        <v>83</v>
      </c>
      <c r="AY112" s="18" t="s">
        <v>153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81</v>
      </c>
      <c r="BK112" s="186">
        <f>ROUND(I112*H112,2)</f>
        <v>0</v>
      </c>
      <c r="BL112" s="18" t="s">
        <v>161</v>
      </c>
      <c r="BM112" s="185" t="s">
        <v>813</v>
      </c>
    </row>
    <row r="113" spans="1:65" s="2" customFormat="1" ht="11.25">
      <c r="A113" s="35"/>
      <c r="B113" s="36"/>
      <c r="C113" s="37"/>
      <c r="D113" s="187" t="s">
        <v>163</v>
      </c>
      <c r="E113" s="37"/>
      <c r="F113" s="188" t="s">
        <v>176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83</v>
      </c>
    </row>
    <row r="114" spans="1:65" s="2" customFormat="1" ht="24.2" customHeight="1">
      <c r="A114" s="35"/>
      <c r="B114" s="36"/>
      <c r="C114" s="174" t="s">
        <v>161</v>
      </c>
      <c r="D114" s="174" t="s">
        <v>156</v>
      </c>
      <c r="E114" s="175" t="s">
        <v>177</v>
      </c>
      <c r="F114" s="176" t="s">
        <v>178</v>
      </c>
      <c r="G114" s="177" t="s">
        <v>159</v>
      </c>
      <c r="H114" s="178">
        <v>9.2319999999999993</v>
      </c>
      <c r="I114" s="179"/>
      <c r="J114" s="180">
        <f>ROUND(I114*H114,2)</f>
        <v>0</v>
      </c>
      <c r="K114" s="176" t="s">
        <v>160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2.5999999999999998E-4</v>
      </c>
      <c r="R114" s="183">
        <f>Q114*H114</f>
        <v>2.4003199999999996E-3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161</v>
      </c>
      <c r="AT114" s="185" t="s">
        <v>156</v>
      </c>
      <c r="AU114" s="185" t="s">
        <v>83</v>
      </c>
      <c r="AY114" s="18" t="s">
        <v>153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161</v>
      </c>
      <c r="BM114" s="185" t="s">
        <v>814</v>
      </c>
    </row>
    <row r="115" spans="1:65" s="2" customFormat="1" ht="11.25">
      <c r="A115" s="35"/>
      <c r="B115" s="36"/>
      <c r="C115" s="37"/>
      <c r="D115" s="187" t="s">
        <v>163</v>
      </c>
      <c r="E115" s="37"/>
      <c r="F115" s="188" t="s">
        <v>180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13" customFormat="1" ht="11.25">
      <c r="B116" s="192"/>
      <c r="C116" s="193"/>
      <c r="D116" s="194" t="s">
        <v>165</v>
      </c>
      <c r="E116" s="195" t="s">
        <v>19</v>
      </c>
      <c r="F116" s="196" t="s">
        <v>815</v>
      </c>
      <c r="G116" s="193"/>
      <c r="H116" s="197">
        <v>3.0910000000000002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165</v>
      </c>
      <c r="AU116" s="203" t="s">
        <v>83</v>
      </c>
      <c r="AV116" s="13" t="s">
        <v>83</v>
      </c>
      <c r="AW116" s="13" t="s">
        <v>34</v>
      </c>
      <c r="AX116" s="13" t="s">
        <v>73</v>
      </c>
      <c r="AY116" s="203" t="s">
        <v>153</v>
      </c>
    </row>
    <row r="117" spans="1:65" s="13" customFormat="1" ht="11.25">
      <c r="B117" s="192"/>
      <c r="C117" s="193"/>
      <c r="D117" s="194" t="s">
        <v>165</v>
      </c>
      <c r="E117" s="195" t="s">
        <v>19</v>
      </c>
      <c r="F117" s="196" t="s">
        <v>816</v>
      </c>
      <c r="G117" s="193"/>
      <c r="H117" s="197">
        <v>2.5059999999999998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165</v>
      </c>
      <c r="AU117" s="203" t="s">
        <v>83</v>
      </c>
      <c r="AV117" s="13" t="s">
        <v>83</v>
      </c>
      <c r="AW117" s="13" t="s">
        <v>34</v>
      </c>
      <c r="AX117" s="13" t="s">
        <v>73</v>
      </c>
      <c r="AY117" s="203" t="s">
        <v>153</v>
      </c>
    </row>
    <row r="118" spans="1:65" s="13" customFormat="1" ht="11.25">
      <c r="B118" s="192"/>
      <c r="C118" s="193"/>
      <c r="D118" s="194" t="s">
        <v>165</v>
      </c>
      <c r="E118" s="195" t="s">
        <v>19</v>
      </c>
      <c r="F118" s="196" t="s">
        <v>817</v>
      </c>
      <c r="G118" s="193"/>
      <c r="H118" s="197">
        <v>3.6349999999999998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165</v>
      </c>
      <c r="AU118" s="203" t="s">
        <v>83</v>
      </c>
      <c r="AV118" s="13" t="s">
        <v>83</v>
      </c>
      <c r="AW118" s="13" t="s">
        <v>34</v>
      </c>
      <c r="AX118" s="13" t="s">
        <v>73</v>
      </c>
      <c r="AY118" s="203" t="s">
        <v>153</v>
      </c>
    </row>
    <row r="119" spans="1:65" s="14" customFormat="1" ht="11.25">
      <c r="B119" s="204"/>
      <c r="C119" s="205"/>
      <c r="D119" s="194" t="s">
        <v>165</v>
      </c>
      <c r="E119" s="206" t="s">
        <v>19</v>
      </c>
      <c r="F119" s="207" t="s">
        <v>184</v>
      </c>
      <c r="G119" s="205"/>
      <c r="H119" s="208">
        <v>9.2319999999999993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83</v>
      </c>
      <c r="AV119" s="14" t="s">
        <v>161</v>
      </c>
      <c r="AW119" s="14" t="s">
        <v>34</v>
      </c>
      <c r="AX119" s="14" t="s">
        <v>81</v>
      </c>
      <c r="AY119" s="214" t="s">
        <v>153</v>
      </c>
    </row>
    <row r="120" spans="1:65" s="2" customFormat="1" ht="44.25" customHeight="1">
      <c r="A120" s="35"/>
      <c r="B120" s="36"/>
      <c r="C120" s="174" t="s">
        <v>185</v>
      </c>
      <c r="D120" s="174" t="s">
        <v>156</v>
      </c>
      <c r="E120" s="175" t="s">
        <v>186</v>
      </c>
      <c r="F120" s="176" t="s">
        <v>187</v>
      </c>
      <c r="G120" s="177" t="s">
        <v>159</v>
      </c>
      <c r="H120" s="178">
        <v>9.2319999999999993</v>
      </c>
      <c r="I120" s="179"/>
      <c r="J120" s="180">
        <f>ROUND(I120*H120,2)</f>
        <v>0</v>
      </c>
      <c r="K120" s="176" t="s">
        <v>160</v>
      </c>
      <c r="L120" s="40"/>
      <c r="M120" s="181" t="s">
        <v>19</v>
      </c>
      <c r="N120" s="182" t="s">
        <v>44</v>
      </c>
      <c r="O120" s="65"/>
      <c r="P120" s="183">
        <f>O120*H120</f>
        <v>0</v>
      </c>
      <c r="Q120" s="183">
        <v>1.8380000000000001E-2</v>
      </c>
      <c r="R120" s="183">
        <f>Q120*H120</f>
        <v>0.16968416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161</v>
      </c>
      <c r="AT120" s="185" t="s">
        <v>156</v>
      </c>
      <c r="AU120" s="185" t="s">
        <v>83</v>
      </c>
      <c r="AY120" s="18" t="s">
        <v>153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81</v>
      </c>
      <c r="BK120" s="186">
        <f>ROUND(I120*H120,2)</f>
        <v>0</v>
      </c>
      <c r="BL120" s="18" t="s">
        <v>161</v>
      </c>
      <c r="BM120" s="185" t="s">
        <v>818</v>
      </c>
    </row>
    <row r="121" spans="1:65" s="2" customFormat="1" ht="11.25">
      <c r="A121" s="35"/>
      <c r="B121" s="36"/>
      <c r="C121" s="37"/>
      <c r="D121" s="187" t="s">
        <v>163</v>
      </c>
      <c r="E121" s="37"/>
      <c r="F121" s="188" t="s">
        <v>189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163</v>
      </c>
      <c r="AU121" s="18" t="s">
        <v>83</v>
      </c>
    </row>
    <row r="122" spans="1:65" s="12" customFormat="1" ht="22.9" customHeight="1">
      <c r="B122" s="158"/>
      <c r="C122" s="159"/>
      <c r="D122" s="160" t="s">
        <v>72</v>
      </c>
      <c r="E122" s="172" t="s">
        <v>190</v>
      </c>
      <c r="F122" s="172" t="s">
        <v>191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SUM(P123:P157)</f>
        <v>0</v>
      </c>
      <c r="Q122" s="166"/>
      <c r="R122" s="167">
        <f>SUM(R123:R157)</f>
        <v>5.1920999999999998E-4</v>
      </c>
      <c r="S122" s="166"/>
      <c r="T122" s="168">
        <f>SUM(T123:T157)</f>
        <v>2.2675169999999998</v>
      </c>
      <c r="AR122" s="169" t="s">
        <v>81</v>
      </c>
      <c r="AT122" s="170" t="s">
        <v>72</v>
      </c>
      <c r="AU122" s="170" t="s">
        <v>81</v>
      </c>
      <c r="AY122" s="169" t="s">
        <v>153</v>
      </c>
      <c r="BK122" s="171">
        <f>SUM(BK123:BK157)</f>
        <v>0</v>
      </c>
    </row>
    <row r="123" spans="1:65" s="2" customFormat="1" ht="37.9" customHeight="1">
      <c r="A123" s="35"/>
      <c r="B123" s="36"/>
      <c r="C123" s="174" t="s">
        <v>154</v>
      </c>
      <c r="D123" s="174" t="s">
        <v>156</v>
      </c>
      <c r="E123" s="175" t="s">
        <v>192</v>
      </c>
      <c r="F123" s="176" t="s">
        <v>193</v>
      </c>
      <c r="G123" s="177" t="s">
        <v>159</v>
      </c>
      <c r="H123" s="178">
        <v>3.9169999999999998</v>
      </c>
      <c r="I123" s="179"/>
      <c r="J123" s="180">
        <f>ROUND(I123*H123,2)</f>
        <v>0</v>
      </c>
      <c r="K123" s="176" t="s">
        <v>160</v>
      </c>
      <c r="L123" s="40"/>
      <c r="M123" s="181" t="s">
        <v>19</v>
      </c>
      <c r="N123" s="182" t="s">
        <v>44</v>
      </c>
      <c r="O123" s="65"/>
      <c r="P123" s="183">
        <f>O123*H123</f>
        <v>0</v>
      </c>
      <c r="Q123" s="183">
        <v>1.2999999999999999E-4</v>
      </c>
      <c r="R123" s="183">
        <f>Q123*H123</f>
        <v>5.0920999999999996E-4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161</v>
      </c>
      <c r="AT123" s="185" t="s">
        <v>156</v>
      </c>
      <c r="AU123" s="185" t="s">
        <v>83</v>
      </c>
      <c r="AY123" s="18" t="s">
        <v>153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161</v>
      </c>
      <c r="BM123" s="185" t="s">
        <v>819</v>
      </c>
    </row>
    <row r="124" spans="1:65" s="2" customFormat="1" ht="11.25">
      <c r="A124" s="35"/>
      <c r="B124" s="36"/>
      <c r="C124" s="37"/>
      <c r="D124" s="187" t="s">
        <v>163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83</v>
      </c>
    </row>
    <row r="125" spans="1:65" s="2" customFormat="1" ht="44.25" customHeight="1">
      <c r="A125" s="35"/>
      <c r="B125" s="36"/>
      <c r="C125" s="174" t="s">
        <v>196</v>
      </c>
      <c r="D125" s="174" t="s">
        <v>156</v>
      </c>
      <c r="E125" s="175" t="s">
        <v>197</v>
      </c>
      <c r="F125" s="176" t="s">
        <v>198</v>
      </c>
      <c r="G125" s="177" t="s">
        <v>159</v>
      </c>
      <c r="H125" s="178">
        <v>3.9169999999999998</v>
      </c>
      <c r="I125" s="179"/>
      <c r="J125" s="180">
        <f>ROUND(I125*H125,2)</f>
        <v>0</v>
      </c>
      <c r="K125" s="176" t="s">
        <v>160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5.7000000000000002E-2</v>
      </c>
      <c r="T125" s="184">
        <f>S125*H125</f>
        <v>0.223269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161</v>
      </c>
      <c r="AT125" s="185" t="s">
        <v>156</v>
      </c>
      <c r="AU125" s="185" t="s">
        <v>83</v>
      </c>
      <c r="AY125" s="18" t="s">
        <v>153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161</v>
      </c>
      <c r="BM125" s="185" t="s">
        <v>820</v>
      </c>
    </row>
    <row r="126" spans="1:65" s="2" customFormat="1" ht="11.25">
      <c r="A126" s="35"/>
      <c r="B126" s="36"/>
      <c r="C126" s="37"/>
      <c r="D126" s="187" t="s">
        <v>163</v>
      </c>
      <c r="E126" s="37"/>
      <c r="F126" s="188" t="s">
        <v>200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83</v>
      </c>
    </row>
    <row r="127" spans="1:65" s="13" customFormat="1" ht="11.25">
      <c r="B127" s="192"/>
      <c r="C127" s="193"/>
      <c r="D127" s="194" t="s">
        <v>165</v>
      </c>
      <c r="E127" s="195" t="s">
        <v>19</v>
      </c>
      <c r="F127" s="196" t="s">
        <v>810</v>
      </c>
      <c r="G127" s="193"/>
      <c r="H127" s="197">
        <v>1.1639999999999999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165</v>
      </c>
      <c r="AU127" s="203" t="s">
        <v>83</v>
      </c>
      <c r="AV127" s="13" t="s">
        <v>83</v>
      </c>
      <c r="AW127" s="13" t="s">
        <v>34</v>
      </c>
      <c r="AX127" s="13" t="s">
        <v>73</v>
      </c>
      <c r="AY127" s="203" t="s">
        <v>153</v>
      </c>
    </row>
    <row r="128" spans="1:65" s="13" customFormat="1" ht="11.25">
      <c r="B128" s="192"/>
      <c r="C128" s="193"/>
      <c r="D128" s="194" t="s">
        <v>165</v>
      </c>
      <c r="E128" s="195" t="s">
        <v>19</v>
      </c>
      <c r="F128" s="196" t="s">
        <v>821</v>
      </c>
      <c r="G128" s="193"/>
      <c r="H128" s="197">
        <v>1.8180000000000001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165</v>
      </c>
      <c r="AU128" s="203" t="s">
        <v>83</v>
      </c>
      <c r="AV128" s="13" t="s">
        <v>83</v>
      </c>
      <c r="AW128" s="13" t="s">
        <v>34</v>
      </c>
      <c r="AX128" s="13" t="s">
        <v>73</v>
      </c>
      <c r="AY128" s="203" t="s">
        <v>153</v>
      </c>
    </row>
    <row r="129" spans="1:65" s="13" customFormat="1" ht="11.25">
      <c r="B129" s="192"/>
      <c r="C129" s="193"/>
      <c r="D129" s="194" t="s">
        <v>165</v>
      </c>
      <c r="E129" s="195" t="s">
        <v>19</v>
      </c>
      <c r="F129" s="196" t="s">
        <v>812</v>
      </c>
      <c r="G129" s="193"/>
      <c r="H129" s="197">
        <v>0.93500000000000005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165</v>
      </c>
      <c r="AU129" s="203" t="s">
        <v>83</v>
      </c>
      <c r="AV129" s="13" t="s">
        <v>83</v>
      </c>
      <c r="AW129" s="13" t="s">
        <v>34</v>
      </c>
      <c r="AX129" s="13" t="s">
        <v>73</v>
      </c>
      <c r="AY129" s="203" t="s">
        <v>153</v>
      </c>
    </row>
    <row r="130" spans="1:65" s="14" customFormat="1" ht="11.25">
      <c r="B130" s="204"/>
      <c r="C130" s="205"/>
      <c r="D130" s="194" t="s">
        <v>165</v>
      </c>
      <c r="E130" s="206" t="s">
        <v>19</v>
      </c>
      <c r="F130" s="207" t="s">
        <v>184</v>
      </c>
      <c r="G130" s="205"/>
      <c r="H130" s="208">
        <v>3.9170000000000003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83</v>
      </c>
      <c r="AV130" s="14" t="s">
        <v>161</v>
      </c>
      <c r="AW130" s="14" t="s">
        <v>34</v>
      </c>
      <c r="AX130" s="14" t="s">
        <v>81</v>
      </c>
      <c r="AY130" s="214" t="s">
        <v>153</v>
      </c>
    </row>
    <row r="131" spans="1:65" s="2" customFormat="1" ht="24.2" customHeight="1">
      <c r="A131" s="35"/>
      <c r="B131" s="36"/>
      <c r="C131" s="174" t="s">
        <v>202</v>
      </c>
      <c r="D131" s="174" t="s">
        <v>156</v>
      </c>
      <c r="E131" s="175" t="s">
        <v>203</v>
      </c>
      <c r="F131" s="176" t="s">
        <v>204</v>
      </c>
      <c r="G131" s="177" t="s">
        <v>205</v>
      </c>
      <c r="H131" s="178">
        <v>18</v>
      </c>
      <c r="I131" s="179"/>
      <c r="J131" s="180">
        <f>ROUND(I131*H131,2)</f>
        <v>0</v>
      </c>
      <c r="K131" s="176" t="s">
        <v>206</v>
      </c>
      <c r="L131" s="40"/>
      <c r="M131" s="181" t="s">
        <v>19</v>
      </c>
      <c r="N131" s="182" t="s">
        <v>44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6.4999999999999997E-3</v>
      </c>
      <c r="T131" s="184">
        <f>S131*H131</f>
        <v>0.11699999999999999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161</v>
      </c>
      <c r="AT131" s="185" t="s">
        <v>156</v>
      </c>
      <c r="AU131" s="185" t="s">
        <v>83</v>
      </c>
      <c r="AY131" s="18" t="s">
        <v>153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81</v>
      </c>
      <c r="BK131" s="186">
        <f>ROUND(I131*H131,2)</f>
        <v>0</v>
      </c>
      <c r="BL131" s="18" t="s">
        <v>161</v>
      </c>
      <c r="BM131" s="185" t="s">
        <v>822</v>
      </c>
    </row>
    <row r="132" spans="1:65" s="13" customFormat="1" ht="11.25">
      <c r="B132" s="192"/>
      <c r="C132" s="193"/>
      <c r="D132" s="194" t="s">
        <v>165</v>
      </c>
      <c r="E132" s="195" t="s">
        <v>19</v>
      </c>
      <c r="F132" s="196" t="s">
        <v>823</v>
      </c>
      <c r="G132" s="193"/>
      <c r="H132" s="197">
        <v>18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165</v>
      </c>
      <c r="AU132" s="203" t="s">
        <v>83</v>
      </c>
      <c r="AV132" s="13" t="s">
        <v>83</v>
      </c>
      <c r="AW132" s="13" t="s">
        <v>34</v>
      </c>
      <c r="AX132" s="13" t="s">
        <v>81</v>
      </c>
      <c r="AY132" s="203" t="s">
        <v>153</v>
      </c>
    </row>
    <row r="133" spans="1:65" s="2" customFormat="1" ht="55.5" customHeight="1">
      <c r="A133" s="35"/>
      <c r="B133" s="36"/>
      <c r="C133" s="174" t="s">
        <v>190</v>
      </c>
      <c r="D133" s="174" t="s">
        <v>156</v>
      </c>
      <c r="E133" s="175" t="s">
        <v>209</v>
      </c>
      <c r="F133" s="176" t="s">
        <v>210</v>
      </c>
      <c r="G133" s="177" t="s">
        <v>211</v>
      </c>
      <c r="H133" s="178">
        <v>2</v>
      </c>
      <c r="I133" s="179"/>
      <c r="J133" s="180">
        <f>ROUND(I133*H133,2)</f>
        <v>0</v>
      </c>
      <c r="K133" s="176" t="s">
        <v>160</v>
      </c>
      <c r="L133" s="40"/>
      <c r="M133" s="181" t="s">
        <v>19</v>
      </c>
      <c r="N133" s="182" t="s">
        <v>44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2.5000000000000001E-2</v>
      </c>
      <c r="T133" s="184">
        <f>S133*H133</f>
        <v>0.05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212</v>
      </c>
      <c r="AT133" s="185" t="s">
        <v>156</v>
      </c>
      <c r="AU133" s="185" t="s">
        <v>83</v>
      </c>
      <c r="AY133" s="18" t="s">
        <v>153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81</v>
      </c>
      <c r="BK133" s="186">
        <f>ROUND(I133*H133,2)</f>
        <v>0</v>
      </c>
      <c r="BL133" s="18" t="s">
        <v>212</v>
      </c>
      <c r="BM133" s="185" t="s">
        <v>824</v>
      </c>
    </row>
    <row r="134" spans="1:65" s="2" customFormat="1" ht="11.25">
      <c r="A134" s="35"/>
      <c r="B134" s="36"/>
      <c r="C134" s="37"/>
      <c r="D134" s="187" t="s">
        <v>163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83</v>
      </c>
    </row>
    <row r="135" spans="1:65" s="13" customFormat="1" ht="11.25">
      <c r="B135" s="192"/>
      <c r="C135" s="193"/>
      <c r="D135" s="194" t="s">
        <v>165</v>
      </c>
      <c r="E135" s="195" t="s">
        <v>19</v>
      </c>
      <c r="F135" s="196" t="s">
        <v>825</v>
      </c>
      <c r="G135" s="193"/>
      <c r="H135" s="197">
        <v>2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165</v>
      </c>
      <c r="AU135" s="203" t="s">
        <v>83</v>
      </c>
      <c r="AV135" s="13" t="s">
        <v>83</v>
      </c>
      <c r="AW135" s="13" t="s">
        <v>34</v>
      </c>
      <c r="AX135" s="13" t="s">
        <v>81</v>
      </c>
      <c r="AY135" s="203" t="s">
        <v>153</v>
      </c>
    </row>
    <row r="136" spans="1:65" s="2" customFormat="1" ht="37.9" customHeight="1">
      <c r="A136" s="35"/>
      <c r="B136" s="36"/>
      <c r="C136" s="174" t="s">
        <v>216</v>
      </c>
      <c r="D136" s="174" t="s">
        <v>156</v>
      </c>
      <c r="E136" s="175" t="s">
        <v>217</v>
      </c>
      <c r="F136" s="176" t="s">
        <v>218</v>
      </c>
      <c r="G136" s="177" t="s">
        <v>159</v>
      </c>
      <c r="H136" s="178">
        <v>17.841999999999999</v>
      </c>
      <c r="I136" s="179"/>
      <c r="J136" s="180">
        <f>ROUND(I136*H136,2)</f>
        <v>0</v>
      </c>
      <c r="K136" s="176" t="s">
        <v>160</v>
      </c>
      <c r="L136" s="40"/>
      <c r="M136" s="181" t="s">
        <v>19</v>
      </c>
      <c r="N136" s="182" t="s">
        <v>44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6.8000000000000005E-2</v>
      </c>
      <c r="T136" s="184">
        <f>S136*H136</f>
        <v>1.2132560000000001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161</v>
      </c>
      <c r="AT136" s="185" t="s">
        <v>156</v>
      </c>
      <c r="AU136" s="185" t="s">
        <v>83</v>
      </c>
      <c r="AY136" s="18" t="s">
        <v>153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81</v>
      </c>
      <c r="BK136" s="186">
        <f>ROUND(I136*H136,2)</f>
        <v>0</v>
      </c>
      <c r="BL136" s="18" t="s">
        <v>161</v>
      </c>
      <c r="BM136" s="185" t="s">
        <v>826</v>
      </c>
    </row>
    <row r="137" spans="1:65" s="2" customFormat="1" ht="11.25">
      <c r="A137" s="35"/>
      <c r="B137" s="36"/>
      <c r="C137" s="37"/>
      <c r="D137" s="187" t="s">
        <v>163</v>
      </c>
      <c r="E137" s="37"/>
      <c r="F137" s="188" t="s">
        <v>220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163</v>
      </c>
      <c r="AU137" s="18" t="s">
        <v>83</v>
      </c>
    </row>
    <row r="138" spans="1:65" s="13" customFormat="1" ht="11.25">
      <c r="B138" s="192"/>
      <c r="C138" s="193"/>
      <c r="D138" s="194" t="s">
        <v>165</v>
      </c>
      <c r="E138" s="195" t="s">
        <v>19</v>
      </c>
      <c r="F138" s="196" t="s">
        <v>827</v>
      </c>
      <c r="G138" s="193"/>
      <c r="H138" s="197">
        <v>4.6820000000000004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165</v>
      </c>
      <c r="AU138" s="203" t="s">
        <v>83</v>
      </c>
      <c r="AV138" s="13" t="s">
        <v>83</v>
      </c>
      <c r="AW138" s="13" t="s">
        <v>34</v>
      </c>
      <c r="AX138" s="13" t="s">
        <v>73</v>
      </c>
      <c r="AY138" s="203" t="s">
        <v>153</v>
      </c>
    </row>
    <row r="139" spans="1:65" s="13" customFormat="1" ht="11.25">
      <c r="B139" s="192"/>
      <c r="C139" s="193"/>
      <c r="D139" s="194" t="s">
        <v>165</v>
      </c>
      <c r="E139" s="195" t="s">
        <v>19</v>
      </c>
      <c r="F139" s="196" t="s">
        <v>828</v>
      </c>
      <c r="G139" s="193"/>
      <c r="H139" s="197">
        <v>8.08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165</v>
      </c>
      <c r="AU139" s="203" t="s">
        <v>83</v>
      </c>
      <c r="AV139" s="13" t="s">
        <v>83</v>
      </c>
      <c r="AW139" s="13" t="s">
        <v>34</v>
      </c>
      <c r="AX139" s="13" t="s">
        <v>73</v>
      </c>
      <c r="AY139" s="203" t="s">
        <v>153</v>
      </c>
    </row>
    <row r="140" spans="1:65" s="13" customFormat="1" ht="11.25">
      <c r="B140" s="192"/>
      <c r="C140" s="193"/>
      <c r="D140" s="194" t="s">
        <v>165</v>
      </c>
      <c r="E140" s="195" t="s">
        <v>19</v>
      </c>
      <c r="F140" s="196" t="s">
        <v>829</v>
      </c>
      <c r="G140" s="193"/>
      <c r="H140" s="197">
        <v>5.08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165</v>
      </c>
      <c r="AU140" s="203" t="s">
        <v>83</v>
      </c>
      <c r="AV140" s="13" t="s">
        <v>83</v>
      </c>
      <c r="AW140" s="13" t="s">
        <v>34</v>
      </c>
      <c r="AX140" s="13" t="s">
        <v>73</v>
      </c>
      <c r="AY140" s="203" t="s">
        <v>153</v>
      </c>
    </row>
    <row r="141" spans="1:65" s="14" customFormat="1" ht="11.25">
      <c r="B141" s="204"/>
      <c r="C141" s="205"/>
      <c r="D141" s="194" t="s">
        <v>165</v>
      </c>
      <c r="E141" s="206" t="s">
        <v>19</v>
      </c>
      <c r="F141" s="207" t="s">
        <v>184</v>
      </c>
      <c r="G141" s="205"/>
      <c r="H141" s="208">
        <v>17.841999999999999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165</v>
      </c>
      <c r="AU141" s="214" t="s">
        <v>83</v>
      </c>
      <c r="AV141" s="14" t="s">
        <v>161</v>
      </c>
      <c r="AW141" s="14" t="s">
        <v>34</v>
      </c>
      <c r="AX141" s="14" t="s">
        <v>81</v>
      </c>
      <c r="AY141" s="214" t="s">
        <v>153</v>
      </c>
    </row>
    <row r="142" spans="1:65" s="2" customFormat="1" ht="33" customHeight="1">
      <c r="A142" s="35"/>
      <c r="B142" s="36"/>
      <c r="C142" s="174" t="s">
        <v>224</v>
      </c>
      <c r="D142" s="174" t="s">
        <v>156</v>
      </c>
      <c r="E142" s="175" t="s">
        <v>225</v>
      </c>
      <c r="F142" s="176" t="s">
        <v>226</v>
      </c>
      <c r="G142" s="177" t="s">
        <v>159</v>
      </c>
      <c r="H142" s="178">
        <v>3.3769999999999998</v>
      </c>
      <c r="I142" s="179"/>
      <c r="J142" s="180">
        <f>ROUND(I142*H142,2)</f>
        <v>0</v>
      </c>
      <c r="K142" s="176" t="s">
        <v>160</v>
      </c>
      <c r="L142" s="40"/>
      <c r="M142" s="181" t="s">
        <v>19</v>
      </c>
      <c r="N142" s="182" t="s">
        <v>44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0.05</v>
      </c>
      <c r="T142" s="184">
        <f>S142*H142</f>
        <v>0.16885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161</v>
      </c>
      <c r="AT142" s="185" t="s">
        <v>156</v>
      </c>
      <c r="AU142" s="185" t="s">
        <v>83</v>
      </c>
      <c r="AY142" s="18" t="s">
        <v>153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81</v>
      </c>
      <c r="BK142" s="186">
        <f>ROUND(I142*H142,2)</f>
        <v>0</v>
      </c>
      <c r="BL142" s="18" t="s">
        <v>161</v>
      </c>
      <c r="BM142" s="185" t="s">
        <v>830</v>
      </c>
    </row>
    <row r="143" spans="1:65" s="2" customFormat="1" ht="11.25">
      <c r="A143" s="35"/>
      <c r="B143" s="36"/>
      <c r="C143" s="37"/>
      <c r="D143" s="187" t="s">
        <v>163</v>
      </c>
      <c r="E143" s="37"/>
      <c r="F143" s="188" t="s">
        <v>228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83</v>
      </c>
    </row>
    <row r="144" spans="1:65" s="13" customFormat="1" ht="11.25">
      <c r="B144" s="192"/>
      <c r="C144" s="193"/>
      <c r="D144" s="194" t="s">
        <v>165</v>
      </c>
      <c r="E144" s="195" t="s">
        <v>19</v>
      </c>
      <c r="F144" s="196" t="s">
        <v>810</v>
      </c>
      <c r="G144" s="193"/>
      <c r="H144" s="197">
        <v>1.1639999999999999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165</v>
      </c>
      <c r="AU144" s="203" t="s">
        <v>83</v>
      </c>
      <c r="AV144" s="13" t="s">
        <v>83</v>
      </c>
      <c r="AW144" s="13" t="s">
        <v>34</v>
      </c>
      <c r="AX144" s="13" t="s">
        <v>73</v>
      </c>
      <c r="AY144" s="203" t="s">
        <v>153</v>
      </c>
    </row>
    <row r="145" spans="1:65" s="13" customFormat="1" ht="11.25">
      <c r="B145" s="192"/>
      <c r="C145" s="193"/>
      <c r="D145" s="194" t="s">
        <v>165</v>
      </c>
      <c r="E145" s="195" t="s">
        <v>19</v>
      </c>
      <c r="F145" s="196" t="s">
        <v>811</v>
      </c>
      <c r="G145" s="193"/>
      <c r="H145" s="197">
        <v>1.278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165</v>
      </c>
      <c r="AU145" s="203" t="s">
        <v>83</v>
      </c>
      <c r="AV145" s="13" t="s">
        <v>83</v>
      </c>
      <c r="AW145" s="13" t="s">
        <v>34</v>
      </c>
      <c r="AX145" s="13" t="s">
        <v>73</v>
      </c>
      <c r="AY145" s="203" t="s">
        <v>153</v>
      </c>
    </row>
    <row r="146" spans="1:65" s="13" customFormat="1" ht="11.25">
      <c r="B146" s="192"/>
      <c r="C146" s="193"/>
      <c r="D146" s="194" t="s">
        <v>165</v>
      </c>
      <c r="E146" s="195" t="s">
        <v>19</v>
      </c>
      <c r="F146" s="196" t="s">
        <v>812</v>
      </c>
      <c r="G146" s="193"/>
      <c r="H146" s="197">
        <v>0.93500000000000005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165</v>
      </c>
      <c r="AU146" s="203" t="s">
        <v>83</v>
      </c>
      <c r="AV146" s="13" t="s">
        <v>83</v>
      </c>
      <c r="AW146" s="13" t="s">
        <v>34</v>
      </c>
      <c r="AX146" s="13" t="s">
        <v>73</v>
      </c>
      <c r="AY146" s="203" t="s">
        <v>153</v>
      </c>
    </row>
    <row r="147" spans="1:65" s="14" customFormat="1" ht="11.25">
      <c r="B147" s="204"/>
      <c r="C147" s="205"/>
      <c r="D147" s="194" t="s">
        <v>165</v>
      </c>
      <c r="E147" s="206" t="s">
        <v>19</v>
      </c>
      <c r="F147" s="207" t="s">
        <v>184</v>
      </c>
      <c r="G147" s="205"/>
      <c r="H147" s="208">
        <v>3.3769999999999998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165</v>
      </c>
      <c r="AU147" s="214" t="s">
        <v>83</v>
      </c>
      <c r="AV147" s="14" t="s">
        <v>161</v>
      </c>
      <c r="AW147" s="14" t="s">
        <v>34</v>
      </c>
      <c r="AX147" s="14" t="s">
        <v>81</v>
      </c>
      <c r="AY147" s="214" t="s">
        <v>153</v>
      </c>
    </row>
    <row r="148" spans="1:65" s="2" customFormat="1" ht="44.25" customHeight="1">
      <c r="A148" s="35"/>
      <c r="B148" s="36"/>
      <c r="C148" s="174" t="s">
        <v>8</v>
      </c>
      <c r="D148" s="174" t="s">
        <v>156</v>
      </c>
      <c r="E148" s="175" t="s">
        <v>229</v>
      </c>
      <c r="F148" s="176" t="s">
        <v>230</v>
      </c>
      <c r="G148" s="177" t="s">
        <v>159</v>
      </c>
      <c r="H148" s="178">
        <v>9.2319999999999993</v>
      </c>
      <c r="I148" s="179"/>
      <c r="J148" s="180">
        <f>ROUND(I148*H148,2)</f>
        <v>0</v>
      </c>
      <c r="K148" s="176" t="s">
        <v>160</v>
      </c>
      <c r="L148" s="40"/>
      <c r="M148" s="181" t="s">
        <v>19</v>
      </c>
      <c r="N148" s="182" t="s">
        <v>44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4.5999999999999999E-2</v>
      </c>
      <c r="T148" s="184">
        <f>S148*H148</f>
        <v>0.42467199999999994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161</v>
      </c>
      <c r="AT148" s="185" t="s">
        <v>156</v>
      </c>
      <c r="AU148" s="185" t="s">
        <v>83</v>
      </c>
      <c r="AY148" s="18" t="s">
        <v>153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161</v>
      </c>
      <c r="BM148" s="185" t="s">
        <v>831</v>
      </c>
    </row>
    <row r="149" spans="1:65" s="2" customFormat="1" ht="11.25">
      <c r="A149" s="35"/>
      <c r="B149" s="36"/>
      <c r="C149" s="37"/>
      <c r="D149" s="187" t="s">
        <v>163</v>
      </c>
      <c r="E149" s="37"/>
      <c r="F149" s="188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83</v>
      </c>
    </row>
    <row r="150" spans="1:65" s="13" customFormat="1" ht="11.25">
      <c r="B150" s="192"/>
      <c r="C150" s="193"/>
      <c r="D150" s="194" t="s">
        <v>165</v>
      </c>
      <c r="E150" s="195" t="s">
        <v>19</v>
      </c>
      <c r="F150" s="196" t="s">
        <v>815</v>
      </c>
      <c r="G150" s="193"/>
      <c r="H150" s="197">
        <v>3.0910000000000002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165</v>
      </c>
      <c r="AU150" s="203" t="s">
        <v>83</v>
      </c>
      <c r="AV150" s="13" t="s">
        <v>83</v>
      </c>
      <c r="AW150" s="13" t="s">
        <v>34</v>
      </c>
      <c r="AX150" s="13" t="s">
        <v>73</v>
      </c>
      <c r="AY150" s="203" t="s">
        <v>153</v>
      </c>
    </row>
    <row r="151" spans="1:65" s="13" customFormat="1" ht="11.25">
      <c r="B151" s="192"/>
      <c r="C151" s="193"/>
      <c r="D151" s="194" t="s">
        <v>165</v>
      </c>
      <c r="E151" s="195" t="s">
        <v>19</v>
      </c>
      <c r="F151" s="196" t="s">
        <v>816</v>
      </c>
      <c r="G151" s="193"/>
      <c r="H151" s="197">
        <v>2.5059999999999998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165</v>
      </c>
      <c r="AU151" s="203" t="s">
        <v>83</v>
      </c>
      <c r="AV151" s="13" t="s">
        <v>83</v>
      </c>
      <c r="AW151" s="13" t="s">
        <v>34</v>
      </c>
      <c r="AX151" s="13" t="s">
        <v>73</v>
      </c>
      <c r="AY151" s="203" t="s">
        <v>153</v>
      </c>
    </row>
    <row r="152" spans="1:65" s="13" customFormat="1" ht="11.25">
      <c r="B152" s="192"/>
      <c r="C152" s="193"/>
      <c r="D152" s="194" t="s">
        <v>165</v>
      </c>
      <c r="E152" s="195" t="s">
        <v>19</v>
      </c>
      <c r="F152" s="196" t="s">
        <v>817</v>
      </c>
      <c r="G152" s="193"/>
      <c r="H152" s="197">
        <v>3.6349999999999998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165</v>
      </c>
      <c r="AU152" s="203" t="s">
        <v>83</v>
      </c>
      <c r="AV152" s="13" t="s">
        <v>83</v>
      </c>
      <c r="AW152" s="13" t="s">
        <v>34</v>
      </c>
      <c r="AX152" s="13" t="s">
        <v>73</v>
      </c>
      <c r="AY152" s="203" t="s">
        <v>153</v>
      </c>
    </row>
    <row r="153" spans="1:65" s="14" customFormat="1" ht="11.25">
      <c r="B153" s="204"/>
      <c r="C153" s="205"/>
      <c r="D153" s="194" t="s">
        <v>165</v>
      </c>
      <c r="E153" s="206" t="s">
        <v>19</v>
      </c>
      <c r="F153" s="207" t="s">
        <v>184</v>
      </c>
      <c r="G153" s="205"/>
      <c r="H153" s="208">
        <v>9.2319999999999993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165</v>
      </c>
      <c r="AU153" s="214" t="s">
        <v>83</v>
      </c>
      <c r="AV153" s="14" t="s">
        <v>161</v>
      </c>
      <c r="AW153" s="14" t="s">
        <v>34</v>
      </c>
      <c r="AX153" s="14" t="s">
        <v>81</v>
      </c>
      <c r="AY153" s="214" t="s">
        <v>153</v>
      </c>
    </row>
    <row r="154" spans="1:65" s="2" customFormat="1" ht="24.2" customHeight="1">
      <c r="A154" s="35"/>
      <c r="B154" s="36"/>
      <c r="C154" s="174" t="s">
        <v>233</v>
      </c>
      <c r="D154" s="174" t="s">
        <v>156</v>
      </c>
      <c r="E154" s="175" t="s">
        <v>234</v>
      </c>
      <c r="F154" s="176" t="s">
        <v>235</v>
      </c>
      <c r="G154" s="177" t="s">
        <v>159</v>
      </c>
      <c r="H154" s="178">
        <v>0.27</v>
      </c>
      <c r="I154" s="179"/>
      <c r="J154" s="180">
        <f>ROUND(I154*H154,2)</f>
        <v>0</v>
      </c>
      <c r="K154" s="176" t="s">
        <v>160</v>
      </c>
      <c r="L154" s="40"/>
      <c r="M154" s="181" t="s">
        <v>19</v>
      </c>
      <c r="N154" s="182" t="s">
        <v>44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0.26100000000000001</v>
      </c>
      <c r="T154" s="184">
        <f>S154*H154</f>
        <v>7.0470000000000005E-2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161</v>
      </c>
      <c r="AT154" s="185" t="s">
        <v>156</v>
      </c>
      <c r="AU154" s="185" t="s">
        <v>83</v>
      </c>
      <c r="AY154" s="18" t="s">
        <v>153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161</v>
      </c>
      <c r="BM154" s="185" t="s">
        <v>832</v>
      </c>
    </row>
    <row r="155" spans="1:65" s="2" customFormat="1" ht="11.25">
      <c r="A155" s="35"/>
      <c r="B155" s="36"/>
      <c r="C155" s="37"/>
      <c r="D155" s="187" t="s">
        <v>163</v>
      </c>
      <c r="E155" s="37"/>
      <c r="F155" s="188" t="s">
        <v>237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163</v>
      </c>
      <c r="AU155" s="18" t="s">
        <v>83</v>
      </c>
    </row>
    <row r="156" spans="1:65" s="13" customFormat="1" ht="11.25">
      <c r="B156" s="192"/>
      <c r="C156" s="193"/>
      <c r="D156" s="194" t="s">
        <v>165</v>
      </c>
      <c r="E156" s="195" t="s">
        <v>19</v>
      </c>
      <c r="F156" s="196" t="s">
        <v>833</v>
      </c>
      <c r="G156" s="193"/>
      <c r="H156" s="197">
        <v>0.27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165</v>
      </c>
      <c r="AU156" s="203" t="s">
        <v>83</v>
      </c>
      <c r="AV156" s="13" t="s">
        <v>83</v>
      </c>
      <c r="AW156" s="13" t="s">
        <v>34</v>
      </c>
      <c r="AX156" s="13" t="s">
        <v>81</v>
      </c>
      <c r="AY156" s="203" t="s">
        <v>153</v>
      </c>
    </row>
    <row r="157" spans="1:65" s="2" customFormat="1" ht="37.9" customHeight="1">
      <c r="A157" s="35"/>
      <c r="B157" s="36"/>
      <c r="C157" s="174" t="s">
        <v>239</v>
      </c>
      <c r="D157" s="174" t="s">
        <v>156</v>
      </c>
      <c r="E157" s="175" t="s">
        <v>240</v>
      </c>
      <c r="F157" s="176" t="s">
        <v>241</v>
      </c>
      <c r="G157" s="177" t="s">
        <v>242</v>
      </c>
      <c r="H157" s="178">
        <v>1</v>
      </c>
      <c r="I157" s="179"/>
      <c r="J157" s="180">
        <f>ROUND(I157*H157,2)</f>
        <v>0</v>
      </c>
      <c r="K157" s="176" t="s">
        <v>206</v>
      </c>
      <c r="L157" s="40"/>
      <c r="M157" s="181" t="s">
        <v>19</v>
      </c>
      <c r="N157" s="182" t="s">
        <v>44</v>
      </c>
      <c r="O157" s="65"/>
      <c r="P157" s="183">
        <f>O157*H157</f>
        <v>0</v>
      </c>
      <c r="Q157" s="183">
        <v>1.0000000000000001E-5</v>
      </c>
      <c r="R157" s="183">
        <f>Q157*H157</f>
        <v>1.0000000000000001E-5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161</v>
      </c>
      <c r="AT157" s="185" t="s">
        <v>156</v>
      </c>
      <c r="AU157" s="185" t="s">
        <v>83</v>
      </c>
      <c r="AY157" s="18" t="s">
        <v>153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81</v>
      </c>
      <c r="BK157" s="186">
        <f>ROUND(I157*H157,2)</f>
        <v>0</v>
      </c>
      <c r="BL157" s="18" t="s">
        <v>161</v>
      </c>
      <c r="BM157" s="185" t="s">
        <v>834</v>
      </c>
    </row>
    <row r="158" spans="1:65" s="12" customFormat="1" ht="22.9" customHeight="1">
      <c r="B158" s="158"/>
      <c r="C158" s="159"/>
      <c r="D158" s="160" t="s">
        <v>72</v>
      </c>
      <c r="E158" s="172" t="s">
        <v>244</v>
      </c>
      <c r="F158" s="172" t="s">
        <v>245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SUM(P159:P170)</f>
        <v>0</v>
      </c>
      <c r="Q158" s="166"/>
      <c r="R158" s="167">
        <f>SUM(R159:R170)</f>
        <v>0</v>
      </c>
      <c r="S158" s="166"/>
      <c r="T158" s="168">
        <f>SUM(T159:T170)</f>
        <v>0</v>
      </c>
      <c r="AR158" s="169" t="s">
        <v>81</v>
      </c>
      <c r="AT158" s="170" t="s">
        <v>72</v>
      </c>
      <c r="AU158" s="170" t="s">
        <v>81</v>
      </c>
      <c r="AY158" s="169" t="s">
        <v>153</v>
      </c>
      <c r="BK158" s="171">
        <f>SUM(BK159:BK170)</f>
        <v>0</v>
      </c>
    </row>
    <row r="159" spans="1:65" s="2" customFormat="1" ht="37.9" customHeight="1">
      <c r="A159" s="35"/>
      <c r="B159" s="36"/>
      <c r="C159" s="174" t="s">
        <v>246</v>
      </c>
      <c r="D159" s="174" t="s">
        <v>156</v>
      </c>
      <c r="E159" s="175" t="s">
        <v>791</v>
      </c>
      <c r="F159" s="176" t="s">
        <v>792</v>
      </c>
      <c r="G159" s="177" t="s">
        <v>249</v>
      </c>
      <c r="H159" s="178">
        <v>2.41</v>
      </c>
      <c r="I159" s="179"/>
      <c r="J159" s="180">
        <f>ROUND(I159*H159,2)</f>
        <v>0</v>
      </c>
      <c r="K159" s="176" t="s">
        <v>160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161</v>
      </c>
      <c r="AT159" s="185" t="s">
        <v>156</v>
      </c>
      <c r="AU159" s="185" t="s">
        <v>83</v>
      </c>
      <c r="AY159" s="18" t="s">
        <v>153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161</v>
      </c>
      <c r="BM159" s="185" t="s">
        <v>1022</v>
      </c>
    </row>
    <row r="160" spans="1:65" s="2" customFormat="1" ht="11.25">
      <c r="A160" s="35"/>
      <c r="B160" s="36"/>
      <c r="C160" s="37"/>
      <c r="D160" s="187" t="s">
        <v>163</v>
      </c>
      <c r="E160" s="37"/>
      <c r="F160" s="188" t="s">
        <v>794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83</v>
      </c>
    </row>
    <row r="161" spans="1:65" s="2" customFormat="1" ht="33" customHeight="1">
      <c r="A161" s="35"/>
      <c r="B161" s="36"/>
      <c r="C161" s="174" t="s">
        <v>212</v>
      </c>
      <c r="D161" s="174" t="s">
        <v>156</v>
      </c>
      <c r="E161" s="175" t="s">
        <v>252</v>
      </c>
      <c r="F161" s="176" t="s">
        <v>253</v>
      </c>
      <c r="G161" s="177" t="s">
        <v>249</v>
      </c>
      <c r="H161" s="178">
        <v>2.41</v>
      </c>
      <c r="I161" s="179"/>
      <c r="J161" s="180">
        <f>ROUND(I161*H161,2)</f>
        <v>0</v>
      </c>
      <c r="K161" s="176" t="s">
        <v>160</v>
      </c>
      <c r="L161" s="40"/>
      <c r="M161" s="181" t="s">
        <v>19</v>
      </c>
      <c r="N161" s="182" t="s">
        <v>44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161</v>
      </c>
      <c r="AT161" s="185" t="s">
        <v>156</v>
      </c>
      <c r="AU161" s="185" t="s">
        <v>83</v>
      </c>
      <c r="AY161" s="18" t="s">
        <v>153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81</v>
      </c>
      <c r="BK161" s="186">
        <f>ROUND(I161*H161,2)</f>
        <v>0</v>
      </c>
      <c r="BL161" s="18" t="s">
        <v>161</v>
      </c>
      <c r="BM161" s="185" t="s">
        <v>836</v>
      </c>
    </row>
    <row r="162" spans="1:65" s="2" customFormat="1" ht="11.25">
      <c r="A162" s="35"/>
      <c r="B162" s="36"/>
      <c r="C162" s="37"/>
      <c r="D162" s="187" t="s">
        <v>163</v>
      </c>
      <c r="E162" s="37"/>
      <c r="F162" s="188" t="s">
        <v>255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83</v>
      </c>
    </row>
    <row r="163" spans="1:65" s="2" customFormat="1" ht="44.25" customHeight="1">
      <c r="A163" s="35"/>
      <c r="B163" s="36"/>
      <c r="C163" s="174" t="s">
        <v>256</v>
      </c>
      <c r="D163" s="174" t="s">
        <v>156</v>
      </c>
      <c r="E163" s="175" t="s">
        <v>257</v>
      </c>
      <c r="F163" s="176" t="s">
        <v>258</v>
      </c>
      <c r="G163" s="177" t="s">
        <v>249</v>
      </c>
      <c r="H163" s="178">
        <v>45.79</v>
      </c>
      <c r="I163" s="179"/>
      <c r="J163" s="180">
        <f>ROUND(I163*H163,2)</f>
        <v>0</v>
      </c>
      <c r="K163" s="176" t="s">
        <v>160</v>
      </c>
      <c r="L163" s="40"/>
      <c r="M163" s="181" t="s">
        <v>19</v>
      </c>
      <c r="N163" s="182" t="s">
        <v>44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161</v>
      </c>
      <c r="AT163" s="185" t="s">
        <v>156</v>
      </c>
      <c r="AU163" s="185" t="s">
        <v>83</v>
      </c>
      <c r="AY163" s="18" t="s">
        <v>153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81</v>
      </c>
      <c r="BK163" s="186">
        <f>ROUND(I163*H163,2)</f>
        <v>0</v>
      </c>
      <c r="BL163" s="18" t="s">
        <v>161</v>
      </c>
      <c r="BM163" s="185" t="s">
        <v>837</v>
      </c>
    </row>
    <row r="164" spans="1:65" s="2" customFormat="1" ht="11.25">
      <c r="A164" s="35"/>
      <c r="B164" s="36"/>
      <c r="C164" s="37"/>
      <c r="D164" s="187" t="s">
        <v>163</v>
      </c>
      <c r="E164" s="37"/>
      <c r="F164" s="188" t="s">
        <v>260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83</v>
      </c>
    </row>
    <row r="165" spans="1:65" s="13" customFormat="1" ht="11.25">
      <c r="B165" s="192"/>
      <c r="C165" s="193"/>
      <c r="D165" s="194" t="s">
        <v>165</v>
      </c>
      <c r="E165" s="195" t="s">
        <v>19</v>
      </c>
      <c r="F165" s="196" t="s">
        <v>838</v>
      </c>
      <c r="G165" s="193"/>
      <c r="H165" s="197">
        <v>45.79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165</v>
      </c>
      <c r="AU165" s="203" t="s">
        <v>83</v>
      </c>
      <c r="AV165" s="13" t="s">
        <v>83</v>
      </c>
      <c r="AW165" s="13" t="s">
        <v>34</v>
      </c>
      <c r="AX165" s="13" t="s">
        <v>81</v>
      </c>
      <c r="AY165" s="203" t="s">
        <v>153</v>
      </c>
    </row>
    <row r="166" spans="1:65" s="2" customFormat="1" ht="44.25" customHeight="1">
      <c r="A166" s="35"/>
      <c r="B166" s="36"/>
      <c r="C166" s="174" t="s">
        <v>262</v>
      </c>
      <c r="D166" s="174" t="s">
        <v>156</v>
      </c>
      <c r="E166" s="175" t="s">
        <v>263</v>
      </c>
      <c r="F166" s="176" t="s">
        <v>264</v>
      </c>
      <c r="G166" s="177" t="s">
        <v>249</v>
      </c>
      <c r="H166" s="178">
        <v>1.4359999999999999</v>
      </c>
      <c r="I166" s="179"/>
      <c r="J166" s="180">
        <f>ROUND(I166*H166,2)</f>
        <v>0</v>
      </c>
      <c r="K166" s="176" t="s">
        <v>160</v>
      </c>
      <c r="L166" s="40"/>
      <c r="M166" s="181" t="s">
        <v>19</v>
      </c>
      <c r="N166" s="182" t="s">
        <v>44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161</v>
      </c>
      <c r="AT166" s="185" t="s">
        <v>156</v>
      </c>
      <c r="AU166" s="185" t="s">
        <v>83</v>
      </c>
      <c r="AY166" s="18" t="s">
        <v>153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81</v>
      </c>
      <c r="BK166" s="186">
        <f>ROUND(I166*H166,2)</f>
        <v>0</v>
      </c>
      <c r="BL166" s="18" t="s">
        <v>161</v>
      </c>
      <c r="BM166" s="185" t="s">
        <v>839</v>
      </c>
    </row>
    <row r="167" spans="1:65" s="2" customFormat="1" ht="11.25">
      <c r="A167" s="35"/>
      <c r="B167" s="36"/>
      <c r="C167" s="37"/>
      <c r="D167" s="187" t="s">
        <v>163</v>
      </c>
      <c r="E167" s="37"/>
      <c r="F167" s="188" t="s">
        <v>266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83</v>
      </c>
    </row>
    <row r="168" spans="1:65" s="13" customFormat="1" ht="11.25">
      <c r="B168" s="192"/>
      <c r="C168" s="193"/>
      <c r="D168" s="194" t="s">
        <v>165</v>
      </c>
      <c r="E168" s="195" t="s">
        <v>19</v>
      </c>
      <c r="F168" s="196" t="s">
        <v>840</v>
      </c>
      <c r="G168" s="193"/>
      <c r="H168" s="197">
        <v>1.4359999999999999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165</v>
      </c>
      <c r="AU168" s="203" t="s">
        <v>83</v>
      </c>
      <c r="AV168" s="13" t="s">
        <v>83</v>
      </c>
      <c r="AW168" s="13" t="s">
        <v>34</v>
      </c>
      <c r="AX168" s="13" t="s">
        <v>81</v>
      </c>
      <c r="AY168" s="203" t="s">
        <v>153</v>
      </c>
    </row>
    <row r="169" spans="1:65" s="2" customFormat="1" ht="44.25" customHeight="1">
      <c r="A169" s="35"/>
      <c r="B169" s="36"/>
      <c r="C169" s="174" t="s">
        <v>268</v>
      </c>
      <c r="D169" s="174" t="s">
        <v>156</v>
      </c>
      <c r="E169" s="175" t="s">
        <v>269</v>
      </c>
      <c r="F169" s="176" t="s">
        <v>270</v>
      </c>
      <c r="G169" s="177" t="s">
        <v>249</v>
      </c>
      <c r="H169" s="178">
        <v>0.97399999999999998</v>
      </c>
      <c r="I169" s="179"/>
      <c r="J169" s="180">
        <f>ROUND(I169*H169,2)</f>
        <v>0</v>
      </c>
      <c r="K169" s="176" t="s">
        <v>160</v>
      </c>
      <c r="L169" s="40"/>
      <c r="M169" s="181" t="s">
        <v>19</v>
      </c>
      <c r="N169" s="182" t="s">
        <v>44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161</v>
      </c>
      <c r="AT169" s="185" t="s">
        <v>156</v>
      </c>
      <c r="AU169" s="185" t="s">
        <v>83</v>
      </c>
      <c r="AY169" s="18" t="s">
        <v>153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81</v>
      </c>
      <c r="BK169" s="186">
        <f>ROUND(I169*H169,2)</f>
        <v>0</v>
      </c>
      <c r="BL169" s="18" t="s">
        <v>161</v>
      </c>
      <c r="BM169" s="185" t="s">
        <v>841</v>
      </c>
    </row>
    <row r="170" spans="1:65" s="2" customFormat="1" ht="11.25">
      <c r="A170" s="35"/>
      <c r="B170" s="36"/>
      <c r="C170" s="37"/>
      <c r="D170" s="187" t="s">
        <v>163</v>
      </c>
      <c r="E170" s="37"/>
      <c r="F170" s="188" t="s">
        <v>272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83</v>
      </c>
    </row>
    <row r="171" spans="1:65" s="12" customFormat="1" ht="25.9" customHeight="1">
      <c r="B171" s="158"/>
      <c r="C171" s="159"/>
      <c r="D171" s="160" t="s">
        <v>72</v>
      </c>
      <c r="E171" s="161" t="s">
        <v>273</v>
      </c>
      <c r="F171" s="161" t="s">
        <v>274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P172+P195+P205+P219+P254+P284+P294+P300+P318+P326+P340+P347+P368+P378</f>
        <v>0</v>
      </c>
      <c r="Q171" s="166"/>
      <c r="R171" s="167">
        <f>R172+R195+R205+R219+R254+R284+R294+R300+R318+R326+R340+R347+R368+R378</f>
        <v>1.0240755185999999</v>
      </c>
      <c r="S171" s="166"/>
      <c r="T171" s="168">
        <f>T172+T195+T205+T219+T254+T284+T294+T300+T318+T326+T340+T347+T368+T378</f>
        <v>0.14257800000000001</v>
      </c>
      <c r="AR171" s="169" t="s">
        <v>83</v>
      </c>
      <c r="AT171" s="170" t="s">
        <v>72</v>
      </c>
      <c r="AU171" s="170" t="s">
        <v>73</v>
      </c>
      <c r="AY171" s="169" t="s">
        <v>153</v>
      </c>
      <c r="BK171" s="171">
        <f>BK172+BK195+BK205+BK219+BK254+BK284+BK294+BK300+BK318+BK326+BK340+BK347+BK368+BK378</f>
        <v>0</v>
      </c>
    </row>
    <row r="172" spans="1:65" s="12" customFormat="1" ht="22.9" customHeight="1">
      <c r="B172" s="158"/>
      <c r="C172" s="159"/>
      <c r="D172" s="160" t="s">
        <v>72</v>
      </c>
      <c r="E172" s="172" t="s">
        <v>275</v>
      </c>
      <c r="F172" s="172" t="s">
        <v>276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SUM(P173:P194)</f>
        <v>0</v>
      </c>
      <c r="Q172" s="166"/>
      <c r="R172" s="167">
        <f>SUM(R173:R194)</f>
        <v>6.6559999999999996E-3</v>
      </c>
      <c r="S172" s="166"/>
      <c r="T172" s="168">
        <f>SUM(T173:T194)</f>
        <v>1.3507999999999999E-2</v>
      </c>
      <c r="AR172" s="169" t="s">
        <v>83</v>
      </c>
      <c r="AT172" s="170" t="s">
        <v>72</v>
      </c>
      <c r="AU172" s="170" t="s">
        <v>81</v>
      </c>
      <c r="AY172" s="169" t="s">
        <v>153</v>
      </c>
      <c r="BK172" s="171">
        <f>SUM(BK173:BK194)</f>
        <v>0</v>
      </c>
    </row>
    <row r="173" spans="1:65" s="2" customFormat="1" ht="24.2" customHeight="1">
      <c r="A173" s="35"/>
      <c r="B173" s="36"/>
      <c r="C173" s="174" t="s">
        <v>277</v>
      </c>
      <c r="D173" s="174" t="s">
        <v>156</v>
      </c>
      <c r="E173" s="175" t="s">
        <v>278</v>
      </c>
      <c r="F173" s="176" t="s">
        <v>279</v>
      </c>
      <c r="G173" s="177" t="s">
        <v>159</v>
      </c>
      <c r="H173" s="178">
        <v>3.3769999999999998</v>
      </c>
      <c r="I173" s="179"/>
      <c r="J173" s="180">
        <f>ROUND(I173*H173,2)</f>
        <v>0</v>
      </c>
      <c r="K173" s="176" t="s">
        <v>160</v>
      </c>
      <c r="L173" s="40"/>
      <c r="M173" s="181" t="s">
        <v>19</v>
      </c>
      <c r="N173" s="182" t="s">
        <v>44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1.3507999999999999E-2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212</v>
      </c>
      <c r="AT173" s="185" t="s">
        <v>156</v>
      </c>
      <c r="AU173" s="185" t="s">
        <v>83</v>
      </c>
      <c r="AY173" s="18" t="s">
        <v>153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81</v>
      </c>
      <c r="BK173" s="186">
        <f>ROUND(I173*H173,2)</f>
        <v>0</v>
      </c>
      <c r="BL173" s="18" t="s">
        <v>212</v>
      </c>
      <c r="BM173" s="185" t="s">
        <v>842</v>
      </c>
    </row>
    <row r="174" spans="1:65" s="2" customFormat="1" ht="11.25">
      <c r="A174" s="35"/>
      <c r="B174" s="36"/>
      <c r="C174" s="37"/>
      <c r="D174" s="187" t="s">
        <v>163</v>
      </c>
      <c r="E174" s="37"/>
      <c r="F174" s="188" t="s">
        <v>281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83</v>
      </c>
    </row>
    <row r="175" spans="1:65" s="13" customFormat="1" ht="11.25">
      <c r="B175" s="192"/>
      <c r="C175" s="193"/>
      <c r="D175" s="194" t="s">
        <v>165</v>
      </c>
      <c r="E175" s="195" t="s">
        <v>19</v>
      </c>
      <c r="F175" s="196" t="s">
        <v>810</v>
      </c>
      <c r="G175" s="193"/>
      <c r="H175" s="197">
        <v>1.1639999999999999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165</v>
      </c>
      <c r="AU175" s="203" t="s">
        <v>83</v>
      </c>
      <c r="AV175" s="13" t="s">
        <v>83</v>
      </c>
      <c r="AW175" s="13" t="s">
        <v>34</v>
      </c>
      <c r="AX175" s="13" t="s">
        <v>73</v>
      </c>
      <c r="AY175" s="203" t="s">
        <v>153</v>
      </c>
    </row>
    <row r="176" spans="1:65" s="13" customFormat="1" ht="11.25">
      <c r="B176" s="192"/>
      <c r="C176" s="193"/>
      <c r="D176" s="194" t="s">
        <v>165</v>
      </c>
      <c r="E176" s="195" t="s">
        <v>19</v>
      </c>
      <c r="F176" s="196" t="s">
        <v>811</v>
      </c>
      <c r="G176" s="193"/>
      <c r="H176" s="197">
        <v>1.278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165</v>
      </c>
      <c r="AU176" s="203" t="s">
        <v>83</v>
      </c>
      <c r="AV176" s="13" t="s">
        <v>83</v>
      </c>
      <c r="AW176" s="13" t="s">
        <v>34</v>
      </c>
      <c r="AX176" s="13" t="s">
        <v>73</v>
      </c>
      <c r="AY176" s="203" t="s">
        <v>153</v>
      </c>
    </row>
    <row r="177" spans="1:65" s="13" customFormat="1" ht="11.25">
      <c r="B177" s="192"/>
      <c r="C177" s="193"/>
      <c r="D177" s="194" t="s">
        <v>165</v>
      </c>
      <c r="E177" s="195" t="s">
        <v>19</v>
      </c>
      <c r="F177" s="196" t="s">
        <v>812</v>
      </c>
      <c r="G177" s="193"/>
      <c r="H177" s="197">
        <v>0.93500000000000005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165</v>
      </c>
      <c r="AU177" s="203" t="s">
        <v>83</v>
      </c>
      <c r="AV177" s="13" t="s">
        <v>83</v>
      </c>
      <c r="AW177" s="13" t="s">
        <v>34</v>
      </c>
      <c r="AX177" s="13" t="s">
        <v>73</v>
      </c>
      <c r="AY177" s="203" t="s">
        <v>153</v>
      </c>
    </row>
    <row r="178" spans="1:65" s="14" customFormat="1" ht="11.25">
      <c r="B178" s="204"/>
      <c r="C178" s="205"/>
      <c r="D178" s="194" t="s">
        <v>165</v>
      </c>
      <c r="E178" s="206" t="s">
        <v>19</v>
      </c>
      <c r="F178" s="207" t="s">
        <v>184</v>
      </c>
      <c r="G178" s="205"/>
      <c r="H178" s="208">
        <v>3.3769999999999998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165</v>
      </c>
      <c r="AU178" s="214" t="s">
        <v>83</v>
      </c>
      <c r="AV178" s="14" t="s">
        <v>161</v>
      </c>
      <c r="AW178" s="14" t="s">
        <v>34</v>
      </c>
      <c r="AX178" s="14" t="s">
        <v>81</v>
      </c>
      <c r="AY178" s="214" t="s">
        <v>153</v>
      </c>
    </row>
    <row r="179" spans="1:65" s="2" customFormat="1" ht="33" customHeight="1">
      <c r="A179" s="35"/>
      <c r="B179" s="36"/>
      <c r="C179" s="174" t="s">
        <v>7</v>
      </c>
      <c r="D179" s="174" t="s">
        <v>156</v>
      </c>
      <c r="E179" s="175" t="s">
        <v>285</v>
      </c>
      <c r="F179" s="176" t="s">
        <v>286</v>
      </c>
      <c r="G179" s="177" t="s">
        <v>159</v>
      </c>
      <c r="H179" s="178">
        <v>3.3769999999999998</v>
      </c>
      <c r="I179" s="179"/>
      <c r="J179" s="180">
        <f>ROUND(I179*H179,2)</f>
        <v>0</v>
      </c>
      <c r="K179" s="176" t="s">
        <v>160</v>
      </c>
      <c r="L179" s="40"/>
      <c r="M179" s="181" t="s">
        <v>19</v>
      </c>
      <c r="N179" s="182" t="s">
        <v>44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212</v>
      </c>
      <c r="AT179" s="185" t="s">
        <v>156</v>
      </c>
      <c r="AU179" s="185" t="s">
        <v>83</v>
      </c>
      <c r="AY179" s="18" t="s">
        <v>153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81</v>
      </c>
      <c r="BK179" s="186">
        <f>ROUND(I179*H179,2)</f>
        <v>0</v>
      </c>
      <c r="BL179" s="18" t="s">
        <v>212</v>
      </c>
      <c r="BM179" s="185" t="s">
        <v>843</v>
      </c>
    </row>
    <row r="180" spans="1:65" s="2" customFormat="1" ht="11.25">
      <c r="A180" s="35"/>
      <c r="B180" s="36"/>
      <c r="C180" s="37"/>
      <c r="D180" s="187" t="s">
        <v>163</v>
      </c>
      <c r="E180" s="37"/>
      <c r="F180" s="188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83</v>
      </c>
    </row>
    <row r="181" spans="1:65" s="13" customFormat="1" ht="11.25">
      <c r="B181" s="192"/>
      <c r="C181" s="193"/>
      <c r="D181" s="194" t="s">
        <v>165</v>
      </c>
      <c r="E181" s="195" t="s">
        <v>19</v>
      </c>
      <c r="F181" s="196" t="s">
        <v>810</v>
      </c>
      <c r="G181" s="193"/>
      <c r="H181" s="197">
        <v>1.1639999999999999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165</v>
      </c>
      <c r="AU181" s="203" t="s">
        <v>83</v>
      </c>
      <c r="AV181" s="13" t="s">
        <v>83</v>
      </c>
      <c r="AW181" s="13" t="s">
        <v>34</v>
      </c>
      <c r="AX181" s="13" t="s">
        <v>73</v>
      </c>
      <c r="AY181" s="203" t="s">
        <v>153</v>
      </c>
    </row>
    <row r="182" spans="1:65" s="13" customFormat="1" ht="11.25">
      <c r="B182" s="192"/>
      <c r="C182" s="193"/>
      <c r="D182" s="194" t="s">
        <v>165</v>
      </c>
      <c r="E182" s="195" t="s">
        <v>19</v>
      </c>
      <c r="F182" s="196" t="s">
        <v>811</v>
      </c>
      <c r="G182" s="193"/>
      <c r="H182" s="197">
        <v>1.278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165</v>
      </c>
      <c r="AU182" s="203" t="s">
        <v>83</v>
      </c>
      <c r="AV182" s="13" t="s">
        <v>83</v>
      </c>
      <c r="AW182" s="13" t="s">
        <v>34</v>
      </c>
      <c r="AX182" s="13" t="s">
        <v>73</v>
      </c>
      <c r="AY182" s="203" t="s">
        <v>153</v>
      </c>
    </row>
    <row r="183" spans="1:65" s="13" customFormat="1" ht="11.25">
      <c r="B183" s="192"/>
      <c r="C183" s="193"/>
      <c r="D183" s="194" t="s">
        <v>165</v>
      </c>
      <c r="E183" s="195" t="s">
        <v>19</v>
      </c>
      <c r="F183" s="196" t="s">
        <v>812</v>
      </c>
      <c r="G183" s="193"/>
      <c r="H183" s="197">
        <v>0.93500000000000005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165</v>
      </c>
      <c r="AU183" s="203" t="s">
        <v>83</v>
      </c>
      <c r="AV183" s="13" t="s">
        <v>83</v>
      </c>
      <c r="AW183" s="13" t="s">
        <v>34</v>
      </c>
      <c r="AX183" s="13" t="s">
        <v>73</v>
      </c>
      <c r="AY183" s="203" t="s">
        <v>153</v>
      </c>
    </row>
    <row r="184" spans="1:65" s="14" customFormat="1" ht="11.25">
      <c r="B184" s="204"/>
      <c r="C184" s="205"/>
      <c r="D184" s="194" t="s">
        <v>165</v>
      </c>
      <c r="E184" s="206" t="s">
        <v>19</v>
      </c>
      <c r="F184" s="207" t="s">
        <v>184</v>
      </c>
      <c r="G184" s="205"/>
      <c r="H184" s="208">
        <v>3.3770000000000002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165</v>
      </c>
      <c r="AU184" s="214" t="s">
        <v>83</v>
      </c>
      <c r="AV184" s="14" t="s">
        <v>161</v>
      </c>
      <c r="AW184" s="14" t="s">
        <v>34</v>
      </c>
      <c r="AX184" s="14" t="s">
        <v>81</v>
      </c>
      <c r="AY184" s="214" t="s">
        <v>153</v>
      </c>
    </row>
    <row r="185" spans="1:65" s="2" customFormat="1" ht="33" customHeight="1">
      <c r="A185" s="35"/>
      <c r="B185" s="36"/>
      <c r="C185" s="174" t="s">
        <v>289</v>
      </c>
      <c r="D185" s="174" t="s">
        <v>156</v>
      </c>
      <c r="E185" s="175" t="s">
        <v>290</v>
      </c>
      <c r="F185" s="176" t="s">
        <v>291</v>
      </c>
      <c r="G185" s="177" t="s">
        <v>159</v>
      </c>
      <c r="H185" s="178">
        <v>7.7160000000000002</v>
      </c>
      <c r="I185" s="179"/>
      <c r="J185" s="180">
        <f>ROUND(I185*H185,2)</f>
        <v>0</v>
      </c>
      <c r="K185" s="176" t="s">
        <v>160</v>
      </c>
      <c r="L185" s="40"/>
      <c r="M185" s="181" t="s">
        <v>19</v>
      </c>
      <c r="N185" s="182" t="s">
        <v>44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212</v>
      </c>
      <c r="AT185" s="185" t="s">
        <v>156</v>
      </c>
      <c r="AU185" s="185" t="s">
        <v>83</v>
      </c>
      <c r="AY185" s="18" t="s">
        <v>153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81</v>
      </c>
      <c r="BK185" s="186">
        <f>ROUND(I185*H185,2)</f>
        <v>0</v>
      </c>
      <c r="BL185" s="18" t="s">
        <v>212</v>
      </c>
      <c r="BM185" s="185" t="s">
        <v>844</v>
      </c>
    </row>
    <row r="186" spans="1:65" s="2" customFormat="1" ht="11.25">
      <c r="A186" s="35"/>
      <c r="B186" s="36"/>
      <c r="C186" s="37"/>
      <c r="D186" s="187" t="s">
        <v>163</v>
      </c>
      <c r="E186" s="37"/>
      <c r="F186" s="188" t="s">
        <v>293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83</v>
      </c>
    </row>
    <row r="187" spans="1:65" s="13" customFormat="1" ht="11.25">
      <c r="B187" s="192"/>
      <c r="C187" s="193"/>
      <c r="D187" s="194" t="s">
        <v>165</v>
      </c>
      <c r="E187" s="195" t="s">
        <v>19</v>
      </c>
      <c r="F187" s="196" t="s">
        <v>845</v>
      </c>
      <c r="G187" s="193"/>
      <c r="H187" s="197">
        <v>0.91800000000000004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165</v>
      </c>
      <c r="AU187" s="203" t="s">
        <v>83</v>
      </c>
      <c r="AV187" s="13" t="s">
        <v>83</v>
      </c>
      <c r="AW187" s="13" t="s">
        <v>34</v>
      </c>
      <c r="AX187" s="13" t="s">
        <v>73</v>
      </c>
      <c r="AY187" s="203" t="s">
        <v>153</v>
      </c>
    </row>
    <row r="188" spans="1:65" s="13" customFormat="1" ht="11.25">
      <c r="B188" s="192"/>
      <c r="C188" s="193"/>
      <c r="D188" s="194" t="s">
        <v>165</v>
      </c>
      <c r="E188" s="195" t="s">
        <v>19</v>
      </c>
      <c r="F188" s="196" t="s">
        <v>846</v>
      </c>
      <c r="G188" s="193"/>
      <c r="H188" s="197">
        <v>5.8019999999999996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165</v>
      </c>
      <c r="AU188" s="203" t="s">
        <v>83</v>
      </c>
      <c r="AV188" s="13" t="s">
        <v>83</v>
      </c>
      <c r="AW188" s="13" t="s">
        <v>34</v>
      </c>
      <c r="AX188" s="13" t="s">
        <v>73</v>
      </c>
      <c r="AY188" s="203" t="s">
        <v>153</v>
      </c>
    </row>
    <row r="189" spans="1:65" s="13" customFormat="1" ht="11.25">
      <c r="B189" s="192"/>
      <c r="C189" s="193"/>
      <c r="D189" s="194" t="s">
        <v>165</v>
      </c>
      <c r="E189" s="195" t="s">
        <v>19</v>
      </c>
      <c r="F189" s="196" t="s">
        <v>847</v>
      </c>
      <c r="G189" s="193"/>
      <c r="H189" s="197">
        <v>0.996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165</v>
      </c>
      <c r="AU189" s="203" t="s">
        <v>83</v>
      </c>
      <c r="AV189" s="13" t="s">
        <v>83</v>
      </c>
      <c r="AW189" s="13" t="s">
        <v>34</v>
      </c>
      <c r="AX189" s="13" t="s">
        <v>73</v>
      </c>
      <c r="AY189" s="203" t="s">
        <v>153</v>
      </c>
    </row>
    <row r="190" spans="1:65" s="14" customFormat="1" ht="11.25">
      <c r="B190" s="204"/>
      <c r="C190" s="205"/>
      <c r="D190" s="194" t="s">
        <v>165</v>
      </c>
      <c r="E190" s="206" t="s">
        <v>19</v>
      </c>
      <c r="F190" s="207" t="s">
        <v>184</v>
      </c>
      <c r="G190" s="205"/>
      <c r="H190" s="208">
        <v>7.7159999999999993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165</v>
      </c>
      <c r="AU190" s="214" t="s">
        <v>83</v>
      </c>
      <c r="AV190" s="14" t="s">
        <v>161</v>
      </c>
      <c r="AW190" s="14" t="s">
        <v>34</v>
      </c>
      <c r="AX190" s="14" t="s">
        <v>81</v>
      </c>
      <c r="AY190" s="214" t="s">
        <v>153</v>
      </c>
    </row>
    <row r="191" spans="1:65" s="2" customFormat="1" ht="24.2" customHeight="1">
      <c r="A191" s="35"/>
      <c r="B191" s="36"/>
      <c r="C191" s="215" t="s">
        <v>297</v>
      </c>
      <c r="D191" s="215" t="s">
        <v>298</v>
      </c>
      <c r="E191" s="216" t="s">
        <v>299</v>
      </c>
      <c r="F191" s="217" t="s">
        <v>300</v>
      </c>
      <c r="G191" s="218" t="s">
        <v>301</v>
      </c>
      <c r="H191" s="219">
        <v>6.6559999999999997</v>
      </c>
      <c r="I191" s="220"/>
      <c r="J191" s="221">
        <f>ROUND(I191*H191,2)</f>
        <v>0</v>
      </c>
      <c r="K191" s="217" t="s">
        <v>160</v>
      </c>
      <c r="L191" s="222"/>
      <c r="M191" s="223" t="s">
        <v>19</v>
      </c>
      <c r="N191" s="224" t="s">
        <v>44</v>
      </c>
      <c r="O191" s="65"/>
      <c r="P191" s="183">
        <f>O191*H191</f>
        <v>0</v>
      </c>
      <c r="Q191" s="183">
        <v>1E-3</v>
      </c>
      <c r="R191" s="183">
        <f>Q191*H191</f>
        <v>6.6559999999999996E-3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302</v>
      </c>
      <c r="AT191" s="185" t="s">
        <v>298</v>
      </c>
      <c r="AU191" s="185" t="s">
        <v>83</v>
      </c>
      <c r="AY191" s="18" t="s">
        <v>153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212</v>
      </c>
      <c r="BM191" s="185" t="s">
        <v>848</v>
      </c>
    </row>
    <row r="192" spans="1:65" s="13" customFormat="1" ht="11.25">
      <c r="B192" s="192"/>
      <c r="C192" s="193"/>
      <c r="D192" s="194" t="s">
        <v>165</v>
      </c>
      <c r="E192" s="195" t="s">
        <v>19</v>
      </c>
      <c r="F192" s="196" t="s">
        <v>849</v>
      </c>
      <c r="G192" s="193"/>
      <c r="H192" s="197">
        <v>6.6559999999999997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165</v>
      </c>
      <c r="AU192" s="203" t="s">
        <v>83</v>
      </c>
      <c r="AV192" s="13" t="s">
        <v>83</v>
      </c>
      <c r="AW192" s="13" t="s">
        <v>34</v>
      </c>
      <c r="AX192" s="13" t="s">
        <v>81</v>
      </c>
      <c r="AY192" s="203" t="s">
        <v>153</v>
      </c>
    </row>
    <row r="193" spans="1:65" s="2" customFormat="1" ht="49.15" customHeight="1">
      <c r="A193" s="35"/>
      <c r="B193" s="36"/>
      <c r="C193" s="174" t="s">
        <v>305</v>
      </c>
      <c r="D193" s="174" t="s">
        <v>156</v>
      </c>
      <c r="E193" s="175" t="s">
        <v>746</v>
      </c>
      <c r="F193" s="176" t="s">
        <v>747</v>
      </c>
      <c r="G193" s="177" t="s">
        <v>249</v>
      </c>
      <c r="H193" s="178">
        <v>7.0000000000000001E-3</v>
      </c>
      <c r="I193" s="179"/>
      <c r="J193" s="180">
        <f>ROUND(I193*H193,2)</f>
        <v>0</v>
      </c>
      <c r="K193" s="176" t="s">
        <v>160</v>
      </c>
      <c r="L193" s="40"/>
      <c r="M193" s="181" t="s">
        <v>19</v>
      </c>
      <c r="N193" s="182" t="s">
        <v>44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212</v>
      </c>
      <c r="AT193" s="185" t="s">
        <v>156</v>
      </c>
      <c r="AU193" s="185" t="s">
        <v>83</v>
      </c>
      <c r="AY193" s="18" t="s">
        <v>153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81</v>
      </c>
      <c r="BK193" s="186">
        <f>ROUND(I193*H193,2)</f>
        <v>0</v>
      </c>
      <c r="BL193" s="18" t="s">
        <v>212</v>
      </c>
      <c r="BM193" s="185" t="s">
        <v>1023</v>
      </c>
    </row>
    <row r="194" spans="1:65" s="2" customFormat="1" ht="11.25">
      <c r="A194" s="35"/>
      <c r="B194" s="36"/>
      <c r="C194" s="37"/>
      <c r="D194" s="187" t="s">
        <v>163</v>
      </c>
      <c r="E194" s="37"/>
      <c r="F194" s="188" t="s">
        <v>749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83</v>
      </c>
    </row>
    <row r="195" spans="1:65" s="12" customFormat="1" ht="22.9" customHeight="1">
      <c r="B195" s="158"/>
      <c r="C195" s="159"/>
      <c r="D195" s="160" t="s">
        <v>72</v>
      </c>
      <c r="E195" s="172" t="s">
        <v>310</v>
      </c>
      <c r="F195" s="172" t="s">
        <v>311</v>
      </c>
      <c r="G195" s="159"/>
      <c r="H195" s="159"/>
      <c r="I195" s="162"/>
      <c r="J195" s="173">
        <f>BK195</f>
        <v>0</v>
      </c>
      <c r="K195" s="159"/>
      <c r="L195" s="164"/>
      <c r="M195" s="165"/>
      <c r="N195" s="166"/>
      <c r="O195" s="166"/>
      <c r="P195" s="167">
        <f>SUM(P196:P204)</f>
        <v>0</v>
      </c>
      <c r="Q195" s="166"/>
      <c r="R195" s="167">
        <f>SUM(R196:R204)</f>
        <v>9.0400000000000012E-3</v>
      </c>
      <c r="S195" s="166"/>
      <c r="T195" s="168">
        <f>SUM(T196:T204)</f>
        <v>0</v>
      </c>
      <c r="AR195" s="169" t="s">
        <v>83</v>
      </c>
      <c r="AT195" s="170" t="s">
        <v>72</v>
      </c>
      <c r="AU195" s="170" t="s">
        <v>81</v>
      </c>
      <c r="AY195" s="169" t="s">
        <v>153</v>
      </c>
      <c r="BK195" s="171">
        <f>SUM(BK196:BK204)</f>
        <v>0</v>
      </c>
    </row>
    <row r="196" spans="1:65" s="2" customFormat="1" ht="21.75" customHeight="1">
      <c r="A196" s="35"/>
      <c r="B196" s="36"/>
      <c r="C196" s="174" t="s">
        <v>312</v>
      </c>
      <c r="D196" s="174" t="s">
        <v>156</v>
      </c>
      <c r="E196" s="175" t="s">
        <v>313</v>
      </c>
      <c r="F196" s="176" t="s">
        <v>314</v>
      </c>
      <c r="G196" s="177" t="s">
        <v>205</v>
      </c>
      <c r="H196" s="178">
        <v>2</v>
      </c>
      <c r="I196" s="179"/>
      <c r="J196" s="180">
        <f>ROUND(I196*H196,2)</f>
        <v>0</v>
      </c>
      <c r="K196" s="176" t="s">
        <v>160</v>
      </c>
      <c r="L196" s="40"/>
      <c r="M196" s="181" t="s">
        <v>19</v>
      </c>
      <c r="N196" s="182" t="s">
        <v>44</v>
      </c>
      <c r="O196" s="65"/>
      <c r="P196" s="183">
        <f>O196*H196</f>
        <v>0</v>
      </c>
      <c r="Q196" s="183">
        <v>7.1000000000000002E-4</v>
      </c>
      <c r="R196" s="183">
        <f>Q196*H196</f>
        <v>1.42E-3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212</v>
      </c>
      <c r="AT196" s="185" t="s">
        <v>156</v>
      </c>
      <c r="AU196" s="185" t="s">
        <v>83</v>
      </c>
      <c r="AY196" s="18" t="s">
        <v>153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81</v>
      </c>
      <c r="BK196" s="186">
        <f>ROUND(I196*H196,2)</f>
        <v>0</v>
      </c>
      <c r="BL196" s="18" t="s">
        <v>212</v>
      </c>
      <c r="BM196" s="185" t="s">
        <v>851</v>
      </c>
    </row>
    <row r="197" spans="1:65" s="2" customFormat="1" ht="11.25">
      <c r="A197" s="35"/>
      <c r="B197" s="36"/>
      <c r="C197" s="37"/>
      <c r="D197" s="187" t="s">
        <v>163</v>
      </c>
      <c r="E197" s="37"/>
      <c r="F197" s="188" t="s">
        <v>316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163</v>
      </c>
      <c r="AU197" s="18" t="s">
        <v>83</v>
      </c>
    </row>
    <row r="198" spans="1:65" s="2" customFormat="1" ht="24.2" customHeight="1">
      <c r="A198" s="35"/>
      <c r="B198" s="36"/>
      <c r="C198" s="174" t="s">
        <v>317</v>
      </c>
      <c r="D198" s="174" t="s">
        <v>156</v>
      </c>
      <c r="E198" s="175" t="s">
        <v>318</v>
      </c>
      <c r="F198" s="176" t="s">
        <v>319</v>
      </c>
      <c r="G198" s="177" t="s">
        <v>205</v>
      </c>
      <c r="H198" s="178">
        <v>3</v>
      </c>
      <c r="I198" s="179"/>
      <c r="J198" s="180">
        <f>ROUND(I198*H198,2)</f>
        <v>0</v>
      </c>
      <c r="K198" s="176" t="s">
        <v>160</v>
      </c>
      <c r="L198" s="40"/>
      <c r="M198" s="181" t="s">
        <v>19</v>
      </c>
      <c r="N198" s="182" t="s">
        <v>44</v>
      </c>
      <c r="O198" s="65"/>
      <c r="P198" s="183">
        <f>O198*H198</f>
        <v>0</v>
      </c>
      <c r="Q198" s="183">
        <v>2.0600000000000002E-3</v>
      </c>
      <c r="R198" s="183">
        <f>Q198*H198</f>
        <v>6.1800000000000006E-3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212</v>
      </c>
      <c r="AT198" s="185" t="s">
        <v>156</v>
      </c>
      <c r="AU198" s="185" t="s">
        <v>83</v>
      </c>
      <c r="AY198" s="18" t="s">
        <v>153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81</v>
      </c>
      <c r="BK198" s="186">
        <f>ROUND(I198*H198,2)</f>
        <v>0</v>
      </c>
      <c r="BL198" s="18" t="s">
        <v>212</v>
      </c>
      <c r="BM198" s="185" t="s">
        <v>852</v>
      </c>
    </row>
    <row r="199" spans="1:65" s="2" customFormat="1" ht="11.25">
      <c r="A199" s="35"/>
      <c r="B199" s="36"/>
      <c r="C199" s="37"/>
      <c r="D199" s="187" t="s">
        <v>163</v>
      </c>
      <c r="E199" s="37"/>
      <c r="F199" s="188" t="s">
        <v>321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83</v>
      </c>
    </row>
    <row r="200" spans="1:65" s="2" customFormat="1" ht="21.75" customHeight="1">
      <c r="A200" s="35"/>
      <c r="B200" s="36"/>
      <c r="C200" s="174" t="s">
        <v>322</v>
      </c>
      <c r="D200" s="174" t="s">
        <v>156</v>
      </c>
      <c r="E200" s="175" t="s">
        <v>323</v>
      </c>
      <c r="F200" s="176" t="s">
        <v>324</v>
      </c>
      <c r="G200" s="177" t="s">
        <v>205</v>
      </c>
      <c r="H200" s="178">
        <v>3</v>
      </c>
      <c r="I200" s="179"/>
      <c r="J200" s="180">
        <f>ROUND(I200*H200,2)</f>
        <v>0</v>
      </c>
      <c r="K200" s="176" t="s">
        <v>160</v>
      </c>
      <c r="L200" s="40"/>
      <c r="M200" s="181" t="s">
        <v>19</v>
      </c>
      <c r="N200" s="182" t="s">
        <v>44</v>
      </c>
      <c r="O200" s="65"/>
      <c r="P200" s="183">
        <f>O200*H200</f>
        <v>0</v>
      </c>
      <c r="Q200" s="183">
        <v>4.8000000000000001E-4</v>
      </c>
      <c r="R200" s="183">
        <f>Q200*H200</f>
        <v>1.4400000000000001E-3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212</v>
      </c>
      <c r="AT200" s="185" t="s">
        <v>156</v>
      </c>
      <c r="AU200" s="185" t="s">
        <v>83</v>
      </c>
      <c r="AY200" s="18" t="s">
        <v>153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81</v>
      </c>
      <c r="BK200" s="186">
        <f>ROUND(I200*H200,2)</f>
        <v>0</v>
      </c>
      <c r="BL200" s="18" t="s">
        <v>212</v>
      </c>
      <c r="BM200" s="185" t="s">
        <v>853</v>
      </c>
    </row>
    <row r="201" spans="1:65" s="2" customFormat="1" ht="11.25">
      <c r="A201" s="35"/>
      <c r="B201" s="36"/>
      <c r="C201" s="37"/>
      <c r="D201" s="187" t="s">
        <v>163</v>
      </c>
      <c r="E201" s="37"/>
      <c r="F201" s="188" t="s">
        <v>326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83</v>
      </c>
    </row>
    <row r="202" spans="1:65" s="2" customFormat="1" ht="24.2" customHeight="1">
      <c r="A202" s="35"/>
      <c r="B202" s="36"/>
      <c r="C202" s="174" t="s">
        <v>327</v>
      </c>
      <c r="D202" s="174" t="s">
        <v>156</v>
      </c>
      <c r="E202" s="175" t="s">
        <v>328</v>
      </c>
      <c r="F202" s="176" t="s">
        <v>329</v>
      </c>
      <c r="G202" s="177" t="s">
        <v>242</v>
      </c>
      <c r="H202" s="178">
        <v>2</v>
      </c>
      <c r="I202" s="179"/>
      <c r="J202" s="180">
        <f>ROUND(I202*H202,2)</f>
        <v>0</v>
      </c>
      <c r="K202" s="176" t="s">
        <v>206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212</v>
      </c>
      <c r="AT202" s="185" t="s">
        <v>156</v>
      </c>
      <c r="AU202" s="185" t="s">
        <v>83</v>
      </c>
      <c r="AY202" s="18" t="s">
        <v>153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212</v>
      </c>
      <c r="BM202" s="185" t="s">
        <v>854</v>
      </c>
    </row>
    <row r="203" spans="1:65" s="2" customFormat="1" ht="49.15" customHeight="1">
      <c r="A203" s="35"/>
      <c r="B203" s="36"/>
      <c r="C203" s="174" t="s">
        <v>332</v>
      </c>
      <c r="D203" s="174" t="s">
        <v>156</v>
      </c>
      <c r="E203" s="175" t="s">
        <v>750</v>
      </c>
      <c r="F203" s="176" t="s">
        <v>751</v>
      </c>
      <c r="G203" s="177" t="s">
        <v>249</v>
      </c>
      <c r="H203" s="178">
        <v>8.9999999999999993E-3</v>
      </c>
      <c r="I203" s="179"/>
      <c r="J203" s="180">
        <f>ROUND(I203*H203,2)</f>
        <v>0</v>
      </c>
      <c r="K203" s="176" t="s">
        <v>160</v>
      </c>
      <c r="L203" s="40"/>
      <c r="M203" s="181" t="s">
        <v>19</v>
      </c>
      <c r="N203" s="182" t="s">
        <v>44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212</v>
      </c>
      <c r="AT203" s="185" t="s">
        <v>156</v>
      </c>
      <c r="AU203" s="185" t="s">
        <v>83</v>
      </c>
      <c r="AY203" s="18" t="s">
        <v>153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81</v>
      </c>
      <c r="BK203" s="186">
        <f>ROUND(I203*H203,2)</f>
        <v>0</v>
      </c>
      <c r="BL203" s="18" t="s">
        <v>212</v>
      </c>
      <c r="BM203" s="185" t="s">
        <v>1024</v>
      </c>
    </row>
    <row r="204" spans="1:65" s="2" customFormat="1" ht="11.25">
      <c r="A204" s="35"/>
      <c r="B204" s="36"/>
      <c r="C204" s="37"/>
      <c r="D204" s="187" t="s">
        <v>163</v>
      </c>
      <c r="E204" s="37"/>
      <c r="F204" s="188" t="s">
        <v>753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83</v>
      </c>
    </row>
    <row r="205" spans="1:65" s="12" customFormat="1" ht="22.9" customHeight="1">
      <c r="B205" s="158"/>
      <c r="C205" s="159"/>
      <c r="D205" s="160" t="s">
        <v>72</v>
      </c>
      <c r="E205" s="172" t="s">
        <v>337</v>
      </c>
      <c r="F205" s="172" t="s">
        <v>338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SUM(P206:P218)</f>
        <v>0</v>
      </c>
      <c r="Q205" s="166"/>
      <c r="R205" s="167">
        <f>SUM(R206:R218)</f>
        <v>1.3799999999999998E-2</v>
      </c>
      <c r="S205" s="166"/>
      <c r="T205" s="168">
        <f>SUM(T206:T218)</f>
        <v>0</v>
      </c>
      <c r="AR205" s="169" t="s">
        <v>83</v>
      </c>
      <c r="AT205" s="170" t="s">
        <v>72</v>
      </c>
      <c r="AU205" s="170" t="s">
        <v>81</v>
      </c>
      <c r="AY205" s="169" t="s">
        <v>153</v>
      </c>
      <c r="BK205" s="171">
        <f>SUM(BK206:BK218)</f>
        <v>0</v>
      </c>
    </row>
    <row r="206" spans="1:65" s="2" customFormat="1" ht="33" customHeight="1">
      <c r="A206" s="35"/>
      <c r="B206" s="36"/>
      <c r="C206" s="174" t="s">
        <v>339</v>
      </c>
      <c r="D206" s="174" t="s">
        <v>156</v>
      </c>
      <c r="E206" s="175" t="s">
        <v>340</v>
      </c>
      <c r="F206" s="176" t="s">
        <v>341</v>
      </c>
      <c r="G206" s="177" t="s">
        <v>205</v>
      </c>
      <c r="H206" s="178">
        <v>5</v>
      </c>
      <c r="I206" s="179"/>
      <c r="J206" s="180">
        <f>ROUND(I206*H206,2)</f>
        <v>0</v>
      </c>
      <c r="K206" s="176" t="s">
        <v>160</v>
      </c>
      <c r="L206" s="40"/>
      <c r="M206" s="181" t="s">
        <v>19</v>
      </c>
      <c r="N206" s="182" t="s">
        <v>44</v>
      </c>
      <c r="O206" s="65"/>
      <c r="P206" s="183">
        <f>O206*H206</f>
        <v>0</v>
      </c>
      <c r="Q206" s="183">
        <v>1.16E-3</v>
      </c>
      <c r="R206" s="183">
        <f>Q206*H206</f>
        <v>5.7999999999999996E-3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212</v>
      </c>
      <c r="AT206" s="185" t="s">
        <v>156</v>
      </c>
      <c r="AU206" s="185" t="s">
        <v>83</v>
      </c>
      <c r="AY206" s="18" t="s">
        <v>153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81</v>
      </c>
      <c r="BK206" s="186">
        <f>ROUND(I206*H206,2)</f>
        <v>0</v>
      </c>
      <c r="BL206" s="18" t="s">
        <v>212</v>
      </c>
      <c r="BM206" s="185" t="s">
        <v>856</v>
      </c>
    </row>
    <row r="207" spans="1:65" s="2" customFormat="1" ht="11.25">
      <c r="A207" s="35"/>
      <c r="B207" s="36"/>
      <c r="C207" s="37"/>
      <c r="D207" s="187" t="s">
        <v>163</v>
      </c>
      <c r="E207" s="37"/>
      <c r="F207" s="188" t="s">
        <v>343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163</v>
      </c>
      <c r="AU207" s="18" t="s">
        <v>83</v>
      </c>
    </row>
    <row r="208" spans="1:65" s="2" customFormat="1" ht="33" customHeight="1">
      <c r="A208" s="35"/>
      <c r="B208" s="36"/>
      <c r="C208" s="174" t="s">
        <v>344</v>
      </c>
      <c r="D208" s="174" t="s">
        <v>156</v>
      </c>
      <c r="E208" s="175" t="s">
        <v>345</v>
      </c>
      <c r="F208" s="176" t="s">
        <v>346</v>
      </c>
      <c r="G208" s="177" t="s">
        <v>205</v>
      </c>
      <c r="H208" s="178">
        <v>5</v>
      </c>
      <c r="I208" s="179"/>
      <c r="J208" s="180">
        <f>ROUND(I208*H208,2)</f>
        <v>0</v>
      </c>
      <c r="K208" s="176" t="s">
        <v>160</v>
      </c>
      <c r="L208" s="40"/>
      <c r="M208" s="181" t="s">
        <v>19</v>
      </c>
      <c r="N208" s="182" t="s">
        <v>44</v>
      </c>
      <c r="O208" s="65"/>
      <c r="P208" s="183">
        <f>O208*H208</f>
        <v>0</v>
      </c>
      <c r="Q208" s="183">
        <v>1.2600000000000001E-3</v>
      </c>
      <c r="R208" s="183">
        <f>Q208*H208</f>
        <v>6.3E-3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212</v>
      </c>
      <c r="AT208" s="185" t="s">
        <v>156</v>
      </c>
      <c r="AU208" s="185" t="s">
        <v>83</v>
      </c>
      <c r="AY208" s="18" t="s">
        <v>153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81</v>
      </c>
      <c r="BK208" s="186">
        <f>ROUND(I208*H208,2)</f>
        <v>0</v>
      </c>
      <c r="BL208" s="18" t="s">
        <v>212</v>
      </c>
      <c r="BM208" s="185" t="s">
        <v>857</v>
      </c>
    </row>
    <row r="209" spans="1:65" s="2" customFormat="1" ht="11.25">
      <c r="A209" s="35"/>
      <c r="B209" s="36"/>
      <c r="C209" s="37"/>
      <c r="D209" s="187" t="s">
        <v>163</v>
      </c>
      <c r="E209" s="37"/>
      <c r="F209" s="188" t="s">
        <v>348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83</v>
      </c>
    </row>
    <row r="210" spans="1:65" s="2" customFormat="1" ht="55.5" customHeight="1">
      <c r="A210" s="35"/>
      <c r="B210" s="36"/>
      <c r="C210" s="174" t="s">
        <v>302</v>
      </c>
      <c r="D210" s="174" t="s">
        <v>156</v>
      </c>
      <c r="E210" s="175" t="s">
        <v>349</v>
      </c>
      <c r="F210" s="176" t="s">
        <v>350</v>
      </c>
      <c r="G210" s="177" t="s">
        <v>205</v>
      </c>
      <c r="H210" s="178">
        <v>10</v>
      </c>
      <c r="I210" s="179"/>
      <c r="J210" s="180">
        <f>ROUND(I210*H210,2)</f>
        <v>0</v>
      </c>
      <c r="K210" s="176" t="s">
        <v>160</v>
      </c>
      <c r="L210" s="40"/>
      <c r="M210" s="181" t="s">
        <v>19</v>
      </c>
      <c r="N210" s="182" t="s">
        <v>44</v>
      </c>
      <c r="O210" s="65"/>
      <c r="P210" s="183">
        <f>O210*H210</f>
        <v>0</v>
      </c>
      <c r="Q210" s="183">
        <v>4.0000000000000003E-5</v>
      </c>
      <c r="R210" s="183">
        <f>Q210*H210</f>
        <v>4.0000000000000002E-4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212</v>
      </c>
      <c r="AT210" s="185" t="s">
        <v>156</v>
      </c>
      <c r="AU210" s="185" t="s">
        <v>83</v>
      </c>
      <c r="AY210" s="18" t="s">
        <v>153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212</v>
      </c>
      <c r="BM210" s="185" t="s">
        <v>858</v>
      </c>
    </row>
    <row r="211" spans="1:65" s="2" customFormat="1" ht="11.25">
      <c r="A211" s="35"/>
      <c r="B211" s="36"/>
      <c r="C211" s="37"/>
      <c r="D211" s="187" t="s">
        <v>163</v>
      </c>
      <c r="E211" s="37"/>
      <c r="F211" s="188" t="s">
        <v>352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163</v>
      </c>
      <c r="AU211" s="18" t="s">
        <v>83</v>
      </c>
    </row>
    <row r="212" spans="1:65" s="2" customFormat="1" ht="24.2" customHeight="1">
      <c r="A212" s="35"/>
      <c r="B212" s="36"/>
      <c r="C212" s="174" t="s">
        <v>353</v>
      </c>
      <c r="D212" s="174" t="s">
        <v>156</v>
      </c>
      <c r="E212" s="175" t="s">
        <v>354</v>
      </c>
      <c r="F212" s="176" t="s">
        <v>355</v>
      </c>
      <c r="G212" s="177" t="s">
        <v>242</v>
      </c>
      <c r="H212" s="178">
        <v>2</v>
      </c>
      <c r="I212" s="179"/>
      <c r="J212" s="180">
        <f>ROUND(I212*H212,2)</f>
        <v>0</v>
      </c>
      <c r="K212" s="176" t="s">
        <v>206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212</v>
      </c>
      <c r="AT212" s="185" t="s">
        <v>156</v>
      </c>
      <c r="AU212" s="185" t="s">
        <v>83</v>
      </c>
      <c r="AY212" s="18" t="s">
        <v>153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212</v>
      </c>
      <c r="BM212" s="185" t="s">
        <v>859</v>
      </c>
    </row>
    <row r="213" spans="1:65" s="2" customFormat="1" ht="24.2" customHeight="1">
      <c r="A213" s="35"/>
      <c r="B213" s="36"/>
      <c r="C213" s="174" t="s">
        <v>358</v>
      </c>
      <c r="D213" s="174" t="s">
        <v>156</v>
      </c>
      <c r="E213" s="175" t="s">
        <v>359</v>
      </c>
      <c r="F213" s="176" t="s">
        <v>360</v>
      </c>
      <c r="G213" s="177" t="s">
        <v>211</v>
      </c>
      <c r="H213" s="178">
        <v>6</v>
      </c>
      <c r="I213" s="179"/>
      <c r="J213" s="180">
        <f>ROUND(I213*H213,2)</f>
        <v>0</v>
      </c>
      <c r="K213" s="176" t="s">
        <v>160</v>
      </c>
      <c r="L213" s="40"/>
      <c r="M213" s="181" t="s">
        <v>19</v>
      </c>
      <c r="N213" s="182" t="s">
        <v>44</v>
      </c>
      <c r="O213" s="65"/>
      <c r="P213" s="183">
        <f>O213*H213</f>
        <v>0</v>
      </c>
      <c r="Q213" s="183">
        <v>2.0000000000000001E-4</v>
      </c>
      <c r="R213" s="183">
        <f>Q213*H213</f>
        <v>1.2000000000000001E-3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212</v>
      </c>
      <c r="AT213" s="185" t="s">
        <v>156</v>
      </c>
      <c r="AU213" s="185" t="s">
        <v>83</v>
      </c>
      <c r="AY213" s="18" t="s">
        <v>153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81</v>
      </c>
      <c r="BK213" s="186">
        <f>ROUND(I213*H213,2)</f>
        <v>0</v>
      </c>
      <c r="BL213" s="18" t="s">
        <v>212</v>
      </c>
      <c r="BM213" s="185" t="s">
        <v>860</v>
      </c>
    </row>
    <row r="214" spans="1:65" s="2" customFormat="1" ht="11.25">
      <c r="A214" s="35"/>
      <c r="B214" s="36"/>
      <c r="C214" s="37"/>
      <c r="D214" s="187" t="s">
        <v>163</v>
      </c>
      <c r="E214" s="37"/>
      <c r="F214" s="188" t="s">
        <v>362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83</v>
      </c>
    </row>
    <row r="215" spans="1:65" s="2" customFormat="1" ht="33" customHeight="1">
      <c r="A215" s="35"/>
      <c r="B215" s="36"/>
      <c r="C215" s="174" t="s">
        <v>363</v>
      </c>
      <c r="D215" s="174" t="s">
        <v>156</v>
      </c>
      <c r="E215" s="175" t="s">
        <v>364</v>
      </c>
      <c r="F215" s="176" t="s">
        <v>365</v>
      </c>
      <c r="G215" s="177" t="s">
        <v>205</v>
      </c>
      <c r="H215" s="178">
        <v>10</v>
      </c>
      <c r="I215" s="179"/>
      <c r="J215" s="180">
        <f>ROUND(I215*H215,2)</f>
        <v>0</v>
      </c>
      <c r="K215" s="176" t="s">
        <v>160</v>
      </c>
      <c r="L215" s="40"/>
      <c r="M215" s="181" t="s">
        <v>19</v>
      </c>
      <c r="N215" s="182" t="s">
        <v>44</v>
      </c>
      <c r="O215" s="65"/>
      <c r="P215" s="183">
        <f>O215*H215</f>
        <v>0</v>
      </c>
      <c r="Q215" s="183">
        <v>1.0000000000000001E-5</v>
      </c>
      <c r="R215" s="183">
        <f>Q215*H215</f>
        <v>1E-4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212</v>
      </c>
      <c r="AT215" s="185" t="s">
        <v>156</v>
      </c>
      <c r="AU215" s="185" t="s">
        <v>83</v>
      </c>
      <c r="AY215" s="18" t="s">
        <v>153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212</v>
      </c>
      <c r="BM215" s="185" t="s">
        <v>861</v>
      </c>
    </row>
    <row r="216" spans="1:65" s="2" customFormat="1" ht="11.25">
      <c r="A216" s="35"/>
      <c r="B216" s="36"/>
      <c r="C216" s="37"/>
      <c r="D216" s="187" t="s">
        <v>163</v>
      </c>
      <c r="E216" s="37"/>
      <c r="F216" s="188" t="s">
        <v>367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83</v>
      </c>
    </row>
    <row r="217" spans="1:65" s="2" customFormat="1" ht="49.15" customHeight="1">
      <c r="A217" s="35"/>
      <c r="B217" s="36"/>
      <c r="C217" s="174" t="s">
        <v>368</v>
      </c>
      <c r="D217" s="174" t="s">
        <v>156</v>
      </c>
      <c r="E217" s="175" t="s">
        <v>754</v>
      </c>
      <c r="F217" s="176" t="s">
        <v>755</v>
      </c>
      <c r="G217" s="177" t="s">
        <v>249</v>
      </c>
      <c r="H217" s="178">
        <v>1.4E-2</v>
      </c>
      <c r="I217" s="179"/>
      <c r="J217" s="180">
        <f>ROUND(I217*H217,2)</f>
        <v>0</v>
      </c>
      <c r="K217" s="176" t="s">
        <v>160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212</v>
      </c>
      <c r="AT217" s="185" t="s">
        <v>156</v>
      </c>
      <c r="AU217" s="185" t="s">
        <v>83</v>
      </c>
      <c r="AY217" s="18" t="s">
        <v>153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212</v>
      </c>
      <c r="BM217" s="185" t="s">
        <v>1025</v>
      </c>
    </row>
    <row r="218" spans="1:65" s="2" customFormat="1" ht="11.25">
      <c r="A218" s="35"/>
      <c r="B218" s="36"/>
      <c r="C218" s="37"/>
      <c r="D218" s="187" t="s">
        <v>163</v>
      </c>
      <c r="E218" s="37"/>
      <c r="F218" s="188" t="s">
        <v>757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83</v>
      </c>
    </row>
    <row r="219" spans="1:65" s="12" customFormat="1" ht="22.9" customHeight="1">
      <c r="B219" s="158"/>
      <c r="C219" s="159"/>
      <c r="D219" s="160" t="s">
        <v>72</v>
      </c>
      <c r="E219" s="172" t="s">
        <v>373</v>
      </c>
      <c r="F219" s="172" t="s">
        <v>374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SUM(P220:P253)</f>
        <v>0</v>
      </c>
      <c r="Q219" s="166"/>
      <c r="R219" s="167">
        <f>SUM(R220:R253)</f>
        <v>8.618000000000002E-2</v>
      </c>
      <c r="S219" s="166"/>
      <c r="T219" s="168">
        <f>SUM(T220:T253)</f>
        <v>6.9970000000000004E-2</v>
      </c>
      <c r="AR219" s="169" t="s">
        <v>83</v>
      </c>
      <c r="AT219" s="170" t="s">
        <v>72</v>
      </c>
      <c r="AU219" s="170" t="s">
        <v>81</v>
      </c>
      <c r="AY219" s="169" t="s">
        <v>153</v>
      </c>
      <c r="BK219" s="171">
        <f>SUM(BK220:BK253)</f>
        <v>0</v>
      </c>
    </row>
    <row r="220" spans="1:65" s="2" customFormat="1" ht="16.5" customHeight="1">
      <c r="A220" s="35"/>
      <c r="B220" s="36"/>
      <c r="C220" s="174" t="s">
        <v>375</v>
      </c>
      <c r="D220" s="174" t="s">
        <v>156</v>
      </c>
      <c r="E220" s="175" t="s">
        <v>376</v>
      </c>
      <c r="F220" s="176" t="s">
        <v>377</v>
      </c>
      <c r="G220" s="177" t="s">
        <v>211</v>
      </c>
      <c r="H220" s="178">
        <v>2</v>
      </c>
      <c r="I220" s="179"/>
      <c r="J220" s="180">
        <f>ROUND(I220*H220,2)</f>
        <v>0</v>
      </c>
      <c r="K220" s="176" t="s">
        <v>160</v>
      </c>
      <c r="L220" s="40"/>
      <c r="M220" s="181" t="s">
        <v>19</v>
      </c>
      <c r="N220" s="182" t="s">
        <v>44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4.8999999999999998E-4</v>
      </c>
      <c r="T220" s="184">
        <f>S220*H220</f>
        <v>9.7999999999999997E-4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212</v>
      </c>
      <c r="AT220" s="185" t="s">
        <v>156</v>
      </c>
      <c r="AU220" s="185" t="s">
        <v>83</v>
      </c>
      <c r="AY220" s="18" t="s">
        <v>153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212</v>
      </c>
      <c r="BM220" s="185" t="s">
        <v>863</v>
      </c>
    </row>
    <row r="221" spans="1:65" s="2" customFormat="1" ht="11.25">
      <c r="A221" s="35"/>
      <c r="B221" s="36"/>
      <c r="C221" s="37"/>
      <c r="D221" s="187" t="s">
        <v>163</v>
      </c>
      <c r="E221" s="37"/>
      <c r="F221" s="188" t="s">
        <v>379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163</v>
      </c>
      <c r="AU221" s="18" t="s">
        <v>83</v>
      </c>
    </row>
    <row r="222" spans="1:65" s="2" customFormat="1" ht="16.5" customHeight="1">
      <c r="A222" s="35"/>
      <c r="B222" s="36"/>
      <c r="C222" s="174" t="s">
        <v>381</v>
      </c>
      <c r="D222" s="174" t="s">
        <v>156</v>
      </c>
      <c r="E222" s="175" t="s">
        <v>382</v>
      </c>
      <c r="F222" s="176" t="s">
        <v>383</v>
      </c>
      <c r="G222" s="177" t="s">
        <v>384</v>
      </c>
      <c r="H222" s="178">
        <v>2</v>
      </c>
      <c r="I222" s="179"/>
      <c r="J222" s="180">
        <f>ROUND(I222*H222,2)</f>
        <v>0</v>
      </c>
      <c r="K222" s="176" t="s">
        <v>160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1.56E-3</v>
      </c>
      <c r="T222" s="184">
        <f>S222*H222</f>
        <v>3.1199999999999999E-3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212</v>
      </c>
      <c r="AT222" s="185" t="s">
        <v>156</v>
      </c>
      <c r="AU222" s="185" t="s">
        <v>83</v>
      </c>
      <c r="AY222" s="18" t="s">
        <v>153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212</v>
      </c>
      <c r="BM222" s="185" t="s">
        <v>864</v>
      </c>
    </row>
    <row r="223" spans="1:65" s="2" customFormat="1" ht="11.25">
      <c r="A223" s="35"/>
      <c r="B223" s="36"/>
      <c r="C223" s="37"/>
      <c r="D223" s="187" t="s">
        <v>163</v>
      </c>
      <c r="E223" s="37"/>
      <c r="F223" s="188" t="s">
        <v>386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163</v>
      </c>
      <c r="AU223" s="18" t="s">
        <v>83</v>
      </c>
    </row>
    <row r="224" spans="1:65" s="2" customFormat="1" ht="16.5" customHeight="1">
      <c r="A224" s="35"/>
      <c r="B224" s="36"/>
      <c r="C224" s="174" t="s">
        <v>387</v>
      </c>
      <c r="D224" s="174" t="s">
        <v>156</v>
      </c>
      <c r="E224" s="175" t="s">
        <v>388</v>
      </c>
      <c r="F224" s="176" t="s">
        <v>389</v>
      </c>
      <c r="G224" s="177" t="s">
        <v>211</v>
      </c>
      <c r="H224" s="178">
        <v>1</v>
      </c>
      <c r="I224" s="179"/>
      <c r="J224" s="180">
        <f>ROUND(I224*H224,2)</f>
        <v>0</v>
      </c>
      <c r="K224" s="176" t="s">
        <v>160</v>
      </c>
      <c r="L224" s="40"/>
      <c r="M224" s="181" t="s">
        <v>19</v>
      </c>
      <c r="N224" s="182" t="s">
        <v>44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7.62E-3</v>
      </c>
      <c r="T224" s="184">
        <f>S224*H224</f>
        <v>7.62E-3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212</v>
      </c>
      <c r="AT224" s="185" t="s">
        <v>156</v>
      </c>
      <c r="AU224" s="185" t="s">
        <v>83</v>
      </c>
      <c r="AY224" s="18" t="s">
        <v>153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81</v>
      </c>
      <c r="BK224" s="186">
        <f>ROUND(I224*H224,2)</f>
        <v>0</v>
      </c>
      <c r="BL224" s="18" t="s">
        <v>212</v>
      </c>
      <c r="BM224" s="185" t="s">
        <v>865</v>
      </c>
    </row>
    <row r="225" spans="1:65" s="2" customFormat="1" ht="11.25">
      <c r="A225" s="35"/>
      <c r="B225" s="36"/>
      <c r="C225" s="37"/>
      <c r="D225" s="187" t="s">
        <v>163</v>
      </c>
      <c r="E225" s="37"/>
      <c r="F225" s="188" t="s">
        <v>391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83</v>
      </c>
    </row>
    <row r="226" spans="1:65" s="2" customFormat="1" ht="24.2" customHeight="1">
      <c r="A226" s="35"/>
      <c r="B226" s="36"/>
      <c r="C226" s="174" t="s">
        <v>392</v>
      </c>
      <c r="D226" s="174" t="s">
        <v>156</v>
      </c>
      <c r="E226" s="175" t="s">
        <v>393</v>
      </c>
      <c r="F226" s="176" t="s">
        <v>394</v>
      </c>
      <c r="G226" s="177" t="s">
        <v>384</v>
      </c>
      <c r="H226" s="178">
        <v>1</v>
      </c>
      <c r="I226" s="179"/>
      <c r="J226" s="180">
        <f>ROUND(I226*H226,2)</f>
        <v>0</v>
      </c>
      <c r="K226" s="176" t="s">
        <v>160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1.933E-2</v>
      </c>
      <c r="T226" s="184">
        <f>S226*H226</f>
        <v>1.933E-2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212</v>
      </c>
      <c r="AT226" s="185" t="s">
        <v>156</v>
      </c>
      <c r="AU226" s="185" t="s">
        <v>83</v>
      </c>
      <c r="AY226" s="18" t="s">
        <v>153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212</v>
      </c>
      <c r="BM226" s="185" t="s">
        <v>866</v>
      </c>
    </row>
    <row r="227" spans="1:65" s="2" customFormat="1" ht="11.25">
      <c r="A227" s="35"/>
      <c r="B227" s="36"/>
      <c r="C227" s="37"/>
      <c r="D227" s="187" t="s">
        <v>163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163</v>
      </c>
      <c r="AU227" s="18" t="s">
        <v>83</v>
      </c>
    </row>
    <row r="228" spans="1:65" s="2" customFormat="1" ht="21.75" customHeight="1">
      <c r="A228" s="35"/>
      <c r="B228" s="36"/>
      <c r="C228" s="174" t="s">
        <v>397</v>
      </c>
      <c r="D228" s="174" t="s">
        <v>156</v>
      </c>
      <c r="E228" s="175" t="s">
        <v>398</v>
      </c>
      <c r="F228" s="176" t="s">
        <v>399</v>
      </c>
      <c r="G228" s="177" t="s">
        <v>384</v>
      </c>
      <c r="H228" s="178">
        <v>2</v>
      </c>
      <c r="I228" s="179"/>
      <c r="J228" s="180">
        <f>ROUND(I228*H228,2)</f>
        <v>0</v>
      </c>
      <c r="K228" s="176" t="s">
        <v>160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1.9460000000000002E-2</v>
      </c>
      <c r="T228" s="184">
        <f>S228*H228</f>
        <v>3.8920000000000003E-2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212</v>
      </c>
      <c r="AT228" s="185" t="s">
        <v>156</v>
      </c>
      <c r="AU228" s="185" t="s">
        <v>83</v>
      </c>
      <c r="AY228" s="18" t="s">
        <v>153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212</v>
      </c>
      <c r="BM228" s="185" t="s">
        <v>867</v>
      </c>
    </row>
    <row r="229" spans="1:65" s="2" customFormat="1" ht="11.25">
      <c r="A229" s="35"/>
      <c r="B229" s="36"/>
      <c r="C229" s="37"/>
      <c r="D229" s="187" t="s">
        <v>163</v>
      </c>
      <c r="E229" s="37"/>
      <c r="F229" s="188" t="s">
        <v>401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163</v>
      </c>
      <c r="AU229" s="18" t="s">
        <v>83</v>
      </c>
    </row>
    <row r="230" spans="1:65" s="2" customFormat="1" ht="24.2" customHeight="1">
      <c r="A230" s="35"/>
      <c r="B230" s="36"/>
      <c r="C230" s="174" t="s">
        <v>402</v>
      </c>
      <c r="D230" s="174" t="s">
        <v>156</v>
      </c>
      <c r="E230" s="175" t="s">
        <v>403</v>
      </c>
      <c r="F230" s="176" t="s">
        <v>404</v>
      </c>
      <c r="G230" s="177" t="s">
        <v>384</v>
      </c>
      <c r="H230" s="178">
        <v>5</v>
      </c>
      <c r="I230" s="179"/>
      <c r="J230" s="180">
        <f>ROUND(I230*H230,2)</f>
        <v>0</v>
      </c>
      <c r="K230" s="176" t="s">
        <v>160</v>
      </c>
      <c r="L230" s="40"/>
      <c r="M230" s="181" t="s">
        <v>19</v>
      </c>
      <c r="N230" s="182" t="s">
        <v>44</v>
      </c>
      <c r="O230" s="65"/>
      <c r="P230" s="183">
        <f>O230*H230</f>
        <v>0</v>
      </c>
      <c r="Q230" s="183">
        <v>2.4000000000000001E-4</v>
      </c>
      <c r="R230" s="183">
        <f>Q230*H230</f>
        <v>1.2000000000000001E-3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212</v>
      </c>
      <c r="AT230" s="185" t="s">
        <v>156</v>
      </c>
      <c r="AU230" s="185" t="s">
        <v>83</v>
      </c>
      <c r="AY230" s="18" t="s">
        <v>153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81</v>
      </c>
      <c r="BK230" s="186">
        <f>ROUND(I230*H230,2)</f>
        <v>0</v>
      </c>
      <c r="BL230" s="18" t="s">
        <v>212</v>
      </c>
      <c r="BM230" s="185" t="s">
        <v>868</v>
      </c>
    </row>
    <row r="231" spans="1:65" s="2" customFormat="1" ht="11.25">
      <c r="A231" s="35"/>
      <c r="B231" s="36"/>
      <c r="C231" s="37"/>
      <c r="D231" s="187" t="s">
        <v>163</v>
      </c>
      <c r="E231" s="37"/>
      <c r="F231" s="188" t="s">
        <v>406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163</v>
      </c>
      <c r="AU231" s="18" t="s">
        <v>83</v>
      </c>
    </row>
    <row r="232" spans="1:65" s="2" customFormat="1" ht="24.2" customHeight="1">
      <c r="A232" s="35"/>
      <c r="B232" s="36"/>
      <c r="C232" s="215" t="s">
        <v>408</v>
      </c>
      <c r="D232" s="215" t="s">
        <v>298</v>
      </c>
      <c r="E232" s="216" t="s">
        <v>409</v>
      </c>
      <c r="F232" s="217" t="s">
        <v>410</v>
      </c>
      <c r="G232" s="218" t="s">
        <v>205</v>
      </c>
      <c r="H232" s="219">
        <v>2.5</v>
      </c>
      <c r="I232" s="220"/>
      <c r="J232" s="221">
        <f>ROUND(I232*H232,2)</f>
        <v>0</v>
      </c>
      <c r="K232" s="217" t="s">
        <v>160</v>
      </c>
      <c r="L232" s="222"/>
      <c r="M232" s="223" t="s">
        <v>19</v>
      </c>
      <c r="N232" s="224" t="s">
        <v>44</v>
      </c>
      <c r="O232" s="65"/>
      <c r="P232" s="183">
        <f>O232*H232</f>
        <v>0</v>
      </c>
      <c r="Q232" s="183">
        <v>1.8000000000000001E-4</v>
      </c>
      <c r="R232" s="183">
        <f>Q232*H232</f>
        <v>4.5000000000000004E-4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302</v>
      </c>
      <c r="AT232" s="185" t="s">
        <v>298</v>
      </c>
      <c r="AU232" s="185" t="s">
        <v>83</v>
      </c>
      <c r="AY232" s="18" t="s">
        <v>153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212</v>
      </c>
      <c r="BM232" s="185" t="s">
        <v>869</v>
      </c>
    </row>
    <row r="233" spans="1:65" s="2" customFormat="1" ht="37.9" customHeight="1">
      <c r="A233" s="35"/>
      <c r="B233" s="36"/>
      <c r="C233" s="174" t="s">
        <v>412</v>
      </c>
      <c r="D233" s="174" t="s">
        <v>156</v>
      </c>
      <c r="E233" s="175" t="s">
        <v>413</v>
      </c>
      <c r="F233" s="176" t="s">
        <v>414</v>
      </c>
      <c r="G233" s="177" t="s">
        <v>384</v>
      </c>
      <c r="H233" s="178">
        <v>1</v>
      </c>
      <c r="I233" s="179"/>
      <c r="J233" s="180">
        <f>ROUND(I233*H233,2)</f>
        <v>0</v>
      </c>
      <c r="K233" s="176" t="s">
        <v>160</v>
      </c>
      <c r="L233" s="40"/>
      <c r="M233" s="181" t="s">
        <v>19</v>
      </c>
      <c r="N233" s="182" t="s">
        <v>44</v>
      </c>
      <c r="O233" s="65"/>
      <c r="P233" s="183">
        <f>O233*H233</f>
        <v>0</v>
      </c>
      <c r="Q233" s="183">
        <v>1.387E-2</v>
      </c>
      <c r="R233" s="183">
        <f>Q233*H233</f>
        <v>1.387E-2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212</v>
      </c>
      <c r="AT233" s="185" t="s">
        <v>156</v>
      </c>
      <c r="AU233" s="185" t="s">
        <v>83</v>
      </c>
      <c r="AY233" s="18" t="s">
        <v>153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81</v>
      </c>
      <c r="BK233" s="186">
        <f>ROUND(I233*H233,2)</f>
        <v>0</v>
      </c>
      <c r="BL233" s="18" t="s">
        <v>212</v>
      </c>
      <c r="BM233" s="185" t="s">
        <v>870</v>
      </c>
    </row>
    <row r="234" spans="1:65" s="2" customFormat="1" ht="11.25">
      <c r="A234" s="35"/>
      <c r="B234" s="36"/>
      <c r="C234" s="37"/>
      <c r="D234" s="187" t="s">
        <v>163</v>
      </c>
      <c r="E234" s="37"/>
      <c r="F234" s="188" t="s">
        <v>416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83</v>
      </c>
    </row>
    <row r="235" spans="1:65" s="2" customFormat="1" ht="24.2" customHeight="1">
      <c r="A235" s="35"/>
      <c r="B235" s="36"/>
      <c r="C235" s="174" t="s">
        <v>417</v>
      </c>
      <c r="D235" s="174" t="s">
        <v>156</v>
      </c>
      <c r="E235" s="175" t="s">
        <v>418</v>
      </c>
      <c r="F235" s="176" t="s">
        <v>419</v>
      </c>
      <c r="G235" s="177" t="s">
        <v>211</v>
      </c>
      <c r="H235" s="178">
        <v>1</v>
      </c>
      <c r="I235" s="179"/>
      <c r="J235" s="180">
        <f>ROUND(I235*H235,2)</f>
        <v>0</v>
      </c>
      <c r="K235" s="176" t="s">
        <v>160</v>
      </c>
      <c r="L235" s="40"/>
      <c r="M235" s="181" t="s">
        <v>19</v>
      </c>
      <c r="N235" s="182" t="s">
        <v>44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212</v>
      </c>
      <c r="AT235" s="185" t="s">
        <v>156</v>
      </c>
      <c r="AU235" s="185" t="s">
        <v>83</v>
      </c>
      <c r="AY235" s="18" t="s">
        <v>153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81</v>
      </c>
      <c r="BK235" s="186">
        <f>ROUND(I235*H235,2)</f>
        <v>0</v>
      </c>
      <c r="BL235" s="18" t="s">
        <v>212</v>
      </c>
      <c r="BM235" s="185" t="s">
        <v>871</v>
      </c>
    </row>
    <row r="236" spans="1:65" s="2" customFormat="1" ht="11.25">
      <c r="A236" s="35"/>
      <c r="B236" s="36"/>
      <c r="C236" s="37"/>
      <c r="D236" s="187" t="s">
        <v>163</v>
      </c>
      <c r="E236" s="37"/>
      <c r="F236" s="188" t="s">
        <v>421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83</v>
      </c>
    </row>
    <row r="237" spans="1:65" s="2" customFormat="1" ht="16.5" customHeight="1">
      <c r="A237" s="35"/>
      <c r="B237" s="36"/>
      <c r="C237" s="215" t="s">
        <v>422</v>
      </c>
      <c r="D237" s="215" t="s">
        <v>298</v>
      </c>
      <c r="E237" s="216" t="s">
        <v>423</v>
      </c>
      <c r="F237" s="217" t="s">
        <v>424</v>
      </c>
      <c r="G237" s="218" t="s">
        <v>211</v>
      </c>
      <c r="H237" s="219">
        <v>1</v>
      </c>
      <c r="I237" s="220"/>
      <c r="J237" s="221">
        <f>ROUND(I237*H237,2)</f>
        <v>0</v>
      </c>
      <c r="K237" s="217" t="s">
        <v>160</v>
      </c>
      <c r="L237" s="222"/>
      <c r="M237" s="223" t="s">
        <v>19</v>
      </c>
      <c r="N237" s="224" t="s">
        <v>44</v>
      </c>
      <c r="O237" s="65"/>
      <c r="P237" s="183">
        <f>O237*H237</f>
        <v>0</v>
      </c>
      <c r="Q237" s="183">
        <v>2.3999999999999998E-3</v>
      </c>
      <c r="R237" s="183">
        <f>Q237*H237</f>
        <v>2.3999999999999998E-3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302</v>
      </c>
      <c r="AT237" s="185" t="s">
        <v>298</v>
      </c>
      <c r="AU237" s="185" t="s">
        <v>83</v>
      </c>
      <c r="AY237" s="18" t="s">
        <v>153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81</v>
      </c>
      <c r="BK237" s="186">
        <f>ROUND(I237*H237,2)</f>
        <v>0</v>
      </c>
      <c r="BL237" s="18" t="s">
        <v>212</v>
      </c>
      <c r="BM237" s="185" t="s">
        <v>872</v>
      </c>
    </row>
    <row r="238" spans="1:65" s="2" customFormat="1" ht="16.5" customHeight="1">
      <c r="A238" s="35"/>
      <c r="B238" s="36"/>
      <c r="C238" s="174" t="s">
        <v>426</v>
      </c>
      <c r="D238" s="174" t="s">
        <v>156</v>
      </c>
      <c r="E238" s="175" t="s">
        <v>427</v>
      </c>
      <c r="F238" s="176" t="s">
        <v>428</v>
      </c>
      <c r="G238" s="177" t="s">
        <v>384</v>
      </c>
      <c r="H238" s="178">
        <v>1</v>
      </c>
      <c r="I238" s="179"/>
      <c r="J238" s="180">
        <f>ROUND(I238*H238,2)</f>
        <v>0</v>
      </c>
      <c r="K238" s="176" t="s">
        <v>160</v>
      </c>
      <c r="L238" s="40"/>
      <c r="M238" s="181" t="s">
        <v>19</v>
      </c>
      <c r="N238" s="182" t="s">
        <v>44</v>
      </c>
      <c r="O238" s="65"/>
      <c r="P238" s="183">
        <f>O238*H238</f>
        <v>0</v>
      </c>
      <c r="Q238" s="183">
        <v>5.8300000000000001E-3</v>
      </c>
      <c r="R238" s="183">
        <f>Q238*H238</f>
        <v>5.8300000000000001E-3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212</v>
      </c>
      <c r="AT238" s="185" t="s">
        <v>156</v>
      </c>
      <c r="AU238" s="185" t="s">
        <v>83</v>
      </c>
      <c r="AY238" s="18" t="s">
        <v>153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212</v>
      </c>
      <c r="BM238" s="185" t="s">
        <v>873</v>
      </c>
    </row>
    <row r="239" spans="1:65" s="2" customFormat="1" ht="11.25">
      <c r="A239" s="35"/>
      <c r="B239" s="36"/>
      <c r="C239" s="37"/>
      <c r="D239" s="187" t="s">
        <v>163</v>
      </c>
      <c r="E239" s="37"/>
      <c r="F239" s="188" t="s">
        <v>430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163</v>
      </c>
      <c r="AU239" s="18" t="s">
        <v>83</v>
      </c>
    </row>
    <row r="240" spans="1:65" s="2" customFormat="1" ht="24.2" customHeight="1">
      <c r="A240" s="35"/>
      <c r="B240" s="36"/>
      <c r="C240" s="215" t="s">
        <v>431</v>
      </c>
      <c r="D240" s="215" t="s">
        <v>298</v>
      </c>
      <c r="E240" s="216" t="s">
        <v>432</v>
      </c>
      <c r="F240" s="217" t="s">
        <v>874</v>
      </c>
      <c r="G240" s="218" t="s">
        <v>211</v>
      </c>
      <c r="H240" s="219">
        <v>1</v>
      </c>
      <c r="I240" s="220"/>
      <c r="J240" s="221">
        <f>ROUND(I240*H240,2)</f>
        <v>0</v>
      </c>
      <c r="K240" s="217" t="s">
        <v>206</v>
      </c>
      <c r="L240" s="222"/>
      <c r="M240" s="223" t="s">
        <v>19</v>
      </c>
      <c r="N240" s="224" t="s">
        <v>44</v>
      </c>
      <c r="O240" s="65"/>
      <c r="P240" s="183">
        <f>O240*H240</f>
        <v>0</v>
      </c>
      <c r="Q240" s="183">
        <v>1.2999999999999999E-2</v>
      </c>
      <c r="R240" s="183">
        <f>Q240*H240</f>
        <v>1.2999999999999999E-2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302</v>
      </c>
      <c r="AT240" s="185" t="s">
        <v>298</v>
      </c>
      <c r="AU240" s="185" t="s">
        <v>83</v>
      </c>
      <c r="AY240" s="18" t="s">
        <v>153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81</v>
      </c>
      <c r="BK240" s="186">
        <f>ROUND(I240*H240,2)</f>
        <v>0</v>
      </c>
      <c r="BL240" s="18" t="s">
        <v>212</v>
      </c>
      <c r="BM240" s="185" t="s">
        <v>875</v>
      </c>
    </row>
    <row r="241" spans="1:65" s="13" customFormat="1" ht="33.75">
      <c r="B241" s="192"/>
      <c r="C241" s="193"/>
      <c r="D241" s="194" t="s">
        <v>165</v>
      </c>
      <c r="E241" s="195" t="s">
        <v>19</v>
      </c>
      <c r="F241" s="196" t="s">
        <v>876</v>
      </c>
      <c r="G241" s="193"/>
      <c r="H241" s="197">
        <v>1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165</v>
      </c>
      <c r="AU241" s="203" t="s">
        <v>83</v>
      </c>
      <c r="AV241" s="13" t="s">
        <v>83</v>
      </c>
      <c r="AW241" s="13" t="s">
        <v>34</v>
      </c>
      <c r="AX241" s="13" t="s">
        <v>81</v>
      </c>
      <c r="AY241" s="203" t="s">
        <v>153</v>
      </c>
    </row>
    <row r="242" spans="1:65" s="2" customFormat="1" ht="33" customHeight="1">
      <c r="A242" s="35"/>
      <c r="B242" s="36"/>
      <c r="C242" s="174" t="s">
        <v>436</v>
      </c>
      <c r="D242" s="174" t="s">
        <v>156</v>
      </c>
      <c r="E242" s="175" t="s">
        <v>437</v>
      </c>
      <c r="F242" s="176" t="s">
        <v>438</v>
      </c>
      <c r="G242" s="177" t="s">
        <v>211</v>
      </c>
      <c r="H242" s="178">
        <v>1</v>
      </c>
      <c r="I242" s="179"/>
      <c r="J242" s="180">
        <f>ROUND(I242*H242,2)</f>
        <v>0</v>
      </c>
      <c r="K242" s="176" t="s">
        <v>206</v>
      </c>
      <c r="L242" s="40"/>
      <c r="M242" s="181" t="s">
        <v>19</v>
      </c>
      <c r="N242" s="182" t="s">
        <v>44</v>
      </c>
      <c r="O242" s="65"/>
      <c r="P242" s="183">
        <f>O242*H242</f>
        <v>0</v>
      </c>
      <c r="Q242" s="183">
        <v>2.8500000000000001E-3</v>
      </c>
      <c r="R242" s="183">
        <f>Q242*H242</f>
        <v>2.8500000000000001E-3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212</v>
      </c>
      <c r="AT242" s="185" t="s">
        <v>156</v>
      </c>
      <c r="AU242" s="185" t="s">
        <v>83</v>
      </c>
      <c r="AY242" s="18" t="s">
        <v>153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81</v>
      </c>
      <c r="BK242" s="186">
        <f>ROUND(I242*H242,2)</f>
        <v>0</v>
      </c>
      <c r="BL242" s="18" t="s">
        <v>212</v>
      </c>
      <c r="BM242" s="185" t="s">
        <v>877</v>
      </c>
    </row>
    <row r="243" spans="1:65" s="2" customFormat="1" ht="24.2" customHeight="1">
      <c r="A243" s="35"/>
      <c r="B243" s="36"/>
      <c r="C243" s="174" t="s">
        <v>440</v>
      </c>
      <c r="D243" s="174" t="s">
        <v>156</v>
      </c>
      <c r="E243" s="175" t="s">
        <v>441</v>
      </c>
      <c r="F243" s="176" t="s">
        <v>442</v>
      </c>
      <c r="G243" s="177" t="s">
        <v>384</v>
      </c>
      <c r="H243" s="178">
        <v>1</v>
      </c>
      <c r="I243" s="179"/>
      <c r="J243" s="180">
        <f>ROUND(I243*H243,2)</f>
        <v>0</v>
      </c>
      <c r="K243" s="176" t="s">
        <v>206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1.736E-2</v>
      </c>
      <c r="R243" s="183">
        <f>Q243*H243</f>
        <v>1.736E-2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212</v>
      </c>
      <c r="AT243" s="185" t="s">
        <v>156</v>
      </c>
      <c r="AU243" s="185" t="s">
        <v>83</v>
      </c>
      <c r="AY243" s="18" t="s">
        <v>153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212</v>
      </c>
      <c r="BM243" s="185" t="s">
        <v>878</v>
      </c>
    </row>
    <row r="244" spans="1:65" s="2" customFormat="1" ht="24.2" customHeight="1">
      <c r="A244" s="35"/>
      <c r="B244" s="36"/>
      <c r="C244" s="174" t="s">
        <v>444</v>
      </c>
      <c r="D244" s="174" t="s">
        <v>156</v>
      </c>
      <c r="E244" s="175" t="s">
        <v>445</v>
      </c>
      <c r="F244" s="176" t="s">
        <v>446</v>
      </c>
      <c r="G244" s="177" t="s">
        <v>384</v>
      </c>
      <c r="H244" s="178">
        <v>1</v>
      </c>
      <c r="I244" s="179"/>
      <c r="J244" s="180">
        <f>ROUND(I244*H244,2)</f>
        <v>0</v>
      </c>
      <c r="K244" s="176" t="s">
        <v>206</v>
      </c>
      <c r="L244" s="40"/>
      <c r="M244" s="181" t="s">
        <v>19</v>
      </c>
      <c r="N244" s="182" t="s">
        <v>44</v>
      </c>
      <c r="O244" s="65"/>
      <c r="P244" s="183">
        <f>O244*H244</f>
        <v>0</v>
      </c>
      <c r="Q244" s="183">
        <v>2.14E-3</v>
      </c>
      <c r="R244" s="183">
        <f>Q244*H244</f>
        <v>2.14E-3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212</v>
      </c>
      <c r="AT244" s="185" t="s">
        <v>156</v>
      </c>
      <c r="AU244" s="185" t="s">
        <v>83</v>
      </c>
      <c r="AY244" s="18" t="s">
        <v>153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212</v>
      </c>
      <c r="BM244" s="185" t="s">
        <v>879</v>
      </c>
    </row>
    <row r="245" spans="1:65" s="13" customFormat="1" ht="22.5">
      <c r="B245" s="192"/>
      <c r="C245" s="193"/>
      <c r="D245" s="194" t="s">
        <v>165</v>
      </c>
      <c r="E245" s="195" t="s">
        <v>19</v>
      </c>
      <c r="F245" s="196" t="s">
        <v>448</v>
      </c>
      <c r="G245" s="193"/>
      <c r="H245" s="197">
        <v>1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165</v>
      </c>
      <c r="AU245" s="203" t="s">
        <v>83</v>
      </c>
      <c r="AV245" s="13" t="s">
        <v>83</v>
      </c>
      <c r="AW245" s="13" t="s">
        <v>34</v>
      </c>
      <c r="AX245" s="13" t="s">
        <v>81</v>
      </c>
      <c r="AY245" s="203" t="s">
        <v>153</v>
      </c>
    </row>
    <row r="246" spans="1:65" s="2" customFormat="1" ht="33" customHeight="1">
      <c r="A246" s="35"/>
      <c r="B246" s="36"/>
      <c r="C246" s="174" t="s">
        <v>449</v>
      </c>
      <c r="D246" s="174" t="s">
        <v>156</v>
      </c>
      <c r="E246" s="175" t="s">
        <v>450</v>
      </c>
      <c r="F246" s="176" t="s">
        <v>451</v>
      </c>
      <c r="G246" s="177" t="s">
        <v>384</v>
      </c>
      <c r="H246" s="178">
        <v>2</v>
      </c>
      <c r="I246" s="179"/>
      <c r="J246" s="180">
        <f>ROUND(I246*H246,2)</f>
        <v>0</v>
      </c>
      <c r="K246" s="176" t="s">
        <v>206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1.0460000000000001E-2</v>
      </c>
      <c r="R246" s="183">
        <f>Q246*H246</f>
        <v>2.0920000000000001E-2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212</v>
      </c>
      <c r="AT246" s="185" t="s">
        <v>156</v>
      </c>
      <c r="AU246" s="185" t="s">
        <v>83</v>
      </c>
      <c r="AY246" s="18" t="s">
        <v>153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212</v>
      </c>
      <c r="BM246" s="185" t="s">
        <v>880</v>
      </c>
    </row>
    <row r="247" spans="1:65" s="2" customFormat="1" ht="33" customHeight="1">
      <c r="A247" s="35"/>
      <c r="B247" s="36"/>
      <c r="C247" s="174" t="s">
        <v>454</v>
      </c>
      <c r="D247" s="174" t="s">
        <v>156</v>
      </c>
      <c r="E247" s="175" t="s">
        <v>455</v>
      </c>
      <c r="F247" s="176" t="s">
        <v>456</v>
      </c>
      <c r="G247" s="177" t="s">
        <v>211</v>
      </c>
      <c r="H247" s="178">
        <v>2</v>
      </c>
      <c r="I247" s="179"/>
      <c r="J247" s="180">
        <f>ROUND(I247*H247,2)</f>
        <v>0</v>
      </c>
      <c r="K247" s="176" t="s">
        <v>160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1.2800000000000001E-3</v>
      </c>
      <c r="R247" s="183">
        <f>Q247*H247</f>
        <v>2.5600000000000002E-3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212</v>
      </c>
      <c r="AT247" s="185" t="s">
        <v>156</v>
      </c>
      <c r="AU247" s="185" t="s">
        <v>83</v>
      </c>
      <c r="AY247" s="18" t="s">
        <v>153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212</v>
      </c>
      <c r="BM247" s="185" t="s">
        <v>881</v>
      </c>
    </row>
    <row r="248" spans="1:65" s="2" customFormat="1" ht="11.25">
      <c r="A248" s="35"/>
      <c r="B248" s="36"/>
      <c r="C248" s="37"/>
      <c r="D248" s="187" t="s">
        <v>163</v>
      </c>
      <c r="E248" s="37"/>
      <c r="F248" s="188" t="s">
        <v>458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83</v>
      </c>
    </row>
    <row r="249" spans="1:65" s="13" customFormat="1" ht="11.25">
      <c r="B249" s="192"/>
      <c r="C249" s="193"/>
      <c r="D249" s="194" t="s">
        <v>165</v>
      </c>
      <c r="E249" s="195" t="s">
        <v>19</v>
      </c>
      <c r="F249" s="196" t="s">
        <v>882</v>
      </c>
      <c r="G249" s="193"/>
      <c r="H249" s="197">
        <v>2</v>
      </c>
      <c r="I249" s="198"/>
      <c r="J249" s="193"/>
      <c r="K249" s="193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165</v>
      </c>
      <c r="AU249" s="203" t="s">
        <v>83</v>
      </c>
      <c r="AV249" s="13" t="s">
        <v>83</v>
      </c>
      <c r="AW249" s="13" t="s">
        <v>34</v>
      </c>
      <c r="AX249" s="13" t="s">
        <v>81</v>
      </c>
      <c r="AY249" s="203" t="s">
        <v>153</v>
      </c>
    </row>
    <row r="250" spans="1:65" s="2" customFormat="1" ht="24.2" customHeight="1">
      <c r="A250" s="35"/>
      <c r="B250" s="36"/>
      <c r="C250" s="174" t="s">
        <v>460</v>
      </c>
      <c r="D250" s="174" t="s">
        <v>156</v>
      </c>
      <c r="E250" s="175" t="s">
        <v>461</v>
      </c>
      <c r="F250" s="176" t="s">
        <v>462</v>
      </c>
      <c r="G250" s="177" t="s">
        <v>384</v>
      </c>
      <c r="H250" s="178">
        <v>2</v>
      </c>
      <c r="I250" s="179"/>
      <c r="J250" s="180">
        <f>ROUND(I250*H250,2)</f>
        <v>0</v>
      </c>
      <c r="K250" s="176" t="s">
        <v>160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1.8E-3</v>
      </c>
      <c r="R250" s="183">
        <f>Q250*H250</f>
        <v>3.5999999999999999E-3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212</v>
      </c>
      <c r="AT250" s="185" t="s">
        <v>156</v>
      </c>
      <c r="AU250" s="185" t="s">
        <v>83</v>
      </c>
      <c r="AY250" s="18" t="s">
        <v>153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212</v>
      </c>
      <c r="BM250" s="185" t="s">
        <v>883</v>
      </c>
    </row>
    <row r="251" spans="1:65" s="2" customFormat="1" ht="11.25">
      <c r="A251" s="35"/>
      <c r="B251" s="36"/>
      <c r="C251" s="37"/>
      <c r="D251" s="187" t="s">
        <v>163</v>
      </c>
      <c r="E251" s="37"/>
      <c r="F251" s="188" t="s">
        <v>464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83</v>
      </c>
    </row>
    <row r="252" spans="1:65" s="2" customFormat="1" ht="49.15" customHeight="1">
      <c r="A252" s="35"/>
      <c r="B252" s="36"/>
      <c r="C252" s="174" t="s">
        <v>465</v>
      </c>
      <c r="D252" s="174" t="s">
        <v>156</v>
      </c>
      <c r="E252" s="175" t="s">
        <v>758</v>
      </c>
      <c r="F252" s="176" t="s">
        <v>759</v>
      </c>
      <c r="G252" s="177" t="s">
        <v>249</v>
      </c>
      <c r="H252" s="178">
        <v>8.5999999999999993E-2</v>
      </c>
      <c r="I252" s="179"/>
      <c r="J252" s="180">
        <f>ROUND(I252*H252,2)</f>
        <v>0</v>
      </c>
      <c r="K252" s="176" t="s">
        <v>160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212</v>
      </c>
      <c r="AT252" s="185" t="s">
        <v>156</v>
      </c>
      <c r="AU252" s="185" t="s">
        <v>83</v>
      </c>
      <c r="AY252" s="18" t="s">
        <v>153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212</v>
      </c>
      <c r="BM252" s="185" t="s">
        <v>1026</v>
      </c>
    </row>
    <row r="253" spans="1:65" s="2" customFormat="1" ht="11.25">
      <c r="A253" s="35"/>
      <c r="B253" s="36"/>
      <c r="C253" s="37"/>
      <c r="D253" s="187" t="s">
        <v>163</v>
      </c>
      <c r="E253" s="37"/>
      <c r="F253" s="188" t="s">
        <v>761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163</v>
      </c>
      <c r="AU253" s="18" t="s">
        <v>83</v>
      </c>
    </row>
    <row r="254" spans="1:65" s="12" customFormat="1" ht="22.9" customHeight="1">
      <c r="B254" s="158"/>
      <c r="C254" s="159"/>
      <c r="D254" s="160" t="s">
        <v>72</v>
      </c>
      <c r="E254" s="172" t="s">
        <v>470</v>
      </c>
      <c r="F254" s="172" t="s">
        <v>471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SUM(P255:P283)</f>
        <v>0</v>
      </c>
      <c r="Q254" s="166"/>
      <c r="R254" s="167">
        <f>SUM(R255:R283)</f>
        <v>1.8000000000000002E-3</v>
      </c>
      <c r="S254" s="166"/>
      <c r="T254" s="168">
        <f>SUM(T255:T283)</f>
        <v>8.3000000000000001E-3</v>
      </c>
      <c r="AR254" s="169" t="s">
        <v>83</v>
      </c>
      <c r="AT254" s="170" t="s">
        <v>72</v>
      </c>
      <c r="AU254" s="170" t="s">
        <v>81</v>
      </c>
      <c r="AY254" s="169" t="s">
        <v>153</v>
      </c>
      <c r="BK254" s="171">
        <f>SUM(BK255:BK283)</f>
        <v>0</v>
      </c>
    </row>
    <row r="255" spans="1:65" s="2" customFormat="1" ht="21.75" customHeight="1">
      <c r="A255" s="35"/>
      <c r="B255" s="36"/>
      <c r="C255" s="174" t="s">
        <v>472</v>
      </c>
      <c r="D255" s="174" t="s">
        <v>156</v>
      </c>
      <c r="E255" s="175" t="s">
        <v>473</v>
      </c>
      <c r="F255" s="176" t="s">
        <v>474</v>
      </c>
      <c r="G255" s="177" t="s">
        <v>211</v>
      </c>
      <c r="H255" s="178">
        <v>5</v>
      </c>
      <c r="I255" s="179"/>
      <c r="J255" s="180">
        <f>ROUND(I255*H255,2)</f>
        <v>0</v>
      </c>
      <c r="K255" s="176" t="s">
        <v>206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5.0000000000000002E-5</v>
      </c>
      <c r="T255" s="184">
        <f>S255*H255</f>
        <v>2.5000000000000001E-4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212</v>
      </c>
      <c r="AT255" s="185" t="s">
        <v>156</v>
      </c>
      <c r="AU255" s="185" t="s">
        <v>83</v>
      </c>
      <c r="AY255" s="18" t="s">
        <v>153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212</v>
      </c>
      <c r="BM255" s="185" t="s">
        <v>885</v>
      </c>
    </row>
    <row r="256" spans="1:65" s="13" customFormat="1" ht="11.25">
      <c r="B256" s="192"/>
      <c r="C256" s="193"/>
      <c r="D256" s="194" t="s">
        <v>165</v>
      </c>
      <c r="E256" s="195" t="s">
        <v>19</v>
      </c>
      <c r="F256" s="196" t="s">
        <v>886</v>
      </c>
      <c r="G256" s="193"/>
      <c r="H256" s="197">
        <v>2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165</v>
      </c>
      <c r="AU256" s="203" t="s">
        <v>83</v>
      </c>
      <c r="AV256" s="13" t="s">
        <v>83</v>
      </c>
      <c r="AW256" s="13" t="s">
        <v>34</v>
      </c>
      <c r="AX256" s="13" t="s">
        <v>73</v>
      </c>
      <c r="AY256" s="203" t="s">
        <v>153</v>
      </c>
    </row>
    <row r="257" spans="1:65" s="13" customFormat="1" ht="11.25">
      <c r="B257" s="192"/>
      <c r="C257" s="193"/>
      <c r="D257" s="194" t="s">
        <v>165</v>
      </c>
      <c r="E257" s="195" t="s">
        <v>19</v>
      </c>
      <c r="F257" s="196" t="s">
        <v>887</v>
      </c>
      <c r="G257" s="193"/>
      <c r="H257" s="197">
        <v>3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165</v>
      </c>
      <c r="AU257" s="203" t="s">
        <v>83</v>
      </c>
      <c r="AV257" s="13" t="s">
        <v>83</v>
      </c>
      <c r="AW257" s="13" t="s">
        <v>34</v>
      </c>
      <c r="AX257" s="13" t="s">
        <v>73</v>
      </c>
      <c r="AY257" s="203" t="s">
        <v>153</v>
      </c>
    </row>
    <row r="258" spans="1:65" s="14" customFormat="1" ht="11.25">
      <c r="B258" s="204"/>
      <c r="C258" s="205"/>
      <c r="D258" s="194" t="s">
        <v>165</v>
      </c>
      <c r="E258" s="206" t="s">
        <v>19</v>
      </c>
      <c r="F258" s="207" t="s">
        <v>184</v>
      </c>
      <c r="G258" s="205"/>
      <c r="H258" s="208">
        <v>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83</v>
      </c>
      <c r="AV258" s="14" t="s">
        <v>161</v>
      </c>
      <c r="AW258" s="14" t="s">
        <v>34</v>
      </c>
      <c r="AX258" s="14" t="s">
        <v>81</v>
      </c>
      <c r="AY258" s="214" t="s">
        <v>153</v>
      </c>
    </row>
    <row r="259" spans="1:65" s="2" customFormat="1" ht="24.2" customHeight="1">
      <c r="A259" s="35"/>
      <c r="B259" s="36"/>
      <c r="C259" s="174" t="s">
        <v>477</v>
      </c>
      <c r="D259" s="174" t="s">
        <v>156</v>
      </c>
      <c r="E259" s="175" t="s">
        <v>478</v>
      </c>
      <c r="F259" s="176" t="s">
        <v>479</v>
      </c>
      <c r="G259" s="177" t="s">
        <v>211</v>
      </c>
      <c r="H259" s="178">
        <v>1</v>
      </c>
      <c r="I259" s="179"/>
      <c r="J259" s="180">
        <f>ROUND(I259*H259,2)</f>
        <v>0</v>
      </c>
      <c r="K259" s="176" t="s">
        <v>206</v>
      </c>
      <c r="L259" s="40"/>
      <c r="M259" s="181" t="s">
        <v>19</v>
      </c>
      <c r="N259" s="182" t="s">
        <v>44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5.0000000000000002E-5</v>
      </c>
      <c r="T259" s="184">
        <f>S259*H259</f>
        <v>5.0000000000000002E-5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212</v>
      </c>
      <c r="AT259" s="185" t="s">
        <v>156</v>
      </c>
      <c r="AU259" s="185" t="s">
        <v>83</v>
      </c>
      <c r="AY259" s="18" t="s">
        <v>153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81</v>
      </c>
      <c r="BK259" s="186">
        <f>ROUND(I259*H259,2)</f>
        <v>0</v>
      </c>
      <c r="BL259" s="18" t="s">
        <v>212</v>
      </c>
      <c r="BM259" s="185" t="s">
        <v>888</v>
      </c>
    </row>
    <row r="260" spans="1:65" s="13" customFormat="1" ht="11.25">
      <c r="B260" s="192"/>
      <c r="C260" s="193"/>
      <c r="D260" s="194" t="s">
        <v>165</v>
      </c>
      <c r="E260" s="195" t="s">
        <v>19</v>
      </c>
      <c r="F260" s="196" t="s">
        <v>889</v>
      </c>
      <c r="G260" s="193"/>
      <c r="H260" s="197">
        <v>1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165</v>
      </c>
      <c r="AU260" s="203" t="s">
        <v>83</v>
      </c>
      <c r="AV260" s="13" t="s">
        <v>83</v>
      </c>
      <c r="AW260" s="13" t="s">
        <v>34</v>
      </c>
      <c r="AX260" s="13" t="s">
        <v>81</v>
      </c>
      <c r="AY260" s="203" t="s">
        <v>153</v>
      </c>
    </row>
    <row r="261" spans="1:65" s="2" customFormat="1" ht="37.9" customHeight="1">
      <c r="A261" s="35"/>
      <c r="B261" s="36"/>
      <c r="C261" s="174" t="s">
        <v>481</v>
      </c>
      <c r="D261" s="174" t="s">
        <v>156</v>
      </c>
      <c r="E261" s="175" t="s">
        <v>482</v>
      </c>
      <c r="F261" s="176" t="s">
        <v>483</v>
      </c>
      <c r="G261" s="177" t="s">
        <v>211</v>
      </c>
      <c r="H261" s="178">
        <v>4</v>
      </c>
      <c r="I261" s="179"/>
      <c r="J261" s="180">
        <f>ROUND(I261*H261,2)</f>
        <v>0</v>
      </c>
      <c r="K261" s="176" t="s">
        <v>160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2E-3</v>
      </c>
      <c r="T261" s="184">
        <f>S261*H261</f>
        <v>8.0000000000000002E-3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212</v>
      </c>
      <c r="AT261" s="185" t="s">
        <v>156</v>
      </c>
      <c r="AU261" s="185" t="s">
        <v>83</v>
      </c>
      <c r="AY261" s="18" t="s">
        <v>153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212</v>
      </c>
      <c r="BM261" s="185" t="s">
        <v>890</v>
      </c>
    </row>
    <row r="262" spans="1:65" s="2" customFormat="1" ht="11.25">
      <c r="A262" s="35"/>
      <c r="B262" s="36"/>
      <c r="C262" s="37"/>
      <c r="D262" s="187" t="s">
        <v>163</v>
      </c>
      <c r="E262" s="37"/>
      <c r="F262" s="188" t="s">
        <v>485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83</v>
      </c>
    </row>
    <row r="263" spans="1:65" s="13" customFormat="1" ht="11.25">
      <c r="B263" s="192"/>
      <c r="C263" s="193"/>
      <c r="D263" s="194" t="s">
        <v>165</v>
      </c>
      <c r="E263" s="195" t="s">
        <v>19</v>
      </c>
      <c r="F263" s="196" t="s">
        <v>891</v>
      </c>
      <c r="G263" s="193"/>
      <c r="H263" s="197">
        <v>4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165</v>
      </c>
      <c r="AU263" s="203" t="s">
        <v>83</v>
      </c>
      <c r="AV263" s="13" t="s">
        <v>83</v>
      </c>
      <c r="AW263" s="13" t="s">
        <v>34</v>
      </c>
      <c r="AX263" s="13" t="s">
        <v>81</v>
      </c>
      <c r="AY263" s="203" t="s">
        <v>153</v>
      </c>
    </row>
    <row r="264" spans="1:65" s="2" customFormat="1" ht="37.9" customHeight="1">
      <c r="A264" s="35"/>
      <c r="B264" s="36"/>
      <c r="C264" s="174" t="s">
        <v>486</v>
      </c>
      <c r="D264" s="174" t="s">
        <v>156</v>
      </c>
      <c r="E264" s="175" t="s">
        <v>487</v>
      </c>
      <c r="F264" s="176" t="s">
        <v>488</v>
      </c>
      <c r="G264" s="177" t="s">
        <v>211</v>
      </c>
      <c r="H264" s="178">
        <v>4</v>
      </c>
      <c r="I264" s="179"/>
      <c r="J264" s="180">
        <f>ROUND(I264*H264,2)</f>
        <v>0</v>
      </c>
      <c r="K264" s="176" t="s">
        <v>160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212</v>
      </c>
      <c r="AT264" s="185" t="s">
        <v>156</v>
      </c>
      <c r="AU264" s="185" t="s">
        <v>83</v>
      </c>
      <c r="AY264" s="18" t="s">
        <v>153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212</v>
      </c>
      <c r="BM264" s="185" t="s">
        <v>892</v>
      </c>
    </row>
    <row r="265" spans="1:65" s="2" customFormat="1" ht="11.25">
      <c r="A265" s="35"/>
      <c r="B265" s="36"/>
      <c r="C265" s="37"/>
      <c r="D265" s="187" t="s">
        <v>163</v>
      </c>
      <c r="E265" s="37"/>
      <c r="F265" s="188" t="s">
        <v>490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83</v>
      </c>
    </row>
    <row r="266" spans="1:65" s="13" customFormat="1" ht="11.25">
      <c r="B266" s="192"/>
      <c r="C266" s="193"/>
      <c r="D266" s="194" t="s">
        <v>165</v>
      </c>
      <c r="E266" s="195" t="s">
        <v>19</v>
      </c>
      <c r="F266" s="196" t="s">
        <v>891</v>
      </c>
      <c r="G266" s="193"/>
      <c r="H266" s="197">
        <v>4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165</v>
      </c>
      <c r="AU266" s="203" t="s">
        <v>83</v>
      </c>
      <c r="AV266" s="13" t="s">
        <v>83</v>
      </c>
      <c r="AW266" s="13" t="s">
        <v>34</v>
      </c>
      <c r="AX266" s="13" t="s">
        <v>81</v>
      </c>
      <c r="AY266" s="203" t="s">
        <v>153</v>
      </c>
    </row>
    <row r="267" spans="1:65" s="2" customFormat="1" ht="24.2" customHeight="1">
      <c r="A267" s="35"/>
      <c r="B267" s="36"/>
      <c r="C267" s="215" t="s">
        <v>491</v>
      </c>
      <c r="D267" s="215" t="s">
        <v>298</v>
      </c>
      <c r="E267" s="216" t="s">
        <v>492</v>
      </c>
      <c r="F267" s="217" t="s">
        <v>493</v>
      </c>
      <c r="G267" s="218" t="s">
        <v>211</v>
      </c>
      <c r="H267" s="219">
        <v>4</v>
      </c>
      <c r="I267" s="220"/>
      <c r="J267" s="221">
        <f>ROUND(I267*H267,2)</f>
        <v>0</v>
      </c>
      <c r="K267" s="217" t="s">
        <v>206</v>
      </c>
      <c r="L267" s="222"/>
      <c r="M267" s="223" t="s">
        <v>19</v>
      </c>
      <c r="N267" s="224" t="s">
        <v>44</v>
      </c>
      <c r="O267" s="65"/>
      <c r="P267" s="183">
        <f>O267*H267</f>
        <v>0</v>
      </c>
      <c r="Q267" s="183">
        <v>3.4000000000000002E-4</v>
      </c>
      <c r="R267" s="183">
        <f>Q267*H267</f>
        <v>1.3600000000000001E-3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302</v>
      </c>
      <c r="AT267" s="185" t="s">
        <v>298</v>
      </c>
      <c r="AU267" s="185" t="s">
        <v>83</v>
      </c>
      <c r="AY267" s="18" t="s">
        <v>153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81</v>
      </c>
      <c r="BK267" s="186">
        <f>ROUND(I267*H267,2)</f>
        <v>0</v>
      </c>
      <c r="BL267" s="18" t="s">
        <v>212</v>
      </c>
      <c r="BM267" s="185" t="s">
        <v>893</v>
      </c>
    </row>
    <row r="268" spans="1:65" s="2" customFormat="1" ht="44.25" customHeight="1">
      <c r="A268" s="35"/>
      <c r="B268" s="36"/>
      <c r="C268" s="174" t="s">
        <v>495</v>
      </c>
      <c r="D268" s="174" t="s">
        <v>156</v>
      </c>
      <c r="E268" s="175" t="s">
        <v>496</v>
      </c>
      <c r="F268" s="176" t="s">
        <v>497</v>
      </c>
      <c r="G268" s="177" t="s">
        <v>211</v>
      </c>
      <c r="H268" s="178">
        <v>1</v>
      </c>
      <c r="I268" s="179"/>
      <c r="J268" s="180">
        <f>ROUND(I268*H268,2)</f>
        <v>0</v>
      </c>
      <c r="K268" s="176" t="s">
        <v>160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212</v>
      </c>
      <c r="AT268" s="185" t="s">
        <v>156</v>
      </c>
      <c r="AU268" s="185" t="s">
        <v>83</v>
      </c>
      <c r="AY268" s="18" t="s">
        <v>153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212</v>
      </c>
      <c r="BM268" s="185" t="s">
        <v>894</v>
      </c>
    </row>
    <row r="269" spans="1:65" s="2" customFormat="1" ht="11.25">
      <c r="A269" s="35"/>
      <c r="B269" s="36"/>
      <c r="C269" s="37"/>
      <c r="D269" s="187" t="s">
        <v>163</v>
      </c>
      <c r="E269" s="37"/>
      <c r="F269" s="188" t="s">
        <v>499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163</v>
      </c>
      <c r="AU269" s="18" t="s">
        <v>83</v>
      </c>
    </row>
    <row r="270" spans="1:65" s="13" customFormat="1" ht="11.25">
      <c r="B270" s="192"/>
      <c r="C270" s="193"/>
      <c r="D270" s="194" t="s">
        <v>165</v>
      </c>
      <c r="E270" s="195" t="s">
        <v>19</v>
      </c>
      <c r="F270" s="196" t="s">
        <v>895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165</v>
      </c>
      <c r="AU270" s="203" t="s">
        <v>83</v>
      </c>
      <c r="AV270" s="13" t="s">
        <v>83</v>
      </c>
      <c r="AW270" s="13" t="s">
        <v>34</v>
      </c>
      <c r="AX270" s="13" t="s">
        <v>81</v>
      </c>
      <c r="AY270" s="203" t="s">
        <v>153</v>
      </c>
    </row>
    <row r="271" spans="1:65" s="2" customFormat="1" ht="24.2" customHeight="1">
      <c r="A271" s="35"/>
      <c r="B271" s="36"/>
      <c r="C271" s="215" t="s">
        <v>501</v>
      </c>
      <c r="D271" s="215" t="s">
        <v>298</v>
      </c>
      <c r="E271" s="216" t="s">
        <v>502</v>
      </c>
      <c r="F271" s="217" t="s">
        <v>503</v>
      </c>
      <c r="G271" s="218" t="s">
        <v>211</v>
      </c>
      <c r="H271" s="219">
        <v>1</v>
      </c>
      <c r="I271" s="220"/>
      <c r="J271" s="221">
        <f>ROUND(I271*H271,2)</f>
        <v>0</v>
      </c>
      <c r="K271" s="217" t="s">
        <v>160</v>
      </c>
      <c r="L271" s="222"/>
      <c r="M271" s="223" t="s">
        <v>19</v>
      </c>
      <c r="N271" s="224" t="s">
        <v>44</v>
      </c>
      <c r="O271" s="65"/>
      <c r="P271" s="183">
        <f>O271*H271</f>
        <v>0</v>
      </c>
      <c r="Q271" s="183">
        <v>9.0000000000000006E-5</v>
      </c>
      <c r="R271" s="183">
        <f>Q271*H271</f>
        <v>9.0000000000000006E-5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302</v>
      </c>
      <c r="AT271" s="185" t="s">
        <v>298</v>
      </c>
      <c r="AU271" s="185" t="s">
        <v>83</v>
      </c>
      <c r="AY271" s="18" t="s">
        <v>153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81</v>
      </c>
      <c r="BK271" s="186">
        <f>ROUND(I271*H271,2)</f>
        <v>0</v>
      </c>
      <c r="BL271" s="18" t="s">
        <v>212</v>
      </c>
      <c r="BM271" s="185" t="s">
        <v>896</v>
      </c>
    </row>
    <row r="272" spans="1:65" s="2" customFormat="1" ht="49.15" customHeight="1">
      <c r="A272" s="35"/>
      <c r="B272" s="36"/>
      <c r="C272" s="174" t="s">
        <v>505</v>
      </c>
      <c r="D272" s="174" t="s">
        <v>156</v>
      </c>
      <c r="E272" s="175" t="s">
        <v>506</v>
      </c>
      <c r="F272" s="176" t="s">
        <v>507</v>
      </c>
      <c r="G272" s="177" t="s">
        <v>211</v>
      </c>
      <c r="H272" s="178">
        <v>3</v>
      </c>
      <c r="I272" s="179"/>
      <c r="J272" s="180">
        <f>ROUND(I272*H272,2)</f>
        <v>0</v>
      </c>
      <c r="K272" s="176" t="s">
        <v>160</v>
      </c>
      <c r="L272" s="40"/>
      <c r="M272" s="181" t="s">
        <v>19</v>
      </c>
      <c r="N272" s="182" t="s">
        <v>44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212</v>
      </c>
      <c r="AT272" s="185" t="s">
        <v>156</v>
      </c>
      <c r="AU272" s="185" t="s">
        <v>83</v>
      </c>
      <c r="AY272" s="18" t="s">
        <v>153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81</v>
      </c>
      <c r="BK272" s="186">
        <f>ROUND(I272*H272,2)</f>
        <v>0</v>
      </c>
      <c r="BL272" s="18" t="s">
        <v>212</v>
      </c>
      <c r="BM272" s="185" t="s">
        <v>897</v>
      </c>
    </row>
    <row r="273" spans="1:65" s="2" customFormat="1" ht="11.25">
      <c r="A273" s="35"/>
      <c r="B273" s="36"/>
      <c r="C273" s="37"/>
      <c r="D273" s="187" t="s">
        <v>163</v>
      </c>
      <c r="E273" s="37"/>
      <c r="F273" s="188" t="s">
        <v>509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163</v>
      </c>
      <c r="AU273" s="18" t="s">
        <v>83</v>
      </c>
    </row>
    <row r="274" spans="1:65" s="13" customFormat="1" ht="22.5">
      <c r="B274" s="192"/>
      <c r="C274" s="193"/>
      <c r="D274" s="194" t="s">
        <v>165</v>
      </c>
      <c r="E274" s="195" t="s">
        <v>19</v>
      </c>
      <c r="F274" s="196" t="s">
        <v>898</v>
      </c>
      <c r="G274" s="193"/>
      <c r="H274" s="197">
        <v>3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165</v>
      </c>
      <c r="AU274" s="203" t="s">
        <v>83</v>
      </c>
      <c r="AV274" s="13" t="s">
        <v>83</v>
      </c>
      <c r="AW274" s="13" t="s">
        <v>34</v>
      </c>
      <c r="AX274" s="13" t="s">
        <v>81</v>
      </c>
      <c r="AY274" s="203" t="s">
        <v>153</v>
      </c>
    </row>
    <row r="275" spans="1:65" s="2" customFormat="1" ht="24.2" customHeight="1">
      <c r="A275" s="35"/>
      <c r="B275" s="36"/>
      <c r="C275" s="215" t="s">
        <v>511</v>
      </c>
      <c r="D275" s="215" t="s">
        <v>298</v>
      </c>
      <c r="E275" s="216" t="s">
        <v>512</v>
      </c>
      <c r="F275" s="217" t="s">
        <v>513</v>
      </c>
      <c r="G275" s="218" t="s">
        <v>211</v>
      </c>
      <c r="H275" s="219">
        <v>2</v>
      </c>
      <c r="I275" s="220"/>
      <c r="J275" s="221">
        <f>ROUND(I275*H275,2)</f>
        <v>0</v>
      </c>
      <c r="K275" s="217" t="s">
        <v>160</v>
      </c>
      <c r="L275" s="222"/>
      <c r="M275" s="223" t="s">
        <v>19</v>
      </c>
      <c r="N275" s="224" t="s">
        <v>44</v>
      </c>
      <c r="O275" s="65"/>
      <c r="P275" s="183">
        <f>O275*H275</f>
        <v>0</v>
      </c>
      <c r="Q275" s="183">
        <v>8.0000000000000007E-5</v>
      </c>
      <c r="R275" s="183">
        <f>Q275*H275</f>
        <v>1.6000000000000001E-4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302</v>
      </c>
      <c r="AT275" s="185" t="s">
        <v>298</v>
      </c>
      <c r="AU275" s="185" t="s">
        <v>83</v>
      </c>
      <c r="AY275" s="18" t="s">
        <v>153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81</v>
      </c>
      <c r="BK275" s="186">
        <f>ROUND(I275*H275,2)</f>
        <v>0</v>
      </c>
      <c r="BL275" s="18" t="s">
        <v>212</v>
      </c>
      <c r="BM275" s="185" t="s">
        <v>899</v>
      </c>
    </row>
    <row r="276" spans="1:65" s="2" customFormat="1" ht="24.2" customHeight="1">
      <c r="A276" s="35"/>
      <c r="B276" s="36"/>
      <c r="C276" s="215" t="s">
        <v>515</v>
      </c>
      <c r="D276" s="215" t="s">
        <v>298</v>
      </c>
      <c r="E276" s="216" t="s">
        <v>900</v>
      </c>
      <c r="F276" s="217" t="s">
        <v>901</v>
      </c>
      <c r="G276" s="218" t="s">
        <v>211</v>
      </c>
      <c r="H276" s="219">
        <v>1</v>
      </c>
      <c r="I276" s="220"/>
      <c r="J276" s="221">
        <f>ROUND(I276*H276,2)</f>
        <v>0</v>
      </c>
      <c r="K276" s="217" t="s">
        <v>160</v>
      </c>
      <c r="L276" s="222"/>
      <c r="M276" s="223" t="s">
        <v>19</v>
      </c>
      <c r="N276" s="224" t="s">
        <v>44</v>
      </c>
      <c r="O276" s="65"/>
      <c r="P276" s="183">
        <f>O276*H276</f>
        <v>0</v>
      </c>
      <c r="Q276" s="183">
        <v>8.0000000000000007E-5</v>
      </c>
      <c r="R276" s="183">
        <f>Q276*H276</f>
        <v>8.0000000000000007E-5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302</v>
      </c>
      <c r="AT276" s="185" t="s">
        <v>298</v>
      </c>
      <c r="AU276" s="185" t="s">
        <v>83</v>
      </c>
      <c r="AY276" s="18" t="s">
        <v>153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81</v>
      </c>
      <c r="BK276" s="186">
        <f>ROUND(I276*H276,2)</f>
        <v>0</v>
      </c>
      <c r="BL276" s="18" t="s">
        <v>212</v>
      </c>
      <c r="BM276" s="185" t="s">
        <v>902</v>
      </c>
    </row>
    <row r="277" spans="1:65" s="2" customFormat="1" ht="16.5" customHeight="1">
      <c r="A277" s="35"/>
      <c r="B277" s="36"/>
      <c r="C277" s="215" t="s">
        <v>519</v>
      </c>
      <c r="D277" s="215" t="s">
        <v>298</v>
      </c>
      <c r="E277" s="216" t="s">
        <v>516</v>
      </c>
      <c r="F277" s="217" t="s">
        <v>517</v>
      </c>
      <c r="G277" s="218" t="s">
        <v>211</v>
      </c>
      <c r="H277" s="219">
        <v>3</v>
      </c>
      <c r="I277" s="220"/>
      <c r="J277" s="221">
        <f>ROUND(I277*H277,2)</f>
        <v>0</v>
      </c>
      <c r="K277" s="217" t="s">
        <v>160</v>
      </c>
      <c r="L277" s="222"/>
      <c r="M277" s="223" t="s">
        <v>19</v>
      </c>
      <c r="N277" s="224" t="s">
        <v>44</v>
      </c>
      <c r="O277" s="65"/>
      <c r="P277" s="183">
        <f>O277*H277</f>
        <v>0</v>
      </c>
      <c r="Q277" s="183">
        <v>1.0000000000000001E-5</v>
      </c>
      <c r="R277" s="183">
        <f>Q277*H277</f>
        <v>3.0000000000000004E-5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302</v>
      </c>
      <c r="AT277" s="185" t="s">
        <v>298</v>
      </c>
      <c r="AU277" s="185" t="s">
        <v>83</v>
      </c>
      <c r="AY277" s="18" t="s">
        <v>153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81</v>
      </c>
      <c r="BK277" s="186">
        <f>ROUND(I277*H277,2)</f>
        <v>0</v>
      </c>
      <c r="BL277" s="18" t="s">
        <v>212</v>
      </c>
      <c r="BM277" s="185" t="s">
        <v>903</v>
      </c>
    </row>
    <row r="278" spans="1:65" s="2" customFormat="1" ht="49.15" customHeight="1">
      <c r="A278" s="35"/>
      <c r="B278" s="36"/>
      <c r="C278" s="174" t="s">
        <v>525</v>
      </c>
      <c r="D278" s="174" t="s">
        <v>156</v>
      </c>
      <c r="E278" s="175" t="s">
        <v>520</v>
      </c>
      <c r="F278" s="176" t="s">
        <v>521</v>
      </c>
      <c r="G278" s="177" t="s">
        <v>211</v>
      </c>
      <c r="H278" s="178">
        <v>2</v>
      </c>
      <c r="I278" s="179"/>
      <c r="J278" s="180">
        <f>ROUND(I278*H278,2)</f>
        <v>0</v>
      </c>
      <c r="K278" s="176" t="s">
        <v>160</v>
      </c>
      <c r="L278" s="40"/>
      <c r="M278" s="181" t="s">
        <v>19</v>
      </c>
      <c r="N278" s="182" t="s">
        <v>44</v>
      </c>
      <c r="O278" s="65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212</v>
      </c>
      <c r="AT278" s="185" t="s">
        <v>156</v>
      </c>
      <c r="AU278" s="185" t="s">
        <v>83</v>
      </c>
      <c r="AY278" s="18" t="s">
        <v>153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81</v>
      </c>
      <c r="BK278" s="186">
        <f>ROUND(I278*H278,2)</f>
        <v>0</v>
      </c>
      <c r="BL278" s="18" t="s">
        <v>212</v>
      </c>
      <c r="BM278" s="185" t="s">
        <v>904</v>
      </c>
    </row>
    <row r="279" spans="1:65" s="2" customFormat="1" ht="11.25">
      <c r="A279" s="35"/>
      <c r="B279" s="36"/>
      <c r="C279" s="37"/>
      <c r="D279" s="187" t="s">
        <v>163</v>
      </c>
      <c r="E279" s="37"/>
      <c r="F279" s="188" t="s">
        <v>523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163</v>
      </c>
      <c r="AU279" s="18" t="s">
        <v>83</v>
      </c>
    </row>
    <row r="280" spans="1:65" s="13" customFormat="1" ht="11.25">
      <c r="B280" s="192"/>
      <c r="C280" s="193"/>
      <c r="D280" s="194" t="s">
        <v>165</v>
      </c>
      <c r="E280" s="195" t="s">
        <v>19</v>
      </c>
      <c r="F280" s="196" t="s">
        <v>524</v>
      </c>
      <c r="G280" s="193"/>
      <c r="H280" s="197">
        <v>2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165</v>
      </c>
      <c r="AU280" s="203" t="s">
        <v>83</v>
      </c>
      <c r="AV280" s="13" t="s">
        <v>83</v>
      </c>
      <c r="AW280" s="13" t="s">
        <v>34</v>
      </c>
      <c r="AX280" s="13" t="s">
        <v>81</v>
      </c>
      <c r="AY280" s="203" t="s">
        <v>153</v>
      </c>
    </row>
    <row r="281" spans="1:65" s="2" customFormat="1" ht="24.2" customHeight="1">
      <c r="A281" s="35"/>
      <c r="B281" s="36"/>
      <c r="C281" s="215" t="s">
        <v>529</v>
      </c>
      <c r="D281" s="215" t="s">
        <v>298</v>
      </c>
      <c r="E281" s="216" t="s">
        <v>526</v>
      </c>
      <c r="F281" s="217" t="s">
        <v>527</v>
      </c>
      <c r="G281" s="218" t="s">
        <v>211</v>
      </c>
      <c r="H281" s="219">
        <v>2</v>
      </c>
      <c r="I281" s="220"/>
      <c r="J281" s="221">
        <f>ROUND(I281*H281,2)</f>
        <v>0</v>
      </c>
      <c r="K281" s="217" t="s">
        <v>160</v>
      </c>
      <c r="L281" s="222"/>
      <c r="M281" s="223" t="s">
        <v>19</v>
      </c>
      <c r="N281" s="224" t="s">
        <v>44</v>
      </c>
      <c r="O281" s="65"/>
      <c r="P281" s="183">
        <f>O281*H281</f>
        <v>0</v>
      </c>
      <c r="Q281" s="183">
        <v>4.0000000000000003E-5</v>
      </c>
      <c r="R281" s="183">
        <f>Q281*H281</f>
        <v>8.0000000000000007E-5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302</v>
      </c>
      <c r="AT281" s="185" t="s">
        <v>298</v>
      </c>
      <c r="AU281" s="185" t="s">
        <v>83</v>
      </c>
      <c r="AY281" s="18" t="s">
        <v>153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81</v>
      </c>
      <c r="BK281" s="186">
        <f>ROUND(I281*H281,2)</f>
        <v>0</v>
      </c>
      <c r="BL281" s="18" t="s">
        <v>212</v>
      </c>
      <c r="BM281" s="185" t="s">
        <v>905</v>
      </c>
    </row>
    <row r="282" spans="1:65" s="2" customFormat="1" ht="49.15" customHeight="1">
      <c r="A282" s="35"/>
      <c r="B282" s="36"/>
      <c r="C282" s="174" t="s">
        <v>536</v>
      </c>
      <c r="D282" s="174" t="s">
        <v>156</v>
      </c>
      <c r="E282" s="175" t="s">
        <v>762</v>
      </c>
      <c r="F282" s="176" t="s">
        <v>763</v>
      </c>
      <c r="G282" s="177" t="s">
        <v>249</v>
      </c>
      <c r="H282" s="178">
        <v>2E-3</v>
      </c>
      <c r="I282" s="179"/>
      <c r="J282" s="180">
        <f>ROUND(I282*H282,2)</f>
        <v>0</v>
      </c>
      <c r="K282" s="176" t="s">
        <v>160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212</v>
      </c>
      <c r="AT282" s="185" t="s">
        <v>156</v>
      </c>
      <c r="AU282" s="185" t="s">
        <v>83</v>
      </c>
      <c r="AY282" s="18" t="s">
        <v>153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212</v>
      </c>
      <c r="BM282" s="185" t="s">
        <v>1027</v>
      </c>
    </row>
    <row r="283" spans="1:65" s="2" customFormat="1" ht="11.25">
      <c r="A283" s="35"/>
      <c r="B283" s="36"/>
      <c r="C283" s="37"/>
      <c r="D283" s="187" t="s">
        <v>163</v>
      </c>
      <c r="E283" s="37"/>
      <c r="F283" s="188" t="s">
        <v>765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163</v>
      </c>
      <c r="AU283" s="18" t="s">
        <v>83</v>
      </c>
    </row>
    <row r="284" spans="1:65" s="12" customFormat="1" ht="22.9" customHeight="1">
      <c r="B284" s="158"/>
      <c r="C284" s="159"/>
      <c r="D284" s="160" t="s">
        <v>72</v>
      </c>
      <c r="E284" s="172" t="s">
        <v>534</v>
      </c>
      <c r="F284" s="172" t="s">
        <v>535</v>
      </c>
      <c r="G284" s="159"/>
      <c r="H284" s="159"/>
      <c r="I284" s="162"/>
      <c r="J284" s="173">
        <f>BK284</f>
        <v>0</v>
      </c>
      <c r="K284" s="159"/>
      <c r="L284" s="164"/>
      <c r="M284" s="165"/>
      <c r="N284" s="166"/>
      <c r="O284" s="166"/>
      <c r="P284" s="167">
        <f>SUM(P285:P293)</f>
        <v>0</v>
      </c>
      <c r="Q284" s="166"/>
      <c r="R284" s="167">
        <f>SUM(R285:R293)</f>
        <v>5.9999999999999995E-4</v>
      </c>
      <c r="S284" s="166"/>
      <c r="T284" s="168">
        <f>SUM(T285:T293)</f>
        <v>4.0000000000000002E-4</v>
      </c>
      <c r="AR284" s="169" t="s">
        <v>83</v>
      </c>
      <c r="AT284" s="170" t="s">
        <v>72</v>
      </c>
      <c r="AU284" s="170" t="s">
        <v>81</v>
      </c>
      <c r="AY284" s="169" t="s">
        <v>153</v>
      </c>
      <c r="BK284" s="171">
        <f>SUM(BK285:BK293)</f>
        <v>0</v>
      </c>
    </row>
    <row r="285" spans="1:65" s="2" customFormat="1" ht="24.2" customHeight="1">
      <c r="A285" s="35"/>
      <c r="B285" s="36"/>
      <c r="C285" s="174" t="s">
        <v>542</v>
      </c>
      <c r="D285" s="174" t="s">
        <v>156</v>
      </c>
      <c r="E285" s="175" t="s">
        <v>537</v>
      </c>
      <c r="F285" s="176" t="s">
        <v>538</v>
      </c>
      <c r="G285" s="177" t="s">
        <v>211</v>
      </c>
      <c r="H285" s="178">
        <v>2</v>
      </c>
      <c r="I285" s="179"/>
      <c r="J285" s="180">
        <f>ROUND(I285*H285,2)</f>
        <v>0</v>
      </c>
      <c r="K285" s="176" t="s">
        <v>160</v>
      </c>
      <c r="L285" s="40"/>
      <c r="M285" s="181" t="s">
        <v>19</v>
      </c>
      <c r="N285" s="182" t="s">
        <v>44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2.0000000000000001E-4</v>
      </c>
      <c r="T285" s="184">
        <f>S285*H285</f>
        <v>4.0000000000000002E-4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212</v>
      </c>
      <c r="AT285" s="185" t="s">
        <v>156</v>
      </c>
      <c r="AU285" s="185" t="s">
        <v>83</v>
      </c>
      <c r="AY285" s="18" t="s">
        <v>153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81</v>
      </c>
      <c r="BK285" s="186">
        <f>ROUND(I285*H285,2)</f>
        <v>0</v>
      </c>
      <c r="BL285" s="18" t="s">
        <v>212</v>
      </c>
      <c r="BM285" s="185" t="s">
        <v>907</v>
      </c>
    </row>
    <row r="286" spans="1:65" s="2" customFormat="1" ht="11.25">
      <c r="A286" s="35"/>
      <c r="B286" s="36"/>
      <c r="C286" s="37"/>
      <c r="D286" s="187" t="s">
        <v>163</v>
      </c>
      <c r="E286" s="37"/>
      <c r="F286" s="188" t="s">
        <v>540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83</v>
      </c>
    </row>
    <row r="287" spans="1:65" s="13" customFormat="1" ht="11.25">
      <c r="B287" s="192"/>
      <c r="C287" s="193"/>
      <c r="D287" s="194" t="s">
        <v>165</v>
      </c>
      <c r="E287" s="195" t="s">
        <v>19</v>
      </c>
      <c r="F287" s="196" t="s">
        <v>563</v>
      </c>
      <c r="G287" s="193"/>
      <c r="H287" s="197">
        <v>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165</v>
      </c>
      <c r="AU287" s="203" t="s">
        <v>83</v>
      </c>
      <c r="AV287" s="13" t="s">
        <v>83</v>
      </c>
      <c r="AW287" s="13" t="s">
        <v>34</v>
      </c>
      <c r="AX287" s="13" t="s">
        <v>81</v>
      </c>
      <c r="AY287" s="203" t="s">
        <v>153</v>
      </c>
    </row>
    <row r="288" spans="1:65" s="2" customFormat="1" ht="24.2" customHeight="1">
      <c r="A288" s="35"/>
      <c r="B288" s="36"/>
      <c r="C288" s="174" t="s">
        <v>547</v>
      </c>
      <c r="D288" s="174" t="s">
        <v>156</v>
      </c>
      <c r="E288" s="175" t="s">
        <v>543</v>
      </c>
      <c r="F288" s="176" t="s">
        <v>544</v>
      </c>
      <c r="G288" s="177" t="s">
        <v>211</v>
      </c>
      <c r="H288" s="178">
        <v>2</v>
      </c>
      <c r="I288" s="179"/>
      <c r="J288" s="180">
        <f>ROUND(I288*H288,2)</f>
        <v>0</v>
      </c>
      <c r="K288" s="176" t="s">
        <v>160</v>
      </c>
      <c r="L288" s="40"/>
      <c r="M288" s="181" t="s">
        <v>19</v>
      </c>
      <c r="N288" s="182" t="s">
        <v>44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212</v>
      </c>
      <c r="AT288" s="185" t="s">
        <v>156</v>
      </c>
      <c r="AU288" s="185" t="s">
        <v>83</v>
      </c>
      <c r="AY288" s="18" t="s">
        <v>153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81</v>
      </c>
      <c r="BK288" s="186">
        <f>ROUND(I288*H288,2)</f>
        <v>0</v>
      </c>
      <c r="BL288" s="18" t="s">
        <v>212</v>
      </c>
      <c r="BM288" s="185" t="s">
        <v>908</v>
      </c>
    </row>
    <row r="289" spans="1:65" s="2" customFormat="1" ht="11.25">
      <c r="A289" s="35"/>
      <c r="B289" s="36"/>
      <c r="C289" s="37"/>
      <c r="D289" s="187" t="s">
        <v>163</v>
      </c>
      <c r="E289" s="37"/>
      <c r="F289" s="188" t="s">
        <v>546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83</v>
      </c>
    </row>
    <row r="290" spans="1:65" s="13" customFormat="1" ht="11.25">
      <c r="B290" s="192"/>
      <c r="C290" s="193"/>
      <c r="D290" s="194" t="s">
        <v>165</v>
      </c>
      <c r="E290" s="195" t="s">
        <v>19</v>
      </c>
      <c r="F290" s="196" t="s">
        <v>563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165</v>
      </c>
      <c r="AU290" s="203" t="s">
        <v>83</v>
      </c>
      <c r="AV290" s="13" t="s">
        <v>83</v>
      </c>
      <c r="AW290" s="13" t="s">
        <v>34</v>
      </c>
      <c r="AX290" s="13" t="s">
        <v>81</v>
      </c>
      <c r="AY290" s="203" t="s">
        <v>153</v>
      </c>
    </row>
    <row r="291" spans="1:65" s="2" customFormat="1" ht="24.2" customHeight="1">
      <c r="A291" s="35"/>
      <c r="B291" s="36"/>
      <c r="C291" s="215" t="s">
        <v>551</v>
      </c>
      <c r="D291" s="215" t="s">
        <v>298</v>
      </c>
      <c r="E291" s="216" t="s">
        <v>548</v>
      </c>
      <c r="F291" s="217" t="s">
        <v>549</v>
      </c>
      <c r="G291" s="218" t="s">
        <v>211</v>
      </c>
      <c r="H291" s="219">
        <v>2</v>
      </c>
      <c r="I291" s="220"/>
      <c r="J291" s="221">
        <f>ROUND(I291*H291,2)</f>
        <v>0</v>
      </c>
      <c r="K291" s="217" t="s">
        <v>160</v>
      </c>
      <c r="L291" s="222"/>
      <c r="M291" s="223" t="s">
        <v>19</v>
      </c>
      <c r="N291" s="224" t="s">
        <v>44</v>
      </c>
      <c r="O291" s="65"/>
      <c r="P291" s="183">
        <f>O291*H291</f>
        <v>0</v>
      </c>
      <c r="Q291" s="183">
        <v>2.9999999999999997E-4</v>
      </c>
      <c r="R291" s="183">
        <f>Q291*H291</f>
        <v>5.9999999999999995E-4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302</v>
      </c>
      <c r="AT291" s="185" t="s">
        <v>298</v>
      </c>
      <c r="AU291" s="185" t="s">
        <v>83</v>
      </c>
      <c r="AY291" s="18" t="s">
        <v>153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212</v>
      </c>
      <c r="BM291" s="185" t="s">
        <v>909</v>
      </c>
    </row>
    <row r="292" spans="1:65" s="2" customFormat="1" ht="49.15" customHeight="1">
      <c r="A292" s="35"/>
      <c r="B292" s="36"/>
      <c r="C292" s="174" t="s">
        <v>558</v>
      </c>
      <c r="D292" s="174" t="s">
        <v>156</v>
      </c>
      <c r="E292" s="175" t="s">
        <v>766</v>
      </c>
      <c r="F292" s="176" t="s">
        <v>767</v>
      </c>
      <c r="G292" s="177" t="s">
        <v>249</v>
      </c>
      <c r="H292" s="178">
        <v>1E-3</v>
      </c>
      <c r="I292" s="179"/>
      <c r="J292" s="180">
        <f>ROUND(I292*H292,2)</f>
        <v>0</v>
      </c>
      <c r="K292" s="176" t="s">
        <v>160</v>
      </c>
      <c r="L292" s="40"/>
      <c r="M292" s="181" t="s">
        <v>19</v>
      </c>
      <c r="N292" s="182" t="s">
        <v>44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212</v>
      </c>
      <c r="AT292" s="185" t="s">
        <v>156</v>
      </c>
      <c r="AU292" s="185" t="s">
        <v>83</v>
      </c>
      <c r="AY292" s="18" t="s">
        <v>153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81</v>
      </c>
      <c r="BK292" s="186">
        <f>ROUND(I292*H292,2)</f>
        <v>0</v>
      </c>
      <c r="BL292" s="18" t="s">
        <v>212</v>
      </c>
      <c r="BM292" s="185" t="s">
        <v>1028</v>
      </c>
    </row>
    <row r="293" spans="1:65" s="2" customFormat="1" ht="11.25">
      <c r="A293" s="35"/>
      <c r="B293" s="36"/>
      <c r="C293" s="37"/>
      <c r="D293" s="187" t="s">
        <v>163</v>
      </c>
      <c r="E293" s="37"/>
      <c r="F293" s="188" t="s">
        <v>769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83</v>
      </c>
    </row>
    <row r="294" spans="1:65" s="12" customFormat="1" ht="22.9" customHeight="1">
      <c r="B294" s="158"/>
      <c r="C294" s="159"/>
      <c r="D294" s="160" t="s">
        <v>72</v>
      </c>
      <c r="E294" s="172" t="s">
        <v>911</v>
      </c>
      <c r="F294" s="172" t="s">
        <v>912</v>
      </c>
      <c r="G294" s="159"/>
      <c r="H294" s="159"/>
      <c r="I294" s="162"/>
      <c r="J294" s="173">
        <f>BK294</f>
        <v>0</v>
      </c>
      <c r="K294" s="159"/>
      <c r="L294" s="164"/>
      <c r="M294" s="165"/>
      <c r="N294" s="166"/>
      <c r="O294" s="166"/>
      <c r="P294" s="167">
        <f>SUM(P295:P299)</f>
        <v>0</v>
      </c>
      <c r="Q294" s="166"/>
      <c r="R294" s="167">
        <f>SUM(R295:R299)</f>
        <v>1.4858399999999999E-2</v>
      </c>
      <c r="S294" s="166"/>
      <c r="T294" s="168">
        <f>SUM(T295:T299)</f>
        <v>0</v>
      </c>
      <c r="AR294" s="169" t="s">
        <v>83</v>
      </c>
      <c r="AT294" s="170" t="s">
        <v>72</v>
      </c>
      <c r="AU294" s="170" t="s">
        <v>81</v>
      </c>
      <c r="AY294" s="169" t="s">
        <v>153</v>
      </c>
      <c r="BK294" s="171">
        <f>SUM(BK295:BK299)</f>
        <v>0</v>
      </c>
    </row>
    <row r="295" spans="1:65" s="2" customFormat="1" ht="49.15" customHeight="1">
      <c r="A295" s="35"/>
      <c r="B295" s="36"/>
      <c r="C295" s="174" t="s">
        <v>564</v>
      </c>
      <c r="D295" s="174" t="s">
        <v>156</v>
      </c>
      <c r="E295" s="175" t="s">
        <v>913</v>
      </c>
      <c r="F295" s="176" t="s">
        <v>914</v>
      </c>
      <c r="G295" s="177" t="s">
        <v>205</v>
      </c>
      <c r="H295" s="178">
        <v>1.64</v>
      </c>
      <c r="I295" s="179"/>
      <c r="J295" s="180">
        <f>ROUND(I295*H295,2)</f>
        <v>0</v>
      </c>
      <c r="K295" s="176" t="s">
        <v>160</v>
      </c>
      <c r="L295" s="40"/>
      <c r="M295" s="181" t="s">
        <v>19</v>
      </c>
      <c r="N295" s="182" t="s">
        <v>44</v>
      </c>
      <c r="O295" s="65"/>
      <c r="P295" s="183">
        <f>O295*H295</f>
        <v>0</v>
      </c>
      <c r="Q295" s="183">
        <v>9.0600000000000003E-3</v>
      </c>
      <c r="R295" s="183">
        <f>Q295*H295</f>
        <v>1.4858399999999999E-2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212</v>
      </c>
      <c r="AT295" s="185" t="s">
        <v>156</v>
      </c>
      <c r="AU295" s="185" t="s">
        <v>83</v>
      </c>
      <c r="AY295" s="18" t="s">
        <v>153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212</v>
      </c>
      <c r="BM295" s="185" t="s">
        <v>915</v>
      </c>
    </row>
    <row r="296" spans="1:65" s="2" customFormat="1" ht="11.25">
      <c r="A296" s="35"/>
      <c r="B296" s="36"/>
      <c r="C296" s="37"/>
      <c r="D296" s="187" t="s">
        <v>163</v>
      </c>
      <c r="E296" s="37"/>
      <c r="F296" s="188" t="s">
        <v>916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83</v>
      </c>
    </row>
    <row r="297" spans="1:65" s="13" customFormat="1" ht="11.25">
      <c r="B297" s="192"/>
      <c r="C297" s="193"/>
      <c r="D297" s="194" t="s">
        <v>165</v>
      </c>
      <c r="E297" s="195" t="s">
        <v>19</v>
      </c>
      <c r="F297" s="196" t="s">
        <v>917</v>
      </c>
      <c r="G297" s="193"/>
      <c r="H297" s="197">
        <v>1.64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165</v>
      </c>
      <c r="AU297" s="203" t="s">
        <v>83</v>
      </c>
      <c r="AV297" s="13" t="s">
        <v>83</v>
      </c>
      <c r="AW297" s="13" t="s">
        <v>34</v>
      </c>
      <c r="AX297" s="13" t="s">
        <v>81</v>
      </c>
      <c r="AY297" s="203" t="s">
        <v>153</v>
      </c>
    </row>
    <row r="298" spans="1:65" s="2" customFormat="1" ht="76.349999999999994" customHeight="1">
      <c r="A298" s="35"/>
      <c r="B298" s="36"/>
      <c r="C298" s="174" t="s">
        <v>570</v>
      </c>
      <c r="D298" s="174" t="s">
        <v>156</v>
      </c>
      <c r="E298" s="175" t="s">
        <v>918</v>
      </c>
      <c r="F298" s="176" t="s">
        <v>919</v>
      </c>
      <c r="G298" s="177" t="s">
        <v>249</v>
      </c>
      <c r="H298" s="178">
        <v>1.4999999999999999E-2</v>
      </c>
      <c r="I298" s="179"/>
      <c r="J298" s="180">
        <f>ROUND(I298*H298,2)</f>
        <v>0</v>
      </c>
      <c r="K298" s="176" t="s">
        <v>160</v>
      </c>
      <c r="L298" s="40"/>
      <c r="M298" s="181" t="s">
        <v>19</v>
      </c>
      <c r="N298" s="182" t="s">
        <v>44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212</v>
      </c>
      <c r="AT298" s="185" t="s">
        <v>156</v>
      </c>
      <c r="AU298" s="185" t="s">
        <v>83</v>
      </c>
      <c r="AY298" s="18" t="s">
        <v>153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81</v>
      </c>
      <c r="BK298" s="186">
        <f>ROUND(I298*H298,2)</f>
        <v>0</v>
      </c>
      <c r="BL298" s="18" t="s">
        <v>212</v>
      </c>
      <c r="BM298" s="185" t="s">
        <v>1029</v>
      </c>
    </row>
    <row r="299" spans="1:65" s="2" customFormat="1" ht="11.25">
      <c r="A299" s="35"/>
      <c r="B299" s="36"/>
      <c r="C299" s="37"/>
      <c r="D299" s="187" t="s">
        <v>163</v>
      </c>
      <c r="E299" s="37"/>
      <c r="F299" s="188" t="s">
        <v>921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83</v>
      </c>
    </row>
    <row r="300" spans="1:65" s="12" customFormat="1" ht="22.9" customHeight="1">
      <c r="B300" s="158"/>
      <c r="C300" s="159"/>
      <c r="D300" s="160" t="s">
        <v>72</v>
      </c>
      <c r="E300" s="172" t="s">
        <v>556</v>
      </c>
      <c r="F300" s="172" t="s">
        <v>557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SUM(P301:P317)</f>
        <v>0</v>
      </c>
      <c r="Q300" s="166"/>
      <c r="R300" s="167">
        <f>SUM(R301:R317)</f>
        <v>4.7530039999999996E-2</v>
      </c>
      <c r="S300" s="166"/>
      <c r="T300" s="168">
        <f>SUM(T301:T317)</f>
        <v>0.05</v>
      </c>
      <c r="AR300" s="169" t="s">
        <v>83</v>
      </c>
      <c r="AT300" s="170" t="s">
        <v>72</v>
      </c>
      <c r="AU300" s="170" t="s">
        <v>81</v>
      </c>
      <c r="AY300" s="169" t="s">
        <v>153</v>
      </c>
      <c r="BK300" s="171">
        <f>SUM(BK301:BK317)</f>
        <v>0</v>
      </c>
    </row>
    <row r="301" spans="1:65" s="2" customFormat="1" ht="24.2" customHeight="1">
      <c r="A301" s="35"/>
      <c r="B301" s="36"/>
      <c r="C301" s="174" t="s">
        <v>576</v>
      </c>
      <c r="D301" s="174" t="s">
        <v>156</v>
      </c>
      <c r="E301" s="175" t="s">
        <v>559</v>
      </c>
      <c r="F301" s="176" t="s">
        <v>560</v>
      </c>
      <c r="G301" s="177" t="s">
        <v>211</v>
      </c>
      <c r="H301" s="178">
        <v>2</v>
      </c>
      <c r="I301" s="179"/>
      <c r="J301" s="180">
        <f>ROUND(I301*H301,2)</f>
        <v>0</v>
      </c>
      <c r="K301" s="176" t="s">
        <v>160</v>
      </c>
      <c r="L301" s="40"/>
      <c r="M301" s="181" t="s">
        <v>19</v>
      </c>
      <c r="N301" s="182" t="s">
        <v>44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1E-3</v>
      </c>
      <c r="T301" s="184">
        <f>S301*H301</f>
        <v>2E-3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212</v>
      </c>
      <c r="AT301" s="185" t="s">
        <v>156</v>
      </c>
      <c r="AU301" s="185" t="s">
        <v>83</v>
      </c>
      <c r="AY301" s="18" t="s">
        <v>153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81</v>
      </c>
      <c r="BK301" s="186">
        <f>ROUND(I301*H301,2)</f>
        <v>0</v>
      </c>
      <c r="BL301" s="18" t="s">
        <v>212</v>
      </c>
      <c r="BM301" s="185" t="s">
        <v>922</v>
      </c>
    </row>
    <row r="302" spans="1:65" s="2" customFormat="1" ht="11.25">
      <c r="A302" s="35"/>
      <c r="B302" s="36"/>
      <c r="C302" s="37"/>
      <c r="D302" s="187" t="s">
        <v>163</v>
      </c>
      <c r="E302" s="37"/>
      <c r="F302" s="188" t="s">
        <v>562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83</v>
      </c>
    </row>
    <row r="303" spans="1:65" s="13" customFormat="1" ht="11.25">
      <c r="B303" s="192"/>
      <c r="C303" s="193"/>
      <c r="D303" s="194" t="s">
        <v>165</v>
      </c>
      <c r="E303" s="195" t="s">
        <v>19</v>
      </c>
      <c r="F303" s="196" t="s">
        <v>563</v>
      </c>
      <c r="G303" s="193"/>
      <c r="H303" s="197">
        <v>2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165</v>
      </c>
      <c r="AU303" s="203" t="s">
        <v>83</v>
      </c>
      <c r="AV303" s="13" t="s">
        <v>83</v>
      </c>
      <c r="AW303" s="13" t="s">
        <v>34</v>
      </c>
      <c r="AX303" s="13" t="s">
        <v>81</v>
      </c>
      <c r="AY303" s="203" t="s">
        <v>153</v>
      </c>
    </row>
    <row r="304" spans="1:65" s="2" customFormat="1" ht="24.2" customHeight="1">
      <c r="A304" s="35"/>
      <c r="B304" s="36"/>
      <c r="C304" s="174" t="s">
        <v>581</v>
      </c>
      <c r="D304" s="174" t="s">
        <v>156</v>
      </c>
      <c r="E304" s="175" t="s">
        <v>565</v>
      </c>
      <c r="F304" s="176" t="s">
        <v>566</v>
      </c>
      <c r="G304" s="177" t="s">
        <v>211</v>
      </c>
      <c r="H304" s="178">
        <v>2</v>
      </c>
      <c r="I304" s="179"/>
      <c r="J304" s="180">
        <f>ROUND(I304*H304,2)</f>
        <v>0</v>
      </c>
      <c r="K304" s="176" t="s">
        <v>160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2.4E-2</v>
      </c>
      <c r="T304" s="184">
        <f>S304*H304</f>
        <v>4.8000000000000001E-2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212</v>
      </c>
      <c r="AT304" s="185" t="s">
        <v>156</v>
      </c>
      <c r="AU304" s="185" t="s">
        <v>83</v>
      </c>
      <c r="AY304" s="18" t="s">
        <v>153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212</v>
      </c>
      <c r="BM304" s="185" t="s">
        <v>923</v>
      </c>
    </row>
    <row r="305" spans="1:65" s="2" customFormat="1" ht="11.25">
      <c r="A305" s="35"/>
      <c r="B305" s="36"/>
      <c r="C305" s="37"/>
      <c r="D305" s="187" t="s">
        <v>163</v>
      </c>
      <c r="E305" s="37"/>
      <c r="F305" s="188" t="s">
        <v>568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163</v>
      </c>
      <c r="AU305" s="18" t="s">
        <v>83</v>
      </c>
    </row>
    <row r="306" spans="1:65" s="13" customFormat="1" ht="11.25">
      <c r="B306" s="192"/>
      <c r="C306" s="193"/>
      <c r="D306" s="194" t="s">
        <v>165</v>
      </c>
      <c r="E306" s="195" t="s">
        <v>19</v>
      </c>
      <c r="F306" s="196" t="s">
        <v>569</v>
      </c>
      <c r="G306" s="193"/>
      <c r="H306" s="197">
        <v>2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165</v>
      </c>
      <c r="AU306" s="203" t="s">
        <v>83</v>
      </c>
      <c r="AV306" s="13" t="s">
        <v>83</v>
      </c>
      <c r="AW306" s="13" t="s">
        <v>34</v>
      </c>
      <c r="AX306" s="13" t="s">
        <v>81</v>
      </c>
      <c r="AY306" s="203" t="s">
        <v>153</v>
      </c>
    </row>
    <row r="307" spans="1:65" s="2" customFormat="1" ht="37.9" customHeight="1">
      <c r="A307" s="35"/>
      <c r="B307" s="36"/>
      <c r="C307" s="174" t="s">
        <v>586</v>
      </c>
      <c r="D307" s="174" t="s">
        <v>156</v>
      </c>
      <c r="E307" s="175" t="s">
        <v>571</v>
      </c>
      <c r="F307" s="176" t="s">
        <v>572</v>
      </c>
      <c r="G307" s="177" t="s">
        <v>211</v>
      </c>
      <c r="H307" s="178">
        <v>2</v>
      </c>
      <c r="I307" s="179"/>
      <c r="J307" s="180">
        <f>ROUND(I307*H307,2)</f>
        <v>0</v>
      </c>
      <c r="K307" s="176" t="s">
        <v>160</v>
      </c>
      <c r="L307" s="40"/>
      <c r="M307" s="181" t="s">
        <v>19</v>
      </c>
      <c r="N307" s="182" t="s">
        <v>44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212</v>
      </c>
      <c r="AT307" s="185" t="s">
        <v>156</v>
      </c>
      <c r="AU307" s="185" t="s">
        <v>83</v>
      </c>
      <c r="AY307" s="18" t="s">
        <v>153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212</v>
      </c>
      <c r="BM307" s="185" t="s">
        <v>924</v>
      </c>
    </row>
    <row r="308" spans="1:65" s="2" customFormat="1" ht="11.25">
      <c r="A308" s="35"/>
      <c r="B308" s="36"/>
      <c r="C308" s="37"/>
      <c r="D308" s="187" t="s">
        <v>163</v>
      </c>
      <c r="E308" s="37"/>
      <c r="F308" s="188" t="s">
        <v>574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83</v>
      </c>
    </row>
    <row r="309" spans="1:65" s="13" customFormat="1" ht="11.25">
      <c r="B309" s="192"/>
      <c r="C309" s="193"/>
      <c r="D309" s="194" t="s">
        <v>165</v>
      </c>
      <c r="E309" s="195" t="s">
        <v>19</v>
      </c>
      <c r="F309" s="196" t="s">
        <v>563</v>
      </c>
      <c r="G309" s="193"/>
      <c r="H309" s="197">
        <v>2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165</v>
      </c>
      <c r="AU309" s="203" t="s">
        <v>83</v>
      </c>
      <c r="AV309" s="13" t="s">
        <v>83</v>
      </c>
      <c r="AW309" s="13" t="s">
        <v>34</v>
      </c>
      <c r="AX309" s="13" t="s">
        <v>81</v>
      </c>
      <c r="AY309" s="203" t="s">
        <v>153</v>
      </c>
    </row>
    <row r="310" spans="1:65" s="2" customFormat="1" ht="24.2" customHeight="1">
      <c r="A310" s="35"/>
      <c r="B310" s="36"/>
      <c r="C310" s="215" t="s">
        <v>591</v>
      </c>
      <c r="D310" s="215" t="s">
        <v>298</v>
      </c>
      <c r="E310" s="216" t="s">
        <v>577</v>
      </c>
      <c r="F310" s="217" t="s">
        <v>578</v>
      </c>
      <c r="G310" s="218" t="s">
        <v>211</v>
      </c>
      <c r="H310" s="219">
        <v>2</v>
      </c>
      <c r="I310" s="220"/>
      <c r="J310" s="221">
        <f>ROUND(I310*H310,2)</f>
        <v>0</v>
      </c>
      <c r="K310" s="217" t="s">
        <v>579</v>
      </c>
      <c r="L310" s="222"/>
      <c r="M310" s="223" t="s">
        <v>19</v>
      </c>
      <c r="N310" s="224" t="s">
        <v>44</v>
      </c>
      <c r="O310" s="65"/>
      <c r="P310" s="183">
        <f>O310*H310</f>
        <v>0</v>
      </c>
      <c r="Q310" s="183">
        <v>1.2999999999999999E-2</v>
      </c>
      <c r="R310" s="183">
        <f>Q310*H310</f>
        <v>2.5999999999999999E-2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302</v>
      </c>
      <c r="AT310" s="185" t="s">
        <v>298</v>
      </c>
      <c r="AU310" s="185" t="s">
        <v>83</v>
      </c>
      <c r="AY310" s="18" t="s">
        <v>153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81</v>
      </c>
      <c r="BK310" s="186">
        <f>ROUND(I310*H310,2)</f>
        <v>0</v>
      </c>
      <c r="BL310" s="18" t="s">
        <v>212</v>
      </c>
      <c r="BM310" s="185" t="s">
        <v>925</v>
      </c>
    </row>
    <row r="311" spans="1:65" s="2" customFormat="1" ht="33" customHeight="1">
      <c r="A311" s="35"/>
      <c r="B311" s="36"/>
      <c r="C311" s="174" t="s">
        <v>598</v>
      </c>
      <c r="D311" s="174" t="s">
        <v>156</v>
      </c>
      <c r="E311" s="175" t="s">
        <v>582</v>
      </c>
      <c r="F311" s="176" t="s">
        <v>583</v>
      </c>
      <c r="G311" s="177" t="s">
        <v>211</v>
      </c>
      <c r="H311" s="178">
        <v>2</v>
      </c>
      <c r="I311" s="179"/>
      <c r="J311" s="180">
        <f>ROUND(I311*H311,2)</f>
        <v>0</v>
      </c>
      <c r="K311" s="176" t="s">
        <v>160</v>
      </c>
      <c r="L311" s="40"/>
      <c r="M311" s="181" t="s">
        <v>19</v>
      </c>
      <c r="N311" s="182" t="s">
        <v>44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212</v>
      </c>
      <c r="AT311" s="185" t="s">
        <v>156</v>
      </c>
      <c r="AU311" s="185" t="s">
        <v>83</v>
      </c>
      <c r="AY311" s="18" t="s">
        <v>153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212</v>
      </c>
      <c r="BM311" s="185" t="s">
        <v>926</v>
      </c>
    </row>
    <row r="312" spans="1:65" s="2" customFormat="1" ht="11.25">
      <c r="A312" s="35"/>
      <c r="B312" s="36"/>
      <c r="C312" s="37"/>
      <c r="D312" s="187" t="s">
        <v>163</v>
      </c>
      <c r="E312" s="37"/>
      <c r="F312" s="188" t="s">
        <v>585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83</v>
      </c>
    </row>
    <row r="313" spans="1:65" s="13" customFormat="1" ht="11.25">
      <c r="B313" s="192"/>
      <c r="C313" s="193"/>
      <c r="D313" s="194" t="s">
        <v>165</v>
      </c>
      <c r="E313" s="195" t="s">
        <v>19</v>
      </c>
      <c r="F313" s="196" t="s">
        <v>927</v>
      </c>
      <c r="G313" s="193"/>
      <c r="H313" s="197">
        <v>2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165</v>
      </c>
      <c r="AU313" s="203" t="s">
        <v>83</v>
      </c>
      <c r="AV313" s="13" t="s">
        <v>83</v>
      </c>
      <c r="AW313" s="13" t="s">
        <v>34</v>
      </c>
      <c r="AX313" s="13" t="s">
        <v>81</v>
      </c>
      <c r="AY313" s="203" t="s">
        <v>153</v>
      </c>
    </row>
    <row r="314" spans="1:65" s="2" customFormat="1" ht="24.2" customHeight="1">
      <c r="A314" s="35"/>
      <c r="B314" s="36"/>
      <c r="C314" s="215" t="s">
        <v>603</v>
      </c>
      <c r="D314" s="215" t="s">
        <v>298</v>
      </c>
      <c r="E314" s="216" t="s">
        <v>587</v>
      </c>
      <c r="F314" s="217" t="s">
        <v>588</v>
      </c>
      <c r="G314" s="218" t="s">
        <v>159</v>
      </c>
      <c r="H314" s="219">
        <v>0.85199999999999998</v>
      </c>
      <c r="I314" s="220"/>
      <c r="J314" s="221">
        <f>ROUND(I314*H314,2)</f>
        <v>0</v>
      </c>
      <c r="K314" s="217" t="s">
        <v>206</v>
      </c>
      <c r="L314" s="222"/>
      <c r="M314" s="223" t="s">
        <v>19</v>
      </c>
      <c r="N314" s="224" t="s">
        <v>44</v>
      </c>
      <c r="O314" s="65"/>
      <c r="P314" s="183">
        <f>O314*H314</f>
        <v>0</v>
      </c>
      <c r="Q314" s="183">
        <v>2.5270000000000001E-2</v>
      </c>
      <c r="R314" s="183">
        <f>Q314*H314</f>
        <v>2.153004E-2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302</v>
      </c>
      <c r="AT314" s="185" t="s">
        <v>298</v>
      </c>
      <c r="AU314" s="185" t="s">
        <v>83</v>
      </c>
      <c r="AY314" s="18" t="s">
        <v>153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81</v>
      </c>
      <c r="BK314" s="186">
        <f>ROUND(I314*H314,2)</f>
        <v>0</v>
      </c>
      <c r="BL314" s="18" t="s">
        <v>212</v>
      </c>
      <c r="BM314" s="185" t="s">
        <v>928</v>
      </c>
    </row>
    <row r="315" spans="1:65" s="13" customFormat="1" ht="11.25">
      <c r="B315" s="192"/>
      <c r="C315" s="193"/>
      <c r="D315" s="194" t="s">
        <v>165</v>
      </c>
      <c r="E315" s="195" t="s">
        <v>19</v>
      </c>
      <c r="F315" s="196" t="s">
        <v>929</v>
      </c>
      <c r="G315" s="193"/>
      <c r="H315" s="197">
        <v>0.85199999999999998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165</v>
      </c>
      <c r="AU315" s="203" t="s">
        <v>83</v>
      </c>
      <c r="AV315" s="13" t="s">
        <v>83</v>
      </c>
      <c r="AW315" s="13" t="s">
        <v>34</v>
      </c>
      <c r="AX315" s="13" t="s">
        <v>81</v>
      </c>
      <c r="AY315" s="203" t="s">
        <v>153</v>
      </c>
    </row>
    <row r="316" spans="1:65" s="2" customFormat="1" ht="49.15" customHeight="1">
      <c r="A316" s="35"/>
      <c r="B316" s="36"/>
      <c r="C316" s="174" t="s">
        <v>609</v>
      </c>
      <c r="D316" s="174" t="s">
        <v>156</v>
      </c>
      <c r="E316" s="175" t="s">
        <v>770</v>
      </c>
      <c r="F316" s="176" t="s">
        <v>771</v>
      </c>
      <c r="G316" s="177" t="s">
        <v>249</v>
      </c>
      <c r="H316" s="178">
        <v>4.8000000000000001E-2</v>
      </c>
      <c r="I316" s="179"/>
      <c r="J316" s="180">
        <f>ROUND(I316*H316,2)</f>
        <v>0</v>
      </c>
      <c r="K316" s="176" t="s">
        <v>160</v>
      </c>
      <c r="L316" s="40"/>
      <c r="M316" s="181" t="s">
        <v>19</v>
      </c>
      <c r="N316" s="182" t="s">
        <v>44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212</v>
      </c>
      <c r="AT316" s="185" t="s">
        <v>156</v>
      </c>
      <c r="AU316" s="185" t="s">
        <v>83</v>
      </c>
      <c r="AY316" s="18" t="s">
        <v>153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212</v>
      </c>
      <c r="BM316" s="185" t="s">
        <v>1030</v>
      </c>
    </row>
    <row r="317" spans="1:65" s="2" customFormat="1" ht="11.25">
      <c r="A317" s="35"/>
      <c r="B317" s="36"/>
      <c r="C317" s="37"/>
      <c r="D317" s="187" t="s">
        <v>163</v>
      </c>
      <c r="E317" s="37"/>
      <c r="F317" s="188" t="s">
        <v>773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163</v>
      </c>
      <c r="AU317" s="18" t="s">
        <v>83</v>
      </c>
    </row>
    <row r="318" spans="1:65" s="12" customFormat="1" ht="22.9" customHeight="1">
      <c r="B318" s="158"/>
      <c r="C318" s="159"/>
      <c r="D318" s="160" t="s">
        <v>72</v>
      </c>
      <c r="E318" s="172" t="s">
        <v>596</v>
      </c>
      <c r="F318" s="172" t="s">
        <v>597</v>
      </c>
      <c r="G318" s="159"/>
      <c r="H318" s="159"/>
      <c r="I318" s="162"/>
      <c r="J318" s="173">
        <f>BK318</f>
        <v>0</v>
      </c>
      <c r="K318" s="159"/>
      <c r="L318" s="164"/>
      <c r="M318" s="165"/>
      <c r="N318" s="166"/>
      <c r="O318" s="166"/>
      <c r="P318" s="167">
        <f>SUM(P319:P325)</f>
        <v>0</v>
      </c>
      <c r="Q318" s="166"/>
      <c r="R318" s="167">
        <f>SUM(R319:R325)</f>
        <v>1.4116999999999999E-3</v>
      </c>
      <c r="S318" s="166"/>
      <c r="T318" s="168">
        <f>SUM(T319:T325)</f>
        <v>4.0000000000000002E-4</v>
      </c>
      <c r="AR318" s="169" t="s">
        <v>83</v>
      </c>
      <c r="AT318" s="170" t="s">
        <v>72</v>
      </c>
      <c r="AU318" s="170" t="s">
        <v>81</v>
      </c>
      <c r="AY318" s="169" t="s">
        <v>153</v>
      </c>
      <c r="BK318" s="171">
        <f>SUM(BK319:BK325)</f>
        <v>0</v>
      </c>
    </row>
    <row r="319" spans="1:65" s="2" customFormat="1" ht="16.5" customHeight="1">
      <c r="A319" s="35"/>
      <c r="B319" s="36"/>
      <c r="C319" s="174" t="s">
        <v>613</v>
      </c>
      <c r="D319" s="174" t="s">
        <v>156</v>
      </c>
      <c r="E319" s="175" t="s">
        <v>599</v>
      </c>
      <c r="F319" s="176" t="s">
        <v>600</v>
      </c>
      <c r="G319" s="177" t="s">
        <v>211</v>
      </c>
      <c r="H319" s="178">
        <v>1</v>
      </c>
      <c r="I319" s="179"/>
      <c r="J319" s="180">
        <f>ROUND(I319*H319,2)</f>
        <v>0</v>
      </c>
      <c r="K319" s="176" t="s">
        <v>206</v>
      </c>
      <c r="L319" s="40"/>
      <c r="M319" s="181" t="s">
        <v>19</v>
      </c>
      <c r="N319" s="182" t="s">
        <v>44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4.0000000000000002E-4</v>
      </c>
      <c r="T319" s="184">
        <f>S319*H319</f>
        <v>4.0000000000000002E-4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212</v>
      </c>
      <c r="AT319" s="185" t="s">
        <v>156</v>
      </c>
      <c r="AU319" s="185" t="s">
        <v>83</v>
      </c>
      <c r="AY319" s="18" t="s">
        <v>153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81</v>
      </c>
      <c r="BK319" s="186">
        <f>ROUND(I319*H319,2)</f>
        <v>0</v>
      </c>
      <c r="BL319" s="18" t="s">
        <v>212</v>
      </c>
      <c r="BM319" s="185" t="s">
        <v>931</v>
      </c>
    </row>
    <row r="320" spans="1:65" s="2" customFormat="1" ht="37.9" customHeight="1">
      <c r="A320" s="35"/>
      <c r="B320" s="36"/>
      <c r="C320" s="174" t="s">
        <v>620</v>
      </c>
      <c r="D320" s="174" t="s">
        <v>156</v>
      </c>
      <c r="E320" s="175" t="s">
        <v>604</v>
      </c>
      <c r="F320" s="176" t="s">
        <v>605</v>
      </c>
      <c r="G320" s="177" t="s">
        <v>159</v>
      </c>
      <c r="H320" s="178">
        <v>0.09</v>
      </c>
      <c r="I320" s="179"/>
      <c r="J320" s="180">
        <f>ROUND(I320*H320,2)</f>
        <v>0</v>
      </c>
      <c r="K320" s="176" t="s">
        <v>160</v>
      </c>
      <c r="L320" s="40"/>
      <c r="M320" s="181" t="s">
        <v>19</v>
      </c>
      <c r="N320" s="182" t="s">
        <v>44</v>
      </c>
      <c r="O320" s="65"/>
      <c r="P320" s="183">
        <f>O320*H320</f>
        <v>0</v>
      </c>
      <c r="Q320" s="183">
        <v>1.2999999999999999E-4</v>
      </c>
      <c r="R320" s="183">
        <f>Q320*H320</f>
        <v>1.1699999999999998E-5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212</v>
      </c>
      <c r="AT320" s="185" t="s">
        <v>156</v>
      </c>
      <c r="AU320" s="185" t="s">
        <v>83</v>
      </c>
      <c r="AY320" s="18" t="s">
        <v>153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81</v>
      </c>
      <c r="BK320" s="186">
        <f>ROUND(I320*H320,2)</f>
        <v>0</v>
      </c>
      <c r="BL320" s="18" t="s">
        <v>212</v>
      </c>
      <c r="BM320" s="185" t="s">
        <v>932</v>
      </c>
    </row>
    <row r="321" spans="1:65" s="2" customFormat="1" ht="11.25">
      <c r="A321" s="35"/>
      <c r="B321" s="36"/>
      <c r="C321" s="37"/>
      <c r="D321" s="187" t="s">
        <v>163</v>
      </c>
      <c r="E321" s="37"/>
      <c r="F321" s="188" t="s">
        <v>607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83</v>
      </c>
    </row>
    <row r="322" spans="1:65" s="13" customFormat="1" ht="11.25">
      <c r="B322" s="192"/>
      <c r="C322" s="193"/>
      <c r="D322" s="194" t="s">
        <v>165</v>
      </c>
      <c r="E322" s="195" t="s">
        <v>19</v>
      </c>
      <c r="F322" s="196" t="s">
        <v>933</v>
      </c>
      <c r="G322" s="193"/>
      <c r="H322" s="197">
        <v>0.09</v>
      </c>
      <c r="I322" s="198"/>
      <c r="J322" s="193"/>
      <c r="K322" s="193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165</v>
      </c>
      <c r="AU322" s="203" t="s">
        <v>83</v>
      </c>
      <c r="AV322" s="13" t="s">
        <v>83</v>
      </c>
      <c r="AW322" s="13" t="s">
        <v>34</v>
      </c>
      <c r="AX322" s="13" t="s">
        <v>81</v>
      </c>
      <c r="AY322" s="203" t="s">
        <v>153</v>
      </c>
    </row>
    <row r="323" spans="1:65" s="2" customFormat="1" ht="24.2" customHeight="1">
      <c r="A323" s="35"/>
      <c r="B323" s="36"/>
      <c r="C323" s="215" t="s">
        <v>625</v>
      </c>
      <c r="D323" s="215" t="s">
        <v>298</v>
      </c>
      <c r="E323" s="216" t="s">
        <v>610</v>
      </c>
      <c r="F323" s="217" t="s">
        <v>611</v>
      </c>
      <c r="G323" s="218" t="s">
        <v>211</v>
      </c>
      <c r="H323" s="219">
        <v>1</v>
      </c>
      <c r="I323" s="220"/>
      <c r="J323" s="221">
        <f>ROUND(I323*H323,2)</f>
        <v>0</v>
      </c>
      <c r="K323" s="217" t="s">
        <v>160</v>
      </c>
      <c r="L323" s="222"/>
      <c r="M323" s="223" t="s">
        <v>19</v>
      </c>
      <c r="N323" s="224" t="s">
        <v>44</v>
      </c>
      <c r="O323" s="65"/>
      <c r="P323" s="183">
        <f>O323*H323</f>
        <v>0</v>
      </c>
      <c r="Q323" s="183">
        <v>1.4E-3</v>
      </c>
      <c r="R323" s="183">
        <f>Q323*H323</f>
        <v>1.4E-3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302</v>
      </c>
      <c r="AT323" s="185" t="s">
        <v>298</v>
      </c>
      <c r="AU323" s="185" t="s">
        <v>83</v>
      </c>
      <c r="AY323" s="18" t="s">
        <v>153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212</v>
      </c>
      <c r="BM323" s="185" t="s">
        <v>934</v>
      </c>
    </row>
    <row r="324" spans="1:65" s="2" customFormat="1" ht="49.15" customHeight="1">
      <c r="A324" s="35"/>
      <c r="B324" s="36"/>
      <c r="C324" s="174" t="s">
        <v>630</v>
      </c>
      <c r="D324" s="174" t="s">
        <v>156</v>
      </c>
      <c r="E324" s="175" t="s">
        <v>774</v>
      </c>
      <c r="F324" s="176" t="s">
        <v>775</v>
      </c>
      <c r="G324" s="177" t="s">
        <v>249</v>
      </c>
      <c r="H324" s="178">
        <v>1E-3</v>
      </c>
      <c r="I324" s="179"/>
      <c r="J324" s="180">
        <f>ROUND(I324*H324,2)</f>
        <v>0</v>
      </c>
      <c r="K324" s="176" t="s">
        <v>160</v>
      </c>
      <c r="L324" s="40"/>
      <c r="M324" s="181" t="s">
        <v>19</v>
      </c>
      <c r="N324" s="182" t="s">
        <v>44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212</v>
      </c>
      <c r="AT324" s="185" t="s">
        <v>156</v>
      </c>
      <c r="AU324" s="185" t="s">
        <v>83</v>
      </c>
      <c r="AY324" s="18" t="s">
        <v>153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81</v>
      </c>
      <c r="BK324" s="186">
        <f>ROUND(I324*H324,2)</f>
        <v>0</v>
      </c>
      <c r="BL324" s="18" t="s">
        <v>212</v>
      </c>
      <c r="BM324" s="185" t="s">
        <v>1031</v>
      </c>
    </row>
    <row r="325" spans="1:65" s="2" customFormat="1" ht="11.25">
      <c r="A325" s="35"/>
      <c r="B325" s="36"/>
      <c r="C325" s="37"/>
      <c r="D325" s="187" t="s">
        <v>163</v>
      </c>
      <c r="E325" s="37"/>
      <c r="F325" s="188" t="s">
        <v>777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83</v>
      </c>
    </row>
    <row r="326" spans="1:65" s="12" customFormat="1" ht="22.9" customHeight="1">
      <c r="B326" s="158"/>
      <c r="C326" s="159"/>
      <c r="D326" s="160" t="s">
        <v>72</v>
      </c>
      <c r="E326" s="172" t="s">
        <v>618</v>
      </c>
      <c r="F326" s="172" t="s">
        <v>619</v>
      </c>
      <c r="G326" s="159"/>
      <c r="H326" s="159"/>
      <c r="I326" s="162"/>
      <c r="J326" s="173">
        <f>BK326</f>
        <v>0</v>
      </c>
      <c r="K326" s="159"/>
      <c r="L326" s="164"/>
      <c r="M326" s="165"/>
      <c r="N326" s="166"/>
      <c r="O326" s="166"/>
      <c r="P326" s="167">
        <f>SUM(P327:P339)</f>
        <v>0</v>
      </c>
      <c r="Q326" s="166"/>
      <c r="R326" s="167">
        <f>SUM(R327:R339)</f>
        <v>0.11727509999999999</v>
      </c>
      <c r="S326" s="166"/>
      <c r="T326" s="168">
        <f>SUM(T327:T339)</f>
        <v>0</v>
      </c>
      <c r="AR326" s="169" t="s">
        <v>83</v>
      </c>
      <c r="AT326" s="170" t="s">
        <v>72</v>
      </c>
      <c r="AU326" s="170" t="s">
        <v>81</v>
      </c>
      <c r="AY326" s="169" t="s">
        <v>153</v>
      </c>
      <c r="BK326" s="171">
        <f>SUM(BK327:BK339)</f>
        <v>0</v>
      </c>
    </row>
    <row r="327" spans="1:65" s="2" customFormat="1" ht="24.2" customHeight="1">
      <c r="A327" s="35"/>
      <c r="B327" s="36"/>
      <c r="C327" s="174" t="s">
        <v>635</v>
      </c>
      <c r="D327" s="174" t="s">
        <v>156</v>
      </c>
      <c r="E327" s="175" t="s">
        <v>621</v>
      </c>
      <c r="F327" s="176" t="s">
        <v>622</v>
      </c>
      <c r="G327" s="177" t="s">
        <v>159</v>
      </c>
      <c r="H327" s="178">
        <v>3.3769999999999998</v>
      </c>
      <c r="I327" s="179"/>
      <c r="J327" s="180">
        <f>ROUND(I327*H327,2)</f>
        <v>0</v>
      </c>
      <c r="K327" s="176" t="s">
        <v>160</v>
      </c>
      <c r="L327" s="40"/>
      <c r="M327" s="181" t="s">
        <v>19</v>
      </c>
      <c r="N327" s="182" t="s">
        <v>44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212</v>
      </c>
      <c r="AT327" s="185" t="s">
        <v>156</v>
      </c>
      <c r="AU327" s="185" t="s">
        <v>83</v>
      </c>
      <c r="AY327" s="18" t="s">
        <v>153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212</v>
      </c>
      <c r="BM327" s="185" t="s">
        <v>936</v>
      </c>
    </row>
    <row r="328" spans="1:65" s="2" customFormat="1" ht="11.25">
      <c r="A328" s="35"/>
      <c r="B328" s="36"/>
      <c r="C328" s="37"/>
      <c r="D328" s="187" t="s">
        <v>163</v>
      </c>
      <c r="E328" s="37"/>
      <c r="F328" s="188" t="s">
        <v>624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83</v>
      </c>
    </row>
    <row r="329" spans="1:65" s="13" customFormat="1" ht="11.25">
      <c r="B329" s="192"/>
      <c r="C329" s="193"/>
      <c r="D329" s="194" t="s">
        <v>165</v>
      </c>
      <c r="E329" s="195" t="s">
        <v>19</v>
      </c>
      <c r="F329" s="196" t="s">
        <v>810</v>
      </c>
      <c r="G329" s="193"/>
      <c r="H329" s="197">
        <v>1.1639999999999999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165</v>
      </c>
      <c r="AU329" s="203" t="s">
        <v>83</v>
      </c>
      <c r="AV329" s="13" t="s">
        <v>83</v>
      </c>
      <c r="AW329" s="13" t="s">
        <v>34</v>
      </c>
      <c r="AX329" s="13" t="s">
        <v>73</v>
      </c>
      <c r="AY329" s="203" t="s">
        <v>153</v>
      </c>
    </row>
    <row r="330" spans="1:65" s="13" customFormat="1" ht="11.25">
      <c r="B330" s="192"/>
      <c r="C330" s="193"/>
      <c r="D330" s="194" t="s">
        <v>165</v>
      </c>
      <c r="E330" s="195" t="s">
        <v>19</v>
      </c>
      <c r="F330" s="196" t="s">
        <v>811</v>
      </c>
      <c r="G330" s="193"/>
      <c r="H330" s="197">
        <v>1.278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165</v>
      </c>
      <c r="AU330" s="203" t="s">
        <v>83</v>
      </c>
      <c r="AV330" s="13" t="s">
        <v>83</v>
      </c>
      <c r="AW330" s="13" t="s">
        <v>34</v>
      </c>
      <c r="AX330" s="13" t="s">
        <v>73</v>
      </c>
      <c r="AY330" s="203" t="s">
        <v>153</v>
      </c>
    </row>
    <row r="331" spans="1:65" s="13" customFormat="1" ht="11.25">
      <c r="B331" s="192"/>
      <c r="C331" s="193"/>
      <c r="D331" s="194" t="s">
        <v>165</v>
      </c>
      <c r="E331" s="195" t="s">
        <v>19</v>
      </c>
      <c r="F331" s="196" t="s">
        <v>812</v>
      </c>
      <c r="G331" s="193"/>
      <c r="H331" s="197">
        <v>0.93500000000000005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165</v>
      </c>
      <c r="AU331" s="203" t="s">
        <v>83</v>
      </c>
      <c r="AV331" s="13" t="s">
        <v>83</v>
      </c>
      <c r="AW331" s="13" t="s">
        <v>34</v>
      </c>
      <c r="AX331" s="13" t="s">
        <v>73</v>
      </c>
      <c r="AY331" s="203" t="s">
        <v>153</v>
      </c>
    </row>
    <row r="332" spans="1:65" s="14" customFormat="1" ht="11.25">
      <c r="B332" s="204"/>
      <c r="C332" s="205"/>
      <c r="D332" s="194" t="s">
        <v>165</v>
      </c>
      <c r="E332" s="206" t="s">
        <v>19</v>
      </c>
      <c r="F332" s="207" t="s">
        <v>184</v>
      </c>
      <c r="G332" s="205"/>
      <c r="H332" s="208">
        <v>3.3770000000000002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165</v>
      </c>
      <c r="AU332" s="214" t="s">
        <v>83</v>
      </c>
      <c r="AV332" s="14" t="s">
        <v>161</v>
      </c>
      <c r="AW332" s="14" t="s">
        <v>34</v>
      </c>
      <c r="AX332" s="14" t="s">
        <v>81</v>
      </c>
      <c r="AY332" s="214" t="s">
        <v>153</v>
      </c>
    </row>
    <row r="333" spans="1:65" s="2" customFormat="1" ht="16.5" customHeight="1">
      <c r="A333" s="35"/>
      <c r="B333" s="36"/>
      <c r="C333" s="174" t="s">
        <v>639</v>
      </c>
      <c r="D333" s="174" t="s">
        <v>156</v>
      </c>
      <c r="E333" s="175" t="s">
        <v>626</v>
      </c>
      <c r="F333" s="176" t="s">
        <v>627</v>
      </c>
      <c r="G333" s="177" t="s">
        <v>159</v>
      </c>
      <c r="H333" s="178">
        <v>3.3769999999999998</v>
      </c>
      <c r="I333" s="179"/>
      <c r="J333" s="180">
        <f>ROUND(I333*H333,2)</f>
        <v>0</v>
      </c>
      <c r="K333" s="176" t="s">
        <v>160</v>
      </c>
      <c r="L333" s="40"/>
      <c r="M333" s="181" t="s">
        <v>19</v>
      </c>
      <c r="N333" s="182" t="s">
        <v>44</v>
      </c>
      <c r="O333" s="65"/>
      <c r="P333" s="183">
        <f>O333*H333</f>
        <v>0</v>
      </c>
      <c r="Q333" s="183">
        <v>2.9999999999999997E-4</v>
      </c>
      <c r="R333" s="183">
        <f>Q333*H333</f>
        <v>1.0130999999999999E-3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212</v>
      </c>
      <c r="AT333" s="185" t="s">
        <v>156</v>
      </c>
      <c r="AU333" s="185" t="s">
        <v>83</v>
      </c>
      <c r="AY333" s="18" t="s">
        <v>153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81</v>
      </c>
      <c r="BK333" s="186">
        <f>ROUND(I333*H333,2)</f>
        <v>0</v>
      </c>
      <c r="BL333" s="18" t="s">
        <v>212</v>
      </c>
      <c r="BM333" s="185" t="s">
        <v>937</v>
      </c>
    </row>
    <row r="334" spans="1:65" s="2" customFormat="1" ht="11.25">
      <c r="A334" s="35"/>
      <c r="B334" s="36"/>
      <c r="C334" s="37"/>
      <c r="D334" s="187" t="s">
        <v>163</v>
      </c>
      <c r="E334" s="37"/>
      <c r="F334" s="188" t="s">
        <v>629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83</v>
      </c>
    </row>
    <row r="335" spans="1:65" s="2" customFormat="1" ht="37.9" customHeight="1">
      <c r="A335" s="35"/>
      <c r="B335" s="36"/>
      <c r="C335" s="174" t="s">
        <v>646</v>
      </c>
      <c r="D335" s="174" t="s">
        <v>156</v>
      </c>
      <c r="E335" s="175" t="s">
        <v>631</v>
      </c>
      <c r="F335" s="176" t="s">
        <v>632</v>
      </c>
      <c r="G335" s="177" t="s">
        <v>159</v>
      </c>
      <c r="H335" s="178">
        <v>3.3769999999999998</v>
      </c>
      <c r="I335" s="179"/>
      <c r="J335" s="180">
        <f>ROUND(I335*H335,2)</f>
        <v>0</v>
      </c>
      <c r="K335" s="176" t="s">
        <v>160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6.0000000000000001E-3</v>
      </c>
      <c r="R335" s="183">
        <f>Q335*H335</f>
        <v>2.0261999999999999E-2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212</v>
      </c>
      <c r="AT335" s="185" t="s">
        <v>156</v>
      </c>
      <c r="AU335" s="185" t="s">
        <v>83</v>
      </c>
      <c r="AY335" s="18" t="s">
        <v>153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212</v>
      </c>
      <c r="BM335" s="185" t="s">
        <v>938</v>
      </c>
    </row>
    <row r="336" spans="1:65" s="2" customFormat="1" ht="11.25">
      <c r="A336" s="35"/>
      <c r="B336" s="36"/>
      <c r="C336" s="37"/>
      <c r="D336" s="187" t="s">
        <v>163</v>
      </c>
      <c r="E336" s="37"/>
      <c r="F336" s="188" t="s">
        <v>634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83</v>
      </c>
    </row>
    <row r="337" spans="1:65" s="2" customFormat="1" ht="24.2" customHeight="1">
      <c r="A337" s="35"/>
      <c r="B337" s="36"/>
      <c r="C337" s="215" t="s">
        <v>652</v>
      </c>
      <c r="D337" s="215" t="s">
        <v>298</v>
      </c>
      <c r="E337" s="216" t="s">
        <v>636</v>
      </c>
      <c r="F337" s="217" t="s">
        <v>637</v>
      </c>
      <c r="G337" s="218" t="s">
        <v>159</v>
      </c>
      <c r="H337" s="219">
        <v>5</v>
      </c>
      <c r="I337" s="220"/>
      <c r="J337" s="221">
        <f>ROUND(I337*H337,2)</f>
        <v>0</v>
      </c>
      <c r="K337" s="217" t="s">
        <v>206</v>
      </c>
      <c r="L337" s="222"/>
      <c r="M337" s="223" t="s">
        <v>19</v>
      </c>
      <c r="N337" s="224" t="s">
        <v>44</v>
      </c>
      <c r="O337" s="65"/>
      <c r="P337" s="183">
        <f>O337*H337</f>
        <v>0</v>
      </c>
      <c r="Q337" s="183">
        <v>1.9199999999999998E-2</v>
      </c>
      <c r="R337" s="183">
        <f>Q337*H337</f>
        <v>9.5999999999999988E-2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298</v>
      </c>
      <c r="AU337" s="185" t="s">
        <v>83</v>
      </c>
      <c r="AY337" s="18" t="s">
        <v>153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212</v>
      </c>
      <c r="BM337" s="185" t="s">
        <v>939</v>
      </c>
    </row>
    <row r="338" spans="1:65" s="2" customFormat="1" ht="49.15" customHeight="1">
      <c r="A338" s="35"/>
      <c r="B338" s="36"/>
      <c r="C338" s="174" t="s">
        <v>656</v>
      </c>
      <c r="D338" s="174" t="s">
        <v>156</v>
      </c>
      <c r="E338" s="175" t="s">
        <v>778</v>
      </c>
      <c r="F338" s="176" t="s">
        <v>779</v>
      </c>
      <c r="G338" s="177" t="s">
        <v>249</v>
      </c>
      <c r="H338" s="178">
        <v>0.11700000000000001</v>
      </c>
      <c r="I338" s="179"/>
      <c r="J338" s="180">
        <f>ROUND(I338*H338,2)</f>
        <v>0</v>
      </c>
      <c r="K338" s="176" t="s">
        <v>160</v>
      </c>
      <c r="L338" s="40"/>
      <c r="M338" s="181" t="s">
        <v>19</v>
      </c>
      <c r="N338" s="182" t="s">
        <v>44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212</v>
      </c>
      <c r="AT338" s="185" t="s">
        <v>156</v>
      </c>
      <c r="AU338" s="185" t="s">
        <v>83</v>
      </c>
      <c r="AY338" s="18" t="s">
        <v>153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81</v>
      </c>
      <c r="BK338" s="186">
        <f>ROUND(I338*H338,2)</f>
        <v>0</v>
      </c>
      <c r="BL338" s="18" t="s">
        <v>212</v>
      </c>
      <c r="BM338" s="185" t="s">
        <v>1032</v>
      </c>
    </row>
    <row r="339" spans="1:65" s="2" customFormat="1" ht="11.25">
      <c r="A339" s="35"/>
      <c r="B339" s="36"/>
      <c r="C339" s="37"/>
      <c r="D339" s="187" t="s">
        <v>163</v>
      </c>
      <c r="E339" s="37"/>
      <c r="F339" s="188" t="s">
        <v>781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83</v>
      </c>
    </row>
    <row r="340" spans="1:65" s="12" customFormat="1" ht="22.9" customHeight="1">
      <c r="B340" s="158"/>
      <c r="C340" s="159"/>
      <c r="D340" s="160" t="s">
        <v>72</v>
      </c>
      <c r="E340" s="172" t="s">
        <v>644</v>
      </c>
      <c r="F340" s="172" t="s">
        <v>645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SUM(P341:P346)</f>
        <v>0</v>
      </c>
      <c r="Q340" s="166"/>
      <c r="R340" s="167">
        <f>SUM(R341:R346)</f>
        <v>5.04E-4</v>
      </c>
      <c r="S340" s="166"/>
      <c r="T340" s="168">
        <f>SUM(T341:T346)</f>
        <v>0</v>
      </c>
      <c r="AR340" s="169" t="s">
        <v>83</v>
      </c>
      <c r="AT340" s="170" t="s">
        <v>72</v>
      </c>
      <c r="AU340" s="170" t="s">
        <v>81</v>
      </c>
      <c r="AY340" s="169" t="s">
        <v>153</v>
      </c>
      <c r="BK340" s="171">
        <f>SUM(BK341:BK346)</f>
        <v>0</v>
      </c>
    </row>
    <row r="341" spans="1:65" s="2" customFormat="1" ht="21.75" customHeight="1">
      <c r="A341" s="35"/>
      <c r="B341" s="36"/>
      <c r="C341" s="174" t="s">
        <v>663</v>
      </c>
      <c r="D341" s="174" t="s">
        <v>156</v>
      </c>
      <c r="E341" s="175" t="s">
        <v>647</v>
      </c>
      <c r="F341" s="176" t="s">
        <v>648</v>
      </c>
      <c r="G341" s="177" t="s">
        <v>205</v>
      </c>
      <c r="H341" s="178">
        <v>1.2</v>
      </c>
      <c r="I341" s="179"/>
      <c r="J341" s="180">
        <f>ROUND(I341*H341,2)</f>
        <v>0</v>
      </c>
      <c r="K341" s="176" t="s">
        <v>160</v>
      </c>
      <c r="L341" s="40"/>
      <c r="M341" s="181" t="s">
        <v>19</v>
      </c>
      <c r="N341" s="182" t="s">
        <v>44</v>
      </c>
      <c r="O341" s="65"/>
      <c r="P341" s="183">
        <f>O341*H341</f>
        <v>0</v>
      </c>
      <c r="Q341" s="183">
        <v>4.0000000000000003E-5</v>
      </c>
      <c r="R341" s="183">
        <f>Q341*H341</f>
        <v>4.8000000000000001E-5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212</v>
      </c>
      <c r="AT341" s="185" t="s">
        <v>156</v>
      </c>
      <c r="AU341" s="185" t="s">
        <v>83</v>
      </c>
      <c r="AY341" s="18" t="s">
        <v>153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81</v>
      </c>
      <c r="BK341" s="186">
        <f>ROUND(I341*H341,2)</f>
        <v>0</v>
      </c>
      <c r="BL341" s="18" t="s">
        <v>212</v>
      </c>
      <c r="BM341" s="185" t="s">
        <v>941</v>
      </c>
    </row>
    <row r="342" spans="1:65" s="2" customFormat="1" ht="11.25">
      <c r="A342" s="35"/>
      <c r="B342" s="36"/>
      <c r="C342" s="37"/>
      <c r="D342" s="187" t="s">
        <v>163</v>
      </c>
      <c r="E342" s="37"/>
      <c r="F342" s="188" t="s">
        <v>650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83</v>
      </c>
    </row>
    <row r="343" spans="1:65" s="13" customFormat="1" ht="11.25">
      <c r="B343" s="192"/>
      <c r="C343" s="193"/>
      <c r="D343" s="194" t="s">
        <v>165</v>
      </c>
      <c r="E343" s="195" t="s">
        <v>19</v>
      </c>
      <c r="F343" s="196" t="s">
        <v>651</v>
      </c>
      <c r="G343" s="193"/>
      <c r="H343" s="197">
        <v>1.2</v>
      </c>
      <c r="I343" s="198"/>
      <c r="J343" s="193"/>
      <c r="K343" s="193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165</v>
      </c>
      <c r="AU343" s="203" t="s">
        <v>83</v>
      </c>
      <c r="AV343" s="13" t="s">
        <v>83</v>
      </c>
      <c r="AW343" s="13" t="s">
        <v>34</v>
      </c>
      <c r="AX343" s="13" t="s">
        <v>81</v>
      </c>
      <c r="AY343" s="203" t="s">
        <v>153</v>
      </c>
    </row>
    <row r="344" spans="1:65" s="2" customFormat="1" ht="24.2" customHeight="1">
      <c r="A344" s="35"/>
      <c r="B344" s="36"/>
      <c r="C344" s="215" t="s">
        <v>668</v>
      </c>
      <c r="D344" s="215" t="s">
        <v>298</v>
      </c>
      <c r="E344" s="216" t="s">
        <v>653</v>
      </c>
      <c r="F344" s="217" t="s">
        <v>654</v>
      </c>
      <c r="G344" s="218" t="s">
        <v>205</v>
      </c>
      <c r="H344" s="219">
        <v>1.2</v>
      </c>
      <c r="I344" s="220"/>
      <c r="J344" s="221">
        <f>ROUND(I344*H344,2)</f>
        <v>0</v>
      </c>
      <c r="K344" s="217" t="s">
        <v>160</v>
      </c>
      <c r="L344" s="222"/>
      <c r="M344" s="223" t="s">
        <v>19</v>
      </c>
      <c r="N344" s="224" t="s">
        <v>44</v>
      </c>
      <c r="O344" s="65"/>
      <c r="P344" s="183">
        <f>O344*H344</f>
        <v>0</v>
      </c>
      <c r="Q344" s="183">
        <v>3.8000000000000002E-4</v>
      </c>
      <c r="R344" s="183">
        <f>Q344*H344</f>
        <v>4.5600000000000003E-4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302</v>
      </c>
      <c r="AT344" s="185" t="s">
        <v>298</v>
      </c>
      <c r="AU344" s="185" t="s">
        <v>83</v>
      </c>
      <c r="AY344" s="18" t="s">
        <v>153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81</v>
      </c>
      <c r="BK344" s="186">
        <f>ROUND(I344*H344,2)</f>
        <v>0</v>
      </c>
      <c r="BL344" s="18" t="s">
        <v>212</v>
      </c>
      <c r="BM344" s="185" t="s">
        <v>942</v>
      </c>
    </row>
    <row r="345" spans="1:65" s="2" customFormat="1" ht="49.15" customHeight="1">
      <c r="A345" s="35"/>
      <c r="B345" s="36"/>
      <c r="C345" s="174" t="s">
        <v>673</v>
      </c>
      <c r="D345" s="174" t="s">
        <v>156</v>
      </c>
      <c r="E345" s="175" t="s">
        <v>782</v>
      </c>
      <c r="F345" s="176" t="s">
        <v>783</v>
      </c>
      <c r="G345" s="177" t="s">
        <v>249</v>
      </c>
      <c r="H345" s="178">
        <v>1E-3</v>
      </c>
      <c r="I345" s="179"/>
      <c r="J345" s="180">
        <f>ROUND(I345*H345,2)</f>
        <v>0</v>
      </c>
      <c r="K345" s="176" t="s">
        <v>160</v>
      </c>
      <c r="L345" s="40"/>
      <c r="M345" s="181" t="s">
        <v>19</v>
      </c>
      <c r="N345" s="182" t="s">
        <v>44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212</v>
      </c>
      <c r="AT345" s="185" t="s">
        <v>156</v>
      </c>
      <c r="AU345" s="185" t="s">
        <v>83</v>
      </c>
      <c r="AY345" s="18" t="s">
        <v>153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81</v>
      </c>
      <c r="BK345" s="186">
        <f>ROUND(I345*H345,2)</f>
        <v>0</v>
      </c>
      <c r="BL345" s="18" t="s">
        <v>212</v>
      </c>
      <c r="BM345" s="185" t="s">
        <v>1033</v>
      </c>
    </row>
    <row r="346" spans="1:65" s="2" customFormat="1" ht="11.25">
      <c r="A346" s="35"/>
      <c r="B346" s="36"/>
      <c r="C346" s="37"/>
      <c r="D346" s="187" t="s">
        <v>163</v>
      </c>
      <c r="E346" s="37"/>
      <c r="F346" s="188" t="s">
        <v>785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83</v>
      </c>
    </row>
    <row r="347" spans="1:65" s="12" customFormat="1" ht="22.9" customHeight="1">
      <c r="B347" s="158"/>
      <c r="C347" s="159"/>
      <c r="D347" s="160" t="s">
        <v>72</v>
      </c>
      <c r="E347" s="172" t="s">
        <v>661</v>
      </c>
      <c r="F347" s="172" t="s">
        <v>662</v>
      </c>
      <c r="G347" s="159"/>
      <c r="H347" s="159"/>
      <c r="I347" s="162"/>
      <c r="J347" s="173">
        <f>BK347</f>
        <v>0</v>
      </c>
      <c r="K347" s="159"/>
      <c r="L347" s="164"/>
      <c r="M347" s="165"/>
      <c r="N347" s="166"/>
      <c r="O347" s="166"/>
      <c r="P347" s="167">
        <f>SUM(P348:P367)</f>
        <v>0</v>
      </c>
      <c r="Q347" s="166"/>
      <c r="R347" s="167">
        <f>SUM(R348:R367)</f>
        <v>0.71685275999999987</v>
      </c>
      <c r="S347" s="166"/>
      <c r="T347" s="168">
        <f>SUM(T348:T367)</f>
        <v>0</v>
      </c>
      <c r="AR347" s="169" t="s">
        <v>83</v>
      </c>
      <c r="AT347" s="170" t="s">
        <v>72</v>
      </c>
      <c r="AU347" s="170" t="s">
        <v>81</v>
      </c>
      <c r="AY347" s="169" t="s">
        <v>153</v>
      </c>
      <c r="BK347" s="171">
        <f>SUM(BK348:BK367)</f>
        <v>0</v>
      </c>
    </row>
    <row r="348" spans="1:65" s="2" customFormat="1" ht="24.2" customHeight="1">
      <c r="A348" s="35"/>
      <c r="B348" s="36"/>
      <c r="C348" s="174" t="s">
        <v>679</v>
      </c>
      <c r="D348" s="174" t="s">
        <v>156</v>
      </c>
      <c r="E348" s="175" t="s">
        <v>664</v>
      </c>
      <c r="F348" s="176" t="s">
        <v>665</v>
      </c>
      <c r="G348" s="177" t="s">
        <v>159</v>
      </c>
      <c r="H348" s="178">
        <v>17.841999999999999</v>
      </c>
      <c r="I348" s="179"/>
      <c r="J348" s="180">
        <f>ROUND(I348*H348,2)</f>
        <v>0</v>
      </c>
      <c r="K348" s="176" t="s">
        <v>160</v>
      </c>
      <c r="L348" s="40"/>
      <c r="M348" s="181" t="s">
        <v>19</v>
      </c>
      <c r="N348" s="182" t="s">
        <v>44</v>
      </c>
      <c r="O348" s="65"/>
      <c r="P348" s="183">
        <f>O348*H348</f>
        <v>0</v>
      </c>
      <c r="Q348" s="183">
        <v>2.0480000000000002E-2</v>
      </c>
      <c r="R348" s="183">
        <f>Q348*H348</f>
        <v>0.36540415999999998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212</v>
      </c>
      <c r="AT348" s="185" t="s">
        <v>156</v>
      </c>
      <c r="AU348" s="185" t="s">
        <v>83</v>
      </c>
      <c r="AY348" s="18" t="s">
        <v>153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81</v>
      </c>
      <c r="BK348" s="186">
        <f>ROUND(I348*H348,2)</f>
        <v>0</v>
      </c>
      <c r="BL348" s="18" t="s">
        <v>212</v>
      </c>
      <c r="BM348" s="185" t="s">
        <v>944</v>
      </c>
    </row>
    <row r="349" spans="1:65" s="2" customFormat="1" ht="11.25">
      <c r="A349" s="35"/>
      <c r="B349" s="36"/>
      <c r="C349" s="37"/>
      <c r="D349" s="187" t="s">
        <v>163</v>
      </c>
      <c r="E349" s="37"/>
      <c r="F349" s="188" t="s">
        <v>667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163</v>
      </c>
      <c r="AU349" s="18" t="s">
        <v>83</v>
      </c>
    </row>
    <row r="350" spans="1:65" s="13" customFormat="1" ht="11.25">
      <c r="B350" s="192"/>
      <c r="C350" s="193"/>
      <c r="D350" s="194" t="s">
        <v>165</v>
      </c>
      <c r="E350" s="195" t="s">
        <v>19</v>
      </c>
      <c r="F350" s="196" t="s">
        <v>827</v>
      </c>
      <c r="G350" s="193"/>
      <c r="H350" s="197">
        <v>4.6820000000000004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165</v>
      </c>
      <c r="AU350" s="203" t="s">
        <v>83</v>
      </c>
      <c r="AV350" s="13" t="s">
        <v>83</v>
      </c>
      <c r="AW350" s="13" t="s">
        <v>34</v>
      </c>
      <c r="AX350" s="13" t="s">
        <v>73</v>
      </c>
      <c r="AY350" s="203" t="s">
        <v>153</v>
      </c>
    </row>
    <row r="351" spans="1:65" s="13" customFormat="1" ht="11.25">
      <c r="B351" s="192"/>
      <c r="C351" s="193"/>
      <c r="D351" s="194" t="s">
        <v>165</v>
      </c>
      <c r="E351" s="195" t="s">
        <v>19</v>
      </c>
      <c r="F351" s="196" t="s">
        <v>828</v>
      </c>
      <c r="G351" s="193"/>
      <c r="H351" s="197">
        <v>8.08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165</v>
      </c>
      <c r="AU351" s="203" t="s">
        <v>83</v>
      </c>
      <c r="AV351" s="13" t="s">
        <v>83</v>
      </c>
      <c r="AW351" s="13" t="s">
        <v>34</v>
      </c>
      <c r="AX351" s="13" t="s">
        <v>73</v>
      </c>
      <c r="AY351" s="203" t="s">
        <v>153</v>
      </c>
    </row>
    <row r="352" spans="1:65" s="13" customFormat="1" ht="11.25">
      <c r="B352" s="192"/>
      <c r="C352" s="193"/>
      <c r="D352" s="194" t="s">
        <v>165</v>
      </c>
      <c r="E352" s="195" t="s">
        <v>19</v>
      </c>
      <c r="F352" s="196" t="s">
        <v>829</v>
      </c>
      <c r="G352" s="193"/>
      <c r="H352" s="197">
        <v>5.08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165</v>
      </c>
      <c r="AU352" s="203" t="s">
        <v>83</v>
      </c>
      <c r="AV352" s="13" t="s">
        <v>83</v>
      </c>
      <c r="AW352" s="13" t="s">
        <v>34</v>
      </c>
      <c r="AX352" s="13" t="s">
        <v>73</v>
      </c>
      <c r="AY352" s="203" t="s">
        <v>153</v>
      </c>
    </row>
    <row r="353" spans="1:65" s="14" customFormat="1" ht="11.25">
      <c r="B353" s="204"/>
      <c r="C353" s="205"/>
      <c r="D353" s="194" t="s">
        <v>165</v>
      </c>
      <c r="E353" s="206" t="s">
        <v>19</v>
      </c>
      <c r="F353" s="207" t="s">
        <v>184</v>
      </c>
      <c r="G353" s="205"/>
      <c r="H353" s="208">
        <v>17.841999999999999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165</v>
      </c>
      <c r="AU353" s="214" t="s">
        <v>83</v>
      </c>
      <c r="AV353" s="14" t="s">
        <v>161</v>
      </c>
      <c r="AW353" s="14" t="s">
        <v>34</v>
      </c>
      <c r="AX353" s="14" t="s">
        <v>81</v>
      </c>
      <c r="AY353" s="214" t="s">
        <v>153</v>
      </c>
    </row>
    <row r="354" spans="1:65" s="2" customFormat="1" ht="16.5" customHeight="1">
      <c r="A354" s="35"/>
      <c r="B354" s="36"/>
      <c r="C354" s="174" t="s">
        <v>683</v>
      </c>
      <c r="D354" s="174" t="s">
        <v>156</v>
      </c>
      <c r="E354" s="175" t="s">
        <v>669</v>
      </c>
      <c r="F354" s="176" t="s">
        <v>670</v>
      </c>
      <c r="G354" s="177" t="s">
        <v>159</v>
      </c>
      <c r="H354" s="178">
        <v>17.841999999999999</v>
      </c>
      <c r="I354" s="179"/>
      <c r="J354" s="180">
        <f>ROUND(I354*H354,2)</f>
        <v>0</v>
      </c>
      <c r="K354" s="176" t="s">
        <v>160</v>
      </c>
      <c r="L354" s="40"/>
      <c r="M354" s="181" t="s">
        <v>19</v>
      </c>
      <c r="N354" s="182" t="s">
        <v>44</v>
      </c>
      <c r="O354" s="65"/>
      <c r="P354" s="183">
        <f>O354*H354</f>
        <v>0</v>
      </c>
      <c r="Q354" s="183">
        <v>2.9999999999999997E-4</v>
      </c>
      <c r="R354" s="183">
        <f>Q354*H354</f>
        <v>5.352599999999999E-3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212</v>
      </c>
      <c r="AT354" s="185" t="s">
        <v>156</v>
      </c>
      <c r="AU354" s="185" t="s">
        <v>83</v>
      </c>
      <c r="AY354" s="18" t="s">
        <v>153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81</v>
      </c>
      <c r="BK354" s="186">
        <f>ROUND(I354*H354,2)</f>
        <v>0</v>
      </c>
      <c r="BL354" s="18" t="s">
        <v>212</v>
      </c>
      <c r="BM354" s="185" t="s">
        <v>945</v>
      </c>
    </row>
    <row r="355" spans="1:65" s="2" customFormat="1" ht="11.25">
      <c r="A355" s="35"/>
      <c r="B355" s="36"/>
      <c r="C355" s="37"/>
      <c r="D355" s="187" t="s">
        <v>163</v>
      </c>
      <c r="E355" s="37"/>
      <c r="F355" s="188" t="s">
        <v>672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163</v>
      </c>
      <c r="AU355" s="18" t="s">
        <v>83</v>
      </c>
    </row>
    <row r="356" spans="1:65" s="2" customFormat="1" ht="33" customHeight="1">
      <c r="A356" s="35"/>
      <c r="B356" s="36"/>
      <c r="C356" s="174" t="s">
        <v>688</v>
      </c>
      <c r="D356" s="174" t="s">
        <v>156</v>
      </c>
      <c r="E356" s="175" t="s">
        <v>674</v>
      </c>
      <c r="F356" s="176" t="s">
        <v>675</v>
      </c>
      <c r="G356" s="177" t="s">
        <v>205</v>
      </c>
      <c r="H356" s="178">
        <v>10.42</v>
      </c>
      <c r="I356" s="179"/>
      <c r="J356" s="180">
        <f>ROUND(I356*H356,2)</f>
        <v>0</v>
      </c>
      <c r="K356" s="176" t="s">
        <v>160</v>
      </c>
      <c r="L356" s="40"/>
      <c r="M356" s="181" t="s">
        <v>19</v>
      </c>
      <c r="N356" s="182" t="s">
        <v>44</v>
      </c>
      <c r="O356" s="65"/>
      <c r="P356" s="183">
        <f>O356*H356</f>
        <v>0</v>
      </c>
      <c r="Q356" s="183">
        <v>2.0000000000000001E-4</v>
      </c>
      <c r="R356" s="183">
        <f>Q356*H356</f>
        <v>2.0839999999999999E-3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212</v>
      </c>
      <c r="AT356" s="185" t="s">
        <v>156</v>
      </c>
      <c r="AU356" s="185" t="s">
        <v>83</v>
      </c>
      <c r="AY356" s="18" t="s">
        <v>153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81</v>
      </c>
      <c r="BK356" s="186">
        <f>ROUND(I356*H356,2)</f>
        <v>0</v>
      </c>
      <c r="BL356" s="18" t="s">
        <v>212</v>
      </c>
      <c r="BM356" s="185" t="s">
        <v>946</v>
      </c>
    </row>
    <row r="357" spans="1:65" s="2" customFormat="1" ht="11.25">
      <c r="A357" s="35"/>
      <c r="B357" s="36"/>
      <c r="C357" s="37"/>
      <c r="D357" s="187" t="s">
        <v>163</v>
      </c>
      <c r="E357" s="37"/>
      <c r="F357" s="188" t="s">
        <v>677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163</v>
      </c>
      <c r="AU357" s="18" t="s">
        <v>83</v>
      </c>
    </row>
    <row r="358" spans="1:65" s="13" customFormat="1" ht="11.25">
      <c r="B358" s="192"/>
      <c r="C358" s="193"/>
      <c r="D358" s="194" t="s">
        <v>165</v>
      </c>
      <c r="E358" s="195" t="s">
        <v>19</v>
      </c>
      <c r="F358" s="196" t="s">
        <v>947</v>
      </c>
      <c r="G358" s="193"/>
      <c r="H358" s="197">
        <v>3.06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165</v>
      </c>
      <c r="AU358" s="203" t="s">
        <v>83</v>
      </c>
      <c r="AV358" s="13" t="s">
        <v>83</v>
      </c>
      <c r="AW358" s="13" t="s">
        <v>34</v>
      </c>
      <c r="AX358" s="13" t="s">
        <v>73</v>
      </c>
      <c r="AY358" s="203" t="s">
        <v>153</v>
      </c>
    </row>
    <row r="359" spans="1:65" s="13" customFormat="1" ht="11.25">
      <c r="B359" s="192"/>
      <c r="C359" s="193"/>
      <c r="D359" s="194" t="s">
        <v>165</v>
      </c>
      <c r="E359" s="195" t="s">
        <v>19</v>
      </c>
      <c r="F359" s="196" t="s">
        <v>948</v>
      </c>
      <c r="G359" s="193"/>
      <c r="H359" s="197">
        <v>4.04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165</v>
      </c>
      <c r="AU359" s="203" t="s">
        <v>83</v>
      </c>
      <c r="AV359" s="13" t="s">
        <v>83</v>
      </c>
      <c r="AW359" s="13" t="s">
        <v>34</v>
      </c>
      <c r="AX359" s="13" t="s">
        <v>73</v>
      </c>
      <c r="AY359" s="203" t="s">
        <v>153</v>
      </c>
    </row>
    <row r="360" spans="1:65" s="13" customFormat="1" ht="11.25">
      <c r="B360" s="192"/>
      <c r="C360" s="193"/>
      <c r="D360" s="194" t="s">
        <v>165</v>
      </c>
      <c r="E360" s="195" t="s">
        <v>19</v>
      </c>
      <c r="F360" s="196" t="s">
        <v>949</v>
      </c>
      <c r="G360" s="193"/>
      <c r="H360" s="197">
        <v>3.32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165</v>
      </c>
      <c r="AU360" s="203" t="s">
        <v>83</v>
      </c>
      <c r="AV360" s="13" t="s">
        <v>83</v>
      </c>
      <c r="AW360" s="13" t="s">
        <v>34</v>
      </c>
      <c r="AX360" s="13" t="s">
        <v>73</v>
      </c>
      <c r="AY360" s="203" t="s">
        <v>153</v>
      </c>
    </row>
    <row r="361" spans="1:65" s="14" customFormat="1" ht="11.25">
      <c r="B361" s="204"/>
      <c r="C361" s="205"/>
      <c r="D361" s="194" t="s">
        <v>165</v>
      </c>
      <c r="E361" s="206" t="s">
        <v>19</v>
      </c>
      <c r="F361" s="207" t="s">
        <v>184</v>
      </c>
      <c r="G361" s="205"/>
      <c r="H361" s="208">
        <v>10.42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165</v>
      </c>
      <c r="AU361" s="214" t="s">
        <v>83</v>
      </c>
      <c r="AV361" s="14" t="s">
        <v>161</v>
      </c>
      <c r="AW361" s="14" t="s">
        <v>34</v>
      </c>
      <c r="AX361" s="14" t="s">
        <v>81</v>
      </c>
      <c r="AY361" s="214" t="s">
        <v>153</v>
      </c>
    </row>
    <row r="362" spans="1:65" s="2" customFormat="1" ht="16.5" customHeight="1">
      <c r="A362" s="35"/>
      <c r="B362" s="36"/>
      <c r="C362" s="215" t="s">
        <v>692</v>
      </c>
      <c r="D362" s="215" t="s">
        <v>298</v>
      </c>
      <c r="E362" s="216" t="s">
        <v>680</v>
      </c>
      <c r="F362" s="217" t="s">
        <v>681</v>
      </c>
      <c r="G362" s="218" t="s">
        <v>205</v>
      </c>
      <c r="H362" s="219">
        <v>12</v>
      </c>
      <c r="I362" s="220"/>
      <c r="J362" s="221">
        <f>ROUND(I362*H362,2)</f>
        <v>0</v>
      </c>
      <c r="K362" s="217" t="s">
        <v>206</v>
      </c>
      <c r="L362" s="222"/>
      <c r="M362" s="223" t="s">
        <v>19</v>
      </c>
      <c r="N362" s="224" t="s">
        <v>44</v>
      </c>
      <c r="O362" s="65"/>
      <c r="P362" s="183">
        <f>O362*H362</f>
        <v>0</v>
      </c>
      <c r="Q362" s="183">
        <v>8.0000000000000007E-5</v>
      </c>
      <c r="R362" s="183">
        <f>Q362*H362</f>
        <v>9.6000000000000013E-4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302</v>
      </c>
      <c r="AT362" s="185" t="s">
        <v>298</v>
      </c>
      <c r="AU362" s="185" t="s">
        <v>83</v>
      </c>
      <c r="AY362" s="18" t="s">
        <v>153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81</v>
      </c>
      <c r="BK362" s="186">
        <f>ROUND(I362*H362,2)</f>
        <v>0</v>
      </c>
      <c r="BL362" s="18" t="s">
        <v>212</v>
      </c>
      <c r="BM362" s="185" t="s">
        <v>950</v>
      </c>
    </row>
    <row r="363" spans="1:65" s="2" customFormat="1" ht="37.9" customHeight="1">
      <c r="A363" s="35"/>
      <c r="B363" s="36"/>
      <c r="C363" s="174" t="s">
        <v>699</v>
      </c>
      <c r="D363" s="174" t="s">
        <v>156</v>
      </c>
      <c r="E363" s="175" t="s">
        <v>684</v>
      </c>
      <c r="F363" s="176" t="s">
        <v>685</v>
      </c>
      <c r="G363" s="177" t="s">
        <v>159</v>
      </c>
      <c r="H363" s="178">
        <v>17.841999999999999</v>
      </c>
      <c r="I363" s="179"/>
      <c r="J363" s="180">
        <f>ROUND(I363*H363,2)</f>
        <v>0</v>
      </c>
      <c r="K363" s="176" t="s">
        <v>160</v>
      </c>
      <c r="L363" s="40"/>
      <c r="M363" s="181" t="s">
        <v>19</v>
      </c>
      <c r="N363" s="182" t="s">
        <v>44</v>
      </c>
      <c r="O363" s="65"/>
      <c r="P363" s="183">
        <f>O363*H363</f>
        <v>0</v>
      </c>
      <c r="Q363" s="183">
        <v>6.0000000000000001E-3</v>
      </c>
      <c r="R363" s="183">
        <f>Q363*H363</f>
        <v>0.10705199999999999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212</v>
      </c>
      <c r="AT363" s="185" t="s">
        <v>156</v>
      </c>
      <c r="AU363" s="185" t="s">
        <v>83</v>
      </c>
      <c r="AY363" s="18" t="s">
        <v>153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81</v>
      </c>
      <c r="BK363" s="186">
        <f>ROUND(I363*H363,2)</f>
        <v>0</v>
      </c>
      <c r="BL363" s="18" t="s">
        <v>212</v>
      </c>
      <c r="BM363" s="185" t="s">
        <v>951</v>
      </c>
    </row>
    <row r="364" spans="1:65" s="2" customFormat="1" ht="11.25">
      <c r="A364" s="35"/>
      <c r="B364" s="36"/>
      <c r="C364" s="37"/>
      <c r="D364" s="187" t="s">
        <v>163</v>
      </c>
      <c r="E364" s="37"/>
      <c r="F364" s="188" t="s">
        <v>687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83</v>
      </c>
    </row>
    <row r="365" spans="1:65" s="2" customFormat="1" ht="24.2" customHeight="1">
      <c r="A365" s="35"/>
      <c r="B365" s="36"/>
      <c r="C365" s="215" t="s">
        <v>705</v>
      </c>
      <c r="D365" s="215" t="s">
        <v>298</v>
      </c>
      <c r="E365" s="216" t="s">
        <v>689</v>
      </c>
      <c r="F365" s="217" t="s">
        <v>690</v>
      </c>
      <c r="G365" s="218" t="s">
        <v>159</v>
      </c>
      <c r="H365" s="219">
        <v>20</v>
      </c>
      <c r="I365" s="220"/>
      <c r="J365" s="221">
        <f>ROUND(I365*H365,2)</f>
        <v>0</v>
      </c>
      <c r="K365" s="217" t="s">
        <v>206</v>
      </c>
      <c r="L365" s="222"/>
      <c r="M365" s="223" t="s">
        <v>19</v>
      </c>
      <c r="N365" s="224" t="s">
        <v>44</v>
      </c>
      <c r="O365" s="65"/>
      <c r="P365" s="183">
        <f>O365*H365</f>
        <v>0</v>
      </c>
      <c r="Q365" s="183">
        <v>1.18E-2</v>
      </c>
      <c r="R365" s="183">
        <f>Q365*H365</f>
        <v>0.23599999999999999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302</v>
      </c>
      <c r="AT365" s="185" t="s">
        <v>298</v>
      </c>
      <c r="AU365" s="185" t="s">
        <v>83</v>
      </c>
      <c r="AY365" s="18" t="s">
        <v>153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81</v>
      </c>
      <c r="BK365" s="186">
        <f>ROUND(I365*H365,2)</f>
        <v>0</v>
      </c>
      <c r="BL365" s="18" t="s">
        <v>212</v>
      </c>
      <c r="BM365" s="185" t="s">
        <v>952</v>
      </c>
    </row>
    <row r="366" spans="1:65" s="2" customFormat="1" ht="49.15" customHeight="1">
      <c r="A366" s="35"/>
      <c r="B366" s="36"/>
      <c r="C366" s="174" t="s">
        <v>710</v>
      </c>
      <c r="D366" s="174" t="s">
        <v>156</v>
      </c>
      <c r="E366" s="175" t="s">
        <v>786</v>
      </c>
      <c r="F366" s="176" t="s">
        <v>787</v>
      </c>
      <c r="G366" s="177" t="s">
        <v>249</v>
      </c>
      <c r="H366" s="178">
        <v>0.71699999999999997</v>
      </c>
      <c r="I366" s="179"/>
      <c r="J366" s="180">
        <f>ROUND(I366*H366,2)</f>
        <v>0</v>
      </c>
      <c r="K366" s="176" t="s">
        <v>160</v>
      </c>
      <c r="L366" s="40"/>
      <c r="M366" s="181" t="s">
        <v>19</v>
      </c>
      <c r="N366" s="182" t="s">
        <v>44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212</v>
      </c>
      <c r="AT366" s="185" t="s">
        <v>156</v>
      </c>
      <c r="AU366" s="185" t="s">
        <v>83</v>
      </c>
      <c r="AY366" s="18" t="s">
        <v>153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81</v>
      </c>
      <c r="BK366" s="186">
        <f>ROUND(I366*H366,2)</f>
        <v>0</v>
      </c>
      <c r="BL366" s="18" t="s">
        <v>212</v>
      </c>
      <c r="BM366" s="185" t="s">
        <v>1034</v>
      </c>
    </row>
    <row r="367" spans="1:65" s="2" customFormat="1" ht="11.25">
      <c r="A367" s="35"/>
      <c r="B367" s="36"/>
      <c r="C367" s="37"/>
      <c r="D367" s="187" t="s">
        <v>163</v>
      </c>
      <c r="E367" s="37"/>
      <c r="F367" s="188" t="s">
        <v>789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163</v>
      </c>
      <c r="AU367" s="18" t="s">
        <v>83</v>
      </c>
    </row>
    <row r="368" spans="1:65" s="12" customFormat="1" ht="22.9" customHeight="1">
      <c r="B368" s="158"/>
      <c r="C368" s="159"/>
      <c r="D368" s="160" t="s">
        <v>72</v>
      </c>
      <c r="E368" s="172" t="s">
        <v>697</v>
      </c>
      <c r="F368" s="172" t="s">
        <v>698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SUM(P369:P377)</f>
        <v>0</v>
      </c>
      <c r="Q368" s="166"/>
      <c r="R368" s="167">
        <f>SUM(R369:R377)</f>
        <v>1.5731999999999999E-3</v>
      </c>
      <c r="S368" s="166"/>
      <c r="T368" s="168">
        <f>SUM(T369:T377)</f>
        <v>0</v>
      </c>
      <c r="AR368" s="169" t="s">
        <v>83</v>
      </c>
      <c r="AT368" s="170" t="s">
        <v>72</v>
      </c>
      <c r="AU368" s="170" t="s">
        <v>81</v>
      </c>
      <c r="AY368" s="169" t="s">
        <v>153</v>
      </c>
      <c r="BK368" s="171">
        <f>SUM(BK369:BK377)</f>
        <v>0</v>
      </c>
    </row>
    <row r="369" spans="1:65" s="2" customFormat="1" ht="24.2" customHeight="1">
      <c r="A369" s="35"/>
      <c r="B369" s="36"/>
      <c r="C369" s="174" t="s">
        <v>715</v>
      </c>
      <c r="D369" s="174" t="s">
        <v>156</v>
      </c>
      <c r="E369" s="175" t="s">
        <v>700</v>
      </c>
      <c r="F369" s="176" t="s">
        <v>701</v>
      </c>
      <c r="G369" s="177" t="s">
        <v>159</v>
      </c>
      <c r="H369" s="178">
        <v>4.1399999999999997</v>
      </c>
      <c r="I369" s="179"/>
      <c r="J369" s="180">
        <f>ROUND(I369*H369,2)</f>
        <v>0</v>
      </c>
      <c r="K369" s="176" t="s">
        <v>160</v>
      </c>
      <c r="L369" s="40"/>
      <c r="M369" s="181" t="s">
        <v>19</v>
      </c>
      <c r="N369" s="182" t="s">
        <v>44</v>
      </c>
      <c r="O369" s="65"/>
      <c r="P369" s="183">
        <f>O369*H369</f>
        <v>0</v>
      </c>
      <c r="Q369" s="183">
        <v>2.0000000000000002E-5</v>
      </c>
      <c r="R369" s="183">
        <f>Q369*H369</f>
        <v>8.2800000000000007E-5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212</v>
      </c>
      <c r="AT369" s="185" t="s">
        <v>156</v>
      </c>
      <c r="AU369" s="185" t="s">
        <v>83</v>
      </c>
      <c r="AY369" s="18" t="s">
        <v>153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81</v>
      </c>
      <c r="BK369" s="186">
        <f>ROUND(I369*H369,2)</f>
        <v>0</v>
      </c>
      <c r="BL369" s="18" t="s">
        <v>212</v>
      </c>
      <c r="BM369" s="185" t="s">
        <v>954</v>
      </c>
    </row>
    <row r="370" spans="1:65" s="2" customFormat="1" ht="11.25">
      <c r="A370" s="35"/>
      <c r="B370" s="36"/>
      <c r="C370" s="37"/>
      <c r="D370" s="187" t="s">
        <v>163</v>
      </c>
      <c r="E370" s="37"/>
      <c r="F370" s="188" t="s">
        <v>703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83</v>
      </c>
    </row>
    <row r="371" spans="1:65" s="13" customFormat="1" ht="11.25">
      <c r="B371" s="192"/>
      <c r="C371" s="193"/>
      <c r="D371" s="194" t="s">
        <v>165</v>
      </c>
      <c r="E371" s="195" t="s">
        <v>19</v>
      </c>
      <c r="F371" s="196" t="s">
        <v>704</v>
      </c>
      <c r="G371" s="193"/>
      <c r="H371" s="197">
        <v>4.1399999999999997</v>
      </c>
      <c r="I371" s="198"/>
      <c r="J371" s="193"/>
      <c r="K371" s="193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165</v>
      </c>
      <c r="AU371" s="203" t="s">
        <v>83</v>
      </c>
      <c r="AV371" s="13" t="s">
        <v>83</v>
      </c>
      <c r="AW371" s="13" t="s">
        <v>34</v>
      </c>
      <c r="AX371" s="13" t="s">
        <v>81</v>
      </c>
      <c r="AY371" s="203" t="s">
        <v>153</v>
      </c>
    </row>
    <row r="372" spans="1:65" s="2" customFormat="1" ht="37.9" customHeight="1">
      <c r="A372" s="35"/>
      <c r="B372" s="36"/>
      <c r="C372" s="174" t="s">
        <v>722</v>
      </c>
      <c r="D372" s="174" t="s">
        <v>156</v>
      </c>
      <c r="E372" s="175" t="s">
        <v>706</v>
      </c>
      <c r="F372" s="176" t="s">
        <v>707</v>
      </c>
      <c r="G372" s="177" t="s">
        <v>159</v>
      </c>
      <c r="H372" s="178">
        <v>4.1399999999999997</v>
      </c>
      <c r="I372" s="179"/>
      <c r="J372" s="180">
        <f>ROUND(I372*H372,2)</f>
        <v>0</v>
      </c>
      <c r="K372" s="176" t="s">
        <v>160</v>
      </c>
      <c r="L372" s="40"/>
      <c r="M372" s="181" t="s">
        <v>19</v>
      </c>
      <c r="N372" s="182" t="s">
        <v>44</v>
      </c>
      <c r="O372" s="65"/>
      <c r="P372" s="183">
        <f>O372*H372</f>
        <v>0</v>
      </c>
      <c r="Q372" s="183">
        <v>6.9999999999999994E-5</v>
      </c>
      <c r="R372" s="183">
        <f>Q372*H372</f>
        <v>2.8979999999999994E-4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212</v>
      </c>
      <c r="AT372" s="185" t="s">
        <v>156</v>
      </c>
      <c r="AU372" s="185" t="s">
        <v>83</v>
      </c>
      <c r="AY372" s="18" t="s">
        <v>153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81</v>
      </c>
      <c r="BK372" s="186">
        <f>ROUND(I372*H372,2)</f>
        <v>0</v>
      </c>
      <c r="BL372" s="18" t="s">
        <v>212</v>
      </c>
      <c r="BM372" s="185" t="s">
        <v>955</v>
      </c>
    </row>
    <row r="373" spans="1:65" s="2" customFormat="1" ht="11.25">
      <c r="A373" s="35"/>
      <c r="B373" s="36"/>
      <c r="C373" s="37"/>
      <c r="D373" s="187" t="s">
        <v>163</v>
      </c>
      <c r="E373" s="37"/>
      <c r="F373" s="188" t="s">
        <v>709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163</v>
      </c>
      <c r="AU373" s="18" t="s">
        <v>83</v>
      </c>
    </row>
    <row r="374" spans="1:65" s="2" customFormat="1" ht="24.2" customHeight="1">
      <c r="A374" s="35"/>
      <c r="B374" s="36"/>
      <c r="C374" s="174" t="s">
        <v>728</v>
      </c>
      <c r="D374" s="174" t="s">
        <v>156</v>
      </c>
      <c r="E374" s="175" t="s">
        <v>711</v>
      </c>
      <c r="F374" s="176" t="s">
        <v>712</v>
      </c>
      <c r="G374" s="177" t="s">
        <v>159</v>
      </c>
      <c r="H374" s="178">
        <v>4.1399999999999997</v>
      </c>
      <c r="I374" s="179"/>
      <c r="J374" s="180">
        <f>ROUND(I374*H374,2)</f>
        <v>0</v>
      </c>
      <c r="K374" s="176" t="s">
        <v>160</v>
      </c>
      <c r="L374" s="40"/>
      <c r="M374" s="181" t="s">
        <v>19</v>
      </c>
      <c r="N374" s="182" t="s">
        <v>44</v>
      </c>
      <c r="O374" s="65"/>
      <c r="P374" s="183">
        <f>O374*H374</f>
        <v>0</v>
      </c>
      <c r="Q374" s="183">
        <v>1.7000000000000001E-4</v>
      </c>
      <c r="R374" s="183">
        <f>Q374*H374</f>
        <v>7.0379999999999998E-4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212</v>
      </c>
      <c r="AT374" s="185" t="s">
        <v>156</v>
      </c>
      <c r="AU374" s="185" t="s">
        <v>83</v>
      </c>
      <c r="AY374" s="18" t="s">
        <v>153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81</v>
      </c>
      <c r="BK374" s="186">
        <f>ROUND(I374*H374,2)</f>
        <v>0</v>
      </c>
      <c r="BL374" s="18" t="s">
        <v>212</v>
      </c>
      <c r="BM374" s="185" t="s">
        <v>956</v>
      </c>
    </row>
    <row r="375" spans="1:65" s="2" customFormat="1" ht="11.25">
      <c r="A375" s="35"/>
      <c r="B375" s="36"/>
      <c r="C375" s="37"/>
      <c r="D375" s="187" t="s">
        <v>163</v>
      </c>
      <c r="E375" s="37"/>
      <c r="F375" s="188" t="s">
        <v>714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83</v>
      </c>
    </row>
    <row r="376" spans="1:65" s="2" customFormat="1" ht="24.2" customHeight="1">
      <c r="A376" s="35"/>
      <c r="B376" s="36"/>
      <c r="C376" s="174" t="s">
        <v>735</v>
      </c>
      <c r="D376" s="174" t="s">
        <v>156</v>
      </c>
      <c r="E376" s="175" t="s">
        <v>716</v>
      </c>
      <c r="F376" s="176" t="s">
        <v>717</v>
      </c>
      <c r="G376" s="177" t="s">
        <v>159</v>
      </c>
      <c r="H376" s="178">
        <v>4.1399999999999997</v>
      </c>
      <c r="I376" s="179"/>
      <c r="J376" s="180">
        <f>ROUND(I376*H376,2)</f>
        <v>0</v>
      </c>
      <c r="K376" s="176" t="s">
        <v>160</v>
      </c>
      <c r="L376" s="40"/>
      <c r="M376" s="181" t="s">
        <v>19</v>
      </c>
      <c r="N376" s="182" t="s">
        <v>44</v>
      </c>
      <c r="O376" s="65"/>
      <c r="P376" s="183">
        <f>O376*H376</f>
        <v>0</v>
      </c>
      <c r="Q376" s="183">
        <v>1.2E-4</v>
      </c>
      <c r="R376" s="183">
        <f>Q376*H376</f>
        <v>4.9679999999999993E-4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212</v>
      </c>
      <c r="AT376" s="185" t="s">
        <v>156</v>
      </c>
      <c r="AU376" s="185" t="s">
        <v>83</v>
      </c>
      <c r="AY376" s="18" t="s">
        <v>153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81</v>
      </c>
      <c r="BK376" s="186">
        <f>ROUND(I376*H376,2)</f>
        <v>0</v>
      </c>
      <c r="BL376" s="18" t="s">
        <v>212</v>
      </c>
      <c r="BM376" s="185" t="s">
        <v>957</v>
      </c>
    </row>
    <row r="377" spans="1:65" s="2" customFormat="1" ht="11.25">
      <c r="A377" s="35"/>
      <c r="B377" s="36"/>
      <c r="C377" s="37"/>
      <c r="D377" s="187" t="s">
        <v>163</v>
      </c>
      <c r="E377" s="37"/>
      <c r="F377" s="188" t="s">
        <v>719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83</v>
      </c>
    </row>
    <row r="378" spans="1:65" s="12" customFormat="1" ht="22.9" customHeight="1">
      <c r="B378" s="158"/>
      <c r="C378" s="159"/>
      <c r="D378" s="160" t="s">
        <v>72</v>
      </c>
      <c r="E378" s="172" t="s">
        <v>720</v>
      </c>
      <c r="F378" s="172" t="s">
        <v>721</v>
      </c>
      <c r="G378" s="159"/>
      <c r="H378" s="159"/>
      <c r="I378" s="162"/>
      <c r="J378" s="173">
        <f>BK378</f>
        <v>0</v>
      </c>
      <c r="K378" s="159"/>
      <c r="L378" s="164"/>
      <c r="M378" s="165"/>
      <c r="N378" s="166"/>
      <c r="O378" s="166"/>
      <c r="P378" s="167">
        <f>SUM(P379:P383)</f>
        <v>0</v>
      </c>
      <c r="Q378" s="166"/>
      <c r="R378" s="167">
        <f>SUM(R379:R383)</f>
        <v>5.9943186000000004E-3</v>
      </c>
      <c r="S378" s="166"/>
      <c r="T378" s="168">
        <f>SUM(T379:T383)</f>
        <v>0</v>
      </c>
      <c r="AR378" s="169" t="s">
        <v>83</v>
      </c>
      <c r="AT378" s="170" t="s">
        <v>72</v>
      </c>
      <c r="AU378" s="170" t="s">
        <v>81</v>
      </c>
      <c r="AY378" s="169" t="s">
        <v>153</v>
      </c>
      <c r="BK378" s="171">
        <f>SUM(BK379:BK383)</f>
        <v>0</v>
      </c>
    </row>
    <row r="379" spans="1:65" s="2" customFormat="1" ht="33" customHeight="1">
      <c r="A379" s="35"/>
      <c r="B379" s="36"/>
      <c r="C379" s="174" t="s">
        <v>958</v>
      </c>
      <c r="D379" s="174" t="s">
        <v>156</v>
      </c>
      <c r="E379" s="175" t="s">
        <v>723</v>
      </c>
      <c r="F379" s="176" t="s">
        <v>724</v>
      </c>
      <c r="G379" s="177" t="s">
        <v>159</v>
      </c>
      <c r="H379" s="178">
        <v>12.609</v>
      </c>
      <c r="I379" s="179"/>
      <c r="J379" s="180">
        <f>ROUND(I379*H379,2)</f>
        <v>0</v>
      </c>
      <c r="K379" s="176" t="s">
        <v>160</v>
      </c>
      <c r="L379" s="40"/>
      <c r="M379" s="181" t="s">
        <v>19</v>
      </c>
      <c r="N379" s="182" t="s">
        <v>44</v>
      </c>
      <c r="O379" s="65"/>
      <c r="P379" s="183">
        <f>O379*H379</f>
        <v>0</v>
      </c>
      <c r="Q379" s="183">
        <v>2.0000000000000001E-4</v>
      </c>
      <c r="R379" s="183">
        <f>Q379*H379</f>
        <v>2.5218000000000003E-3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212</v>
      </c>
      <c r="AT379" s="185" t="s">
        <v>156</v>
      </c>
      <c r="AU379" s="185" t="s">
        <v>83</v>
      </c>
      <c r="AY379" s="18" t="s">
        <v>153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81</v>
      </c>
      <c r="BK379" s="186">
        <f>ROUND(I379*H379,2)</f>
        <v>0</v>
      </c>
      <c r="BL379" s="18" t="s">
        <v>212</v>
      </c>
      <c r="BM379" s="185" t="s">
        <v>959</v>
      </c>
    </row>
    <row r="380" spans="1:65" s="2" customFormat="1" ht="11.25">
      <c r="A380" s="35"/>
      <c r="B380" s="36"/>
      <c r="C380" s="37"/>
      <c r="D380" s="187" t="s">
        <v>163</v>
      </c>
      <c r="E380" s="37"/>
      <c r="F380" s="188" t="s">
        <v>726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83</v>
      </c>
    </row>
    <row r="381" spans="1:65" s="13" customFormat="1" ht="22.5">
      <c r="B381" s="192"/>
      <c r="C381" s="193"/>
      <c r="D381" s="194" t="s">
        <v>165</v>
      </c>
      <c r="E381" s="195" t="s">
        <v>19</v>
      </c>
      <c r="F381" s="196" t="s">
        <v>960</v>
      </c>
      <c r="G381" s="193"/>
      <c r="H381" s="197">
        <v>12.609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165</v>
      </c>
      <c r="AU381" s="203" t="s">
        <v>83</v>
      </c>
      <c r="AV381" s="13" t="s">
        <v>83</v>
      </c>
      <c r="AW381" s="13" t="s">
        <v>34</v>
      </c>
      <c r="AX381" s="13" t="s">
        <v>81</v>
      </c>
      <c r="AY381" s="203" t="s">
        <v>153</v>
      </c>
    </row>
    <row r="382" spans="1:65" s="2" customFormat="1" ht="33" customHeight="1">
      <c r="A382" s="35"/>
      <c r="B382" s="36"/>
      <c r="C382" s="174" t="s">
        <v>961</v>
      </c>
      <c r="D382" s="174" t="s">
        <v>156</v>
      </c>
      <c r="E382" s="175" t="s">
        <v>729</v>
      </c>
      <c r="F382" s="176" t="s">
        <v>730</v>
      </c>
      <c r="G382" s="177" t="s">
        <v>159</v>
      </c>
      <c r="H382" s="178">
        <v>12.609</v>
      </c>
      <c r="I382" s="179"/>
      <c r="J382" s="180">
        <f>ROUND(I382*H382,2)</f>
        <v>0</v>
      </c>
      <c r="K382" s="176" t="s">
        <v>160</v>
      </c>
      <c r="L382" s="40"/>
      <c r="M382" s="181" t="s">
        <v>19</v>
      </c>
      <c r="N382" s="182" t="s">
        <v>44</v>
      </c>
      <c r="O382" s="65"/>
      <c r="P382" s="183">
        <f>O382*H382</f>
        <v>0</v>
      </c>
      <c r="Q382" s="183">
        <v>2.7540000000000003E-4</v>
      </c>
      <c r="R382" s="183">
        <f>Q382*H382</f>
        <v>3.4725186000000002E-3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212</v>
      </c>
      <c r="AT382" s="185" t="s">
        <v>156</v>
      </c>
      <c r="AU382" s="185" t="s">
        <v>83</v>
      </c>
      <c r="AY382" s="18" t="s">
        <v>153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81</v>
      </c>
      <c r="BK382" s="186">
        <f>ROUND(I382*H382,2)</f>
        <v>0</v>
      </c>
      <c r="BL382" s="18" t="s">
        <v>212</v>
      </c>
      <c r="BM382" s="185" t="s">
        <v>962</v>
      </c>
    </row>
    <row r="383" spans="1:65" s="2" customFormat="1" ht="11.25">
      <c r="A383" s="35"/>
      <c r="B383" s="36"/>
      <c r="C383" s="37"/>
      <c r="D383" s="187" t="s">
        <v>163</v>
      </c>
      <c r="E383" s="37"/>
      <c r="F383" s="188" t="s">
        <v>732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163</v>
      </c>
      <c r="AU383" s="18" t="s">
        <v>83</v>
      </c>
    </row>
    <row r="384" spans="1:65" s="12" customFormat="1" ht="25.9" customHeight="1">
      <c r="B384" s="158"/>
      <c r="C384" s="159"/>
      <c r="D384" s="160" t="s">
        <v>72</v>
      </c>
      <c r="E384" s="161" t="s">
        <v>108</v>
      </c>
      <c r="F384" s="161" t="s">
        <v>109</v>
      </c>
      <c r="G384" s="159"/>
      <c r="H384" s="159"/>
      <c r="I384" s="162"/>
      <c r="J384" s="163">
        <f>BK384</f>
        <v>0</v>
      </c>
      <c r="K384" s="159"/>
      <c r="L384" s="164"/>
      <c r="M384" s="165"/>
      <c r="N384" s="166"/>
      <c r="O384" s="166"/>
      <c r="P384" s="167">
        <f>P385</f>
        <v>0</v>
      </c>
      <c r="Q384" s="166"/>
      <c r="R384" s="167">
        <f>R385</f>
        <v>0</v>
      </c>
      <c r="S384" s="166"/>
      <c r="T384" s="168">
        <f>T385</f>
        <v>0</v>
      </c>
      <c r="AR384" s="169" t="s">
        <v>185</v>
      </c>
      <c r="AT384" s="170" t="s">
        <v>72</v>
      </c>
      <c r="AU384" s="170" t="s">
        <v>73</v>
      </c>
      <c r="AY384" s="169" t="s">
        <v>153</v>
      </c>
      <c r="BK384" s="171">
        <f>BK385</f>
        <v>0</v>
      </c>
    </row>
    <row r="385" spans="1:65" s="12" customFormat="1" ht="22.9" customHeight="1">
      <c r="B385" s="158"/>
      <c r="C385" s="159"/>
      <c r="D385" s="160" t="s">
        <v>72</v>
      </c>
      <c r="E385" s="172" t="s">
        <v>733</v>
      </c>
      <c r="F385" s="172" t="s">
        <v>734</v>
      </c>
      <c r="G385" s="159"/>
      <c r="H385" s="159"/>
      <c r="I385" s="162"/>
      <c r="J385" s="173">
        <f>BK385</f>
        <v>0</v>
      </c>
      <c r="K385" s="159"/>
      <c r="L385" s="164"/>
      <c r="M385" s="165"/>
      <c r="N385" s="166"/>
      <c r="O385" s="166"/>
      <c r="P385" s="167">
        <f>SUM(P386:P387)</f>
        <v>0</v>
      </c>
      <c r="Q385" s="166"/>
      <c r="R385" s="167">
        <f>SUM(R386:R387)</f>
        <v>0</v>
      </c>
      <c r="S385" s="166"/>
      <c r="T385" s="168">
        <f>SUM(T386:T387)</f>
        <v>0</v>
      </c>
      <c r="AR385" s="169" t="s">
        <v>185</v>
      </c>
      <c r="AT385" s="170" t="s">
        <v>72</v>
      </c>
      <c r="AU385" s="170" t="s">
        <v>81</v>
      </c>
      <c r="AY385" s="169" t="s">
        <v>153</v>
      </c>
      <c r="BK385" s="171">
        <f>SUM(BK386:BK387)</f>
        <v>0</v>
      </c>
    </row>
    <row r="386" spans="1:65" s="2" customFormat="1" ht="16.5" customHeight="1">
      <c r="A386" s="35"/>
      <c r="B386" s="36"/>
      <c r="C386" s="174" t="s">
        <v>963</v>
      </c>
      <c r="D386" s="174" t="s">
        <v>156</v>
      </c>
      <c r="E386" s="175" t="s">
        <v>736</v>
      </c>
      <c r="F386" s="176" t="s">
        <v>737</v>
      </c>
      <c r="G386" s="177" t="s">
        <v>384</v>
      </c>
      <c r="H386" s="178">
        <v>1</v>
      </c>
      <c r="I386" s="179"/>
      <c r="J386" s="180">
        <f>ROUND(I386*H386,2)</f>
        <v>0</v>
      </c>
      <c r="K386" s="176" t="s">
        <v>160</v>
      </c>
      <c r="L386" s="40"/>
      <c r="M386" s="181" t="s">
        <v>19</v>
      </c>
      <c r="N386" s="182" t="s">
        <v>44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738</v>
      </c>
      <c r="AT386" s="185" t="s">
        <v>156</v>
      </c>
      <c r="AU386" s="185" t="s">
        <v>83</v>
      </c>
      <c r="AY386" s="18" t="s">
        <v>153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81</v>
      </c>
      <c r="BK386" s="186">
        <f>ROUND(I386*H386,2)</f>
        <v>0</v>
      </c>
      <c r="BL386" s="18" t="s">
        <v>738</v>
      </c>
      <c r="BM386" s="185" t="s">
        <v>964</v>
      </c>
    </row>
    <row r="387" spans="1:65" s="2" customFormat="1" ht="11.25">
      <c r="A387" s="35"/>
      <c r="B387" s="36"/>
      <c r="C387" s="37"/>
      <c r="D387" s="187" t="s">
        <v>163</v>
      </c>
      <c r="E387" s="37"/>
      <c r="F387" s="188" t="s">
        <v>740</v>
      </c>
      <c r="G387" s="37"/>
      <c r="H387" s="37"/>
      <c r="I387" s="189"/>
      <c r="J387" s="37"/>
      <c r="K387" s="37"/>
      <c r="L387" s="40"/>
      <c r="M387" s="225"/>
      <c r="N387" s="226"/>
      <c r="O387" s="227"/>
      <c r="P387" s="227"/>
      <c r="Q387" s="227"/>
      <c r="R387" s="227"/>
      <c r="S387" s="227"/>
      <c r="T387" s="228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163</v>
      </c>
      <c r="AU387" s="18" t="s">
        <v>83</v>
      </c>
    </row>
    <row r="388" spans="1:65" s="2" customFormat="1" ht="6.95" customHeight="1">
      <c r="A388" s="35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0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algorithmName="SHA-512" hashValue="Lccu72mwquKWsXabMTjdvqEnK/EI5E/tGq9raKXmO5sXL/I+3tfoyXSjIO5bGEyov3rkSIAfGno7yV3yGOARFg==" saltValue="cGhbPsiYuXOWhhc+H5UJtX9ymQqm5anHUl4KzaRnT2PTWx6bH2K+Gh4u/9IX4j8svGcVb39emCMTzJeRIIix2g==" spinCount="100000" sheet="1" objects="1" scenarios="1" formatColumns="0" formatRows="0" autoFilter="0"/>
  <autoFilter ref="C99:K387" xr:uid="{00000000-0009-0000-0000-000009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900-000000000000}"/>
    <hyperlink ref="F107" r:id="rId2" xr:uid="{00000000-0004-0000-0900-000001000000}"/>
    <hyperlink ref="F113" r:id="rId3" xr:uid="{00000000-0004-0000-0900-000002000000}"/>
    <hyperlink ref="F115" r:id="rId4" xr:uid="{00000000-0004-0000-0900-000003000000}"/>
    <hyperlink ref="F121" r:id="rId5" xr:uid="{00000000-0004-0000-0900-000004000000}"/>
    <hyperlink ref="F124" r:id="rId6" xr:uid="{00000000-0004-0000-0900-000005000000}"/>
    <hyperlink ref="F126" r:id="rId7" xr:uid="{00000000-0004-0000-0900-000006000000}"/>
    <hyperlink ref="F134" r:id="rId8" xr:uid="{00000000-0004-0000-0900-000007000000}"/>
    <hyperlink ref="F137" r:id="rId9" xr:uid="{00000000-0004-0000-0900-000008000000}"/>
    <hyperlink ref="F143" r:id="rId10" xr:uid="{00000000-0004-0000-0900-000009000000}"/>
    <hyperlink ref="F149" r:id="rId11" xr:uid="{00000000-0004-0000-0900-00000A000000}"/>
    <hyperlink ref="F155" r:id="rId12" xr:uid="{00000000-0004-0000-0900-00000B000000}"/>
    <hyperlink ref="F160" r:id="rId13" xr:uid="{00000000-0004-0000-0900-00000C000000}"/>
    <hyperlink ref="F162" r:id="rId14" xr:uid="{00000000-0004-0000-0900-00000D000000}"/>
    <hyperlink ref="F164" r:id="rId15" xr:uid="{00000000-0004-0000-0900-00000E000000}"/>
    <hyperlink ref="F167" r:id="rId16" xr:uid="{00000000-0004-0000-0900-00000F000000}"/>
    <hyperlink ref="F170" r:id="rId17" xr:uid="{00000000-0004-0000-0900-000010000000}"/>
    <hyperlink ref="F174" r:id="rId18" xr:uid="{00000000-0004-0000-0900-000011000000}"/>
    <hyperlink ref="F180" r:id="rId19" xr:uid="{00000000-0004-0000-0900-000012000000}"/>
    <hyperlink ref="F186" r:id="rId20" xr:uid="{00000000-0004-0000-0900-000013000000}"/>
    <hyperlink ref="F194" r:id="rId21" xr:uid="{00000000-0004-0000-0900-000014000000}"/>
    <hyperlink ref="F197" r:id="rId22" xr:uid="{00000000-0004-0000-0900-000015000000}"/>
    <hyperlink ref="F199" r:id="rId23" xr:uid="{00000000-0004-0000-0900-000016000000}"/>
    <hyperlink ref="F201" r:id="rId24" xr:uid="{00000000-0004-0000-0900-000017000000}"/>
    <hyperlink ref="F204" r:id="rId25" xr:uid="{00000000-0004-0000-0900-000018000000}"/>
    <hyperlink ref="F207" r:id="rId26" xr:uid="{00000000-0004-0000-0900-000019000000}"/>
    <hyperlink ref="F209" r:id="rId27" xr:uid="{00000000-0004-0000-0900-00001A000000}"/>
    <hyperlink ref="F211" r:id="rId28" xr:uid="{00000000-0004-0000-0900-00001B000000}"/>
    <hyperlink ref="F214" r:id="rId29" xr:uid="{00000000-0004-0000-0900-00001C000000}"/>
    <hyperlink ref="F216" r:id="rId30" xr:uid="{00000000-0004-0000-0900-00001D000000}"/>
    <hyperlink ref="F218" r:id="rId31" xr:uid="{00000000-0004-0000-0900-00001E000000}"/>
    <hyperlink ref="F221" r:id="rId32" xr:uid="{00000000-0004-0000-0900-00001F000000}"/>
    <hyperlink ref="F223" r:id="rId33" xr:uid="{00000000-0004-0000-0900-000020000000}"/>
    <hyperlink ref="F225" r:id="rId34" xr:uid="{00000000-0004-0000-0900-000021000000}"/>
    <hyperlink ref="F227" r:id="rId35" xr:uid="{00000000-0004-0000-0900-000022000000}"/>
    <hyperlink ref="F229" r:id="rId36" xr:uid="{00000000-0004-0000-0900-000023000000}"/>
    <hyperlink ref="F231" r:id="rId37" xr:uid="{00000000-0004-0000-0900-000024000000}"/>
    <hyperlink ref="F234" r:id="rId38" xr:uid="{00000000-0004-0000-0900-000025000000}"/>
    <hyperlink ref="F236" r:id="rId39" xr:uid="{00000000-0004-0000-0900-000026000000}"/>
    <hyperlink ref="F239" r:id="rId40" xr:uid="{00000000-0004-0000-0900-000027000000}"/>
    <hyperlink ref="F248" r:id="rId41" xr:uid="{00000000-0004-0000-0900-000028000000}"/>
    <hyperlink ref="F251" r:id="rId42" xr:uid="{00000000-0004-0000-0900-000029000000}"/>
    <hyperlink ref="F253" r:id="rId43" xr:uid="{00000000-0004-0000-0900-00002A000000}"/>
    <hyperlink ref="F262" r:id="rId44" xr:uid="{00000000-0004-0000-0900-00002B000000}"/>
    <hyperlink ref="F265" r:id="rId45" xr:uid="{00000000-0004-0000-0900-00002C000000}"/>
    <hyperlink ref="F269" r:id="rId46" xr:uid="{00000000-0004-0000-0900-00002D000000}"/>
    <hyperlink ref="F273" r:id="rId47" xr:uid="{00000000-0004-0000-0900-00002E000000}"/>
    <hyperlink ref="F279" r:id="rId48" xr:uid="{00000000-0004-0000-0900-00002F000000}"/>
    <hyperlink ref="F283" r:id="rId49" xr:uid="{00000000-0004-0000-0900-000030000000}"/>
    <hyperlink ref="F286" r:id="rId50" xr:uid="{00000000-0004-0000-0900-000031000000}"/>
    <hyperlink ref="F289" r:id="rId51" xr:uid="{00000000-0004-0000-0900-000032000000}"/>
    <hyperlink ref="F293" r:id="rId52" xr:uid="{00000000-0004-0000-0900-000033000000}"/>
    <hyperlink ref="F296" r:id="rId53" xr:uid="{00000000-0004-0000-0900-000034000000}"/>
    <hyperlink ref="F299" r:id="rId54" xr:uid="{00000000-0004-0000-0900-000035000000}"/>
    <hyperlink ref="F302" r:id="rId55" xr:uid="{00000000-0004-0000-0900-000036000000}"/>
    <hyperlink ref="F305" r:id="rId56" xr:uid="{00000000-0004-0000-0900-000037000000}"/>
    <hyperlink ref="F308" r:id="rId57" xr:uid="{00000000-0004-0000-0900-000038000000}"/>
    <hyperlink ref="F312" r:id="rId58" xr:uid="{00000000-0004-0000-0900-000039000000}"/>
    <hyperlink ref="F317" r:id="rId59" xr:uid="{00000000-0004-0000-0900-00003A000000}"/>
    <hyperlink ref="F321" r:id="rId60" xr:uid="{00000000-0004-0000-0900-00003B000000}"/>
    <hyperlink ref="F325" r:id="rId61" xr:uid="{00000000-0004-0000-0900-00003C000000}"/>
    <hyperlink ref="F328" r:id="rId62" xr:uid="{00000000-0004-0000-0900-00003D000000}"/>
    <hyperlink ref="F334" r:id="rId63" xr:uid="{00000000-0004-0000-0900-00003E000000}"/>
    <hyperlink ref="F336" r:id="rId64" xr:uid="{00000000-0004-0000-0900-00003F000000}"/>
    <hyperlink ref="F339" r:id="rId65" xr:uid="{00000000-0004-0000-0900-000040000000}"/>
    <hyperlink ref="F342" r:id="rId66" xr:uid="{00000000-0004-0000-0900-000041000000}"/>
    <hyperlink ref="F346" r:id="rId67" xr:uid="{00000000-0004-0000-0900-000042000000}"/>
    <hyperlink ref="F349" r:id="rId68" xr:uid="{00000000-0004-0000-0900-000043000000}"/>
    <hyperlink ref="F355" r:id="rId69" xr:uid="{00000000-0004-0000-0900-000044000000}"/>
    <hyperlink ref="F357" r:id="rId70" xr:uid="{00000000-0004-0000-0900-000045000000}"/>
    <hyperlink ref="F364" r:id="rId71" xr:uid="{00000000-0004-0000-0900-000046000000}"/>
    <hyperlink ref="F367" r:id="rId72" xr:uid="{00000000-0004-0000-0900-000047000000}"/>
    <hyperlink ref="F370" r:id="rId73" xr:uid="{00000000-0004-0000-0900-000048000000}"/>
    <hyperlink ref="F373" r:id="rId74" xr:uid="{00000000-0004-0000-0900-000049000000}"/>
    <hyperlink ref="F375" r:id="rId75" xr:uid="{00000000-0004-0000-0900-00004A000000}"/>
    <hyperlink ref="F377" r:id="rId76" xr:uid="{00000000-0004-0000-0900-00004B000000}"/>
    <hyperlink ref="F380" r:id="rId77" xr:uid="{00000000-0004-0000-0900-00004C000000}"/>
    <hyperlink ref="F383" r:id="rId78" xr:uid="{00000000-0004-0000-0900-00004D000000}"/>
    <hyperlink ref="F387" r:id="rId79" xr:uid="{00000000-0004-0000-09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110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Rekonstrukce hygienických prostor ISŠT, Benešov, Černoleská 1997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136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28. 6. 2024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ROUND((SUM(BE82:BE89)),  2)</f>
        <v>0</v>
      </c>
      <c r="G33" s="35"/>
      <c r="H33" s="35"/>
      <c r="I33" s="119">
        <v>0.21</v>
      </c>
      <c r="J33" s="118">
        <f>ROUND(((SUM(BE82:BE89))*I33),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ROUND((SUM(BF82:BF89)),  2)</f>
        <v>0</v>
      </c>
      <c r="G34" s="35"/>
      <c r="H34" s="35"/>
      <c r="I34" s="119">
        <v>0.12</v>
      </c>
      <c r="J34" s="118">
        <f>ROUND(((SUM(BF82:BF89))*I34),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ROUND((SUM(BG82:BG89)),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ROUND((SUM(BH82:BH89)),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ROUND((SUM(BI82:BI89)),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Rekonstrukce hygienických prostor ISŠT, Benešov, Černoleská 1997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VRN - Vedlejší rozpočtové náklady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Benešov, Černoleská 1997</v>
      </c>
      <c r="G52" s="37"/>
      <c r="H52" s="37"/>
      <c r="I52" s="30" t="s">
        <v>23</v>
      </c>
      <c r="J52" s="60" t="str">
        <f>IF(J12="","",J12)</f>
        <v>28. 6. 2024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Integrovaná střední škola technická</v>
      </c>
      <c r="G54" s="37"/>
      <c r="H54" s="37"/>
      <c r="I54" s="30" t="s">
        <v>32</v>
      </c>
      <c r="J54" s="33" t="str">
        <f>E21</f>
        <v>Ing. arch. Ondřej Lovíšek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136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1035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1036</v>
      </c>
      <c r="E62" s="144"/>
      <c r="F62" s="144"/>
      <c r="G62" s="144"/>
      <c r="H62" s="144"/>
      <c r="I62" s="144"/>
      <c r="J62" s="145">
        <f>J87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138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63" t="str">
        <f>E7</f>
        <v>Rekonstrukce hygienických prostor ISŠT, Benešov, Černoleská 1997</v>
      </c>
      <c r="F72" s="364"/>
      <c r="G72" s="364"/>
      <c r="H72" s="364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112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0" t="str">
        <f>E9</f>
        <v>VRN - Vedlejší rozpočtové náklady</v>
      </c>
      <c r="F74" s="365"/>
      <c r="G74" s="365"/>
      <c r="H74" s="36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Benešov, Černoleská 1997</v>
      </c>
      <c r="G76" s="37"/>
      <c r="H76" s="37"/>
      <c r="I76" s="30" t="s">
        <v>23</v>
      </c>
      <c r="J76" s="60" t="str">
        <f>IF(J12="","",J12)</f>
        <v>28. 6. 2024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25</v>
      </c>
      <c r="D78" s="37"/>
      <c r="E78" s="37"/>
      <c r="F78" s="28" t="str">
        <f>E15</f>
        <v>Integrovaná střední škola technická</v>
      </c>
      <c r="G78" s="37"/>
      <c r="H78" s="37"/>
      <c r="I78" s="30" t="s">
        <v>32</v>
      </c>
      <c r="J78" s="33" t="str">
        <f>E21</f>
        <v>Ing. arch. Ondřej Lovíšek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30</v>
      </c>
      <c r="D79" s="37"/>
      <c r="E79" s="37"/>
      <c r="F79" s="28" t="str">
        <f>IF(E18="","",E18)</f>
        <v>Vyplň údaj</v>
      </c>
      <c r="G79" s="37"/>
      <c r="H79" s="37"/>
      <c r="I79" s="30" t="s">
        <v>35</v>
      </c>
      <c r="J79" s="33" t="str">
        <f>E24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139</v>
      </c>
      <c r="D81" s="150" t="s">
        <v>58</v>
      </c>
      <c r="E81" s="150" t="s">
        <v>54</v>
      </c>
      <c r="F81" s="150" t="s">
        <v>55</v>
      </c>
      <c r="G81" s="150" t="s">
        <v>140</v>
      </c>
      <c r="H81" s="150" t="s">
        <v>141</v>
      </c>
      <c r="I81" s="150" t="s">
        <v>142</v>
      </c>
      <c r="J81" s="150" t="s">
        <v>116</v>
      </c>
      <c r="K81" s="151" t="s">
        <v>143</v>
      </c>
      <c r="L81" s="152"/>
      <c r="M81" s="69" t="s">
        <v>19</v>
      </c>
      <c r="N81" s="70" t="s">
        <v>43</v>
      </c>
      <c r="O81" s="70" t="s">
        <v>144</v>
      </c>
      <c r="P81" s="70" t="s">
        <v>145</v>
      </c>
      <c r="Q81" s="70" t="s">
        <v>146</v>
      </c>
      <c r="R81" s="70" t="s">
        <v>147</v>
      </c>
      <c r="S81" s="70" t="s">
        <v>148</v>
      </c>
      <c r="T81" s="71" t="s">
        <v>149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150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72</v>
      </c>
      <c r="AU82" s="18" t="s">
        <v>117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72</v>
      </c>
      <c r="E83" s="161" t="s">
        <v>108</v>
      </c>
      <c r="F83" s="161" t="s">
        <v>109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P84+P87</f>
        <v>0</v>
      </c>
      <c r="Q83" s="166"/>
      <c r="R83" s="167">
        <f>R84+R87</f>
        <v>0</v>
      </c>
      <c r="S83" s="166"/>
      <c r="T83" s="168">
        <f>T84+T87</f>
        <v>0</v>
      </c>
      <c r="AR83" s="169" t="s">
        <v>185</v>
      </c>
      <c r="AT83" s="170" t="s">
        <v>72</v>
      </c>
      <c r="AU83" s="170" t="s">
        <v>73</v>
      </c>
      <c r="AY83" s="169" t="s">
        <v>153</v>
      </c>
      <c r="BK83" s="171">
        <f>BK84+BK87</f>
        <v>0</v>
      </c>
    </row>
    <row r="84" spans="1:65" s="12" customFormat="1" ht="22.9" customHeight="1">
      <c r="B84" s="158"/>
      <c r="C84" s="159"/>
      <c r="D84" s="160" t="s">
        <v>72</v>
      </c>
      <c r="E84" s="172" t="s">
        <v>1037</v>
      </c>
      <c r="F84" s="172" t="s">
        <v>1038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SUM(P85:P86)</f>
        <v>0</v>
      </c>
      <c r="Q84" s="166"/>
      <c r="R84" s="167">
        <f>SUM(R85:R86)</f>
        <v>0</v>
      </c>
      <c r="S84" s="166"/>
      <c r="T84" s="168">
        <f>SUM(T85:T86)</f>
        <v>0</v>
      </c>
      <c r="AR84" s="169" t="s">
        <v>185</v>
      </c>
      <c r="AT84" s="170" t="s">
        <v>72</v>
      </c>
      <c r="AU84" s="170" t="s">
        <v>81</v>
      </c>
      <c r="AY84" s="169" t="s">
        <v>153</v>
      </c>
      <c r="BK84" s="171">
        <f>SUM(BK85:BK86)</f>
        <v>0</v>
      </c>
    </row>
    <row r="85" spans="1:65" s="2" customFormat="1" ht="16.5" customHeight="1">
      <c r="A85" s="35"/>
      <c r="B85" s="36"/>
      <c r="C85" s="174" t="s">
        <v>81</v>
      </c>
      <c r="D85" s="174" t="s">
        <v>156</v>
      </c>
      <c r="E85" s="175" t="s">
        <v>1039</v>
      </c>
      <c r="F85" s="176" t="s">
        <v>1040</v>
      </c>
      <c r="G85" s="177" t="s">
        <v>242</v>
      </c>
      <c r="H85" s="178">
        <v>1</v>
      </c>
      <c r="I85" s="179"/>
      <c r="J85" s="180">
        <f>ROUND(I85*H85,2)</f>
        <v>0</v>
      </c>
      <c r="K85" s="176" t="s">
        <v>160</v>
      </c>
      <c r="L85" s="40"/>
      <c r="M85" s="181" t="s">
        <v>19</v>
      </c>
      <c r="N85" s="182" t="s">
        <v>44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738</v>
      </c>
      <c r="AT85" s="185" t="s">
        <v>156</v>
      </c>
      <c r="AU85" s="185" t="s">
        <v>83</v>
      </c>
      <c r="AY85" s="18" t="s">
        <v>153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81</v>
      </c>
      <c r="BK85" s="186">
        <f>ROUND(I85*H85,2)</f>
        <v>0</v>
      </c>
      <c r="BL85" s="18" t="s">
        <v>738</v>
      </c>
      <c r="BM85" s="185" t="s">
        <v>1041</v>
      </c>
    </row>
    <row r="86" spans="1:65" s="2" customFormat="1" ht="11.25">
      <c r="A86" s="35"/>
      <c r="B86" s="36"/>
      <c r="C86" s="37"/>
      <c r="D86" s="187" t="s">
        <v>163</v>
      </c>
      <c r="E86" s="37"/>
      <c r="F86" s="188" t="s">
        <v>1042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163</v>
      </c>
      <c r="AU86" s="18" t="s">
        <v>83</v>
      </c>
    </row>
    <row r="87" spans="1:65" s="12" customFormat="1" ht="22.9" customHeight="1">
      <c r="B87" s="158"/>
      <c r="C87" s="159"/>
      <c r="D87" s="160" t="s">
        <v>72</v>
      </c>
      <c r="E87" s="172" t="s">
        <v>1043</v>
      </c>
      <c r="F87" s="172" t="s">
        <v>1044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SUM(P88:P89)</f>
        <v>0</v>
      </c>
      <c r="Q87" s="166"/>
      <c r="R87" s="167">
        <f>SUM(R88:R89)</f>
        <v>0</v>
      </c>
      <c r="S87" s="166"/>
      <c r="T87" s="168">
        <f>SUM(T88:T89)</f>
        <v>0</v>
      </c>
      <c r="AR87" s="169" t="s">
        <v>185</v>
      </c>
      <c r="AT87" s="170" t="s">
        <v>72</v>
      </c>
      <c r="AU87" s="170" t="s">
        <v>81</v>
      </c>
      <c r="AY87" s="169" t="s">
        <v>153</v>
      </c>
      <c r="BK87" s="171">
        <f>SUM(BK88:BK89)</f>
        <v>0</v>
      </c>
    </row>
    <row r="88" spans="1:65" s="2" customFormat="1" ht="16.5" customHeight="1">
      <c r="A88" s="35"/>
      <c r="B88" s="36"/>
      <c r="C88" s="174" t="s">
        <v>83</v>
      </c>
      <c r="D88" s="174" t="s">
        <v>156</v>
      </c>
      <c r="E88" s="175" t="s">
        <v>1045</v>
      </c>
      <c r="F88" s="176" t="s">
        <v>1044</v>
      </c>
      <c r="G88" s="177" t="s">
        <v>242</v>
      </c>
      <c r="H88" s="178">
        <v>1</v>
      </c>
      <c r="I88" s="179"/>
      <c r="J88" s="180">
        <f>ROUND(I88*H88,2)</f>
        <v>0</v>
      </c>
      <c r="K88" s="176" t="s">
        <v>160</v>
      </c>
      <c r="L88" s="40"/>
      <c r="M88" s="181" t="s">
        <v>19</v>
      </c>
      <c r="N88" s="182" t="s">
        <v>44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738</v>
      </c>
      <c r="AT88" s="185" t="s">
        <v>156</v>
      </c>
      <c r="AU88" s="185" t="s">
        <v>83</v>
      </c>
      <c r="AY88" s="18" t="s">
        <v>153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81</v>
      </c>
      <c r="BK88" s="186">
        <f>ROUND(I88*H88,2)</f>
        <v>0</v>
      </c>
      <c r="BL88" s="18" t="s">
        <v>738</v>
      </c>
      <c r="BM88" s="185" t="s">
        <v>1046</v>
      </c>
    </row>
    <row r="89" spans="1:65" s="2" customFormat="1" ht="11.25">
      <c r="A89" s="35"/>
      <c r="B89" s="36"/>
      <c r="C89" s="37"/>
      <c r="D89" s="187" t="s">
        <v>163</v>
      </c>
      <c r="E89" s="37"/>
      <c r="F89" s="188" t="s">
        <v>1047</v>
      </c>
      <c r="G89" s="37"/>
      <c r="H89" s="37"/>
      <c r="I89" s="189"/>
      <c r="J89" s="37"/>
      <c r="K89" s="37"/>
      <c r="L89" s="40"/>
      <c r="M89" s="225"/>
      <c r="N89" s="226"/>
      <c r="O89" s="227"/>
      <c r="P89" s="227"/>
      <c r="Q89" s="227"/>
      <c r="R89" s="227"/>
      <c r="S89" s="227"/>
      <c r="T89" s="228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163</v>
      </c>
      <c r="AU89" s="18" t="s">
        <v>83</v>
      </c>
    </row>
    <row r="90" spans="1:65" s="2" customFormat="1" ht="6.95" customHeight="1">
      <c r="A90" s="35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0"/>
      <c r="M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</sheetData>
  <sheetProtection algorithmName="SHA-512" hashValue="SGQELy8nJRGvnjAVqxJkB2SLueA1EI+yKhyD/OUAjkuoc+VlWhtH+H1QAxvI04g+n5IzXk6bShfHU0S7cshoeg==" saltValue="Vk07Z1Y6X6zyowZ3VMYdGVa5VNutUp/aLnQDRCZJljfgGzA0oyyBNfYZqVFWiB5+Gp/dJYxLKW2pnGdbQA5pSA==" spinCount="100000" sheet="1" objects="1" scenarios="1" formatColumns="0" formatRows="0" autoFilter="0"/>
  <autoFilter ref="C81:K89" xr:uid="{00000000-0009-0000-0000-00000A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89" r:id="rId2" xr:uid="{00000000-0004-0000-0A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s="1" customFormat="1" ht="37.5" customHeight="1"/>
    <row r="2" spans="2:11" s="1" customFormat="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5" customFormat="1" ht="45" customHeight="1">
      <c r="B3" s="233"/>
      <c r="C3" s="368" t="s">
        <v>1048</v>
      </c>
      <c r="D3" s="368"/>
      <c r="E3" s="368"/>
      <c r="F3" s="368"/>
      <c r="G3" s="368"/>
      <c r="H3" s="368"/>
      <c r="I3" s="368"/>
      <c r="J3" s="368"/>
      <c r="K3" s="234"/>
    </row>
    <row r="4" spans="2:11" s="1" customFormat="1" ht="25.5" customHeight="1">
      <c r="B4" s="235"/>
      <c r="C4" s="367" t="s">
        <v>1049</v>
      </c>
      <c r="D4" s="367"/>
      <c r="E4" s="367"/>
      <c r="F4" s="367"/>
      <c r="G4" s="367"/>
      <c r="H4" s="367"/>
      <c r="I4" s="367"/>
      <c r="J4" s="367"/>
      <c r="K4" s="236"/>
    </row>
    <row r="5" spans="2:11" s="1" customFormat="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s="1" customFormat="1" ht="15" customHeight="1">
      <c r="B6" s="235"/>
      <c r="C6" s="366" t="s">
        <v>1050</v>
      </c>
      <c r="D6" s="366"/>
      <c r="E6" s="366"/>
      <c r="F6" s="366"/>
      <c r="G6" s="366"/>
      <c r="H6" s="366"/>
      <c r="I6" s="366"/>
      <c r="J6" s="366"/>
      <c r="K6" s="236"/>
    </row>
    <row r="7" spans="2:11" s="1" customFormat="1" ht="15" customHeight="1">
      <c r="B7" s="239"/>
      <c r="C7" s="366" t="s">
        <v>1051</v>
      </c>
      <c r="D7" s="366"/>
      <c r="E7" s="366"/>
      <c r="F7" s="366"/>
      <c r="G7" s="366"/>
      <c r="H7" s="366"/>
      <c r="I7" s="366"/>
      <c r="J7" s="366"/>
      <c r="K7" s="236"/>
    </row>
    <row r="8" spans="2:11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s="1" customFormat="1" ht="15" customHeight="1">
      <c r="B9" s="239"/>
      <c r="C9" s="366" t="s">
        <v>1052</v>
      </c>
      <c r="D9" s="366"/>
      <c r="E9" s="366"/>
      <c r="F9" s="366"/>
      <c r="G9" s="366"/>
      <c r="H9" s="366"/>
      <c r="I9" s="366"/>
      <c r="J9" s="366"/>
      <c r="K9" s="236"/>
    </row>
    <row r="10" spans="2:11" s="1" customFormat="1" ht="15" customHeight="1">
      <c r="B10" s="239"/>
      <c r="C10" s="238"/>
      <c r="D10" s="366" t="s">
        <v>1053</v>
      </c>
      <c r="E10" s="366"/>
      <c r="F10" s="366"/>
      <c r="G10" s="366"/>
      <c r="H10" s="366"/>
      <c r="I10" s="366"/>
      <c r="J10" s="366"/>
      <c r="K10" s="236"/>
    </row>
    <row r="11" spans="2:11" s="1" customFormat="1" ht="15" customHeight="1">
      <c r="B11" s="239"/>
      <c r="C11" s="240"/>
      <c r="D11" s="366" t="s">
        <v>1054</v>
      </c>
      <c r="E11" s="366"/>
      <c r="F11" s="366"/>
      <c r="G11" s="366"/>
      <c r="H11" s="366"/>
      <c r="I11" s="366"/>
      <c r="J11" s="366"/>
      <c r="K11" s="236"/>
    </row>
    <row r="12" spans="2:11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pans="2:11" s="1" customFormat="1" ht="15" customHeight="1">
      <c r="B13" s="239"/>
      <c r="C13" s="240"/>
      <c r="D13" s="241" t="s">
        <v>1055</v>
      </c>
      <c r="E13" s="238"/>
      <c r="F13" s="238"/>
      <c r="G13" s="238"/>
      <c r="H13" s="238"/>
      <c r="I13" s="238"/>
      <c r="J13" s="238"/>
      <c r="K13" s="236"/>
    </row>
    <row r="14" spans="2:11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pans="2:11" s="1" customFormat="1" ht="15" customHeight="1">
      <c r="B15" s="239"/>
      <c r="C15" s="240"/>
      <c r="D15" s="366" t="s">
        <v>1056</v>
      </c>
      <c r="E15" s="366"/>
      <c r="F15" s="366"/>
      <c r="G15" s="366"/>
      <c r="H15" s="366"/>
      <c r="I15" s="366"/>
      <c r="J15" s="366"/>
      <c r="K15" s="236"/>
    </row>
    <row r="16" spans="2:11" s="1" customFormat="1" ht="15" customHeight="1">
      <c r="B16" s="239"/>
      <c r="C16" s="240"/>
      <c r="D16" s="366" t="s">
        <v>1057</v>
      </c>
      <c r="E16" s="366"/>
      <c r="F16" s="366"/>
      <c r="G16" s="366"/>
      <c r="H16" s="366"/>
      <c r="I16" s="366"/>
      <c r="J16" s="366"/>
      <c r="K16" s="236"/>
    </row>
    <row r="17" spans="2:11" s="1" customFormat="1" ht="15" customHeight="1">
      <c r="B17" s="239"/>
      <c r="C17" s="240"/>
      <c r="D17" s="366" t="s">
        <v>1058</v>
      </c>
      <c r="E17" s="366"/>
      <c r="F17" s="366"/>
      <c r="G17" s="366"/>
      <c r="H17" s="366"/>
      <c r="I17" s="366"/>
      <c r="J17" s="366"/>
      <c r="K17" s="236"/>
    </row>
    <row r="18" spans="2:11" s="1" customFormat="1" ht="15" customHeight="1">
      <c r="B18" s="239"/>
      <c r="C18" s="240"/>
      <c r="D18" s="240"/>
      <c r="E18" s="242" t="s">
        <v>80</v>
      </c>
      <c r="F18" s="366" t="s">
        <v>1059</v>
      </c>
      <c r="G18" s="366"/>
      <c r="H18" s="366"/>
      <c r="I18" s="366"/>
      <c r="J18" s="366"/>
      <c r="K18" s="236"/>
    </row>
    <row r="19" spans="2:11" s="1" customFormat="1" ht="15" customHeight="1">
      <c r="B19" s="239"/>
      <c r="C19" s="240"/>
      <c r="D19" s="240"/>
      <c r="E19" s="242" t="s">
        <v>1060</v>
      </c>
      <c r="F19" s="366" t="s">
        <v>1061</v>
      </c>
      <c r="G19" s="366"/>
      <c r="H19" s="366"/>
      <c r="I19" s="366"/>
      <c r="J19" s="366"/>
      <c r="K19" s="236"/>
    </row>
    <row r="20" spans="2:11" s="1" customFormat="1" ht="15" customHeight="1">
      <c r="B20" s="239"/>
      <c r="C20" s="240"/>
      <c r="D20" s="240"/>
      <c r="E20" s="242" t="s">
        <v>1062</v>
      </c>
      <c r="F20" s="366" t="s">
        <v>1063</v>
      </c>
      <c r="G20" s="366"/>
      <c r="H20" s="366"/>
      <c r="I20" s="366"/>
      <c r="J20" s="366"/>
      <c r="K20" s="236"/>
    </row>
    <row r="21" spans="2:11" s="1" customFormat="1" ht="15" customHeight="1">
      <c r="B21" s="239"/>
      <c r="C21" s="240"/>
      <c r="D21" s="240"/>
      <c r="E21" s="242" t="s">
        <v>1064</v>
      </c>
      <c r="F21" s="366" t="s">
        <v>1065</v>
      </c>
      <c r="G21" s="366"/>
      <c r="H21" s="366"/>
      <c r="I21" s="366"/>
      <c r="J21" s="366"/>
      <c r="K21" s="236"/>
    </row>
    <row r="22" spans="2:11" s="1" customFormat="1" ht="15" customHeight="1">
      <c r="B22" s="239"/>
      <c r="C22" s="240"/>
      <c r="D22" s="240"/>
      <c r="E22" s="242" t="s">
        <v>1066</v>
      </c>
      <c r="F22" s="366" t="s">
        <v>1067</v>
      </c>
      <c r="G22" s="366"/>
      <c r="H22" s="366"/>
      <c r="I22" s="366"/>
      <c r="J22" s="366"/>
      <c r="K22" s="236"/>
    </row>
    <row r="23" spans="2:11" s="1" customFormat="1" ht="15" customHeight="1">
      <c r="B23" s="239"/>
      <c r="C23" s="240"/>
      <c r="D23" s="240"/>
      <c r="E23" s="242" t="s">
        <v>1068</v>
      </c>
      <c r="F23" s="366" t="s">
        <v>1069</v>
      </c>
      <c r="G23" s="366"/>
      <c r="H23" s="366"/>
      <c r="I23" s="366"/>
      <c r="J23" s="366"/>
      <c r="K23" s="236"/>
    </row>
    <row r="24" spans="2:11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pans="2:11" s="1" customFormat="1" ht="15" customHeight="1">
      <c r="B25" s="239"/>
      <c r="C25" s="366" t="s">
        <v>1070</v>
      </c>
      <c r="D25" s="366"/>
      <c r="E25" s="366"/>
      <c r="F25" s="366"/>
      <c r="G25" s="366"/>
      <c r="H25" s="366"/>
      <c r="I25" s="366"/>
      <c r="J25" s="366"/>
      <c r="K25" s="236"/>
    </row>
    <row r="26" spans="2:11" s="1" customFormat="1" ht="15" customHeight="1">
      <c r="B26" s="239"/>
      <c r="C26" s="366" t="s">
        <v>1071</v>
      </c>
      <c r="D26" s="366"/>
      <c r="E26" s="366"/>
      <c r="F26" s="366"/>
      <c r="G26" s="366"/>
      <c r="H26" s="366"/>
      <c r="I26" s="366"/>
      <c r="J26" s="366"/>
      <c r="K26" s="236"/>
    </row>
    <row r="27" spans="2:11" s="1" customFormat="1" ht="15" customHeight="1">
      <c r="B27" s="239"/>
      <c r="C27" s="238"/>
      <c r="D27" s="366" t="s">
        <v>1072</v>
      </c>
      <c r="E27" s="366"/>
      <c r="F27" s="366"/>
      <c r="G27" s="366"/>
      <c r="H27" s="366"/>
      <c r="I27" s="366"/>
      <c r="J27" s="366"/>
      <c r="K27" s="236"/>
    </row>
    <row r="28" spans="2:11" s="1" customFormat="1" ht="15" customHeight="1">
      <c r="B28" s="239"/>
      <c r="C28" s="240"/>
      <c r="D28" s="366" t="s">
        <v>1073</v>
      </c>
      <c r="E28" s="366"/>
      <c r="F28" s="366"/>
      <c r="G28" s="366"/>
      <c r="H28" s="366"/>
      <c r="I28" s="366"/>
      <c r="J28" s="366"/>
      <c r="K28" s="236"/>
    </row>
    <row r="29" spans="2:11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pans="2:11" s="1" customFormat="1" ht="15" customHeight="1">
      <c r="B30" s="239"/>
      <c r="C30" s="240"/>
      <c r="D30" s="366" t="s">
        <v>1074</v>
      </c>
      <c r="E30" s="366"/>
      <c r="F30" s="366"/>
      <c r="G30" s="366"/>
      <c r="H30" s="366"/>
      <c r="I30" s="366"/>
      <c r="J30" s="366"/>
      <c r="K30" s="236"/>
    </row>
    <row r="31" spans="2:11" s="1" customFormat="1" ht="15" customHeight="1">
      <c r="B31" s="239"/>
      <c r="C31" s="240"/>
      <c r="D31" s="366" t="s">
        <v>1075</v>
      </c>
      <c r="E31" s="366"/>
      <c r="F31" s="366"/>
      <c r="G31" s="366"/>
      <c r="H31" s="366"/>
      <c r="I31" s="366"/>
      <c r="J31" s="366"/>
      <c r="K31" s="236"/>
    </row>
    <row r="32" spans="2:11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pans="2:11" s="1" customFormat="1" ht="15" customHeight="1">
      <c r="B33" s="239"/>
      <c r="C33" s="240"/>
      <c r="D33" s="366" t="s">
        <v>1076</v>
      </c>
      <c r="E33" s="366"/>
      <c r="F33" s="366"/>
      <c r="G33" s="366"/>
      <c r="H33" s="366"/>
      <c r="I33" s="366"/>
      <c r="J33" s="366"/>
      <c r="K33" s="236"/>
    </row>
    <row r="34" spans="2:11" s="1" customFormat="1" ht="15" customHeight="1">
      <c r="B34" s="239"/>
      <c r="C34" s="240"/>
      <c r="D34" s="366" t="s">
        <v>1077</v>
      </c>
      <c r="E34" s="366"/>
      <c r="F34" s="366"/>
      <c r="G34" s="366"/>
      <c r="H34" s="366"/>
      <c r="I34" s="366"/>
      <c r="J34" s="366"/>
      <c r="K34" s="236"/>
    </row>
    <row r="35" spans="2:11" s="1" customFormat="1" ht="15" customHeight="1">
      <c r="B35" s="239"/>
      <c r="C35" s="240"/>
      <c r="D35" s="366" t="s">
        <v>1078</v>
      </c>
      <c r="E35" s="366"/>
      <c r="F35" s="366"/>
      <c r="G35" s="366"/>
      <c r="H35" s="366"/>
      <c r="I35" s="366"/>
      <c r="J35" s="366"/>
      <c r="K35" s="236"/>
    </row>
    <row r="36" spans="2:11" s="1" customFormat="1" ht="15" customHeight="1">
      <c r="B36" s="239"/>
      <c r="C36" s="240"/>
      <c r="D36" s="238"/>
      <c r="E36" s="241" t="s">
        <v>139</v>
      </c>
      <c r="F36" s="238"/>
      <c r="G36" s="366" t="s">
        <v>1079</v>
      </c>
      <c r="H36" s="366"/>
      <c r="I36" s="366"/>
      <c r="J36" s="366"/>
      <c r="K36" s="236"/>
    </row>
    <row r="37" spans="2:11" s="1" customFormat="1" ht="30.75" customHeight="1">
      <c r="B37" s="239"/>
      <c r="C37" s="240"/>
      <c r="D37" s="238"/>
      <c r="E37" s="241" t="s">
        <v>1080</v>
      </c>
      <c r="F37" s="238"/>
      <c r="G37" s="366" t="s">
        <v>1081</v>
      </c>
      <c r="H37" s="366"/>
      <c r="I37" s="366"/>
      <c r="J37" s="366"/>
      <c r="K37" s="236"/>
    </row>
    <row r="38" spans="2:11" s="1" customFormat="1" ht="15" customHeight="1">
      <c r="B38" s="239"/>
      <c r="C38" s="240"/>
      <c r="D38" s="238"/>
      <c r="E38" s="241" t="s">
        <v>54</v>
      </c>
      <c r="F38" s="238"/>
      <c r="G38" s="366" t="s">
        <v>1082</v>
      </c>
      <c r="H38" s="366"/>
      <c r="I38" s="366"/>
      <c r="J38" s="366"/>
      <c r="K38" s="236"/>
    </row>
    <row r="39" spans="2:11" s="1" customFormat="1" ht="15" customHeight="1">
      <c r="B39" s="239"/>
      <c r="C39" s="240"/>
      <c r="D39" s="238"/>
      <c r="E39" s="241" t="s">
        <v>55</v>
      </c>
      <c r="F39" s="238"/>
      <c r="G39" s="366" t="s">
        <v>1083</v>
      </c>
      <c r="H39" s="366"/>
      <c r="I39" s="366"/>
      <c r="J39" s="366"/>
      <c r="K39" s="236"/>
    </row>
    <row r="40" spans="2:11" s="1" customFormat="1" ht="15" customHeight="1">
      <c r="B40" s="239"/>
      <c r="C40" s="240"/>
      <c r="D40" s="238"/>
      <c r="E40" s="241" t="s">
        <v>140</v>
      </c>
      <c r="F40" s="238"/>
      <c r="G40" s="366" t="s">
        <v>1084</v>
      </c>
      <c r="H40" s="366"/>
      <c r="I40" s="366"/>
      <c r="J40" s="366"/>
      <c r="K40" s="236"/>
    </row>
    <row r="41" spans="2:11" s="1" customFormat="1" ht="15" customHeight="1">
      <c r="B41" s="239"/>
      <c r="C41" s="240"/>
      <c r="D41" s="238"/>
      <c r="E41" s="241" t="s">
        <v>141</v>
      </c>
      <c r="F41" s="238"/>
      <c r="G41" s="366" t="s">
        <v>1085</v>
      </c>
      <c r="H41" s="366"/>
      <c r="I41" s="366"/>
      <c r="J41" s="366"/>
      <c r="K41" s="236"/>
    </row>
    <row r="42" spans="2:11" s="1" customFormat="1" ht="15" customHeight="1">
      <c r="B42" s="239"/>
      <c r="C42" s="240"/>
      <c r="D42" s="238"/>
      <c r="E42" s="241" t="s">
        <v>1086</v>
      </c>
      <c r="F42" s="238"/>
      <c r="G42" s="366" t="s">
        <v>1087</v>
      </c>
      <c r="H42" s="366"/>
      <c r="I42" s="366"/>
      <c r="J42" s="366"/>
      <c r="K42" s="236"/>
    </row>
    <row r="43" spans="2:11" s="1" customFormat="1" ht="15" customHeight="1">
      <c r="B43" s="239"/>
      <c r="C43" s="240"/>
      <c r="D43" s="238"/>
      <c r="E43" s="241"/>
      <c r="F43" s="238"/>
      <c r="G43" s="366" t="s">
        <v>1088</v>
      </c>
      <c r="H43" s="366"/>
      <c r="I43" s="366"/>
      <c r="J43" s="366"/>
      <c r="K43" s="236"/>
    </row>
    <row r="44" spans="2:11" s="1" customFormat="1" ht="15" customHeight="1">
      <c r="B44" s="239"/>
      <c r="C44" s="240"/>
      <c r="D44" s="238"/>
      <c r="E44" s="241" t="s">
        <v>1089</v>
      </c>
      <c r="F44" s="238"/>
      <c r="G44" s="366" t="s">
        <v>1090</v>
      </c>
      <c r="H44" s="366"/>
      <c r="I44" s="366"/>
      <c r="J44" s="366"/>
      <c r="K44" s="236"/>
    </row>
    <row r="45" spans="2:11" s="1" customFormat="1" ht="15" customHeight="1">
      <c r="B45" s="239"/>
      <c r="C45" s="240"/>
      <c r="D45" s="238"/>
      <c r="E45" s="241" t="s">
        <v>143</v>
      </c>
      <c r="F45" s="238"/>
      <c r="G45" s="366" t="s">
        <v>1091</v>
      </c>
      <c r="H45" s="366"/>
      <c r="I45" s="366"/>
      <c r="J45" s="366"/>
      <c r="K45" s="236"/>
    </row>
    <row r="46" spans="2:11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pans="2:11" s="1" customFormat="1" ht="15" customHeight="1">
      <c r="B47" s="239"/>
      <c r="C47" s="240"/>
      <c r="D47" s="366" t="s">
        <v>1092</v>
      </c>
      <c r="E47" s="366"/>
      <c r="F47" s="366"/>
      <c r="G47" s="366"/>
      <c r="H47" s="366"/>
      <c r="I47" s="366"/>
      <c r="J47" s="366"/>
      <c r="K47" s="236"/>
    </row>
    <row r="48" spans="2:11" s="1" customFormat="1" ht="15" customHeight="1">
      <c r="B48" s="239"/>
      <c r="C48" s="240"/>
      <c r="D48" s="240"/>
      <c r="E48" s="366" t="s">
        <v>1093</v>
      </c>
      <c r="F48" s="366"/>
      <c r="G48" s="366"/>
      <c r="H48" s="366"/>
      <c r="I48" s="366"/>
      <c r="J48" s="366"/>
      <c r="K48" s="236"/>
    </row>
    <row r="49" spans="2:11" s="1" customFormat="1" ht="15" customHeight="1">
      <c r="B49" s="239"/>
      <c r="C49" s="240"/>
      <c r="D49" s="240"/>
      <c r="E49" s="366" t="s">
        <v>1094</v>
      </c>
      <c r="F49" s="366"/>
      <c r="G49" s="366"/>
      <c r="H49" s="366"/>
      <c r="I49" s="366"/>
      <c r="J49" s="366"/>
      <c r="K49" s="236"/>
    </row>
    <row r="50" spans="2:11" s="1" customFormat="1" ht="15" customHeight="1">
      <c r="B50" s="239"/>
      <c r="C50" s="240"/>
      <c r="D50" s="240"/>
      <c r="E50" s="366" t="s">
        <v>1095</v>
      </c>
      <c r="F50" s="366"/>
      <c r="G50" s="366"/>
      <c r="H50" s="366"/>
      <c r="I50" s="366"/>
      <c r="J50" s="366"/>
      <c r="K50" s="236"/>
    </row>
    <row r="51" spans="2:11" s="1" customFormat="1" ht="15" customHeight="1">
      <c r="B51" s="239"/>
      <c r="C51" s="240"/>
      <c r="D51" s="366" t="s">
        <v>1096</v>
      </c>
      <c r="E51" s="366"/>
      <c r="F51" s="366"/>
      <c r="G51" s="366"/>
      <c r="H51" s="366"/>
      <c r="I51" s="366"/>
      <c r="J51" s="366"/>
      <c r="K51" s="236"/>
    </row>
    <row r="52" spans="2:11" s="1" customFormat="1" ht="25.5" customHeight="1">
      <c r="B52" s="235"/>
      <c r="C52" s="367" t="s">
        <v>1097</v>
      </c>
      <c r="D52" s="367"/>
      <c r="E52" s="367"/>
      <c r="F52" s="367"/>
      <c r="G52" s="367"/>
      <c r="H52" s="367"/>
      <c r="I52" s="367"/>
      <c r="J52" s="367"/>
      <c r="K52" s="236"/>
    </row>
    <row r="53" spans="2:11" s="1" customFormat="1" ht="5.25" customHeight="1">
      <c r="B53" s="235"/>
      <c r="C53" s="237"/>
      <c r="D53" s="237"/>
      <c r="E53" s="237"/>
      <c r="F53" s="237"/>
      <c r="G53" s="237"/>
      <c r="H53" s="237"/>
      <c r="I53" s="237"/>
      <c r="J53" s="237"/>
      <c r="K53" s="236"/>
    </row>
    <row r="54" spans="2:11" s="1" customFormat="1" ht="15" customHeight="1">
      <c r="B54" s="235"/>
      <c r="C54" s="366" t="s">
        <v>1098</v>
      </c>
      <c r="D54" s="366"/>
      <c r="E54" s="366"/>
      <c r="F54" s="366"/>
      <c r="G54" s="366"/>
      <c r="H54" s="366"/>
      <c r="I54" s="366"/>
      <c r="J54" s="366"/>
      <c r="K54" s="236"/>
    </row>
    <row r="55" spans="2:11" s="1" customFormat="1" ht="15" customHeight="1">
      <c r="B55" s="235"/>
      <c r="C55" s="366" t="s">
        <v>1099</v>
      </c>
      <c r="D55" s="366"/>
      <c r="E55" s="366"/>
      <c r="F55" s="366"/>
      <c r="G55" s="366"/>
      <c r="H55" s="366"/>
      <c r="I55" s="366"/>
      <c r="J55" s="366"/>
      <c r="K55" s="236"/>
    </row>
    <row r="56" spans="2:11" s="1" customFormat="1" ht="12.75" customHeight="1">
      <c r="B56" s="235"/>
      <c r="C56" s="238"/>
      <c r="D56" s="238"/>
      <c r="E56" s="238"/>
      <c r="F56" s="238"/>
      <c r="G56" s="238"/>
      <c r="H56" s="238"/>
      <c r="I56" s="238"/>
      <c r="J56" s="238"/>
      <c r="K56" s="236"/>
    </row>
    <row r="57" spans="2:11" s="1" customFormat="1" ht="15" customHeight="1">
      <c r="B57" s="235"/>
      <c r="C57" s="366" t="s">
        <v>1100</v>
      </c>
      <c r="D57" s="366"/>
      <c r="E57" s="366"/>
      <c r="F57" s="366"/>
      <c r="G57" s="366"/>
      <c r="H57" s="366"/>
      <c r="I57" s="366"/>
      <c r="J57" s="366"/>
      <c r="K57" s="236"/>
    </row>
    <row r="58" spans="2:11" s="1" customFormat="1" ht="15" customHeight="1">
      <c r="B58" s="235"/>
      <c r="C58" s="240"/>
      <c r="D58" s="366" t="s">
        <v>1101</v>
      </c>
      <c r="E58" s="366"/>
      <c r="F58" s="366"/>
      <c r="G58" s="366"/>
      <c r="H58" s="366"/>
      <c r="I58" s="366"/>
      <c r="J58" s="366"/>
      <c r="K58" s="236"/>
    </row>
    <row r="59" spans="2:11" s="1" customFormat="1" ht="15" customHeight="1">
      <c r="B59" s="235"/>
      <c r="C59" s="240"/>
      <c r="D59" s="366" t="s">
        <v>1102</v>
      </c>
      <c r="E59" s="366"/>
      <c r="F59" s="366"/>
      <c r="G59" s="366"/>
      <c r="H59" s="366"/>
      <c r="I59" s="366"/>
      <c r="J59" s="366"/>
      <c r="K59" s="236"/>
    </row>
    <row r="60" spans="2:11" s="1" customFormat="1" ht="15" customHeight="1">
      <c r="B60" s="235"/>
      <c r="C60" s="240"/>
      <c r="D60" s="366" t="s">
        <v>1103</v>
      </c>
      <c r="E60" s="366"/>
      <c r="F60" s="366"/>
      <c r="G60" s="366"/>
      <c r="H60" s="366"/>
      <c r="I60" s="366"/>
      <c r="J60" s="366"/>
      <c r="K60" s="236"/>
    </row>
    <row r="61" spans="2:11" s="1" customFormat="1" ht="15" customHeight="1">
      <c r="B61" s="235"/>
      <c r="C61" s="240"/>
      <c r="D61" s="366" t="s">
        <v>1104</v>
      </c>
      <c r="E61" s="366"/>
      <c r="F61" s="366"/>
      <c r="G61" s="366"/>
      <c r="H61" s="366"/>
      <c r="I61" s="366"/>
      <c r="J61" s="366"/>
      <c r="K61" s="236"/>
    </row>
    <row r="62" spans="2:11" s="1" customFormat="1" ht="15" customHeight="1">
      <c r="B62" s="235"/>
      <c r="C62" s="240"/>
      <c r="D62" s="369" t="s">
        <v>1105</v>
      </c>
      <c r="E62" s="369"/>
      <c r="F62" s="369"/>
      <c r="G62" s="369"/>
      <c r="H62" s="369"/>
      <c r="I62" s="369"/>
      <c r="J62" s="369"/>
      <c r="K62" s="236"/>
    </row>
    <row r="63" spans="2:11" s="1" customFormat="1" ht="15" customHeight="1">
      <c r="B63" s="235"/>
      <c r="C63" s="240"/>
      <c r="D63" s="366" t="s">
        <v>1106</v>
      </c>
      <c r="E63" s="366"/>
      <c r="F63" s="366"/>
      <c r="G63" s="366"/>
      <c r="H63" s="366"/>
      <c r="I63" s="366"/>
      <c r="J63" s="366"/>
      <c r="K63" s="236"/>
    </row>
    <row r="64" spans="2:11" s="1" customFormat="1" ht="12.75" customHeight="1">
      <c r="B64" s="235"/>
      <c r="C64" s="240"/>
      <c r="D64" s="240"/>
      <c r="E64" s="243"/>
      <c r="F64" s="240"/>
      <c r="G64" s="240"/>
      <c r="H64" s="240"/>
      <c r="I64" s="240"/>
      <c r="J64" s="240"/>
      <c r="K64" s="236"/>
    </row>
    <row r="65" spans="2:11" s="1" customFormat="1" ht="15" customHeight="1">
      <c r="B65" s="235"/>
      <c r="C65" s="240"/>
      <c r="D65" s="366" t="s">
        <v>1107</v>
      </c>
      <c r="E65" s="366"/>
      <c r="F65" s="366"/>
      <c r="G65" s="366"/>
      <c r="H65" s="366"/>
      <c r="I65" s="366"/>
      <c r="J65" s="366"/>
      <c r="K65" s="236"/>
    </row>
    <row r="66" spans="2:11" s="1" customFormat="1" ht="15" customHeight="1">
      <c r="B66" s="235"/>
      <c r="C66" s="240"/>
      <c r="D66" s="369" t="s">
        <v>1108</v>
      </c>
      <c r="E66" s="369"/>
      <c r="F66" s="369"/>
      <c r="G66" s="369"/>
      <c r="H66" s="369"/>
      <c r="I66" s="369"/>
      <c r="J66" s="369"/>
      <c r="K66" s="236"/>
    </row>
    <row r="67" spans="2:11" s="1" customFormat="1" ht="15" customHeight="1">
      <c r="B67" s="235"/>
      <c r="C67" s="240"/>
      <c r="D67" s="366" t="s">
        <v>1109</v>
      </c>
      <c r="E67" s="366"/>
      <c r="F67" s="366"/>
      <c r="G67" s="366"/>
      <c r="H67" s="366"/>
      <c r="I67" s="366"/>
      <c r="J67" s="366"/>
      <c r="K67" s="236"/>
    </row>
    <row r="68" spans="2:11" s="1" customFormat="1" ht="15" customHeight="1">
      <c r="B68" s="235"/>
      <c r="C68" s="240"/>
      <c r="D68" s="366" t="s">
        <v>1110</v>
      </c>
      <c r="E68" s="366"/>
      <c r="F68" s="366"/>
      <c r="G68" s="366"/>
      <c r="H68" s="366"/>
      <c r="I68" s="366"/>
      <c r="J68" s="366"/>
      <c r="K68" s="236"/>
    </row>
    <row r="69" spans="2:11" s="1" customFormat="1" ht="15" customHeight="1">
      <c r="B69" s="235"/>
      <c r="C69" s="240"/>
      <c r="D69" s="366" t="s">
        <v>1111</v>
      </c>
      <c r="E69" s="366"/>
      <c r="F69" s="366"/>
      <c r="G69" s="366"/>
      <c r="H69" s="366"/>
      <c r="I69" s="366"/>
      <c r="J69" s="366"/>
      <c r="K69" s="236"/>
    </row>
    <row r="70" spans="2:11" s="1" customFormat="1" ht="15" customHeight="1">
      <c r="B70" s="235"/>
      <c r="C70" s="240"/>
      <c r="D70" s="366" t="s">
        <v>1112</v>
      </c>
      <c r="E70" s="366"/>
      <c r="F70" s="366"/>
      <c r="G70" s="366"/>
      <c r="H70" s="366"/>
      <c r="I70" s="366"/>
      <c r="J70" s="366"/>
      <c r="K70" s="236"/>
    </row>
    <row r="71" spans="2:1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pans="2:11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pans="2:11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pans="2:11" s="1" customFormat="1" ht="45" customHeight="1">
      <c r="B75" s="252"/>
      <c r="C75" s="370" t="s">
        <v>1113</v>
      </c>
      <c r="D75" s="370"/>
      <c r="E75" s="370"/>
      <c r="F75" s="370"/>
      <c r="G75" s="370"/>
      <c r="H75" s="370"/>
      <c r="I75" s="370"/>
      <c r="J75" s="370"/>
      <c r="K75" s="253"/>
    </row>
    <row r="76" spans="2:11" s="1" customFormat="1" ht="17.25" customHeight="1">
      <c r="B76" s="252"/>
      <c r="C76" s="254" t="s">
        <v>1114</v>
      </c>
      <c r="D76" s="254"/>
      <c r="E76" s="254"/>
      <c r="F76" s="254" t="s">
        <v>1115</v>
      </c>
      <c r="G76" s="255"/>
      <c r="H76" s="254" t="s">
        <v>55</v>
      </c>
      <c r="I76" s="254" t="s">
        <v>58</v>
      </c>
      <c r="J76" s="254" t="s">
        <v>1116</v>
      </c>
      <c r="K76" s="253"/>
    </row>
    <row r="77" spans="2:11" s="1" customFormat="1" ht="17.25" customHeight="1">
      <c r="B77" s="252"/>
      <c r="C77" s="256" t="s">
        <v>1117</v>
      </c>
      <c r="D77" s="256"/>
      <c r="E77" s="256"/>
      <c r="F77" s="257" t="s">
        <v>1118</v>
      </c>
      <c r="G77" s="258"/>
      <c r="H77" s="256"/>
      <c r="I77" s="256"/>
      <c r="J77" s="256" t="s">
        <v>1119</v>
      </c>
      <c r="K77" s="253"/>
    </row>
    <row r="78" spans="2:11" s="1" customFormat="1" ht="5.25" customHeight="1">
      <c r="B78" s="252"/>
      <c r="C78" s="259"/>
      <c r="D78" s="259"/>
      <c r="E78" s="259"/>
      <c r="F78" s="259"/>
      <c r="G78" s="260"/>
      <c r="H78" s="259"/>
      <c r="I78" s="259"/>
      <c r="J78" s="259"/>
      <c r="K78" s="253"/>
    </row>
    <row r="79" spans="2:11" s="1" customFormat="1" ht="15" customHeight="1">
      <c r="B79" s="252"/>
      <c r="C79" s="241" t="s">
        <v>54</v>
      </c>
      <c r="D79" s="261"/>
      <c r="E79" s="261"/>
      <c r="F79" s="262" t="s">
        <v>1120</v>
      </c>
      <c r="G79" s="263"/>
      <c r="H79" s="241" t="s">
        <v>1121</v>
      </c>
      <c r="I79" s="241" t="s">
        <v>1122</v>
      </c>
      <c r="J79" s="241">
        <v>20</v>
      </c>
      <c r="K79" s="253"/>
    </row>
    <row r="80" spans="2:11" s="1" customFormat="1" ht="15" customHeight="1">
      <c r="B80" s="252"/>
      <c r="C80" s="241" t="s">
        <v>1123</v>
      </c>
      <c r="D80" s="241"/>
      <c r="E80" s="241"/>
      <c r="F80" s="262" t="s">
        <v>1120</v>
      </c>
      <c r="G80" s="263"/>
      <c r="H80" s="241" t="s">
        <v>1124</v>
      </c>
      <c r="I80" s="241" t="s">
        <v>1122</v>
      </c>
      <c r="J80" s="241">
        <v>120</v>
      </c>
      <c r="K80" s="253"/>
    </row>
    <row r="81" spans="2:11" s="1" customFormat="1" ht="15" customHeight="1">
      <c r="B81" s="264"/>
      <c r="C81" s="241" t="s">
        <v>1125</v>
      </c>
      <c r="D81" s="241"/>
      <c r="E81" s="241"/>
      <c r="F81" s="262" t="s">
        <v>1126</v>
      </c>
      <c r="G81" s="263"/>
      <c r="H81" s="241" t="s">
        <v>1127</v>
      </c>
      <c r="I81" s="241" t="s">
        <v>1122</v>
      </c>
      <c r="J81" s="241">
        <v>50</v>
      </c>
      <c r="K81" s="253"/>
    </row>
    <row r="82" spans="2:11" s="1" customFormat="1" ht="15" customHeight="1">
      <c r="B82" s="264"/>
      <c r="C82" s="241" t="s">
        <v>1128</v>
      </c>
      <c r="D82" s="241"/>
      <c r="E82" s="241"/>
      <c r="F82" s="262" t="s">
        <v>1120</v>
      </c>
      <c r="G82" s="263"/>
      <c r="H82" s="241" t="s">
        <v>1129</v>
      </c>
      <c r="I82" s="241" t="s">
        <v>1130</v>
      </c>
      <c r="J82" s="241"/>
      <c r="K82" s="253"/>
    </row>
    <row r="83" spans="2:11" s="1" customFormat="1" ht="15" customHeight="1">
      <c r="B83" s="264"/>
      <c r="C83" s="265" t="s">
        <v>1131</v>
      </c>
      <c r="D83" s="265"/>
      <c r="E83" s="265"/>
      <c r="F83" s="266" t="s">
        <v>1126</v>
      </c>
      <c r="G83" s="265"/>
      <c r="H83" s="265" t="s">
        <v>1132</v>
      </c>
      <c r="I83" s="265" t="s">
        <v>1122</v>
      </c>
      <c r="J83" s="265">
        <v>15</v>
      </c>
      <c r="K83" s="253"/>
    </row>
    <row r="84" spans="2:11" s="1" customFormat="1" ht="15" customHeight="1">
      <c r="B84" s="264"/>
      <c r="C84" s="265" t="s">
        <v>1133</v>
      </c>
      <c r="D84" s="265"/>
      <c r="E84" s="265"/>
      <c r="F84" s="266" t="s">
        <v>1126</v>
      </c>
      <c r="G84" s="265"/>
      <c r="H84" s="265" t="s">
        <v>1134</v>
      </c>
      <c r="I84" s="265" t="s">
        <v>1122</v>
      </c>
      <c r="J84" s="265">
        <v>15</v>
      </c>
      <c r="K84" s="253"/>
    </row>
    <row r="85" spans="2:11" s="1" customFormat="1" ht="15" customHeight="1">
      <c r="B85" s="264"/>
      <c r="C85" s="265" t="s">
        <v>1135</v>
      </c>
      <c r="D85" s="265"/>
      <c r="E85" s="265"/>
      <c r="F85" s="266" t="s">
        <v>1126</v>
      </c>
      <c r="G85" s="265"/>
      <c r="H85" s="265" t="s">
        <v>1136</v>
      </c>
      <c r="I85" s="265" t="s">
        <v>1122</v>
      </c>
      <c r="J85" s="265">
        <v>20</v>
      </c>
      <c r="K85" s="253"/>
    </row>
    <row r="86" spans="2:11" s="1" customFormat="1" ht="15" customHeight="1">
      <c r="B86" s="264"/>
      <c r="C86" s="265" t="s">
        <v>1137</v>
      </c>
      <c r="D86" s="265"/>
      <c r="E86" s="265"/>
      <c r="F86" s="266" t="s">
        <v>1126</v>
      </c>
      <c r="G86" s="265"/>
      <c r="H86" s="265" t="s">
        <v>1138</v>
      </c>
      <c r="I86" s="265" t="s">
        <v>1122</v>
      </c>
      <c r="J86" s="265">
        <v>20</v>
      </c>
      <c r="K86" s="253"/>
    </row>
    <row r="87" spans="2:11" s="1" customFormat="1" ht="15" customHeight="1">
      <c r="B87" s="264"/>
      <c r="C87" s="241" t="s">
        <v>1139</v>
      </c>
      <c r="D87" s="241"/>
      <c r="E87" s="241"/>
      <c r="F87" s="262" t="s">
        <v>1126</v>
      </c>
      <c r="G87" s="263"/>
      <c r="H87" s="241" t="s">
        <v>1140</v>
      </c>
      <c r="I87" s="241" t="s">
        <v>1122</v>
      </c>
      <c r="J87" s="241">
        <v>50</v>
      </c>
      <c r="K87" s="253"/>
    </row>
    <row r="88" spans="2:11" s="1" customFormat="1" ht="15" customHeight="1">
      <c r="B88" s="264"/>
      <c r="C88" s="241" t="s">
        <v>1141</v>
      </c>
      <c r="D88" s="241"/>
      <c r="E88" s="241"/>
      <c r="F88" s="262" t="s">
        <v>1126</v>
      </c>
      <c r="G88" s="263"/>
      <c r="H88" s="241" t="s">
        <v>1142</v>
      </c>
      <c r="I88" s="241" t="s">
        <v>1122</v>
      </c>
      <c r="J88" s="241">
        <v>20</v>
      </c>
      <c r="K88" s="253"/>
    </row>
    <row r="89" spans="2:11" s="1" customFormat="1" ht="15" customHeight="1">
      <c r="B89" s="264"/>
      <c r="C89" s="241" t="s">
        <v>1143</v>
      </c>
      <c r="D89" s="241"/>
      <c r="E89" s="241"/>
      <c r="F89" s="262" t="s">
        <v>1126</v>
      </c>
      <c r="G89" s="263"/>
      <c r="H89" s="241" t="s">
        <v>1144</v>
      </c>
      <c r="I89" s="241" t="s">
        <v>1122</v>
      </c>
      <c r="J89" s="241">
        <v>20</v>
      </c>
      <c r="K89" s="253"/>
    </row>
    <row r="90" spans="2:11" s="1" customFormat="1" ht="15" customHeight="1">
      <c r="B90" s="264"/>
      <c r="C90" s="241" t="s">
        <v>1145</v>
      </c>
      <c r="D90" s="241"/>
      <c r="E90" s="241"/>
      <c r="F90" s="262" t="s">
        <v>1126</v>
      </c>
      <c r="G90" s="263"/>
      <c r="H90" s="241" t="s">
        <v>1146</v>
      </c>
      <c r="I90" s="241" t="s">
        <v>1122</v>
      </c>
      <c r="J90" s="241">
        <v>50</v>
      </c>
      <c r="K90" s="253"/>
    </row>
    <row r="91" spans="2:11" s="1" customFormat="1" ht="15" customHeight="1">
      <c r="B91" s="264"/>
      <c r="C91" s="241" t="s">
        <v>1147</v>
      </c>
      <c r="D91" s="241"/>
      <c r="E91" s="241"/>
      <c r="F91" s="262" t="s">
        <v>1126</v>
      </c>
      <c r="G91" s="263"/>
      <c r="H91" s="241" t="s">
        <v>1147</v>
      </c>
      <c r="I91" s="241" t="s">
        <v>1122</v>
      </c>
      <c r="J91" s="241">
        <v>50</v>
      </c>
      <c r="K91" s="253"/>
    </row>
    <row r="92" spans="2:11" s="1" customFormat="1" ht="15" customHeight="1">
      <c r="B92" s="264"/>
      <c r="C92" s="241" t="s">
        <v>1148</v>
      </c>
      <c r="D92" s="241"/>
      <c r="E92" s="241"/>
      <c r="F92" s="262" t="s">
        <v>1126</v>
      </c>
      <c r="G92" s="263"/>
      <c r="H92" s="241" t="s">
        <v>1149</v>
      </c>
      <c r="I92" s="241" t="s">
        <v>1122</v>
      </c>
      <c r="J92" s="241">
        <v>255</v>
      </c>
      <c r="K92" s="253"/>
    </row>
    <row r="93" spans="2:11" s="1" customFormat="1" ht="15" customHeight="1">
      <c r="B93" s="264"/>
      <c r="C93" s="241" t="s">
        <v>1150</v>
      </c>
      <c r="D93" s="241"/>
      <c r="E93" s="241"/>
      <c r="F93" s="262" t="s">
        <v>1120</v>
      </c>
      <c r="G93" s="263"/>
      <c r="H93" s="241" t="s">
        <v>1151</v>
      </c>
      <c r="I93" s="241" t="s">
        <v>1152</v>
      </c>
      <c r="J93" s="241"/>
      <c r="K93" s="253"/>
    </row>
    <row r="94" spans="2:11" s="1" customFormat="1" ht="15" customHeight="1">
      <c r="B94" s="264"/>
      <c r="C94" s="241" t="s">
        <v>1153</v>
      </c>
      <c r="D94" s="241"/>
      <c r="E94" s="241"/>
      <c r="F94" s="262" t="s">
        <v>1120</v>
      </c>
      <c r="G94" s="263"/>
      <c r="H94" s="241" t="s">
        <v>1154</v>
      </c>
      <c r="I94" s="241" t="s">
        <v>1155</v>
      </c>
      <c r="J94" s="241"/>
      <c r="K94" s="253"/>
    </row>
    <row r="95" spans="2:11" s="1" customFormat="1" ht="15" customHeight="1">
      <c r="B95" s="264"/>
      <c r="C95" s="241" t="s">
        <v>1156</v>
      </c>
      <c r="D95" s="241"/>
      <c r="E95" s="241"/>
      <c r="F95" s="262" t="s">
        <v>1120</v>
      </c>
      <c r="G95" s="263"/>
      <c r="H95" s="241" t="s">
        <v>1156</v>
      </c>
      <c r="I95" s="241" t="s">
        <v>1155</v>
      </c>
      <c r="J95" s="241"/>
      <c r="K95" s="253"/>
    </row>
    <row r="96" spans="2:11" s="1" customFormat="1" ht="15" customHeight="1">
      <c r="B96" s="264"/>
      <c r="C96" s="241" t="s">
        <v>39</v>
      </c>
      <c r="D96" s="241"/>
      <c r="E96" s="241"/>
      <c r="F96" s="262" t="s">
        <v>1120</v>
      </c>
      <c r="G96" s="263"/>
      <c r="H96" s="241" t="s">
        <v>1157</v>
      </c>
      <c r="I96" s="241" t="s">
        <v>1155</v>
      </c>
      <c r="J96" s="241"/>
      <c r="K96" s="253"/>
    </row>
    <row r="97" spans="2:11" s="1" customFormat="1" ht="15" customHeight="1">
      <c r="B97" s="264"/>
      <c r="C97" s="241" t="s">
        <v>49</v>
      </c>
      <c r="D97" s="241"/>
      <c r="E97" s="241"/>
      <c r="F97" s="262" t="s">
        <v>1120</v>
      </c>
      <c r="G97" s="263"/>
      <c r="H97" s="241" t="s">
        <v>1158</v>
      </c>
      <c r="I97" s="241" t="s">
        <v>1155</v>
      </c>
      <c r="J97" s="241"/>
      <c r="K97" s="253"/>
    </row>
    <row r="98" spans="2:11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pans="2:11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pans="2:11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pans="2:1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pans="2:11" s="1" customFormat="1" ht="45" customHeight="1">
      <c r="B102" s="252"/>
      <c r="C102" s="370" t="s">
        <v>1159</v>
      </c>
      <c r="D102" s="370"/>
      <c r="E102" s="370"/>
      <c r="F102" s="370"/>
      <c r="G102" s="370"/>
      <c r="H102" s="370"/>
      <c r="I102" s="370"/>
      <c r="J102" s="370"/>
      <c r="K102" s="253"/>
    </row>
    <row r="103" spans="2:11" s="1" customFormat="1" ht="17.25" customHeight="1">
      <c r="B103" s="252"/>
      <c r="C103" s="254" t="s">
        <v>1114</v>
      </c>
      <c r="D103" s="254"/>
      <c r="E103" s="254"/>
      <c r="F103" s="254" t="s">
        <v>1115</v>
      </c>
      <c r="G103" s="255"/>
      <c r="H103" s="254" t="s">
        <v>55</v>
      </c>
      <c r="I103" s="254" t="s">
        <v>58</v>
      </c>
      <c r="J103" s="254" t="s">
        <v>1116</v>
      </c>
      <c r="K103" s="253"/>
    </row>
    <row r="104" spans="2:11" s="1" customFormat="1" ht="17.25" customHeight="1">
      <c r="B104" s="252"/>
      <c r="C104" s="256" t="s">
        <v>1117</v>
      </c>
      <c r="D104" s="256"/>
      <c r="E104" s="256"/>
      <c r="F104" s="257" t="s">
        <v>1118</v>
      </c>
      <c r="G104" s="258"/>
      <c r="H104" s="256"/>
      <c r="I104" s="256"/>
      <c r="J104" s="256" t="s">
        <v>1119</v>
      </c>
      <c r="K104" s="253"/>
    </row>
    <row r="105" spans="2:11" s="1" customFormat="1" ht="5.25" customHeight="1">
      <c r="B105" s="252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pans="2:11" s="1" customFormat="1" ht="15" customHeight="1">
      <c r="B106" s="252"/>
      <c r="C106" s="241" t="s">
        <v>54</v>
      </c>
      <c r="D106" s="261"/>
      <c r="E106" s="261"/>
      <c r="F106" s="262" t="s">
        <v>1120</v>
      </c>
      <c r="G106" s="241"/>
      <c r="H106" s="241" t="s">
        <v>1160</v>
      </c>
      <c r="I106" s="241" t="s">
        <v>1122</v>
      </c>
      <c r="J106" s="241">
        <v>20</v>
      </c>
      <c r="K106" s="253"/>
    </row>
    <row r="107" spans="2:11" s="1" customFormat="1" ht="15" customHeight="1">
      <c r="B107" s="252"/>
      <c r="C107" s="241" t="s">
        <v>1123</v>
      </c>
      <c r="D107" s="241"/>
      <c r="E107" s="241"/>
      <c r="F107" s="262" t="s">
        <v>1120</v>
      </c>
      <c r="G107" s="241"/>
      <c r="H107" s="241" t="s">
        <v>1160</v>
      </c>
      <c r="I107" s="241" t="s">
        <v>1122</v>
      </c>
      <c r="J107" s="241">
        <v>120</v>
      </c>
      <c r="K107" s="253"/>
    </row>
    <row r="108" spans="2:11" s="1" customFormat="1" ht="15" customHeight="1">
      <c r="B108" s="264"/>
      <c r="C108" s="241" t="s">
        <v>1125</v>
      </c>
      <c r="D108" s="241"/>
      <c r="E108" s="241"/>
      <c r="F108" s="262" t="s">
        <v>1126</v>
      </c>
      <c r="G108" s="241"/>
      <c r="H108" s="241" t="s">
        <v>1160</v>
      </c>
      <c r="I108" s="241" t="s">
        <v>1122</v>
      </c>
      <c r="J108" s="241">
        <v>50</v>
      </c>
      <c r="K108" s="253"/>
    </row>
    <row r="109" spans="2:11" s="1" customFormat="1" ht="15" customHeight="1">
      <c r="B109" s="264"/>
      <c r="C109" s="241" t="s">
        <v>1128</v>
      </c>
      <c r="D109" s="241"/>
      <c r="E109" s="241"/>
      <c r="F109" s="262" t="s">
        <v>1120</v>
      </c>
      <c r="G109" s="241"/>
      <c r="H109" s="241" t="s">
        <v>1160</v>
      </c>
      <c r="I109" s="241" t="s">
        <v>1130</v>
      </c>
      <c r="J109" s="241"/>
      <c r="K109" s="253"/>
    </row>
    <row r="110" spans="2:11" s="1" customFormat="1" ht="15" customHeight="1">
      <c r="B110" s="264"/>
      <c r="C110" s="241" t="s">
        <v>1139</v>
      </c>
      <c r="D110" s="241"/>
      <c r="E110" s="241"/>
      <c r="F110" s="262" t="s">
        <v>1126</v>
      </c>
      <c r="G110" s="241"/>
      <c r="H110" s="241" t="s">
        <v>1160</v>
      </c>
      <c r="I110" s="241" t="s">
        <v>1122</v>
      </c>
      <c r="J110" s="241">
        <v>50</v>
      </c>
      <c r="K110" s="253"/>
    </row>
    <row r="111" spans="2:11" s="1" customFormat="1" ht="15" customHeight="1">
      <c r="B111" s="264"/>
      <c r="C111" s="241" t="s">
        <v>1147</v>
      </c>
      <c r="D111" s="241"/>
      <c r="E111" s="241"/>
      <c r="F111" s="262" t="s">
        <v>1126</v>
      </c>
      <c r="G111" s="241"/>
      <c r="H111" s="241" t="s">
        <v>1160</v>
      </c>
      <c r="I111" s="241" t="s">
        <v>1122</v>
      </c>
      <c r="J111" s="241">
        <v>50</v>
      </c>
      <c r="K111" s="253"/>
    </row>
    <row r="112" spans="2:11" s="1" customFormat="1" ht="15" customHeight="1">
      <c r="B112" s="264"/>
      <c r="C112" s="241" t="s">
        <v>1145</v>
      </c>
      <c r="D112" s="241"/>
      <c r="E112" s="241"/>
      <c r="F112" s="262" t="s">
        <v>1126</v>
      </c>
      <c r="G112" s="241"/>
      <c r="H112" s="241" t="s">
        <v>1160</v>
      </c>
      <c r="I112" s="241" t="s">
        <v>1122</v>
      </c>
      <c r="J112" s="241">
        <v>50</v>
      </c>
      <c r="K112" s="253"/>
    </row>
    <row r="113" spans="2:11" s="1" customFormat="1" ht="15" customHeight="1">
      <c r="B113" s="264"/>
      <c r="C113" s="241" t="s">
        <v>54</v>
      </c>
      <c r="D113" s="241"/>
      <c r="E113" s="241"/>
      <c r="F113" s="262" t="s">
        <v>1120</v>
      </c>
      <c r="G113" s="241"/>
      <c r="H113" s="241" t="s">
        <v>1161</v>
      </c>
      <c r="I113" s="241" t="s">
        <v>1122</v>
      </c>
      <c r="J113" s="241">
        <v>20</v>
      </c>
      <c r="K113" s="253"/>
    </row>
    <row r="114" spans="2:11" s="1" customFormat="1" ht="15" customHeight="1">
      <c r="B114" s="264"/>
      <c r="C114" s="241" t="s">
        <v>1162</v>
      </c>
      <c r="D114" s="241"/>
      <c r="E114" s="241"/>
      <c r="F114" s="262" t="s">
        <v>1120</v>
      </c>
      <c r="G114" s="241"/>
      <c r="H114" s="241" t="s">
        <v>1163</v>
      </c>
      <c r="I114" s="241" t="s">
        <v>1122</v>
      </c>
      <c r="J114" s="241">
        <v>120</v>
      </c>
      <c r="K114" s="253"/>
    </row>
    <row r="115" spans="2:11" s="1" customFormat="1" ht="15" customHeight="1">
      <c r="B115" s="264"/>
      <c r="C115" s="241" t="s">
        <v>39</v>
      </c>
      <c r="D115" s="241"/>
      <c r="E115" s="241"/>
      <c r="F115" s="262" t="s">
        <v>1120</v>
      </c>
      <c r="G115" s="241"/>
      <c r="H115" s="241" t="s">
        <v>1164</v>
      </c>
      <c r="I115" s="241" t="s">
        <v>1155</v>
      </c>
      <c r="J115" s="241"/>
      <c r="K115" s="253"/>
    </row>
    <row r="116" spans="2:11" s="1" customFormat="1" ht="15" customHeight="1">
      <c r="B116" s="264"/>
      <c r="C116" s="241" t="s">
        <v>49</v>
      </c>
      <c r="D116" s="241"/>
      <c r="E116" s="241"/>
      <c r="F116" s="262" t="s">
        <v>1120</v>
      </c>
      <c r="G116" s="241"/>
      <c r="H116" s="241" t="s">
        <v>1165</v>
      </c>
      <c r="I116" s="241" t="s">
        <v>1155</v>
      </c>
      <c r="J116" s="241"/>
      <c r="K116" s="253"/>
    </row>
    <row r="117" spans="2:11" s="1" customFormat="1" ht="15" customHeight="1">
      <c r="B117" s="264"/>
      <c r="C117" s="241" t="s">
        <v>58</v>
      </c>
      <c r="D117" s="241"/>
      <c r="E117" s="241"/>
      <c r="F117" s="262" t="s">
        <v>1120</v>
      </c>
      <c r="G117" s="241"/>
      <c r="H117" s="241" t="s">
        <v>1166</v>
      </c>
      <c r="I117" s="241" t="s">
        <v>1167</v>
      </c>
      <c r="J117" s="241"/>
      <c r="K117" s="253"/>
    </row>
    <row r="118" spans="2:11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pans="2:11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pans="2:11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2:1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pans="2:11" s="1" customFormat="1" ht="45" customHeight="1">
      <c r="B122" s="280"/>
      <c r="C122" s="368" t="s">
        <v>1168</v>
      </c>
      <c r="D122" s="368"/>
      <c r="E122" s="368"/>
      <c r="F122" s="368"/>
      <c r="G122" s="368"/>
      <c r="H122" s="368"/>
      <c r="I122" s="368"/>
      <c r="J122" s="368"/>
      <c r="K122" s="281"/>
    </row>
    <row r="123" spans="2:11" s="1" customFormat="1" ht="17.25" customHeight="1">
      <c r="B123" s="282"/>
      <c r="C123" s="254" t="s">
        <v>1114</v>
      </c>
      <c r="D123" s="254"/>
      <c r="E123" s="254"/>
      <c r="F123" s="254" t="s">
        <v>1115</v>
      </c>
      <c r="G123" s="255"/>
      <c r="H123" s="254" t="s">
        <v>55</v>
      </c>
      <c r="I123" s="254" t="s">
        <v>58</v>
      </c>
      <c r="J123" s="254" t="s">
        <v>1116</v>
      </c>
      <c r="K123" s="283"/>
    </row>
    <row r="124" spans="2:11" s="1" customFormat="1" ht="17.25" customHeight="1">
      <c r="B124" s="282"/>
      <c r="C124" s="256" t="s">
        <v>1117</v>
      </c>
      <c r="D124" s="256"/>
      <c r="E124" s="256"/>
      <c r="F124" s="257" t="s">
        <v>1118</v>
      </c>
      <c r="G124" s="258"/>
      <c r="H124" s="256"/>
      <c r="I124" s="256"/>
      <c r="J124" s="256" t="s">
        <v>1119</v>
      </c>
      <c r="K124" s="283"/>
    </row>
    <row r="125" spans="2:11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pans="2:11" s="1" customFormat="1" ht="15" customHeight="1">
      <c r="B126" s="284"/>
      <c r="C126" s="241" t="s">
        <v>1123</v>
      </c>
      <c r="D126" s="261"/>
      <c r="E126" s="261"/>
      <c r="F126" s="262" t="s">
        <v>1120</v>
      </c>
      <c r="G126" s="241"/>
      <c r="H126" s="241" t="s">
        <v>1160</v>
      </c>
      <c r="I126" s="241" t="s">
        <v>1122</v>
      </c>
      <c r="J126" s="241">
        <v>120</v>
      </c>
      <c r="K126" s="287"/>
    </row>
    <row r="127" spans="2:11" s="1" customFormat="1" ht="15" customHeight="1">
      <c r="B127" s="284"/>
      <c r="C127" s="241" t="s">
        <v>1169</v>
      </c>
      <c r="D127" s="241"/>
      <c r="E127" s="241"/>
      <c r="F127" s="262" t="s">
        <v>1120</v>
      </c>
      <c r="G127" s="241"/>
      <c r="H127" s="241" t="s">
        <v>1170</v>
      </c>
      <c r="I127" s="241" t="s">
        <v>1122</v>
      </c>
      <c r="J127" s="241" t="s">
        <v>1171</v>
      </c>
      <c r="K127" s="287"/>
    </row>
    <row r="128" spans="2:11" s="1" customFormat="1" ht="15" customHeight="1">
      <c r="B128" s="284"/>
      <c r="C128" s="241" t="s">
        <v>1068</v>
      </c>
      <c r="D128" s="241"/>
      <c r="E128" s="241"/>
      <c r="F128" s="262" t="s">
        <v>1120</v>
      </c>
      <c r="G128" s="241"/>
      <c r="H128" s="241" t="s">
        <v>1172</v>
      </c>
      <c r="I128" s="241" t="s">
        <v>1122</v>
      </c>
      <c r="J128" s="241" t="s">
        <v>1171</v>
      </c>
      <c r="K128" s="287"/>
    </row>
    <row r="129" spans="2:11" s="1" customFormat="1" ht="15" customHeight="1">
      <c r="B129" s="284"/>
      <c r="C129" s="241" t="s">
        <v>1131</v>
      </c>
      <c r="D129" s="241"/>
      <c r="E129" s="241"/>
      <c r="F129" s="262" t="s">
        <v>1126</v>
      </c>
      <c r="G129" s="241"/>
      <c r="H129" s="241" t="s">
        <v>1132</v>
      </c>
      <c r="I129" s="241" t="s">
        <v>1122</v>
      </c>
      <c r="J129" s="241">
        <v>15</v>
      </c>
      <c r="K129" s="287"/>
    </row>
    <row r="130" spans="2:11" s="1" customFormat="1" ht="15" customHeight="1">
      <c r="B130" s="284"/>
      <c r="C130" s="265" t="s">
        <v>1133</v>
      </c>
      <c r="D130" s="265"/>
      <c r="E130" s="265"/>
      <c r="F130" s="266" t="s">
        <v>1126</v>
      </c>
      <c r="G130" s="265"/>
      <c r="H130" s="265" t="s">
        <v>1134</v>
      </c>
      <c r="I130" s="265" t="s">
        <v>1122</v>
      </c>
      <c r="J130" s="265">
        <v>15</v>
      </c>
      <c r="K130" s="287"/>
    </row>
    <row r="131" spans="2:11" s="1" customFormat="1" ht="15" customHeight="1">
      <c r="B131" s="284"/>
      <c r="C131" s="265" t="s">
        <v>1135</v>
      </c>
      <c r="D131" s="265"/>
      <c r="E131" s="265"/>
      <c r="F131" s="266" t="s">
        <v>1126</v>
      </c>
      <c r="G131" s="265"/>
      <c r="H131" s="265" t="s">
        <v>1136</v>
      </c>
      <c r="I131" s="265" t="s">
        <v>1122</v>
      </c>
      <c r="J131" s="265">
        <v>20</v>
      </c>
      <c r="K131" s="287"/>
    </row>
    <row r="132" spans="2:11" s="1" customFormat="1" ht="15" customHeight="1">
      <c r="B132" s="284"/>
      <c r="C132" s="265" t="s">
        <v>1137</v>
      </c>
      <c r="D132" s="265"/>
      <c r="E132" s="265"/>
      <c r="F132" s="266" t="s">
        <v>1126</v>
      </c>
      <c r="G132" s="265"/>
      <c r="H132" s="265" t="s">
        <v>1138</v>
      </c>
      <c r="I132" s="265" t="s">
        <v>1122</v>
      </c>
      <c r="J132" s="265">
        <v>20</v>
      </c>
      <c r="K132" s="287"/>
    </row>
    <row r="133" spans="2:11" s="1" customFormat="1" ht="15" customHeight="1">
      <c r="B133" s="284"/>
      <c r="C133" s="241" t="s">
        <v>1125</v>
      </c>
      <c r="D133" s="241"/>
      <c r="E133" s="241"/>
      <c r="F133" s="262" t="s">
        <v>1126</v>
      </c>
      <c r="G133" s="241"/>
      <c r="H133" s="241" t="s">
        <v>1160</v>
      </c>
      <c r="I133" s="241" t="s">
        <v>1122</v>
      </c>
      <c r="J133" s="241">
        <v>50</v>
      </c>
      <c r="K133" s="287"/>
    </row>
    <row r="134" spans="2:11" s="1" customFormat="1" ht="15" customHeight="1">
      <c r="B134" s="284"/>
      <c r="C134" s="241" t="s">
        <v>1139</v>
      </c>
      <c r="D134" s="241"/>
      <c r="E134" s="241"/>
      <c r="F134" s="262" t="s">
        <v>1126</v>
      </c>
      <c r="G134" s="241"/>
      <c r="H134" s="241" t="s">
        <v>1160</v>
      </c>
      <c r="I134" s="241" t="s">
        <v>1122</v>
      </c>
      <c r="J134" s="241">
        <v>50</v>
      </c>
      <c r="K134" s="287"/>
    </row>
    <row r="135" spans="2:11" s="1" customFormat="1" ht="15" customHeight="1">
      <c r="B135" s="284"/>
      <c r="C135" s="241" t="s">
        <v>1145</v>
      </c>
      <c r="D135" s="241"/>
      <c r="E135" s="241"/>
      <c r="F135" s="262" t="s">
        <v>1126</v>
      </c>
      <c r="G135" s="241"/>
      <c r="H135" s="241" t="s">
        <v>1160</v>
      </c>
      <c r="I135" s="241" t="s">
        <v>1122</v>
      </c>
      <c r="J135" s="241">
        <v>50</v>
      </c>
      <c r="K135" s="287"/>
    </row>
    <row r="136" spans="2:11" s="1" customFormat="1" ht="15" customHeight="1">
      <c r="B136" s="284"/>
      <c r="C136" s="241" t="s">
        <v>1147</v>
      </c>
      <c r="D136" s="241"/>
      <c r="E136" s="241"/>
      <c r="F136" s="262" t="s">
        <v>1126</v>
      </c>
      <c r="G136" s="241"/>
      <c r="H136" s="241" t="s">
        <v>1160</v>
      </c>
      <c r="I136" s="241" t="s">
        <v>1122</v>
      </c>
      <c r="J136" s="241">
        <v>50</v>
      </c>
      <c r="K136" s="287"/>
    </row>
    <row r="137" spans="2:11" s="1" customFormat="1" ht="15" customHeight="1">
      <c r="B137" s="284"/>
      <c r="C137" s="241" t="s">
        <v>1148</v>
      </c>
      <c r="D137" s="241"/>
      <c r="E137" s="241"/>
      <c r="F137" s="262" t="s">
        <v>1126</v>
      </c>
      <c r="G137" s="241"/>
      <c r="H137" s="241" t="s">
        <v>1173</v>
      </c>
      <c r="I137" s="241" t="s">
        <v>1122</v>
      </c>
      <c r="J137" s="241">
        <v>255</v>
      </c>
      <c r="K137" s="287"/>
    </row>
    <row r="138" spans="2:11" s="1" customFormat="1" ht="15" customHeight="1">
      <c r="B138" s="284"/>
      <c r="C138" s="241" t="s">
        <v>1150</v>
      </c>
      <c r="D138" s="241"/>
      <c r="E138" s="241"/>
      <c r="F138" s="262" t="s">
        <v>1120</v>
      </c>
      <c r="G138" s="241"/>
      <c r="H138" s="241" t="s">
        <v>1174</v>
      </c>
      <c r="I138" s="241" t="s">
        <v>1152</v>
      </c>
      <c r="J138" s="241"/>
      <c r="K138" s="287"/>
    </row>
    <row r="139" spans="2:11" s="1" customFormat="1" ht="15" customHeight="1">
      <c r="B139" s="284"/>
      <c r="C139" s="241" t="s">
        <v>1153</v>
      </c>
      <c r="D139" s="241"/>
      <c r="E139" s="241"/>
      <c r="F139" s="262" t="s">
        <v>1120</v>
      </c>
      <c r="G139" s="241"/>
      <c r="H139" s="241" t="s">
        <v>1175</v>
      </c>
      <c r="I139" s="241" t="s">
        <v>1155</v>
      </c>
      <c r="J139" s="241"/>
      <c r="K139" s="287"/>
    </row>
    <row r="140" spans="2:11" s="1" customFormat="1" ht="15" customHeight="1">
      <c r="B140" s="284"/>
      <c r="C140" s="241" t="s">
        <v>1156</v>
      </c>
      <c r="D140" s="241"/>
      <c r="E140" s="241"/>
      <c r="F140" s="262" t="s">
        <v>1120</v>
      </c>
      <c r="G140" s="241"/>
      <c r="H140" s="241" t="s">
        <v>1156</v>
      </c>
      <c r="I140" s="241" t="s">
        <v>1155</v>
      </c>
      <c r="J140" s="241"/>
      <c r="K140" s="287"/>
    </row>
    <row r="141" spans="2:11" s="1" customFormat="1" ht="15" customHeight="1">
      <c r="B141" s="284"/>
      <c r="C141" s="241" t="s">
        <v>39</v>
      </c>
      <c r="D141" s="241"/>
      <c r="E141" s="241"/>
      <c r="F141" s="262" t="s">
        <v>1120</v>
      </c>
      <c r="G141" s="241"/>
      <c r="H141" s="241" t="s">
        <v>1176</v>
      </c>
      <c r="I141" s="241" t="s">
        <v>1155</v>
      </c>
      <c r="J141" s="241"/>
      <c r="K141" s="287"/>
    </row>
    <row r="142" spans="2:11" s="1" customFormat="1" ht="15" customHeight="1">
      <c r="B142" s="284"/>
      <c r="C142" s="241" t="s">
        <v>1177</v>
      </c>
      <c r="D142" s="241"/>
      <c r="E142" s="241"/>
      <c r="F142" s="262" t="s">
        <v>1120</v>
      </c>
      <c r="G142" s="241"/>
      <c r="H142" s="241" t="s">
        <v>1178</v>
      </c>
      <c r="I142" s="241" t="s">
        <v>1155</v>
      </c>
      <c r="J142" s="241"/>
      <c r="K142" s="287"/>
    </row>
    <row r="143" spans="2:11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pans="2:11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pans="2:11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pans="2:11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pans="2:11" s="1" customFormat="1" ht="45" customHeight="1">
      <c r="B147" s="252"/>
      <c r="C147" s="370" t="s">
        <v>1179</v>
      </c>
      <c r="D147" s="370"/>
      <c r="E147" s="370"/>
      <c r="F147" s="370"/>
      <c r="G147" s="370"/>
      <c r="H147" s="370"/>
      <c r="I147" s="370"/>
      <c r="J147" s="370"/>
      <c r="K147" s="253"/>
    </row>
    <row r="148" spans="2:11" s="1" customFormat="1" ht="17.25" customHeight="1">
      <c r="B148" s="252"/>
      <c r="C148" s="254" t="s">
        <v>1114</v>
      </c>
      <c r="D148" s="254"/>
      <c r="E148" s="254"/>
      <c r="F148" s="254" t="s">
        <v>1115</v>
      </c>
      <c r="G148" s="255"/>
      <c r="H148" s="254" t="s">
        <v>55</v>
      </c>
      <c r="I148" s="254" t="s">
        <v>58</v>
      </c>
      <c r="J148" s="254" t="s">
        <v>1116</v>
      </c>
      <c r="K148" s="253"/>
    </row>
    <row r="149" spans="2:11" s="1" customFormat="1" ht="17.25" customHeight="1">
      <c r="B149" s="252"/>
      <c r="C149" s="256" t="s">
        <v>1117</v>
      </c>
      <c r="D149" s="256"/>
      <c r="E149" s="256"/>
      <c r="F149" s="257" t="s">
        <v>1118</v>
      </c>
      <c r="G149" s="258"/>
      <c r="H149" s="256"/>
      <c r="I149" s="256"/>
      <c r="J149" s="256" t="s">
        <v>1119</v>
      </c>
      <c r="K149" s="253"/>
    </row>
    <row r="150" spans="2:11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pans="2:11" s="1" customFormat="1" ht="15" customHeight="1">
      <c r="B151" s="264"/>
      <c r="C151" s="291" t="s">
        <v>1123</v>
      </c>
      <c r="D151" s="241"/>
      <c r="E151" s="241"/>
      <c r="F151" s="292" t="s">
        <v>1120</v>
      </c>
      <c r="G151" s="241"/>
      <c r="H151" s="291" t="s">
        <v>1160</v>
      </c>
      <c r="I151" s="291" t="s">
        <v>1122</v>
      </c>
      <c r="J151" s="291">
        <v>120</v>
      </c>
      <c r="K151" s="287"/>
    </row>
    <row r="152" spans="2:11" s="1" customFormat="1" ht="15" customHeight="1">
      <c r="B152" s="264"/>
      <c r="C152" s="291" t="s">
        <v>1169</v>
      </c>
      <c r="D152" s="241"/>
      <c r="E152" s="241"/>
      <c r="F152" s="292" t="s">
        <v>1120</v>
      </c>
      <c r="G152" s="241"/>
      <c r="H152" s="291" t="s">
        <v>1180</v>
      </c>
      <c r="I152" s="291" t="s">
        <v>1122</v>
      </c>
      <c r="J152" s="291" t="s">
        <v>1171</v>
      </c>
      <c r="K152" s="287"/>
    </row>
    <row r="153" spans="2:11" s="1" customFormat="1" ht="15" customHeight="1">
      <c r="B153" s="264"/>
      <c r="C153" s="291" t="s">
        <v>1068</v>
      </c>
      <c r="D153" s="241"/>
      <c r="E153" s="241"/>
      <c r="F153" s="292" t="s">
        <v>1120</v>
      </c>
      <c r="G153" s="241"/>
      <c r="H153" s="291" t="s">
        <v>1181</v>
      </c>
      <c r="I153" s="291" t="s">
        <v>1122</v>
      </c>
      <c r="J153" s="291" t="s">
        <v>1171</v>
      </c>
      <c r="K153" s="287"/>
    </row>
    <row r="154" spans="2:11" s="1" customFormat="1" ht="15" customHeight="1">
      <c r="B154" s="264"/>
      <c r="C154" s="291" t="s">
        <v>1125</v>
      </c>
      <c r="D154" s="241"/>
      <c r="E154" s="241"/>
      <c r="F154" s="292" t="s">
        <v>1126</v>
      </c>
      <c r="G154" s="241"/>
      <c r="H154" s="291" t="s">
        <v>1160</v>
      </c>
      <c r="I154" s="291" t="s">
        <v>1122</v>
      </c>
      <c r="J154" s="291">
        <v>50</v>
      </c>
      <c r="K154" s="287"/>
    </row>
    <row r="155" spans="2:11" s="1" customFormat="1" ht="15" customHeight="1">
      <c r="B155" s="264"/>
      <c r="C155" s="291" t="s">
        <v>1128</v>
      </c>
      <c r="D155" s="241"/>
      <c r="E155" s="241"/>
      <c r="F155" s="292" t="s">
        <v>1120</v>
      </c>
      <c r="G155" s="241"/>
      <c r="H155" s="291" t="s">
        <v>1160</v>
      </c>
      <c r="I155" s="291" t="s">
        <v>1130</v>
      </c>
      <c r="J155" s="291"/>
      <c r="K155" s="287"/>
    </row>
    <row r="156" spans="2:11" s="1" customFormat="1" ht="15" customHeight="1">
      <c r="B156" s="264"/>
      <c r="C156" s="291" t="s">
        <v>1139</v>
      </c>
      <c r="D156" s="241"/>
      <c r="E156" s="241"/>
      <c r="F156" s="292" t="s">
        <v>1126</v>
      </c>
      <c r="G156" s="241"/>
      <c r="H156" s="291" t="s">
        <v>1160</v>
      </c>
      <c r="I156" s="291" t="s">
        <v>1122</v>
      </c>
      <c r="J156" s="291">
        <v>50</v>
      </c>
      <c r="K156" s="287"/>
    </row>
    <row r="157" spans="2:11" s="1" customFormat="1" ht="15" customHeight="1">
      <c r="B157" s="264"/>
      <c r="C157" s="291" t="s">
        <v>1147</v>
      </c>
      <c r="D157" s="241"/>
      <c r="E157" s="241"/>
      <c r="F157" s="292" t="s">
        <v>1126</v>
      </c>
      <c r="G157" s="241"/>
      <c r="H157" s="291" t="s">
        <v>1160</v>
      </c>
      <c r="I157" s="291" t="s">
        <v>1122</v>
      </c>
      <c r="J157" s="291">
        <v>50</v>
      </c>
      <c r="K157" s="287"/>
    </row>
    <row r="158" spans="2:11" s="1" customFormat="1" ht="15" customHeight="1">
      <c r="B158" s="264"/>
      <c r="C158" s="291" t="s">
        <v>1145</v>
      </c>
      <c r="D158" s="241"/>
      <c r="E158" s="241"/>
      <c r="F158" s="292" t="s">
        <v>1126</v>
      </c>
      <c r="G158" s="241"/>
      <c r="H158" s="291" t="s">
        <v>1160</v>
      </c>
      <c r="I158" s="291" t="s">
        <v>1122</v>
      </c>
      <c r="J158" s="291">
        <v>50</v>
      </c>
      <c r="K158" s="287"/>
    </row>
    <row r="159" spans="2:11" s="1" customFormat="1" ht="15" customHeight="1">
      <c r="B159" s="264"/>
      <c r="C159" s="291" t="s">
        <v>115</v>
      </c>
      <c r="D159" s="241"/>
      <c r="E159" s="241"/>
      <c r="F159" s="292" t="s">
        <v>1120</v>
      </c>
      <c r="G159" s="241"/>
      <c r="H159" s="291" t="s">
        <v>1182</v>
      </c>
      <c r="I159" s="291" t="s">
        <v>1122</v>
      </c>
      <c r="J159" s="291" t="s">
        <v>1183</v>
      </c>
      <c r="K159" s="287"/>
    </row>
    <row r="160" spans="2:11" s="1" customFormat="1" ht="15" customHeight="1">
      <c r="B160" s="264"/>
      <c r="C160" s="291" t="s">
        <v>1184</v>
      </c>
      <c r="D160" s="241"/>
      <c r="E160" s="241"/>
      <c r="F160" s="292" t="s">
        <v>1120</v>
      </c>
      <c r="G160" s="241"/>
      <c r="H160" s="291" t="s">
        <v>1185</v>
      </c>
      <c r="I160" s="291" t="s">
        <v>1155</v>
      </c>
      <c r="J160" s="291"/>
      <c r="K160" s="287"/>
    </row>
    <row r="161" spans="2:1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pans="2:11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pans="2:11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pans="2:11" s="1" customFormat="1" ht="7.5" customHeight="1">
      <c r="B164" s="230"/>
      <c r="C164" s="231"/>
      <c r="D164" s="231"/>
      <c r="E164" s="231"/>
      <c r="F164" s="231"/>
      <c r="G164" s="231"/>
      <c r="H164" s="231"/>
      <c r="I164" s="231"/>
      <c r="J164" s="231"/>
      <c r="K164" s="232"/>
    </row>
    <row r="165" spans="2:11" s="1" customFormat="1" ht="45" customHeight="1">
      <c r="B165" s="233"/>
      <c r="C165" s="368" t="s">
        <v>1186</v>
      </c>
      <c r="D165" s="368"/>
      <c r="E165" s="368"/>
      <c r="F165" s="368"/>
      <c r="G165" s="368"/>
      <c r="H165" s="368"/>
      <c r="I165" s="368"/>
      <c r="J165" s="368"/>
      <c r="K165" s="234"/>
    </row>
    <row r="166" spans="2:11" s="1" customFormat="1" ht="17.25" customHeight="1">
      <c r="B166" s="233"/>
      <c r="C166" s="254" t="s">
        <v>1114</v>
      </c>
      <c r="D166" s="254"/>
      <c r="E166" s="254"/>
      <c r="F166" s="254" t="s">
        <v>1115</v>
      </c>
      <c r="G166" s="296"/>
      <c r="H166" s="297" t="s">
        <v>55</v>
      </c>
      <c r="I166" s="297" t="s">
        <v>58</v>
      </c>
      <c r="J166" s="254" t="s">
        <v>1116</v>
      </c>
      <c r="K166" s="234"/>
    </row>
    <row r="167" spans="2:11" s="1" customFormat="1" ht="17.25" customHeight="1">
      <c r="B167" s="235"/>
      <c r="C167" s="256" t="s">
        <v>1117</v>
      </c>
      <c r="D167" s="256"/>
      <c r="E167" s="256"/>
      <c r="F167" s="257" t="s">
        <v>1118</v>
      </c>
      <c r="G167" s="298"/>
      <c r="H167" s="299"/>
      <c r="I167" s="299"/>
      <c r="J167" s="256" t="s">
        <v>1119</v>
      </c>
      <c r="K167" s="236"/>
    </row>
    <row r="168" spans="2:11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pans="2:11" s="1" customFormat="1" ht="15" customHeight="1">
      <c r="B169" s="264"/>
      <c r="C169" s="241" t="s">
        <v>1123</v>
      </c>
      <c r="D169" s="241"/>
      <c r="E169" s="241"/>
      <c r="F169" s="262" t="s">
        <v>1120</v>
      </c>
      <c r="G169" s="241"/>
      <c r="H169" s="241" t="s">
        <v>1160</v>
      </c>
      <c r="I169" s="241" t="s">
        <v>1122</v>
      </c>
      <c r="J169" s="241">
        <v>120</v>
      </c>
      <c r="K169" s="287"/>
    </row>
    <row r="170" spans="2:11" s="1" customFormat="1" ht="15" customHeight="1">
      <c r="B170" s="264"/>
      <c r="C170" s="241" t="s">
        <v>1169</v>
      </c>
      <c r="D170" s="241"/>
      <c r="E170" s="241"/>
      <c r="F170" s="262" t="s">
        <v>1120</v>
      </c>
      <c r="G170" s="241"/>
      <c r="H170" s="241" t="s">
        <v>1170</v>
      </c>
      <c r="I170" s="241" t="s">
        <v>1122</v>
      </c>
      <c r="J170" s="241" t="s">
        <v>1171</v>
      </c>
      <c r="K170" s="287"/>
    </row>
    <row r="171" spans="2:11" s="1" customFormat="1" ht="15" customHeight="1">
      <c r="B171" s="264"/>
      <c r="C171" s="241" t="s">
        <v>1068</v>
      </c>
      <c r="D171" s="241"/>
      <c r="E171" s="241"/>
      <c r="F171" s="262" t="s">
        <v>1120</v>
      </c>
      <c r="G171" s="241"/>
      <c r="H171" s="241" t="s">
        <v>1187</v>
      </c>
      <c r="I171" s="241" t="s">
        <v>1122</v>
      </c>
      <c r="J171" s="241" t="s">
        <v>1171</v>
      </c>
      <c r="K171" s="287"/>
    </row>
    <row r="172" spans="2:11" s="1" customFormat="1" ht="15" customHeight="1">
      <c r="B172" s="264"/>
      <c r="C172" s="241" t="s">
        <v>1125</v>
      </c>
      <c r="D172" s="241"/>
      <c r="E172" s="241"/>
      <c r="F172" s="262" t="s">
        <v>1126</v>
      </c>
      <c r="G172" s="241"/>
      <c r="H172" s="241" t="s">
        <v>1187</v>
      </c>
      <c r="I172" s="241" t="s">
        <v>1122</v>
      </c>
      <c r="J172" s="241">
        <v>50</v>
      </c>
      <c r="K172" s="287"/>
    </row>
    <row r="173" spans="2:11" s="1" customFormat="1" ht="15" customHeight="1">
      <c r="B173" s="264"/>
      <c r="C173" s="241" t="s">
        <v>1128</v>
      </c>
      <c r="D173" s="241"/>
      <c r="E173" s="241"/>
      <c r="F173" s="262" t="s">
        <v>1120</v>
      </c>
      <c r="G173" s="241"/>
      <c r="H173" s="241" t="s">
        <v>1187</v>
      </c>
      <c r="I173" s="241" t="s">
        <v>1130</v>
      </c>
      <c r="J173" s="241"/>
      <c r="K173" s="287"/>
    </row>
    <row r="174" spans="2:11" s="1" customFormat="1" ht="15" customHeight="1">
      <c r="B174" s="264"/>
      <c r="C174" s="241" t="s">
        <v>1139</v>
      </c>
      <c r="D174" s="241"/>
      <c r="E174" s="241"/>
      <c r="F174" s="262" t="s">
        <v>1126</v>
      </c>
      <c r="G174" s="241"/>
      <c r="H174" s="241" t="s">
        <v>1187</v>
      </c>
      <c r="I174" s="241" t="s">
        <v>1122</v>
      </c>
      <c r="J174" s="241">
        <v>50</v>
      </c>
      <c r="K174" s="287"/>
    </row>
    <row r="175" spans="2:11" s="1" customFormat="1" ht="15" customHeight="1">
      <c r="B175" s="264"/>
      <c r="C175" s="241" t="s">
        <v>1147</v>
      </c>
      <c r="D175" s="241"/>
      <c r="E175" s="241"/>
      <c r="F175" s="262" t="s">
        <v>1126</v>
      </c>
      <c r="G175" s="241"/>
      <c r="H175" s="241" t="s">
        <v>1187</v>
      </c>
      <c r="I175" s="241" t="s">
        <v>1122</v>
      </c>
      <c r="J175" s="241">
        <v>50</v>
      </c>
      <c r="K175" s="287"/>
    </row>
    <row r="176" spans="2:11" s="1" customFormat="1" ht="15" customHeight="1">
      <c r="B176" s="264"/>
      <c r="C176" s="241" t="s">
        <v>1145</v>
      </c>
      <c r="D176" s="241"/>
      <c r="E176" s="241"/>
      <c r="F176" s="262" t="s">
        <v>1126</v>
      </c>
      <c r="G176" s="241"/>
      <c r="H176" s="241" t="s">
        <v>1187</v>
      </c>
      <c r="I176" s="241" t="s">
        <v>1122</v>
      </c>
      <c r="J176" s="241">
        <v>50</v>
      </c>
      <c r="K176" s="287"/>
    </row>
    <row r="177" spans="2:11" s="1" customFormat="1" ht="15" customHeight="1">
      <c r="B177" s="264"/>
      <c r="C177" s="241" t="s">
        <v>139</v>
      </c>
      <c r="D177" s="241"/>
      <c r="E177" s="241"/>
      <c r="F177" s="262" t="s">
        <v>1120</v>
      </c>
      <c r="G177" s="241"/>
      <c r="H177" s="241" t="s">
        <v>1188</v>
      </c>
      <c r="I177" s="241" t="s">
        <v>1189</v>
      </c>
      <c r="J177" s="241"/>
      <c r="K177" s="287"/>
    </row>
    <row r="178" spans="2:11" s="1" customFormat="1" ht="15" customHeight="1">
      <c r="B178" s="264"/>
      <c r="C178" s="241" t="s">
        <v>58</v>
      </c>
      <c r="D178" s="241"/>
      <c r="E178" s="241"/>
      <c r="F178" s="262" t="s">
        <v>1120</v>
      </c>
      <c r="G178" s="241"/>
      <c r="H178" s="241" t="s">
        <v>1190</v>
      </c>
      <c r="I178" s="241" t="s">
        <v>1191</v>
      </c>
      <c r="J178" s="241">
        <v>1</v>
      </c>
      <c r="K178" s="287"/>
    </row>
    <row r="179" spans="2:11" s="1" customFormat="1" ht="15" customHeight="1">
      <c r="B179" s="264"/>
      <c r="C179" s="241" t="s">
        <v>54</v>
      </c>
      <c r="D179" s="241"/>
      <c r="E179" s="241"/>
      <c r="F179" s="262" t="s">
        <v>1120</v>
      </c>
      <c r="G179" s="241"/>
      <c r="H179" s="241" t="s">
        <v>1192</v>
      </c>
      <c r="I179" s="241" t="s">
        <v>1122</v>
      </c>
      <c r="J179" s="241">
        <v>20</v>
      </c>
      <c r="K179" s="287"/>
    </row>
    <row r="180" spans="2:11" s="1" customFormat="1" ht="15" customHeight="1">
      <c r="B180" s="264"/>
      <c r="C180" s="241" t="s">
        <v>55</v>
      </c>
      <c r="D180" s="241"/>
      <c r="E180" s="241"/>
      <c r="F180" s="262" t="s">
        <v>1120</v>
      </c>
      <c r="G180" s="241"/>
      <c r="H180" s="241" t="s">
        <v>1193</v>
      </c>
      <c r="I180" s="241" t="s">
        <v>1122</v>
      </c>
      <c r="J180" s="241">
        <v>255</v>
      </c>
      <c r="K180" s="287"/>
    </row>
    <row r="181" spans="2:11" s="1" customFormat="1" ht="15" customHeight="1">
      <c r="B181" s="264"/>
      <c r="C181" s="241" t="s">
        <v>140</v>
      </c>
      <c r="D181" s="241"/>
      <c r="E181" s="241"/>
      <c r="F181" s="262" t="s">
        <v>1120</v>
      </c>
      <c r="G181" s="241"/>
      <c r="H181" s="241" t="s">
        <v>1084</v>
      </c>
      <c r="I181" s="241" t="s">
        <v>1122</v>
      </c>
      <c r="J181" s="241">
        <v>10</v>
      </c>
      <c r="K181" s="287"/>
    </row>
    <row r="182" spans="2:11" s="1" customFormat="1" ht="15" customHeight="1">
      <c r="B182" s="264"/>
      <c r="C182" s="241" t="s">
        <v>141</v>
      </c>
      <c r="D182" s="241"/>
      <c r="E182" s="241"/>
      <c r="F182" s="262" t="s">
        <v>1120</v>
      </c>
      <c r="G182" s="241"/>
      <c r="H182" s="241" t="s">
        <v>1194</v>
      </c>
      <c r="I182" s="241" t="s">
        <v>1155</v>
      </c>
      <c r="J182" s="241"/>
      <c r="K182" s="287"/>
    </row>
    <row r="183" spans="2:11" s="1" customFormat="1" ht="15" customHeight="1">
      <c r="B183" s="264"/>
      <c r="C183" s="241" t="s">
        <v>1195</v>
      </c>
      <c r="D183" s="241"/>
      <c r="E183" s="241"/>
      <c r="F183" s="262" t="s">
        <v>1120</v>
      </c>
      <c r="G183" s="241"/>
      <c r="H183" s="241" t="s">
        <v>1196</v>
      </c>
      <c r="I183" s="241" t="s">
        <v>1155</v>
      </c>
      <c r="J183" s="241"/>
      <c r="K183" s="287"/>
    </row>
    <row r="184" spans="2:11" s="1" customFormat="1" ht="15" customHeight="1">
      <c r="B184" s="264"/>
      <c r="C184" s="241" t="s">
        <v>1184</v>
      </c>
      <c r="D184" s="241"/>
      <c r="E184" s="241"/>
      <c r="F184" s="262" t="s">
        <v>1120</v>
      </c>
      <c r="G184" s="241"/>
      <c r="H184" s="241" t="s">
        <v>1197</v>
      </c>
      <c r="I184" s="241" t="s">
        <v>1155</v>
      </c>
      <c r="J184" s="241"/>
      <c r="K184" s="287"/>
    </row>
    <row r="185" spans="2:11" s="1" customFormat="1" ht="15" customHeight="1">
      <c r="B185" s="264"/>
      <c r="C185" s="241" t="s">
        <v>143</v>
      </c>
      <c r="D185" s="241"/>
      <c r="E185" s="241"/>
      <c r="F185" s="262" t="s">
        <v>1126</v>
      </c>
      <c r="G185" s="241"/>
      <c r="H185" s="241" t="s">
        <v>1198</v>
      </c>
      <c r="I185" s="241" t="s">
        <v>1122</v>
      </c>
      <c r="J185" s="241">
        <v>50</v>
      </c>
      <c r="K185" s="287"/>
    </row>
    <row r="186" spans="2:11" s="1" customFormat="1" ht="15" customHeight="1">
      <c r="B186" s="264"/>
      <c r="C186" s="241" t="s">
        <v>1199</v>
      </c>
      <c r="D186" s="241"/>
      <c r="E186" s="241"/>
      <c r="F186" s="262" t="s">
        <v>1126</v>
      </c>
      <c r="G186" s="241"/>
      <c r="H186" s="241" t="s">
        <v>1200</v>
      </c>
      <c r="I186" s="241" t="s">
        <v>1201</v>
      </c>
      <c r="J186" s="241"/>
      <c r="K186" s="287"/>
    </row>
    <row r="187" spans="2:11" s="1" customFormat="1" ht="15" customHeight="1">
      <c r="B187" s="264"/>
      <c r="C187" s="241" t="s">
        <v>1202</v>
      </c>
      <c r="D187" s="241"/>
      <c r="E187" s="241"/>
      <c r="F187" s="262" t="s">
        <v>1126</v>
      </c>
      <c r="G187" s="241"/>
      <c r="H187" s="241" t="s">
        <v>1203</v>
      </c>
      <c r="I187" s="241" t="s">
        <v>1201</v>
      </c>
      <c r="J187" s="241"/>
      <c r="K187" s="287"/>
    </row>
    <row r="188" spans="2:11" s="1" customFormat="1" ht="15" customHeight="1">
      <c r="B188" s="264"/>
      <c r="C188" s="241" t="s">
        <v>1204</v>
      </c>
      <c r="D188" s="241"/>
      <c r="E188" s="241"/>
      <c r="F188" s="262" t="s">
        <v>1126</v>
      </c>
      <c r="G188" s="241"/>
      <c r="H188" s="241" t="s">
        <v>1205</v>
      </c>
      <c r="I188" s="241" t="s">
        <v>1201</v>
      </c>
      <c r="J188" s="241"/>
      <c r="K188" s="287"/>
    </row>
    <row r="189" spans="2:11" s="1" customFormat="1" ht="15" customHeight="1">
      <c r="B189" s="264"/>
      <c r="C189" s="300" t="s">
        <v>1206</v>
      </c>
      <c r="D189" s="241"/>
      <c r="E189" s="241"/>
      <c r="F189" s="262" t="s">
        <v>1126</v>
      </c>
      <c r="G189" s="241"/>
      <c r="H189" s="241" t="s">
        <v>1207</v>
      </c>
      <c r="I189" s="241" t="s">
        <v>1208</v>
      </c>
      <c r="J189" s="301" t="s">
        <v>1209</v>
      </c>
      <c r="K189" s="287"/>
    </row>
    <row r="190" spans="2:11" s="16" customFormat="1" ht="15" customHeight="1">
      <c r="B190" s="302"/>
      <c r="C190" s="303" t="s">
        <v>1210</v>
      </c>
      <c r="D190" s="304"/>
      <c r="E190" s="304"/>
      <c r="F190" s="305" t="s">
        <v>1126</v>
      </c>
      <c r="G190" s="304"/>
      <c r="H190" s="304" t="s">
        <v>1211</v>
      </c>
      <c r="I190" s="304" t="s">
        <v>1208</v>
      </c>
      <c r="J190" s="306" t="s">
        <v>1209</v>
      </c>
      <c r="K190" s="307"/>
    </row>
    <row r="191" spans="2:11" s="1" customFormat="1" ht="15" customHeight="1">
      <c r="B191" s="264"/>
      <c r="C191" s="300" t="s">
        <v>43</v>
      </c>
      <c r="D191" s="241"/>
      <c r="E191" s="241"/>
      <c r="F191" s="262" t="s">
        <v>1120</v>
      </c>
      <c r="G191" s="241"/>
      <c r="H191" s="238" t="s">
        <v>1212</v>
      </c>
      <c r="I191" s="241" t="s">
        <v>1213</v>
      </c>
      <c r="J191" s="241"/>
      <c r="K191" s="287"/>
    </row>
    <row r="192" spans="2:11" s="1" customFormat="1" ht="15" customHeight="1">
      <c r="B192" s="264"/>
      <c r="C192" s="300" t="s">
        <v>1214</v>
      </c>
      <c r="D192" s="241"/>
      <c r="E192" s="241"/>
      <c r="F192" s="262" t="s">
        <v>1120</v>
      </c>
      <c r="G192" s="241"/>
      <c r="H192" s="241" t="s">
        <v>1215</v>
      </c>
      <c r="I192" s="241" t="s">
        <v>1155</v>
      </c>
      <c r="J192" s="241"/>
      <c r="K192" s="287"/>
    </row>
    <row r="193" spans="2:11" s="1" customFormat="1" ht="15" customHeight="1">
      <c r="B193" s="264"/>
      <c r="C193" s="300" t="s">
        <v>1216</v>
      </c>
      <c r="D193" s="241"/>
      <c r="E193" s="241"/>
      <c r="F193" s="262" t="s">
        <v>1120</v>
      </c>
      <c r="G193" s="241"/>
      <c r="H193" s="241" t="s">
        <v>1217</v>
      </c>
      <c r="I193" s="241" t="s">
        <v>1155</v>
      </c>
      <c r="J193" s="241"/>
      <c r="K193" s="287"/>
    </row>
    <row r="194" spans="2:11" s="1" customFormat="1" ht="15" customHeight="1">
      <c r="B194" s="264"/>
      <c r="C194" s="300" t="s">
        <v>1218</v>
      </c>
      <c r="D194" s="241"/>
      <c r="E194" s="241"/>
      <c r="F194" s="262" t="s">
        <v>1126</v>
      </c>
      <c r="G194" s="241"/>
      <c r="H194" s="241" t="s">
        <v>1219</v>
      </c>
      <c r="I194" s="241" t="s">
        <v>1155</v>
      </c>
      <c r="J194" s="241"/>
      <c r="K194" s="287"/>
    </row>
    <row r="195" spans="2:11" s="1" customFormat="1" ht="15" customHeight="1">
      <c r="B195" s="293"/>
      <c r="C195" s="308"/>
      <c r="D195" s="273"/>
      <c r="E195" s="273"/>
      <c r="F195" s="273"/>
      <c r="G195" s="273"/>
      <c r="H195" s="273"/>
      <c r="I195" s="273"/>
      <c r="J195" s="273"/>
      <c r="K195" s="294"/>
    </row>
    <row r="196" spans="2:11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pans="2:11" s="1" customFormat="1" ht="18.75" customHeight="1">
      <c r="B197" s="275"/>
      <c r="C197" s="285"/>
      <c r="D197" s="285"/>
      <c r="E197" s="285"/>
      <c r="F197" s="295"/>
      <c r="G197" s="285"/>
      <c r="H197" s="285"/>
      <c r="I197" s="285"/>
      <c r="J197" s="285"/>
      <c r="K197" s="275"/>
    </row>
    <row r="198" spans="2:11" s="1" customFormat="1" ht="18.75" customHeight="1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spans="2:11" s="1" customFormat="1" ht="13.5">
      <c r="B199" s="230"/>
      <c r="C199" s="231"/>
      <c r="D199" s="231"/>
      <c r="E199" s="231"/>
      <c r="F199" s="231"/>
      <c r="G199" s="231"/>
      <c r="H199" s="231"/>
      <c r="I199" s="231"/>
      <c r="J199" s="231"/>
      <c r="K199" s="232"/>
    </row>
    <row r="200" spans="2:11" s="1" customFormat="1" ht="21">
      <c r="B200" s="233"/>
      <c r="C200" s="368" t="s">
        <v>1220</v>
      </c>
      <c r="D200" s="368"/>
      <c r="E200" s="368"/>
      <c r="F200" s="368"/>
      <c r="G200" s="368"/>
      <c r="H200" s="368"/>
      <c r="I200" s="368"/>
      <c r="J200" s="368"/>
      <c r="K200" s="234"/>
    </row>
    <row r="201" spans="2:11" s="1" customFormat="1" ht="25.5" customHeight="1">
      <c r="B201" s="233"/>
      <c r="C201" s="309" t="s">
        <v>1221</v>
      </c>
      <c r="D201" s="309"/>
      <c r="E201" s="309"/>
      <c r="F201" s="309" t="s">
        <v>1222</v>
      </c>
      <c r="G201" s="310"/>
      <c r="H201" s="371" t="s">
        <v>1223</v>
      </c>
      <c r="I201" s="371"/>
      <c r="J201" s="371"/>
      <c r="K201" s="234"/>
    </row>
    <row r="202" spans="2:11" s="1" customFormat="1" ht="5.25" customHeight="1">
      <c r="B202" s="264"/>
      <c r="C202" s="259"/>
      <c r="D202" s="259"/>
      <c r="E202" s="259"/>
      <c r="F202" s="259"/>
      <c r="G202" s="285"/>
      <c r="H202" s="259"/>
      <c r="I202" s="259"/>
      <c r="J202" s="259"/>
      <c r="K202" s="287"/>
    </row>
    <row r="203" spans="2:11" s="1" customFormat="1" ht="15" customHeight="1">
      <c r="B203" s="264"/>
      <c r="C203" s="241" t="s">
        <v>1213</v>
      </c>
      <c r="D203" s="241"/>
      <c r="E203" s="241"/>
      <c r="F203" s="262" t="s">
        <v>44</v>
      </c>
      <c r="G203" s="241"/>
      <c r="H203" s="372" t="s">
        <v>1224</v>
      </c>
      <c r="I203" s="372"/>
      <c r="J203" s="372"/>
      <c r="K203" s="287"/>
    </row>
    <row r="204" spans="2:11" s="1" customFormat="1" ht="15" customHeight="1">
      <c r="B204" s="264"/>
      <c r="C204" s="241"/>
      <c r="D204" s="241"/>
      <c r="E204" s="241"/>
      <c r="F204" s="262" t="s">
        <v>45</v>
      </c>
      <c r="G204" s="241"/>
      <c r="H204" s="372" t="s">
        <v>1225</v>
      </c>
      <c r="I204" s="372"/>
      <c r="J204" s="372"/>
      <c r="K204" s="287"/>
    </row>
    <row r="205" spans="2:11" s="1" customFormat="1" ht="15" customHeight="1">
      <c r="B205" s="264"/>
      <c r="C205" s="241"/>
      <c r="D205" s="241"/>
      <c r="E205" s="241"/>
      <c r="F205" s="262" t="s">
        <v>48</v>
      </c>
      <c r="G205" s="241"/>
      <c r="H205" s="372" t="s">
        <v>1226</v>
      </c>
      <c r="I205" s="372"/>
      <c r="J205" s="372"/>
      <c r="K205" s="287"/>
    </row>
    <row r="206" spans="2:11" s="1" customFormat="1" ht="15" customHeight="1">
      <c r="B206" s="264"/>
      <c r="C206" s="241"/>
      <c r="D206" s="241"/>
      <c r="E206" s="241"/>
      <c r="F206" s="262" t="s">
        <v>46</v>
      </c>
      <c r="G206" s="241"/>
      <c r="H206" s="372" t="s">
        <v>1227</v>
      </c>
      <c r="I206" s="372"/>
      <c r="J206" s="372"/>
      <c r="K206" s="287"/>
    </row>
    <row r="207" spans="2:11" s="1" customFormat="1" ht="15" customHeight="1">
      <c r="B207" s="264"/>
      <c r="C207" s="241"/>
      <c r="D207" s="241"/>
      <c r="E207" s="241"/>
      <c r="F207" s="262" t="s">
        <v>47</v>
      </c>
      <c r="G207" s="241"/>
      <c r="H207" s="372" t="s">
        <v>1228</v>
      </c>
      <c r="I207" s="372"/>
      <c r="J207" s="372"/>
      <c r="K207" s="287"/>
    </row>
    <row r="208" spans="2:11" s="1" customFormat="1" ht="15" customHeight="1">
      <c r="B208" s="264"/>
      <c r="C208" s="241"/>
      <c r="D208" s="241"/>
      <c r="E208" s="241"/>
      <c r="F208" s="262"/>
      <c r="G208" s="241"/>
      <c r="H208" s="241"/>
      <c r="I208" s="241"/>
      <c r="J208" s="241"/>
      <c r="K208" s="287"/>
    </row>
    <row r="209" spans="2:11" s="1" customFormat="1" ht="15" customHeight="1">
      <c r="B209" s="264"/>
      <c r="C209" s="241" t="s">
        <v>1167</v>
      </c>
      <c r="D209" s="241"/>
      <c r="E209" s="241"/>
      <c r="F209" s="262" t="s">
        <v>80</v>
      </c>
      <c r="G209" s="241"/>
      <c r="H209" s="372" t="s">
        <v>1229</v>
      </c>
      <c r="I209" s="372"/>
      <c r="J209" s="372"/>
      <c r="K209" s="287"/>
    </row>
    <row r="210" spans="2:11" s="1" customFormat="1" ht="15" customHeight="1">
      <c r="B210" s="264"/>
      <c r="C210" s="241"/>
      <c r="D210" s="241"/>
      <c r="E210" s="241"/>
      <c r="F210" s="262" t="s">
        <v>1062</v>
      </c>
      <c r="G210" s="241"/>
      <c r="H210" s="372" t="s">
        <v>1063</v>
      </c>
      <c r="I210" s="372"/>
      <c r="J210" s="372"/>
      <c r="K210" s="287"/>
    </row>
    <row r="211" spans="2:11" s="1" customFormat="1" ht="15" customHeight="1">
      <c r="B211" s="264"/>
      <c r="C211" s="241"/>
      <c r="D211" s="241"/>
      <c r="E211" s="241"/>
      <c r="F211" s="262" t="s">
        <v>1060</v>
      </c>
      <c r="G211" s="241"/>
      <c r="H211" s="372" t="s">
        <v>1230</v>
      </c>
      <c r="I211" s="372"/>
      <c r="J211" s="372"/>
      <c r="K211" s="287"/>
    </row>
    <row r="212" spans="2:11" s="1" customFormat="1" ht="15" customHeight="1">
      <c r="B212" s="311"/>
      <c r="C212" s="241"/>
      <c r="D212" s="241"/>
      <c r="E212" s="241"/>
      <c r="F212" s="262" t="s">
        <v>1064</v>
      </c>
      <c r="G212" s="300"/>
      <c r="H212" s="373" t="s">
        <v>1065</v>
      </c>
      <c r="I212" s="373"/>
      <c r="J212" s="373"/>
      <c r="K212" s="312"/>
    </row>
    <row r="213" spans="2:11" s="1" customFormat="1" ht="15" customHeight="1">
      <c r="B213" s="311"/>
      <c r="C213" s="241"/>
      <c r="D213" s="241"/>
      <c r="E213" s="241"/>
      <c r="F213" s="262" t="s">
        <v>1066</v>
      </c>
      <c r="G213" s="300"/>
      <c r="H213" s="373" t="s">
        <v>1231</v>
      </c>
      <c r="I213" s="373"/>
      <c r="J213" s="373"/>
      <c r="K213" s="312"/>
    </row>
    <row r="214" spans="2:11" s="1" customFormat="1" ht="15" customHeight="1">
      <c r="B214" s="311"/>
      <c r="C214" s="241"/>
      <c r="D214" s="241"/>
      <c r="E214" s="241"/>
      <c r="F214" s="262"/>
      <c r="G214" s="300"/>
      <c r="H214" s="291"/>
      <c r="I214" s="291"/>
      <c r="J214" s="291"/>
      <c r="K214" s="312"/>
    </row>
    <row r="215" spans="2:11" s="1" customFormat="1" ht="15" customHeight="1">
      <c r="B215" s="311"/>
      <c r="C215" s="241" t="s">
        <v>1191</v>
      </c>
      <c r="D215" s="241"/>
      <c r="E215" s="241"/>
      <c r="F215" s="262">
        <v>1</v>
      </c>
      <c r="G215" s="300"/>
      <c r="H215" s="373" t="s">
        <v>1232</v>
      </c>
      <c r="I215" s="373"/>
      <c r="J215" s="373"/>
      <c r="K215" s="312"/>
    </row>
    <row r="216" spans="2:11" s="1" customFormat="1" ht="15" customHeight="1">
      <c r="B216" s="311"/>
      <c r="C216" s="241"/>
      <c r="D216" s="241"/>
      <c r="E216" s="241"/>
      <c r="F216" s="262">
        <v>2</v>
      </c>
      <c r="G216" s="300"/>
      <c r="H216" s="373" t="s">
        <v>1233</v>
      </c>
      <c r="I216" s="373"/>
      <c r="J216" s="373"/>
      <c r="K216" s="312"/>
    </row>
    <row r="217" spans="2:11" s="1" customFormat="1" ht="15" customHeight="1">
      <c r="B217" s="311"/>
      <c r="C217" s="241"/>
      <c r="D217" s="241"/>
      <c r="E217" s="241"/>
      <c r="F217" s="262">
        <v>3</v>
      </c>
      <c r="G217" s="300"/>
      <c r="H217" s="373" t="s">
        <v>1234</v>
      </c>
      <c r="I217" s="373"/>
      <c r="J217" s="373"/>
      <c r="K217" s="312"/>
    </row>
    <row r="218" spans="2:11" s="1" customFormat="1" ht="15" customHeight="1">
      <c r="B218" s="311"/>
      <c r="C218" s="241"/>
      <c r="D218" s="241"/>
      <c r="E218" s="241"/>
      <c r="F218" s="262">
        <v>4</v>
      </c>
      <c r="G218" s="300"/>
      <c r="H218" s="373" t="s">
        <v>1235</v>
      </c>
      <c r="I218" s="373"/>
      <c r="J218" s="373"/>
      <c r="K218" s="312"/>
    </row>
    <row r="219" spans="2:11" s="1" customFormat="1" ht="12.75" customHeight="1">
      <c r="B219" s="313"/>
      <c r="C219" s="314"/>
      <c r="D219" s="314"/>
      <c r="E219" s="314"/>
      <c r="F219" s="314"/>
      <c r="G219" s="314"/>
      <c r="H219" s="314"/>
      <c r="I219" s="314"/>
      <c r="J219" s="314"/>
      <c r="K219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01 - 2.NP - č. 201 - Koup...</vt:lpstr>
      <vt:lpstr>02 - 4.NP - č. 401 - Koup...</vt:lpstr>
      <vt:lpstr>03 - 5.NP - č. 501 - Koup...</vt:lpstr>
      <vt:lpstr>04 - 5.NP - č. 525 - Koup...</vt:lpstr>
      <vt:lpstr>05 - 5.NP - č. 526 - Koup...</vt:lpstr>
      <vt:lpstr>06 - 5.NP - č. 527 - Koup...</vt:lpstr>
      <vt:lpstr>07 - 5.NP - č. 528 - Koup...</vt:lpstr>
      <vt:lpstr>08 - 5.NP - č. 529 - Koup...</vt:lpstr>
      <vt:lpstr>09 - 5.NP - č. 530 - Koup...</vt:lpstr>
      <vt:lpstr>VRN - Vedlejší rozpočtové...</vt:lpstr>
      <vt:lpstr>Pokyny pro vyplnění</vt:lpstr>
      <vt:lpstr>'01 - 2.NP - č. 201 - Koup...'!Názvy_tisku</vt:lpstr>
      <vt:lpstr>'02 - 4.NP - č. 401 - Koup...'!Názvy_tisku</vt:lpstr>
      <vt:lpstr>'03 - 5.NP - č. 501 - Koup...'!Názvy_tisku</vt:lpstr>
      <vt:lpstr>'04 - 5.NP - č. 525 - Koup...'!Názvy_tisku</vt:lpstr>
      <vt:lpstr>'05 - 5.NP - č. 526 - Koup...'!Názvy_tisku</vt:lpstr>
      <vt:lpstr>'06 - 5.NP - č. 527 - Koup...'!Názvy_tisku</vt:lpstr>
      <vt:lpstr>'07 - 5.NP - č. 528 - Koup...'!Názvy_tisku</vt:lpstr>
      <vt:lpstr>'08 - 5.NP - č. 529 - Koup...'!Názvy_tisku</vt:lpstr>
      <vt:lpstr>'09 - 5.NP - č. 530 - Koup...'!Názvy_tisku</vt:lpstr>
      <vt:lpstr>'Rekapitulace stavby'!Názvy_tisku</vt:lpstr>
      <vt:lpstr>'VRN - Vedlejší rozpočtové...'!Názvy_tisku</vt:lpstr>
      <vt:lpstr>'01 - 2.NP - č. 201 - Koup...'!Oblast_tisku</vt:lpstr>
      <vt:lpstr>'02 - 4.NP - č. 401 - Koup...'!Oblast_tisku</vt:lpstr>
      <vt:lpstr>'03 - 5.NP - č. 501 - Koup...'!Oblast_tisku</vt:lpstr>
      <vt:lpstr>'04 - 5.NP - č. 525 - Koup...'!Oblast_tisku</vt:lpstr>
      <vt:lpstr>'05 - 5.NP - č. 526 - Koup...'!Oblast_tisku</vt:lpstr>
      <vt:lpstr>'06 - 5.NP - č. 527 - Koup...'!Oblast_tisku</vt:lpstr>
      <vt:lpstr>'07 - 5.NP - č. 528 - Koup...'!Oblast_tisku</vt:lpstr>
      <vt:lpstr>'08 - 5.NP - č. 529 - Koup...'!Oblast_tisku</vt:lpstr>
      <vt:lpstr>'09 - 5.NP - č. 530 - Koup...'!Oblast_tisku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Foubíková Soňa</cp:lastModifiedBy>
  <dcterms:created xsi:type="dcterms:W3CDTF">2024-07-03T18:24:48Z</dcterms:created>
  <dcterms:modified xsi:type="dcterms:W3CDTF">2024-07-08T08:47:46Z</dcterms:modified>
</cp:coreProperties>
</file>