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0065, 00513, 00514, 00518 - zvýšení bezpečnosti křižovatek/Rozpočet/"/>
    </mc:Choice>
  </mc:AlternateContent>
  <xr:revisionPtr revIDLastSave="0" documentId="14_{8DC2E27C-F1A6-49B3-8E30-A4092049E8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25" i="2"/>
  <c r="G24" i="2"/>
  <c r="G23" i="2"/>
  <c r="G22" i="2"/>
  <c r="G21" i="2"/>
  <c r="G13" i="2" l="1"/>
  <c r="G11" i="2" l="1"/>
  <c r="G14" i="2"/>
  <c r="G16" i="2"/>
  <c r="G15" i="2"/>
  <c r="G20" i="2" l="1"/>
  <c r="G19" i="2"/>
  <c r="G18" i="2" l="1"/>
  <c r="G17" i="2"/>
  <c r="G12" i="2"/>
  <c r="G9" i="2" l="1"/>
  <c r="G10" i="2" l="1"/>
  <c r="I22" i="1" l="1"/>
  <c r="G33" i="2" l="1"/>
  <c r="G34" i="2" s="1"/>
  <c r="G35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<sst xmlns="http://schemas.openxmlformats.org/spreadsheetml/2006/main" count="168" uniqueCount="119">
  <si>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</si>
  <si>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</si>
  <si>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</si>
  <si>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</si>
  <si>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</si>
  <si>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</si>
  <si>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</si>
  <si>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</si>
  <si>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</si>
  <si>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</si>
  <si>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</si>
  <si>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</si>
  <si>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</si>
  <si>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</si>
  <si>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</si>
  <si>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</si>
  <si>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</si>
  <si>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</si>
  <si>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</si>
  <si>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</si>
  <si>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</si>
  <si>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</si>
  <si>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</si>
  <si>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</si>
  <si>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</si>
  <si>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</si>
  <si>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</si>
  <si>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</si>
  <si>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</si>
  <si>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</si>
  <si>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</si>
  <si>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</si>
  <si>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</si>
  <si>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</si>
  <si>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</si>
  <si>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</si>
  <si>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</si>
  <si>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</si>
  <si>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</si>
  <si>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</si>
  <si>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</si>
  <si>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</si>
  <si>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</si>
  <si>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</si>
  <si>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</si>
  <si>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</si>
  <si>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</si>
  <si>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</si>
  <si>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</si>
  <si>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</si>
  <si>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</si>
  <si>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</si>
  <si>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</si>
  <si>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</si>
  <si>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</si>
  <si>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</si>
  <si>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</si>
  <si>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</si>
  <si>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</si>
  <si>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</si>
  <si>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</si>
  <si>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</si>
  <si>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</si>
  <si>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</si>
  <si>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</si>
  <si>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</si>
  <si>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</si>
  <si>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</si>
  <si>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</si>
  <si>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</si>
  <si>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</si>
  <si>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</si>
  <si>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</si>
  <si>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</si>
  <si>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</si>
  <si>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</si>
  <si>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>SPOJOVACÍ POSTŘIK Z MODIFIK EMULZE DO 0,5KG/M2</t>
  </si>
  <si>
    <t>KSÚS Stř.kraje, Zborovská 11,  150 21 Praha 5</t>
  </si>
  <si>
    <t>vedoucí oblasti Kladno: Karel Motal</t>
  </si>
  <si>
    <t>IČ 00066001</t>
  </si>
  <si>
    <t>žlutě zvýrazněná pole vyplní uchazeč</t>
  </si>
  <si>
    <t>stavební sezona 2024</t>
  </si>
  <si>
    <t xml:space="preserve">ZPEVNĚNÍ KRAJNIC Z RECYKLÁTU DO TL. 100MM  </t>
  </si>
  <si>
    <t>ČIŠTĚNÍ KRAJNIC OD NÁNOSU TL. DO 100 MM S ODVOZEM NA SKLÁDKU</t>
  </si>
  <si>
    <t xml:space="preserve">574B44         </t>
  </si>
  <si>
    <t>914121</t>
  </si>
  <si>
    <t>ASFALTOVÝ BETON PRO OBRUSNÉ VRSTVY MODIFIK ACO 11+ ,  tl. 50MM (1790 + 1800)</t>
  </si>
  <si>
    <t>57280A</t>
  </si>
  <si>
    <t>FRÉZOVÁNÍ ZPEVNĚNÝCH PLOCH ASFALTOVÝCH, ODVOZ DO 20KM (3590m2 x 0,05)+(750m2x0,06)</t>
  </si>
  <si>
    <t xml:space="preserve">OSTATNÍ POŽADAVKY - navrh  projednání a realizace DIO, GEODETICKÉ ZAMĚŘENÍ SKUTEČNÉHO PROVEDENÍ  </t>
  </si>
  <si>
    <t>PROTISMYKOVÁ ÚPRAVA POVRCHU VOZOVKY ZA STUDENA (215,3m2 + 253m2)</t>
  </si>
  <si>
    <t>014102.R</t>
  </si>
  <si>
    <t>VODOROVNÉ DOPRAVNÍ ZNAČENÍ BARVOU HLADKÉ - DODÁVKA A POKLÁDKA</t>
  </si>
  <si>
    <t>VODOR DOPRAV ZNAČ PLASTEM PROFIL ZVUČÍCÍ - DOD A POKLÁDKA, vodorovné dopravní značení opticko psychologická brzda s akustickým efektem 
40*2,0m*0,25m=20,000  + 39*2,0m*0,25m=19,500</t>
  </si>
  <si>
    <t>915231</t>
  </si>
  <si>
    <t>915111</t>
  </si>
  <si>
    <t>12573</t>
  </si>
  <si>
    <t>17411</t>
  </si>
  <si>
    <t>DOPRAVNÍ ZNAČKY ZÁKLADNÍ VELIKOSTI OCELOVÉ FÓLIE TŘ 1 - DEMONTÁŽ</t>
  </si>
  <si>
    <t>kus</t>
  </si>
  <si>
    <t>914123</t>
  </si>
  <si>
    <t>914311</t>
  </si>
  <si>
    <t>914421</t>
  </si>
  <si>
    <t>914921</t>
  </si>
  <si>
    <t>SLOUPKY A STOJKY DOPRAVNÍCH ZNAČEK Z OCEL TRUBEK DO PATKY - DODÁVKA A MONTÁŽ</t>
  </si>
  <si>
    <t>17120</t>
  </si>
  <si>
    <t>ULOŽENÍ ODPADU ZE STAVBY NA SKLÁDKU s oprávněním k opětovnému využití - recyklační středisko-  zemina s kamenivem  kód  17 05 04 - krajnice 170x 0,126= 21,42t,  (0,945-0,126)x1,9=1,556t , 0,756x 1,9=1,436t    vykopaná zemina z jamek pro nové SDZ - odečet použité zeminy pro zásyp jamek po stáv. SDZ</t>
  </si>
  <si>
    <t>ULOŽENÍ SYPANINY DO NÁSYPŮ A NA SKLÁDKY BEZ ZHUTNĚNÍ - 15*(0,3*0,3*0,7)=0,945, 12*(0,3*0,3*0,7)=0,756   předpoklad velikosti jamek nových sloupků</t>
  </si>
  <si>
    <t xml:space="preserve">VYKOPÁVKY ZE ZEMNÍKŮ A SKLÁDEK TŘ. I, P6a  </t>
  </si>
  <si>
    <t>ZÁSYP JAM A RÝH ZEMINOU SE ZHUTNĚNÍM  - zásyp jamek po odstranění stáv. SDZ P5,  2*(0,3*0,3*0,7)=0,126 [A]    předpoklad velikosti jamek stáv. sloupků</t>
  </si>
  <si>
    <t>DOPRAVNÍ ZNAČKY ZÁKLADNÍ VELIKOSTI OCELOVÉ FÓLIE TŘ 1 - DODÁVKA A MONTÁŽ,  4=4,000 [B]    B20a, 2=2,000    P4, 3=3,000    B20a, 2=2,000     P6 s retroreflexním podkladem</t>
  </si>
  <si>
    <t>DOPRAV ZNAČKY ZMENŠ VEL OCEL - DODÁVKA A MONTÁŽ, E3a</t>
  </si>
  <si>
    <t>DOPRAVNÍ ZNAČKY 100X150CM OCELOVÉ FÓLIE TŘ 1 - DODÁVKA A MONTÁŽ,   IP 22 Úsek častých dopravních nehod 2x4=8,000</t>
  </si>
  <si>
    <t>SLOUPKY A STOJKY DZ Z OCEL TRUBEK DO PATKY DEMONTÁŽ, P4</t>
  </si>
  <si>
    <t>opatření ke zvýšení bezpečnosti křižovatek</t>
  </si>
  <si>
    <t xml:space="preserve"> III/0056, 00513, 00518 - opatření ke zvýšení bezpečnosti křižovatek</t>
  </si>
  <si>
    <t>Název akce : III/0056, 00513, 00518 - opatření ke zvýšení bezpečnosti</t>
  </si>
  <si>
    <t>ASFALTOVÝ BETON PRO LOŽNÍ VRSTVY ACP 22+v TL. 60MM  (50mx 1,5m)</t>
  </si>
  <si>
    <t>574C58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</si>
</sst>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;\-#,##0.00;\-#"/>
    <numFmt numFmtId="166" formatCode="#,##0.000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10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left" vertical="center"/>
    </xf>
    <xf numFmtId="0" fontId="8" fillId="3" borderId="0" xfId="0" applyFont="1" applyFill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4" fontId="12" fillId="3" borderId="14" xfId="0" applyNumberFormat="1" applyFont="1" applyFill="1" applyBorder="1" applyAlignment="1">
      <alignment horizontal="center" vertical="center"/>
    </xf>
    <xf numFmtId="166" fontId="12" fillId="3" borderId="14" xfId="0" applyNumberFormat="1" applyFont="1" applyFill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center" vertical="center"/>
    </xf>
    <xf numFmtId="4" fontId="12" fillId="3" borderId="1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top"/>
    </xf>
    <xf numFmtId="49" fontId="24" fillId="0" borderId="11" xfId="0" applyNumberFormat="1" applyFont="1" applyBorder="1" applyAlignment="1">
      <alignment horizontal="left" vertical="center"/>
    </xf>
    <xf numFmtId="0" fontId="25" fillId="0" borderId="25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6" xfId="0" applyFont="1" applyBorder="1" applyAlignment="1">
      <alignment vertical="top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2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22" fillId="0" borderId="3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J13" sqref="J1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15" t="s">
        <v>1</v>
      </c>
      <c r="B2" s="101"/>
      <c r="C2" s="116" t="s">
        <v>115</v>
      </c>
      <c r="D2" s="101"/>
      <c r="E2" s="93" t="s">
        <v>2</v>
      </c>
      <c r="F2" s="118" t="s">
        <v>3</v>
      </c>
      <c r="G2" s="101"/>
      <c r="H2" s="93" t="s">
        <v>4</v>
      </c>
      <c r="I2" s="94" t="s">
        <v>71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9"/>
      <c r="B3" s="88"/>
      <c r="C3" s="101"/>
      <c r="D3" s="101"/>
      <c r="E3" s="88"/>
      <c r="F3" s="88"/>
      <c r="G3" s="88"/>
      <c r="H3" s="88"/>
      <c r="I3" s="9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87" t="s">
        <v>5</v>
      </c>
      <c r="B4" s="88"/>
      <c r="C4" s="117" t="s">
        <v>114</v>
      </c>
      <c r="D4" s="88"/>
      <c r="E4" s="93" t="s">
        <v>7</v>
      </c>
      <c r="F4" s="93"/>
      <c r="G4" s="88"/>
      <c r="H4" s="93" t="s">
        <v>4</v>
      </c>
      <c r="I4" s="9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9"/>
      <c r="B5" s="88"/>
      <c r="C5" s="88"/>
      <c r="D5" s="88"/>
      <c r="E5" s="88"/>
      <c r="F5" s="88"/>
      <c r="G5" s="88"/>
      <c r="H5" s="88"/>
      <c r="I5" s="99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87" t="s">
        <v>13</v>
      </c>
      <c r="B6" s="88"/>
      <c r="C6" s="100" t="s">
        <v>8</v>
      </c>
      <c r="D6" s="101"/>
      <c r="E6" s="93" t="s">
        <v>18</v>
      </c>
      <c r="F6" s="102"/>
      <c r="G6" s="101"/>
      <c r="H6" s="93" t="s">
        <v>4</v>
      </c>
      <c r="I6" s="98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9"/>
      <c r="B7" s="88"/>
      <c r="C7" s="101"/>
      <c r="D7" s="101"/>
      <c r="E7" s="88"/>
      <c r="F7" s="101"/>
      <c r="G7" s="101"/>
      <c r="H7" s="88"/>
      <c r="I7" s="99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87" t="s">
        <v>20</v>
      </c>
      <c r="B8" s="88"/>
      <c r="C8" s="93" t="s">
        <v>81</v>
      </c>
      <c r="D8" s="88"/>
      <c r="E8" s="93" t="s">
        <v>21</v>
      </c>
      <c r="F8" s="93"/>
      <c r="G8" s="88"/>
      <c r="H8" s="93" t="s">
        <v>22</v>
      </c>
      <c r="I8" s="4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9"/>
      <c r="B9" s="88"/>
      <c r="C9" s="88"/>
      <c r="D9" s="88"/>
      <c r="E9" s="88"/>
      <c r="F9" s="88"/>
      <c r="G9" s="88"/>
      <c r="H9" s="88"/>
      <c r="I9" s="42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87" t="s">
        <v>23</v>
      </c>
      <c r="B10" s="88"/>
      <c r="C10" s="93" t="s">
        <v>8</v>
      </c>
      <c r="D10" s="88"/>
      <c r="E10" s="93" t="s">
        <v>24</v>
      </c>
      <c r="F10" s="93"/>
      <c r="G10" s="88"/>
      <c r="H10" s="93" t="s">
        <v>25</v>
      </c>
      <c r="I10" s="105" t="s">
        <v>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96"/>
      <c r="B11" s="97"/>
      <c r="C11" s="97"/>
      <c r="D11" s="97"/>
      <c r="E11" s="97"/>
      <c r="F11" s="97"/>
      <c r="G11" s="97"/>
      <c r="H11" s="97"/>
      <c r="I11" s="106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3" t="s">
        <v>26</v>
      </c>
      <c r="B12" s="88"/>
      <c r="C12" s="88"/>
      <c r="D12" s="88"/>
      <c r="E12" s="88"/>
      <c r="F12" s="88"/>
      <c r="G12" s="88"/>
      <c r="H12" s="88"/>
      <c r="I12" s="104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3" t="s">
        <v>27</v>
      </c>
      <c r="B13" s="79" t="s">
        <v>28</v>
      </c>
      <c r="C13" s="82"/>
      <c r="D13" s="14" t="s">
        <v>30</v>
      </c>
      <c r="E13" s="79" t="s">
        <v>31</v>
      </c>
      <c r="F13" s="82"/>
      <c r="G13" s="14" t="s">
        <v>32</v>
      </c>
      <c r="H13" s="79" t="s">
        <v>33</v>
      </c>
      <c r="I13" s="80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">
      <c r="A14" s="44" t="s">
        <v>34</v>
      </c>
      <c r="B14" s="16" t="s">
        <v>35</v>
      </c>
      <c r="C14" s="17">
        <f>rozpočet!G33</f>
        <v>0</v>
      </c>
      <c r="D14" s="77" t="s">
        <v>37</v>
      </c>
      <c r="E14" s="78"/>
      <c r="F14" s="17">
        <v>0</v>
      </c>
      <c r="G14" s="77" t="s">
        <v>40</v>
      </c>
      <c r="H14" s="78"/>
      <c r="I14" s="4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.25" customHeight="1" x14ac:dyDescent="0.2">
      <c r="A15" s="46" t="s">
        <v>8</v>
      </c>
      <c r="B15" s="16" t="s">
        <v>42</v>
      </c>
      <c r="C15" s="17">
        <v>0</v>
      </c>
      <c r="D15" s="77" t="s">
        <v>43</v>
      </c>
      <c r="E15" s="78"/>
      <c r="F15" s="17">
        <v>0</v>
      </c>
      <c r="G15" s="77" t="s">
        <v>44</v>
      </c>
      <c r="H15" s="78"/>
      <c r="I15" s="4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 x14ac:dyDescent="0.2">
      <c r="A16" s="44" t="s">
        <v>45</v>
      </c>
      <c r="B16" s="16" t="s">
        <v>35</v>
      </c>
      <c r="C16" s="17">
        <v>0</v>
      </c>
      <c r="D16" s="77" t="s">
        <v>46</v>
      </c>
      <c r="E16" s="78"/>
      <c r="F16" s="17">
        <v>0</v>
      </c>
      <c r="G16" s="77" t="s">
        <v>47</v>
      </c>
      <c r="H16" s="78"/>
      <c r="I16" s="4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">
      <c r="A17" s="46" t="s">
        <v>8</v>
      </c>
      <c r="B17" s="16" t="s">
        <v>42</v>
      </c>
      <c r="C17" s="17">
        <v>0</v>
      </c>
      <c r="D17" s="81" t="s">
        <v>8</v>
      </c>
      <c r="E17" s="82"/>
      <c r="F17" s="18" t="s">
        <v>8</v>
      </c>
      <c r="G17" s="77" t="s">
        <v>48</v>
      </c>
      <c r="H17" s="78"/>
      <c r="I17" s="4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">
      <c r="A18" s="44" t="s">
        <v>49</v>
      </c>
      <c r="B18" s="16" t="s">
        <v>35</v>
      </c>
      <c r="C18" s="17">
        <v>0</v>
      </c>
      <c r="D18" s="81" t="s">
        <v>8</v>
      </c>
      <c r="E18" s="82"/>
      <c r="F18" s="18" t="s">
        <v>8</v>
      </c>
      <c r="G18" s="77" t="s">
        <v>50</v>
      </c>
      <c r="H18" s="78"/>
      <c r="I18" s="4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">
      <c r="A19" s="46" t="s">
        <v>8</v>
      </c>
      <c r="B19" s="16" t="s">
        <v>42</v>
      </c>
      <c r="C19" s="17">
        <v>0</v>
      </c>
      <c r="D19" s="81" t="s">
        <v>8</v>
      </c>
      <c r="E19" s="82"/>
      <c r="F19" s="18" t="s">
        <v>8</v>
      </c>
      <c r="G19" s="77" t="s">
        <v>51</v>
      </c>
      <c r="H19" s="78"/>
      <c r="I19" s="4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 x14ac:dyDescent="0.2">
      <c r="A20" s="107" t="s">
        <v>53</v>
      </c>
      <c r="B20" s="82"/>
      <c r="C20" s="17">
        <v>0</v>
      </c>
      <c r="D20" s="81" t="s">
        <v>8</v>
      </c>
      <c r="E20" s="82"/>
      <c r="F20" s="18" t="s">
        <v>8</v>
      </c>
      <c r="G20" s="81" t="s">
        <v>8</v>
      </c>
      <c r="H20" s="82"/>
      <c r="I20" s="47" t="s">
        <v>8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 thickBot="1" x14ac:dyDescent="0.25">
      <c r="A21" s="108" t="s">
        <v>54</v>
      </c>
      <c r="B21" s="84"/>
      <c r="C21" s="20">
        <v>0</v>
      </c>
      <c r="D21" s="83" t="s">
        <v>8</v>
      </c>
      <c r="E21" s="84"/>
      <c r="F21" s="21" t="s">
        <v>8</v>
      </c>
      <c r="G21" s="83" t="s">
        <v>8</v>
      </c>
      <c r="H21" s="84"/>
      <c r="I21" s="48" t="s">
        <v>8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 x14ac:dyDescent="0.2">
      <c r="A22" s="107" t="s">
        <v>56</v>
      </c>
      <c r="B22" s="82"/>
      <c r="C22" s="17">
        <f>SUM(C14:C21)</f>
        <v>0</v>
      </c>
      <c r="D22" s="109" t="s">
        <v>58</v>
      </c>
      <c r="E22" s="82"/>
      <c r="F22" s="17">
        <v>0</v>
      </c>
      <c r="G22" s="109" t="s">
        <v>59</v>
      </c>
      <c r="H22" s="82"/>
      <c r="I22" s="49">
        <f>SUM(I14:I19)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5">
      <c r="A23" s="50"/>
      <c r="B23" s="51"/>
      <c r="C23" s="51"/>
      <c r="D23" s="51"/>
      <c r="E23" s="51"/>
      <c r="F23" s="51"/>
      <c r="G23" s="51"/>
      <c r="H23" s="51"/>
      <c r="I23" s="5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85" t="s">
        <v>60</v>
      </c>
      <c r="B24" s="86"/>
      <c r="C24" s="22">
        <v>0</v>
      </c>
      <c r="D24" s="110" t="s">
        <v>62</v>
      </c>
      <c r="E24" s="86"/>
      <c r="F24" s="22">
        <v>0</v>
      </c>
      <c r="G24" s="110" t="s">
        <v>63</v>
      </c>
      <c r="H24" s="86"/>
      <c r="I24" s="53">
        <f>C25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thickBot="1" x14ac:dyDescent="0.25">
      <c r="A25" s="85" t="s">
        <v>64</v>
      </c>
      <c r="B25" s="86"/>
      <c r="C25" s="22">
        <f>C22+I22</f>
        <v>0</v>
      </c>
      <c r="D25" s="110" t="s">
        <v>57</v>
      </c>
      <c r="E25" s="86"/>
      <c r="F25" s="22">
        <f>ROUND(C25,2)*(21/100)</f>
        <v>0</v>
      </c>
      <c r="G25" s="110" t="s">
        <v>65</v>
      </c>
      <c r="H25" s="86"/>
      <c r="I25" s="53">
        <f>SUM(C25:F25)</f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2">
      <c r="A26" s="124" t="s">
        <v>66</v>
      </c>
      <c r="B26" s="125"/>
      <c r="C26" s="126"/>
      <c r="D26" s="127" t="s">
        <v>67</v>
      </c>
      <c r="E26" s="125"/>
      <c r="F26" s="126"/>
      <c r="G26" s="128" t="s">
        <v>68</v>
      </c>
      <c r="H26" s="125"/>
      <c r="I26" s="1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 x14ac:dyDescent="0.2">
      <c r="A27" s="130"/>
      <c r="B27" s="88"/>
      <c r="C27" s="131"/>
      <c r="D27" s="114" t="s">
        <v>77</v>
      </c>
      <c r="E27" s="112"/>
      <c r="F27" s="113"/>
      <c r="G27" s="111" t="s">
        <v>8</v>
      </c>
      <c r="H27" s="112"/>
      <c r="I27" s="11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">
      <c r="A28" s="130"/>
      <c r="B28" s="88"/>
      <c r="C28" s="131"/>
      <c r="D28" s="114" t="s">
        <v>79</v>
      </c>
      <c r="E28" s="112"/>
      <c r="F28" s="113"/>
      <c r="G28" s="111" t="s">
        <v>8</v>
      </c>
      <c r="H28" s="112"/>
      <c r="I28" s="11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" customHeight="1" x14ac:dyDescent="0.2">
      <c r="A29" s="54"/>
      <c r="B29" s="55"/>
      <c r="C29" s="40"/>
      <c r="D29" s="114" t="s">
        <v>78</v>
      </c>
      <c r="E29" s="111"/>
      <c r="F29" s="132"/>
      <c r="G29" s="39"/>
      <c r="H29" s="55"/>
      <c r="I29" s="5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thickBot="1" x14ac:dyDescent="0.25">
      <c r="A30" s="119" t="s">
        <v>69</v>
      </c>
      <c r="B30" s="120"/>
      <c r="C30" s="121"/>
      <c r="D30" s="122" t="s">
        <v>70</v>
      </c>
      <c r="E30" s="120"/>
      <c r="F30" s="121"/>
      <c r="G30" s="122" t="s">
        <v>70</v>
      </c>
      <c r="H30" s="120"/>
      <c r="I30" s="12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tabSelected="1" workbookViewId="0">
      <selection activeCell="B10" sqref="B10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style="68" customWidth="1"/>
    <col min="7" max="7" width="27.6640625" customWidth="1"/>
    <col min="8" max="26" width="10.1640625" customWidth="1"/>
  </cols>
  <sheetData>
    <row r="1" spans="1:26" ht="15.75" x14ac:dyDescent="0.25">
      <c r="A1" s="133" t="s">
        <v>6</v>
      </c>
      <c r="B1" s="134"/>
      <c r="C1" s="134"/>
      <c r="D1" s="134"/>
      <c r="E1" s="134"/>
      <c r="F1" s="134"/>
      <c r="G1" s="13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6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5" t="s">
        <v>116</v>
      </c>
      <c r="B3" s="134"/>
      <c r="C3" s="134"/>
      <c r="D3" s="134"/>
      <c r="E3" s="134"/>
      <c r="F3" s="134"/>
      <c r="G3" s="13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8</v>
      </c>
      <c r="B4" s="4"/>
      <c r="C4" s="4"/>
      <c r="D4" s="4"/>
      <c r="E4" s="4"/>
      <c r="F4" s="6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6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 t="s">
        <v>8</v>
      </c>
      <c r="D6" s="4"/>
      <c r="E6" s="4"/>
      <c r="F6" s="6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6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6" t="s">
        <v>15</v>
      </c>
      <c r="F8" s="67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" customHeight="1" x14ac:dyDescent="0.25">
      <c r="A9" s="10">
        <v>1</v>
      </c>
      <c r="B9" s="76" t="s">
        <v>75</v>
      </c>
      <c r="C9" s="30" t="s">
        <v>89</v>
      </c>
      <c r="D9" s="24" t="s">
        <v>29</v>
      </c>
      <c r="E9" s="25">
        <v>1</v>
      </c>
      <c r="F9" s="75">
        <v>0</v>
      </c>
      <c r="G9" s="2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8.5" customHeight="1" x14ac:dyDescent="0.25">
      <c r="A10" s="13">
        <v>2</v>
      </c>
      <c r="B10" s="61">
        <v>113728</v>
      </c>
      <c r="C10" s="31" t="s">
        <v>88</v>
      </c>
      <c r="D10" s="37" t="s">
        <v>36</v>
      </c>
      <c r="E10" s="71">
        <v>224.5</v>
      </c>
      <c r="F10" s="58">
        <v>0</v>
      </c>
      <c r="G10" s="27">
        <f t="shared" ref="G10:G32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3">
        <v>3</v>
      </c>
      <c r="B11" s="61">
        <v>919111</v>
      </c>
      <c r="C11" s="31" t="s">
        <v>74</v>
      </c>
      <c r="D11" s="37" t="s">
        <v>72</v>
      </c>
      <c r="E11" s="71">
        <v>48</v>
      </c>
      <c r="F11" s="58">
        <v>0</v>
      </c>
      <c r="G11" s="2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25" customHeight="1" x14ac:dyDescent="0.25">
      <c r="A12" s="13">
        <v>4</v>
      </c>
      <c r="B12" s="62">
        <v>93818</v>
      </c>
      <c r="C12" s="38" t="s">
        <v>73</v>
      </c>
      <c r="D12" s="37" t="s">
        <v>41</v>
      </c>
      <c r="E12" s="71">
        <v>3590</v>
      </c>
      <c r="F12" s="58">
        <v>0</v>
      </c>
      <c r="G12" s="2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3">
        <v>5</v>
      </c>
      <c r="B13" s="62" t="s">
        <v>118</v>
      </c>
      <c r="C13" s="38" t="s">
        <v>117</v>
      </c>
      <c r="D13" s="37" t="s">
        <v>41</v>
      </c>
      <c r="E13" s="71">
        <v>750</v>
      </c>
      <c r="F13" s="58">
        <v>0</v>
      </c>
      <c r="G13" s="27">
        <f t="shared" ref="G13" si="1">F13*E13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 x14ac:dyDescent="0.25">
      <c r="A14" s="13">
        <v>6</v>
      </c>
      <c r="B14" s="62" t="s">
        <v>87</v>
      </c>
      <c r="C14" s="38" t="s">
        <v>90</v>
      </c>
      <c r="D14" s="37" t="s">
        <v>41</v>
      </c>
      <c r="E14" s="71">
        <v>468.3</v>
      </c>
      <c r="F14" s="58">
        <v>0</v>
      </c>
      <c r="G14" s="27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13">
        <v>7</v>
      </c>
      <c r="B15" s="62">
        <v>572214</v>
      </c>
      <c r="C15" s="38" t="s">
        <v>76</v>
      </c>
      <c r="D15" s="37" t="s">
        <v>41</v>
      </c>
      <c r="E15" s="71">
        <v>4340</v>
      </c>
      <c r="F15" s="58">
        <v>0</v>
      </c>
      <c r="G15" s="27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3">
        <v>8</v>
      </c>
      <c r="B16" s="62" t="s">
        <v>84</v>
      </c>
      <c r="C16" s="38" t="s">
        <v>86</v>
      </c>
      <c r="D16" s="37" t="s">
        <v>41</v>
      </c>
      <c r="E16" s="71">
        <v>3590</v>
      </c>
      <c r="F16" s="58">
        <v>0</v>
      </c>
      <c r="G16" s="27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25">
      <c r="A17" s="13">
        <v>9</v>
      </c>
      <c r="B17" s="61">
        <v>113765</v>
      </c>
      <c r="C17" s="31" t="s">
        <v>38</v>
      </c>
      <c r="D17" s="37" t="s">
        <v>39</v>
      </c>
      <c r="E17" s="71">
        <v>48</v>
      </c>
      <c r="F17" s="58">
        <v>0</v>
      </c>
      <c r="G17" s="27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3">
        <v>10</v>
      </c>
      <c r="B18" s="61">
        <v>931315</v>
      </c>
      <c r="C18" s="31" t="s">
        <v>52</v>
      </c>
      <c r="D18" s="37" t="s">
        <v>39</v>
      </c>
      <c r="E18" s="71">
        <v>48</v>
      </c>
      <c r="F18" s="58">
        <v>0</v>
      </c>
      <c r="G18" s="27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3">
        <v>11</v>
      </c>
      <c r="B19" s="63">
        <v>12922</v>
      </c>
      <c r="C19" s="32" t="s">
        <v>83</v>
      </c>
      <c r="D19" s="59" t="s">
        <v>41</v>
      </c>
      <c r="E19" s="69">
        <v>170</v>
      </c>
      <c r="F19" s="73">
        <v>0</v>
      </c>
      <c r="G19" s="2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3">
        <v>12</v>
      </c>
      <c r="B20" s="63">
        <v>56962</v>
      </c>
      <c r="C20" s="32" t="s">
        <v>82</v>
      </c>
      <c r="D20" s="59" t="s">
        <v>41</v>
      </c>
      <c r="E20" s="69">
        <v>170</v>
      </c>
      <c r="F20" s="73">
        <v>0</v>
      </c>
      <c r="G20" s="2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1" x14ac:dyDescent="0.25">
      <c r="A21" s="23">
        <v>13</v>
      </c>
      <c r="B21" s="63" t="s">
        <v>91</v>
      </c>
      <c r="C21" s="32" t="s">
        <v>106</v>
      </c>
      <c r="D21" s="59" t="s">
        <v>19</v>
      </c>
      <c r="E21" s="69">
        <v>24.411999999999999</v>
      </c>
      <c r="F21" s="73">
        <v>0</v>
      </c>
      <c r="G21" s="2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8.25" x14ac:dyDescent="0.25">
      <c r="A22" s="23">
        <v>14</v>
      </c>
      <c r="B22" s="65" t="s">
        <v>94</v>
      </c>
      <c r="C22" s="32" t="s">
        <v>93</v>
      </c>
      <c r="D22" s="59" t="s">
        <v>41</v>
      </c>
      <c r="E22" s="69">
        <v>39.5</v>
      </c>
      <c r="F22" s="73">
        <v>0</v>
      </c>
      <c r="G22" s="28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3">
        <v>15</v>
      </c>
      <c r="B23" s="65" t="s">
        <v>95</v>
      </c>
      <c r="C23" s="32" t="s">
        <v>92</v>
      </c>
      <c r="D23" s="59" t="s">
        <v>41</v>
      </c>
      <c r="E23" s="69">
        <v>39.5</v>
      </c>
      <c r="F23" s="73">
        <v>0</v>
      </c>
      <c r="G23" s="28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3">
        <v>16</v>
      </c>
      <c r="B24" s="65" t="s">
        <v>96</v>
      </c>
      <c r="C24" s="32" t="s">
        <v>108</v>
      </c>
      <c r="D24" s="59" t="s">
        <v>36</v>
      </c>
      <c r="E24" s="70">
        <v>0.126</v>
      </c>
      <c r="F24" s="73">
        <v>0</v>
      </c>
      <c r="G24" s="28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23">
        <v>17</v>
      </c>
      <c r="B25" s="65" t="s">
        <v>105</v>
      </c>
      <c r="C25" s="32" t="s">
        <v>107</v>
      </c>
      <c r="D25" s="59" t="s">
        <v>36</v>
      </c>
      <c r="E25" s="70">
        <v>1.7010000000000001</v>
      </c>
      <c r="F25" s="73">
        <v>0</v>
      </c>
      <c r="G25" s="28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x14ac:dyDescent="0.25">
      <c r="A26" s="23">
        <v>18</v>
      </c>
      <c r="B26" s="65" t="s">
        <v>97</v>
      </c>
      <c r="C26" s="32" t="s">
        <v>109</v>
      </c>
      <c r="D26" s="59" t="s">
        <v>36</v>
      </c>
      <c r="E26" s="69">
        <v>0.126</v>
      </c>
      <c r="F26" s="73">
        <v>0</v>
      </c>
      <c r="G26" s="28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23">
        <v>19</v>
      </c>
      <c r="B27" s="65" t="s">
        <v>85</v>
      </c>
      <c r="C27" s="32" t="s">
        <v>110</v>
      </c>
      <c r="D27" s="59" t="s">
        <v>99</v>
      </c>
      <c r="E27" s="69">
        <v>11</v>
      </c>
      <c r="F27" s="73">
        <v>0</v>
      </c>
      <c r="G27" s="28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3">
        <v>20</v>
      </c>
      <c r="B28" s="65" t="s">
        <v>100</v>
      </c>
      <c r="C28" s="32" t="s">
        <v>98</v>
      </c>
      <c r="D28" s="59" t="s">
        <v>99</v>
      </c>
      <c r="E28" s="69">
        <v>2</v>
      </c>
      <c r="F28" s="73">
        <v>0</v>
      </c>
      <c r="G28" s="28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3">
        <v>21</v>
      </c>
      <c r="B29" s="65" t="s">
        <v>101</v>
      </c>
      <c r="C29" s="32" t="s">
        <v>111</v>
      </c>
      <c r="D29" s="59" t="s">
        <v>99</v>
      </c>
      <c r="E29" s="69">
        <v>2</v>
      </c>
      <c r="F29" s="73">
        <v>0</v>
      </c>
      <c r="G29" s="28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x14ac:dyDescent="0.25">
      <c r="A30" s="23">
        <v>22</v>
      </c>
      <c r="B30" s="65" t="s">
        <v>102</v>
      </c>
      <c r="C30" s="32" t="s">
        <v>112</v>
      </c>
      <c r="D30" s="59" t="s">
        <v>99</v>
      </c>
      <c r="E30" s="69">
        <v>8</v>
      </c>
      <c r="F30" s="73">
        <v>0</v>
      </c>
      <c r="G30" s="28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25">
      <c r="A31" s="23">
        <v>23</v>
      </c>
      <c r="B31" s="65" t="s">
        <v>103</v>
      </c>
      <c r="C31" s="32" t="s">
        <v>104</v>
      </c>
      <c r="D31" s="59" t="s">
        <v>99</v>
      </c>
      <c r="E31" s="69">
        <v>27</v>
      </c>
      <c r="F31" s="73">
        <v>0</v>
      </c>
      <c r="G31" s="28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thickBot="1" x14ac:dyDescent="0.3">
      <c r="A32" s="19">
        <v>24</v>
      </c>
      <c r="B32" s="64">
        <v>914923</v>
      </c>
      <c r="C32" s="33" t="s">
        <v>113</v>
      </c>
      <c r="D32" s="60" t="s">
        <v>99</v>
      </c>
      <c r="E32" s="72">
        <v>2</v>
      </c>
      <c r="F32" s="74">
        <v>0</v>
      </c>
      <c r="G32" s="29">
        <f t="shared" si="0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36" t="s">
        <v>55</v>
      </c>
      <c r="D33" s="97"/>
      <c r="E33" s="97"/>
      <c r="F33" s="137"/>
      <c r="G33" s="34">
        <f>SUM(G9:G32)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138" t="s">
        <v>57</v>
      </c>
      <c r="D34" s="139"/>
      <c r="E34" s="139"/>
      <c r="F34" s="140"/>
      <c r="G34" s="35">
        <f>G33*0.21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141" t="s">
        <v>61</v>
      </c>
      <c r="D35" s="142"/>
      <c r="E35" s="142"/>
      <c r="F35" s="84"/>
      <c r="G35" s="36">
        <f>G33+G34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6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57" t="s">
        <v>80</v>
      </c>
      <c r="D37" s="4"/>
      <c r="E37" s="4"/>
      <c r="F37" s="6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6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6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6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6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6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6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6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6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6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6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6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6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6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6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6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6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6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6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6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6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6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6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6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6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6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6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6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6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6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6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6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6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6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6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6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6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6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6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6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6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6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6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6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6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6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6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6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6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6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6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6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6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6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6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6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6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6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6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6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6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6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6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6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6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6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6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6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6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6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6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6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6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6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6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6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6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6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6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6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6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6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6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6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6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6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6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6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6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6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6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6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6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6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6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6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6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6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6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6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6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6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6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6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6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6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6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6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6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6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6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6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6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6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6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6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6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6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6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6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6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6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6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6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6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6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6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6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6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6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6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6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6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6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6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6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6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6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6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6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6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6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6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6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6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6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6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6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6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6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6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6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6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6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6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6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6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6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6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6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6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6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6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6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6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6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6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6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6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6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6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6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6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6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6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6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6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6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6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6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6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6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6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6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6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6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6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6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6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6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6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6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6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6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6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6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6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6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6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6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6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6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6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6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6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6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6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6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6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6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6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6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6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6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6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6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6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6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6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6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6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6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6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6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6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6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6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6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6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6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6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6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6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6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6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6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6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6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6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6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6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6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6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6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6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6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6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6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6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6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6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6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6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6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6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6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6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6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6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6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6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6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6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6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6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6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6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6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6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6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6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6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6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6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6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6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6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6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6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6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6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6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6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6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6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6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6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6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6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6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6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6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6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6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6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6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6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6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6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6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6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6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6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6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6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6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6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6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6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6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6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6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6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6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6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6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6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6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6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6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6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6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6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6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6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6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6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6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6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6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6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6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6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6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6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6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6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6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6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6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6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6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6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6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6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6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6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6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6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6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6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6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6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6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6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6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6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6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6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6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6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6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6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6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6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6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6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6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6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6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6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6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6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6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6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6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6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6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6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6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6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6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6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6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6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6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6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6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6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6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6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6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6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6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6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6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6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6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6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6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6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6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6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6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6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6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6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6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6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6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6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6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6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6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6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6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6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6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6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6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6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6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6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6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6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6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6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6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6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6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6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6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6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6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6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6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6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6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6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6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6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6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6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6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6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6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6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6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6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6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6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6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6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6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6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6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6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6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6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6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6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6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6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6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6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6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6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6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6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6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6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6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6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6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6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6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6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6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6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6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6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6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6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6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6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6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6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6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6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6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6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6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6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6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6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6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6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6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6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6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6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6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6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6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6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6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6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6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6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6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6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6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6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6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6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6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6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6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6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6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6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6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6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6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6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6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6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6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6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6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6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6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6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6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6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6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6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6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6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6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6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6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6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6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6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6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6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6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6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6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6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6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6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6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6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6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6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6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6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6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6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6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6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6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6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6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6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6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6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6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6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6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6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6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6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6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6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6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6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6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6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6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6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6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6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6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6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6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6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6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6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6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6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6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6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6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6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6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6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6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6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6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6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6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6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6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6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6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6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6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6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6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6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6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6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6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6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6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6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6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6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6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6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6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6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6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6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6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6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6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6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6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6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6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6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6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6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6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6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6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6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6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6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6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6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6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6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6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6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6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6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6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6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6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6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6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6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6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6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6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6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6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6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6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6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6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6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6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6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6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6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6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6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6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6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6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6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6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6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6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6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6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6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6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6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6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6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6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6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6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6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6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6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6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6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6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6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6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6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6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6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6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6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6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6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6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6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6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6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6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6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6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6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6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6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6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6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6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6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6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6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6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6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6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6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6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6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6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6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6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6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6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6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6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6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6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6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6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6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6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6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6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6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6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6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6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6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6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6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6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6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6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6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6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6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6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6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6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6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6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6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6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6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6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6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6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6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6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6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6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6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6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6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6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6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6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6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6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6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6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6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6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6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6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6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6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6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6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6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6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6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6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6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6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6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6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6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6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6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6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6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6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6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6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6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6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6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6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6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6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6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6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6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6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6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6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6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6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6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6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6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6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6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6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6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6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6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6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6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6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6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6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6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6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6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6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6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6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6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6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6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6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6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6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6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6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6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6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6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6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6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6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6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6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6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6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6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6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6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6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6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6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6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6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6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6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6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6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6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6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6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6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6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6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6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6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6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6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6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6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6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6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6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6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6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6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6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6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6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6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6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6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6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6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6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6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6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6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6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6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6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6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6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6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6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6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6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6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6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6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6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6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6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6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6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6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6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6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6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6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6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6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6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6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6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6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6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6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6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6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6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6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6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6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6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6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6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6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6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6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6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6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6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6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6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6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6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6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6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6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6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6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6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6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6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6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6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6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6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6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6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6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6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6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66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66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66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66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66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66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66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66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66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66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5">
    <mergeCell ref="A1:G1"/>
    <mergeCell ref="A3:G3"/>
    <mergeCell ref="C33:F33"/>
    <mergeCell ref="C34:F34"/>
    <mergeCell ref="C35:F35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2024-06-19T10:18:23Z</dcterms:modified>
</cp:coreProperties>
</file>