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1"/>
  <workbookPr/>
  <bookViews>
    <workbookView xWindow="65431" yWindow="65431" windowWidth="23250" windowHeight="12570" tabRatio="932" activeTab="0"/>
  </bookViews>
  <sheets>
    <sheet name="REKAPITULACE" sheetId="15" r:id="rId1"/>
    <sheet name="DOTYKOVÝ LCD PANEL" sheetId="13" r:id="rId2"/>
    <sheet name="KOMPAKTNÍ PC" sheetId="25" r:id="rId3"/>
    <sheet name="NOTEBOOK - KANCELÁŘSKÝ" sheetId="20" r:id="rId4"/>
  </sheets>
  <definedNames>
    <definedName name="_xlnm.Print_Area" localSheetId="1">'DOTYKOVÝ LCD PANEL'!$B$1:$I$60</definedName>
    <definedName name="_xlnm.Print_Area" localSheetId="2">'KOMPAKTNÍ PC'!$B$1:$I$42</definedName>
    <definedName name="_xlnm.Print_Area" localSheetId="3">'NOTEBOOK - KANCELÁŘSKÝ'!$B$1:$I$55</definedName>
    <definedName name="_xlnm.Print_Area" localSheetId="0">'REKAPITULACE'!$A$1:$O$21</definedName>
  </definedNames>
  <calcPr calcId="191029"/>
</workbook>
</file>

<file path=xl/sharedStrings.xml><?xml version="1.0" encoding="utf-8"?>
<sst xmlns="http://schemas.openxmlformats.org/spreadsheetml/2006/main" count="307" uniqueCount="185">
  <si>
    <t>Název požadovaného výrobku</t>
  </si>
  <si>
    <t>množství</t>
  </si>
  <si>
    <t>jednotka</t>
  </si>
  <si>
    <t>jednotková cena včetně DPH</t>
  </si>
  <si>
    <t>cena celkem včetně DPH</t>
  </si>
  <si>
    <t>NABÍDKA</t>
  </si>
  <si>
    <t>ks</t>
  </si>
  <si>
    <t>maximální možná cena včetně DPH/jednotka</t>
  </si>
  <si>
    <t>Název veřejné zakázky:</t>
  </si>
  <si>
    <t>maximální možná cena bez DPH/jednotka</t>
  </si>
  <si>
    <t>jednotková cena bez DPH</t>
  </si>
  <si>
    <t>Zadavatelem vymezené kapacitní, kvalitativní a technické parametry a požadavky na předmět zakázky stejně jako hodnoty uvedené u těchto parametrů jsou stanoveny jako minimální přípustné. Účastníci proto mohou nabídnout zařízení, která budou disponovat lepšími parametry a vlastnostmi u funkcionalit zadavatelem požadovaných.</t>
  </si>
  <si>
    <t>REKAPITULACE NABÍDKY</t>
  </si>
  <si>
    <t>VYPLŇUJE SE AUTOMATICKY NA ZÁKLADĚ VYPLNĚNÝCH JEDNOLIVÝCH ZÁLOŽEK NABÍDKY</t>
  </si>
  <si>
    <t>Množství</t>
  </si>
  <si>
    <t>KONTROLA</t>
  </si>
  <si>
    <t>Stav nabídky</t>
  </si>
  <si>
    <t>CELKOVÁ CENA BEZ 21 % DPH</t>
  </si>
  <si>
    <t>CELKOVÁ CENA VČETNĚ 21 % DPH</t>
  </si>
  <si>
    <t>POZNÁMKY KE STANOVENÍ NABÍDKY</t>
  </si>
  <si>
    <t>maximální možná cena bez DPH</t>
  </si>
  <si>
    <t>MAXIMÁLNÍ CELKOVÁ CENA VČETNĚ 21 % DPH</t>
  </si>
  <si>
    <t>MAXIMÁLNÍ CELKOVÁ CENA BEZ 21 % DPH</t>
  </si>
  <si>
    <t>NABÍDKA UCHAZEČE VZ</t>
  </si>
  <si>
    <t>ROZPOČTOVÉ PODMÍNKY ZADAVATEL VZ</t>
  </si>
  <si>
    <t>NOTEBOOK KANCELÁŘSKÝ</t>
  </si>
  <si>
    <t>Stav zboží</t>
  </si>
  <si>
    <t>Parametr</t>
  </si>
  <si>
    <t>Skláda se minimálně / technická specifikace</t>
  </si>
  <si>
    <t>NOVÝ</t>
  </si>
  <si>
    <t>ANO</t>
  </si>
  <si>
    <t>Záruka</t>
  </si>
  <si>
    <t>min. 24 měsíců</t>
  </si>
  <si>
    <t>Minimální příslušenství:</t>
  </si>
  <si>
    <t>Napájecí kabel</t>
  </si>
  <si>
    <t>Doprava do místa plnění</t>
  </si>
  <si>
    <t>NÁKUP ICT TECHNIKY</t>
  </si>
  <si>
    <t>Úhlopříčka [palce]</t>
  </si>
  <si>
    <t>Rozlišení</t>
  </si>
  <si>
    <t>Obnovovací frekvence</t>
  </si>
  <si>
    <t>Poměr stran</t>
  </si>
  <si>
    <t>Matný nebo Antireflexní</t>
  </si>
  <si>
    <t>Jas</t>
  </si>
  <si>
    <t>min. 300 cd/m^2</t>
  </si>
  <si>
    <t>min. 1000:1</t>
  </si>
  <si>
    <t>Odezva</t>
  </si>
  <si>
    <t>Vestavěné reproduktory</t>
  </si>
  <si>
    <t>16:9</t>
  </si>
  <si>
    <t>Montáž na zeď</t>
  </si>
  <si>
    <t>Porty</t>
  </si>
  <si>
    <t>Napájení</t>
  </si>
  <si>
    <t>Spotřeba</t>
  </si>
  <si>
    <t>Hmotnost</t>
  </si>
  <si>
    <t>Dodací podmínky</t>
  </si>
  <si>
    <t>Druh zboží</t>
  </si>
  <si>
    <t>OSOBNÍ POČÍTAČ</t>
  </si>
  <si>
    <t>Procesor o výkonu</t>
  </si>
  <si>
    <t>Paměť RAM</t>
  </si>
  <si>
    <t>Grafická karta</t>
  </si>
  <si>
    <t>Uložiště</t>
  </si>
  <si>
    <t>Zdroj k nabízenému PC</t>
  </si>
  <si>
    <t>min. účinnost 85 %</t>
  </si>
  <si>
    <t>Operační systém</t>
  </si>
  <si>
    <t>min. 2x USB (3.0/3.1), min. 2x USB (2.0), 1x LAN, min. 1x 3,5mm jack</t>
  </si>
  <si>
    <t>Řada operačního systému</t>
  </si>
  <si>
    <t>Provedení skříně</t>
  </si>
  <si>
    <t>CZ klávesnice</t>
  </si>
  <si>
    <t>Myš</t>
  </si>
  <si>
    <t>min. 36 měsíců, NBD on-site</t>
  </si>
  <si>
    <t>NOTEBOOK</t>
  </si>
  <si>
    <t>SSD min. 256 GB</t>
  </si>
  <si>
    <t>min. 15,6"</t>
  </si>
  <si>
    <t>Úhlopříčka displeje [palce]</t>
  </si>
  <si>
    <t>Rozlišení displeje</t>
  </si>
  <si>
    <t>min. 1920 x 1080 px</t>
  </si>
  <si>
    <t>Typ displeje</t>
  </si>
  <si>
    <t>min. 60 HZ</t>
  </si>
  <si>
    <t>Svítivost</t>
  </si>
  <si>
    <t>min. 250 Nits</t>
  </si>
  <si>
    <t>Vestavěná webkamera</t>
  </si>
  <si>
    <t>ANO, min. rozlišení 720 px</t>
  </si>
  <si>
    <t>TPM 2.0</t>
  </si>
  <si>
    <t>Výdrž baterie</t>
  </si>
  <si>
    <t>min. 5 hodin</t>
  </si>
  <si>
    <t>Jazyk klávesnice</t>
  </si>
  <si>
    <t>WIFI</t>
  </si>
  <si>
    <t>Bluetooth</t>
  </si>
  <si>
    <t>Numerická klávesnice</t>
  </si>
  <si>
    <t>Barva</t>
  </si>
  <si>
    <t>Stříbrná / černá</t>
  </si>
  <si>
    <t>symetrická</t>
  </si>
  <si>
    <t>připojení USB, drátová</t>
  </si>
  <si>
    <t>laserová</t>
  </si>
  <si>
    <t>Minimální příslušenství</t>
  </si>
  <si>
    <t>Kabel pro propojení PC a LCD panelu - případně potřebné redukce</t>
  </si>
  <si>
    <t>Konektivita</t>
  </si>
  <si>
    <t>ANO, min. 10 W</t>
  </si>
  <si>
    <t>Napájecí kabel EU</t>
  </si>
  <si>
    <t>min. 8 GB DDR4</t>
  </si>
  <si>
    <t>INTERAKTIVNÍ DISPLEJ</t>
  </si>
  <si>
    <t>min. 3840 x 2160 px</t>
  </si>
  <si>
    <t>Kontrastní poměr</t>
  </si>
  <si>
    <t>max 8 ms</t>
  </si>
  <si>
    <t>Pozorovací úhel</t>
  </si>
  <si>
    <t>min. 170°</t>
  </si>
  <si>
    <t xml:space="preserve">Živostnost </t>
  </si>
  <si>
    <t>Tvrdost povrchu</t>
  </si>
  <si>
    <t>min. 7H</t>
  </si>
  <si>
    <t>Povrch</t>
  </si>
  <si>
    <t>Tvrzené sklo, odolné proti odleskům / otiskům prstů</t>
  </si>
  <si>
    <t>Kompatibilita</t>
  </si>
  <si>
    <t>max. 100 kg</t>
  </si>
  <si>
    <t>ANO, VESA min 400 x 400mm</t>
  </si>
  <si>
    <t>Dotykový nástroj</t>
  </si>
  <si>
    <t>RAM</t>
  </si>
  <si>
    <t>min. 4 GB</t>
  </si>
  <si>
    <t>Interní uložiště</t>
  </si>
  <si>
    <t>min. 32 GB</t>
  </si>
  <si>
    <t>Podporované jazyky</t>
  </si>
  <si>
    <t>čeština, angličtina</t>
  </si>
  <si>
    <t>max. 500 W ve standardním režimu</t>
  </si>
  <si>
    <t>Možnost ovládání bez dálkového ovládání</t>
  </si>
  <si>
    <t>Kabel USB pro dotykové ovládání</t>
  </si>
  <si>
    <t>Psací pero vhodné na dotykový LCD panel</t>
  </si>
  <si>
    <t>Držák pera</t>
  </si>
  <si>
    <t>Dálkové ovládání včetně příslušných baterií</t>
  </si>
  <si>
    <t>Návod k použití</t>
  </si>
  <si>
    <t>Likvidace odpadu</t>
  </si>
  <si>
    <t>Kompatibilita: vhodný pro dotykový panel o min. úhlopříčce 86"</t>
  </si>
  <si>
    <t>Stav NOVÝ</t>
  </si>
  <si>
    <t>Zapojení LCD displeje, odzkoušení, zaškolení</t>
  </si>
  <si>
    <t>min. WIN 10 / Android / Google Classroom</t>
  </si>
  <si>
    <t>Spotřební materiál pro montáž</t>
  </si>
  <si>
    <t>220-240 V, 50-60 Hz</t>
  </si>
  <si>
    <t>min. WIN 11 (zajištění kompatibility s používaným softwarem SOLIDWORKS, CorelDraw, JetCAM, Remote, apod.)</t>
  </si>
  <si>
    <t>min. 86"</t>
  </si>
  <si>
    <t>220 - 240 V, 50-60 Hz</t>
  </si>
  <si>
    <t>černá</t>
  </si>
  <si>
    <t>Barva case</t>
  </si>
  <si>
    <t>Za dodavatele (Razítko, podpis)</t>
  </si>
  <si>
    <t>Nabídku zpracoval:</t>
  </si>
  <si>
    <t>V</t>
  </si>
  <si>
    <t>dne</t>
  </si>
  <si>
    <t>Kancelářský balík</t>
  </si>
  <si>
    <t>KOMPAKTNÍ PC</t>
  </si>
  <si>
    <t>https://zakazky.kr-stredocesky.cz/vz00014964</t>
  </si>
  <si>
    <t>min. 12 000 bodů v testu benchmark ( dle www.cpubenchmark.net), frekvence min 3,0 GHz</t>
  </si>
  <si>
    <t>TINY, Včetně prohlášení o shodě a ISO</t>
  </si>
  <si>
    <t>min. 1500 bodů v testu benchmark ( dle www.videocardbenchmark.net), min. integrovaná</t>
  </si>
  <si>
    <t>min. 2x USB (3.0/3.1), min. 1x USB (2.0), 1x LAN (100/1000M), min. 1x 3,5mm kombinovaný jack, min. 1x HDMI, min. 1x DP, 1x WIFI</t>
  </si>
  <si>
    <t>Uchycení</t>
  </si>
  <si>
    <t>VESA</t>
  </si>
  <si>
    <t>6 ks</t>
  </si>
  <si>
    <t>min. 1,5m</t>
  </si>
  <si>
    <t>Připojení USB, česká</t>
  </si>
  <si>
    <t>min. Prst a pero</t>
  </si>
  <si>
    <t>min. 50 000 provozních hodin / režim 24/7</t>
  </si>
  <si>
    <t>Kiosk Mode</t>
  </si>
  <si>
    <t>Android (Kompatibilita s jinými zařízeními) min. verze 8.0, podpora češtiny</t>
  </si>
  <si>
    <t>Redukce modrého světla</t>
  </si>
  <si>
    <t>4 ks</t>
  </si>
  <si>
    <t>min. 4 ks</t>
  </si>
  <si>
    <t>v českém jazyce</t>
  </si>
  <si>
    <t>Držák na zeď</t>
  </si>
  <si>
    <t>4 sady</t>
  </si>
  <si>
    <t>Montáž LCD obrazovky v místě plnění</t>
  </si>
  <si>
    <t>min. 1x HDMI (HDCP) / min. 1x USB-C / min. 1x audio 3,5mm jack / min. 2 x USB 3.0 (z toho min. 1x na předním panelu) / min. 1x LAN (RJ45) / WIFI</t>
  </si>
  <si>
    <t>min. 16 GB DDR4</t>
  </si>
  <si>
    <t>min. 14 000 bodů v testu benchmark ( dle www.cpubenchmark.net) frekvence min 3,0 GHz</t>
  </si>
  <si>
    <t>min. 2500 bodů v testu benchmark ( dle www.videocardbenchmark.net), min. integrovaná</t>
  </si>
  <si>
    <t>SSD min. 512 GB</t>
  </si>
  <si>
    <t>CZ, Podsvícená</t>
  </si>
  <si>
    <t>min. 1x USB-C / min. 1 x LAN (100/100Mb/s) / min. 1x HDMI / min. 1x Combo Audio Jack 3,5 mm / min. 1x USB 3.0 / min. 1x USB 2.0 / min. 1x slot pro SD kartu</t>
  </si>
  <si>
    <t>Podložka pod myš</t>
  </si>
  <si>
    <t>textilní</t>
  </si>
  <si>
    <t>53 ks</t>
  </si>
  <si>
    <t>min. Office 2021 (kompatibilita s používaným SW)</t>
  </si>
  <si>
    <t>Držák počítače</t>
  </si>
  <si>
    <t>PRO (zajištění připojení do domény), 64 bit</t>
  </si>
  <si>
    <t>Baterie</t>
  </si>
  <si>
    <t>lithium-polymerová, součást balení</t>
  </si>
  <si>
    <t>dle držáku - Šrouby, hmoždinky, kotvy, elektro lišty bílé 40x20mm (2m)</t>
  </si>
  <si>
    <t>max. 2,5 kg</t>
  </si>
  <si>
    <t>Připravení k okamžitému použití</t>
  </si>
  <si>
    <t>Zařízení bude připraveno k okamžitému použití (čistá instalace bez zbytečných SW třetích stran, se všemi ovladači a SW výrobce) s lokálním účtem ADMIN, zařízení bude pojménováno dle požadavku zadavatele a bude připojeno do domény.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</si>
</sst>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.00\ [$Kč-405]_-;\-* #,##0.00\ [$Kč-405]_-;_-* &quot;-&quot;??\ [$Kč-405]_-;_-@_-"/>
    <numFmt numFmtId="166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Arial CE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  <xf numFmtId="0" fontId="20" fillId="0" borderId="0" applyNumberFormat="0" applyFill="0" applyBorder="0" applyAlignment="0" applyProtection="0"/>
  </cellStyleXfs>
  <cellXfs count="250">
    <xf numFmtId="0" fontId="0" fillId="0" borderId="0" xfId="0"/>
    <xf numFmtId="44" fontId="0" fillId="0" borderId="0" xfId="0" applyNumberForma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Border="1" applyAlignment="1">
      <alignment/>
    </xf>
    <xf numFmtId="0" fontId="0" fillId="0" borderId="0" xfId="0" applyBorder="1"/>
    <xf numFmtId="44" fontId="0" fillId="0" borderId="0" xfId="0" applyNumberFormat="1" applyBorder="1"/>
    <xf numFmtId="44" fontId="6" fillId="0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165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44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 wrapText="1"/>
    </xf>
    <xf numFmtId="44" fontId="10" fillId="4" borderId="6" xfId="0" applyNumberFormat="1" applyFont="1" applyFill="1" applyBorder="1" applyAlignment="1">
      <alignment vertical="center"/>
    </xf>
    <xf numFmtId="44" fontId="10" fillId="4" borderId="7" xfId="0" applyNumberFormat="1" applyFont="1" applyFill="1" applyBorder="1" applyAlignment="1">
      <alignment vertical="center"/>
    </xf>
    <xf numFmtId="165" fontId="18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6" fillId="0" borderId="0" xfId="0" applyNumberFormat="1" applyFont="1" applyFill="1" applyBorder="1" applyAlignment="1">
      <alignment vertical="center" wrapText="1"/>
    </xf>
    <xf numFmtId="44" fontId="4" fillId="5" borderId="8" xfId="0" applyNumberFormat="1" applyFont="1" applyFill="1" applyBorder="1" applyAlignment="1">
      <alignment horizontal="right" vertical="center"/>
    </xf>
    <xf numFmtId="44" fontId="4" fillId="5" borderId="9" xfId="0" applyNumberFormat="1" applyFont="1" applyFill="1" applyBorder="1" applyAlignment="1">
      <alignment horizontal="right" vertical="center"/>
    </xf>
    <xf numFmtId="44" fontId="4" fillId="5" borderId="10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4" fillId="6" borderId="0" xfId="0" applyNumberFormat="1" applyFont="1" applyFill="1" applyBorder="1" applyAlignment="1">
      <alignment horizontal="left" vertical="center"/>
    </xf>
    <xf numFmtId="44" fontId="4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0" fillId="6" borderId="0" xfId="0" applyFill="1"/>
    <xf numFmtId="0" fontId="0" fillId="6" borderId="0" xfId="0" applyFill="1" applyAlignment="1">
      <alignment vertical="top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0" fillId="6" borderId="0" xfId="0" applyFill="1" applyAlignment="1">
      <alignment wrapText="1"/>
    </xf>
    <xf numFmtId="0" fontId="16" fillId="6" borderId="0" xfId="0" applyNumberFormat="1" applyFont="1" applyFill="1" applyBorder="1" applyAlignment="1">
      <alignment horizontal="center" vertical="center" wrapText="1"/>
    </xf>
    <xf numFmtId="0" fontId="16" fillId="6" borderId="0" xfId="0" applyNumberFormat="1" applyFont="1" applyFill="1" applyBorder="1" applyAlignment="1">
      <alignment vertical="center" wrapText="1"/>
    </xf>
    <xf numFmtId="165" fontId="8" fillId="6" borderId="0" xfId="0" applyNumberFormat="1" applyFont="1" applyFill="1" applyBorder="1" applyAlignment="1">
      <alignment horizontal="right" vertical="center" wrapText="1"/>
    </xf>
    <xf numFmtId="165" fontId="4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165" fontId="4" fillId="6" borderId="0" xfId="0" applyNumberFormat="1" applyFont="1" applyFill="1" applyBorder="1" applyAlignment="1">
      <alignment horizontal="right" vertical="center"/>
    </xf>
    <xf numFmtId="165" fontId="8" fillId="7" borderId="11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21" fillId="8" borderId="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8" fillId="9" borderId="5" xfId="0" applyNumberFormat="1" applyFont="1" applyFill="1" applyBorder="1" applyAlignment="1">
      <alignment vertical="center" wrapText="1"/>
    </xf>
    <xf numFmtId="165" fontId="8" fillId="9" borderId="6" xfId="0" applyNumberFormat="1" applyFont="1" applyFill="1" applyBorder="1" applyAlignment="1">
      <alignment horizontal="center" vertical="center" wrapText="1"/>
    </xf>
    <xf numFmtId="164" fontId="8" fillId="9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65" fontId="10" fillId="4" borderId="5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NumberFormat="1" applyFont="1" applyBorder="1" applyAlignment="1">
      <alignment vertical="center" wrapText="1"/>
    </xf>
    <xf numFmtId="1" fontId="22" fillId="0" borderId="18" xfId="0" applyNumberFormat="1" applyFont="1" applyFill="1" applyBorder="1" applyAlignment="1">
      <alignment horizontal="left" vertical="center"/>
    </xf>
    <xf numFmtId="1" fontId="22" fillId="0" borderId="11" xfId="0" applyNumberFormat="1" applyFont="1" applyFill="1" applyBorder="1" applyAlignment="1">
      <alignment horizontal="left" vertical="center"/>
    </xf>
    <xf numFmtId="1" fontId="22" fillId="0" borderId="11" xfId="0" applyNumberFormat="1" applyFont="1" applyBorder="1" applyAlignment="1">
      <alignment horizontal="left" vertical="center"/>
    </xf>
    <xf numFmtId="1" fontId="22" fillId="0" borderId="11" xfId="0" applyNumberFormat="1" applyFont="1" applyBorder="1" applyAlignment="1">
      <alignment horizontal="left" vertical="center" wrapText="1"/>
    </xf>
    <xf numFmtId="44" fontId="4" fillId="5" borderId="18" xfId="0" applyNumberFormat="1" applyFont="1" applyFill="1" applyBorder="1" applyAlignment="1">
      <alignment horizontal="right" vertical="center"/>
    </xf>
    <xf numFmtId="44" fontId="4" fillId="5" borderId="14" xfId="0" applyNumberFormat="1" applyFont="1" applyFill="1" applyBorder="1" applyAlignment="1">
      <alignment horizontal="right" vertical="center"/>
    </xf>
    <xf numFmtId="0" fontId="22" fillId="0" borderId="13" xfId="0" applyNumberFormat="1" applyFont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1" fontId="22" fillId="0" borderId="20" xfId="0" applyNumberFormat="1" applyFont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1" fontId="22" fillId="0" borderId="8" xfId="0" applyNumberFormat="1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left" vertical="center"/>
    </xf>
    <xf numFmtId="165" fontId="8" fillId="7" borderId="8" xfId="0" applyNumberFormat="1" applyFont="1" applyFill="1" applyBorder="1" applyAlignment="1">
      <alignment horizontal="right" vertical="center" wrapText="1"/>
    </xf>
    <xf numFmtId="0" fontId="4" fillId="7" borderId="8" xfId="0" applyFont="1" applyFill="1" applyBorder="1" applyAlignment="1">
      <alignment horizontal="center" vertical="center"/>
    </xf>
    <xf numFmtId="165" fontId="4" fillId="7" borderId="9" xfId="0" applyNumberFormat="1" applyFont="1" applyFill="1" applyBorder="1" applyAlignment="1">
      <alignment horizontal="right" vertical="center"/>
    </xf>
    <xf numFmtId="165" fontId="4" fillId="7" borderId="16" xfId="0" applyNumberFormat="1" applyFont="1" applyFill="1" applyBorder="1" applyAlignment="1">
      <alignment horizontal="right" vertical="center"/>
    </xf>
    <xf numFmtId="165" fontId="8" fillId="7" borderId="20" xfId="0" applyNumberFormat="1" applyFont="1" applyFill="1" applyBorder="1" applyAlignment="1">
      <alignment horizontal="right" vertical="center" wrapText="1"/>
    </xf>
    <xf numFmtId="0" fontId="6" fillId="7" borderId="20" xfId="0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23" fillId="9" borderId="15" xfId="0" applyNumberFormat="1" applyFont="1" applyFill="1" applyBorder="1" applyAlignment="1">
      <alignment vertical="center" wrapText="1"/>
    </xf>
    <xf numFmtId="0" fontId="23" fillId="9" borderId="15" xfId="0" applyFont="1" applyFill="1" applyBorder="1" applyAlignment="1">
      <alignment vertical="center" wrapText="1"/>
    </xf>
    <xf numFmtId="0" fontId="23" fillId="9" borderId="16" xfId="0" applyFont="1" applyFill="1" applyBorder="1" applyAlignment="1">
      <alignment horizontal="center" vertical="center"/>
    </xf>
    <xf numFmtId="1" fontId="23" fillId="9" borderId="11" xfId="0" applyNumberFormat="1" applyFont="1" applyFill="1" applyBorder="1" applyAlignment="1">
      <alignment horizontal="center" vertical="center"/>
    </xf>
    <xf numFmtId="0" fontId="23" fillId="9" borderId="1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4" fillId="5" borderId="21" xfId="0" applyNumberFormat="1" applyFont="1" applyFill="1" applyBorder="1" applyAlignment="1">
      <alignment horizontal="right" vertical="center"/>
    </xf>
    <xf numFmtId="165" fontId="4" fillId="5" borderId="13" xfId="0" applyNumberFormat="1" applyFont="1" applyFill="1" applyBorder="1" applyAlignment="1">
      <alignment horizontal="right" vertical="center"/>
    </xf>
    <xf numFmtId="165" fontId="4" fillId="5" borderId="19" xfId="0" applyNumberFormat="1" applyFont="1" applyFill="1" applyBorder="1" applyAlignment="1">
      <alignment horizontal="right" vertical="center"/>
    </xf>
    <xf numFmtId="44" fontId="4" fillId="5" borderId="20" xfId="0" applyNumberFormat="1" applyFont="1" applyFill="1" applyBorder="1" applyAlignment="1">
      <alignment horizontal="right" vertical="center"/>
    </xf>
    <xf numFmtId="44" fontId="4" fillId="5" borderId="17" xfId="0" applyNumberFormat="1" applyFont="1" applyFill="1" applyBorder="1" applyAlignment="1">
      <alignment horizontal="right" vertical="center"/>
    </xf>
    <xf numFmtId="0" fontId="0" fillId="3" borderId="22" xfId="0" applyFill="1" applyBorder="1"/>
    <xf numFmtId="0" fontId="24" fillId="6" borderId="23" xfId="0" applyFont="1" applyFill="1" applyBorder="1" applyAlignment="1">
      <alignment/>
    </xf>
    <xf numFmtId="0" fontId="24" fillId="6" borderId="0" xfId="0" applyFont="1" applyFill="1" applyBorder="1" applyAlignment="1">
      <alignment vertical="top"/>
    </xf>
    <xf numFmtId="0" fontId="24" fillId="6" borderId="0" xfId="0" applyFont="1" applyFill="1" applyBorder="1"/>
    <xf numFmtId="0" fontId="24" fillId="6" borderId="23" xfId="0" applyFont="1" applyFill="1" applyBorder="1"/>
    <xf numFmtId="0" fontId="24" fillId="6" borderId="0" xfId="0" applyFont="1" applyFill="1" applyBorder="1" applyAlignment="1">
      <alignment/>
    </xf>
    <xf numFmtId="0" fontId="6" fillId="6" borderId="0" xfId="0" applyFont="1" applyFill="1"/>
    <xf numFmtId="0" fontId="13" fillId="6" borderId="0" xfId="0" applyNumberFormat="1" applyFont="1" applyFill="1" applyBorder="1" applyAlignment="1">
      <alignment vertical="center" wrapText="1"/>
    </xf>
    <xf numFmtId="0" fontId="0" fillId="10" borderId="24" xfId="0" applyFill="1" applyBorder="1"/>
    <xf numFmtId="0" fontId="0" fillId="11" borderId="25" xfId="0" applyFill="1" applyBorder="1"/>
    <xf numFmtId="0" fontId="4" fillId="8" borderId="26" xfId="0" applyFont="1" applyFill="1" applyBorder="1" applyAlignment="1">
      <alignment vertical="center" wrapText="1"/>
    </xf>
    <xf numFmtId="0" fontId="16" fillId="7" borderId="22" xfId="0" applyNumberFormat="1" applyFont="1" applyFill="1" applyBorder="1" applyAlignment="1">
      <alignment vertical="center" wrapText="1"/>
    </xf>
    <xf numFmtId="0" fontId="16" fillId="7" borderId="27" xfId="0" applyNumberFormat="1" applyFont="1" applyFill="1" applyBorder="1" applyAlignment="1">
      <alignment vertical="center" wrapText="1"/>
    </xf>
    <xf numFmtId="0" fontId="16" fillId="7" borderId="25" xfId="0" applyNumberFormat="1" applyFont="1" applyFill="1" applyBorder="1" applyAlignment="1">
      <alignment vertical="center" wrapText="1"/>
    </xf>
    <xf numFmtId="0" fontId="21" fillId="8" borderId="28" xfId="0" applyFont="1" applyFill="1" applyBorder="1" applyAlignment="1">
      <alignment horizontal="center" vertical="center" wrapText="1"/>
    </xf>
    <xf numFmtId="165" fontId="4" fillId="7" borderId="29" xfId="0" applyNumberFormat="1" applyFont="1" applyFill="1" applyBorder="1" applyAlignment="1">
      <alignment horizontal="right" vertical="center"/>
    </xf>
    <xf numFmtId="165" fontId="4" fillId="7" borderId="30" xfId="0" applyNumberFormat="1" applyFont="1" applyFill="1" applyBorder="1" applyAlignment="1">
      <alignment horizontal="right" vertical="center"/>
    </xf>
    <xf numFmtId="165" fontId="4" fillId="7" borderId="31" xfId="0" applyNumberFormat="1" applyFont="1" applyFill="1" applyBorder="1" applyAlignment="1">
      <alignment horizontal="right" vertical="center"/>
    </xf>
    <xf numFmtId="165" fontId="8" fillId="7" borderId="21" xfId="0" applyNumberFormat="1" applyFont="1" applyFill="1" applyBorder="1" applyAlignment="1">
      <alignment horizontal="right" vertical="center" wrapText="1"/>
    </xf>
    <xf numFmtId="0" fontId="4" fillId="7" borderId="9" xfId="0" applyFont="1" applyFill="1" applyBorder="1" applyAlignment="1">
      <alignment horizontal="center" vertical="center"/>
    </xf>
    <xf numFmtId="165" fontId="8" fillId="7" borderId="15" xfId="0" applyNumberFormat="1" applyFont="1" applyFill="1" applyBorder="1" applyAlignment="1">
      <alignment horizontal="right" vertical="center" wrapText="1"/>
    </xf>
    <xf numFmtId="0" fontId="4" fillId="7" borderId="16" xfId="0" applyFont="1" applyFill="1" applyBorder="1" applyAlignment="1">
      <alignment horizontal="center" vertical="center"/>
    </xf>
    <xf numFmtId="165" fontId="8" fillId="7" borderId="19" xfId="0" applyNumberFormat="1" applyFont="1" applyFill="1" applyBorder="1" applyAlignment="1">
      <alignment horizontal="right" vertical="center" wrapText="1"/>
    </xf>
    <xf numFmtId="0" fontId="4" fillId="7" borderId="17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0" fillId="0" borderId="0" xfId="0" applyNumberFormat="1" applyFill="1" applyBorder="1"/>
    <xf numFmtId="165" fontId="8" fillId="9" borderId="12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vertical="center"/>
    </xf>
    <xf numFmtId="1" fontId="22" fillId="0" borderId="33" xfId="0" applyNumberFormat="1" applyFont="1" applyFill="1" applyBorder="1" applyAlignment="1">
      <alignment vertical="center" wrapText="1"/>
    </xf>
    <xf numFmtId="1" fontId="22" fillId="0" borderId="33" xfId="0" applyNumberFormat="1" applyFont="1" applyBorder="1" applyAlignment="1">
      <alignment vertical="center"/>
    </xf>
    <xf numFmtId="1" fontId="22" fillId="0" borderId="33" xfId="0" applyNumberFormat="1" applyFont="1" applyBorder="1" applyAlignment="1">
      <alignment vertical="center" wrapText="1"/>
    </xf>
    <xf numFmtId="49" fontId="22" fillId="0" borderId="33" xfId="0" applyNumberFormat="1" applyFont="1" applyBorder="1" applyAlignment="1">
      <alignment vertical="center"/>
    </xf>
    <xf numFmtId="1" fontId="22" fillId="0" borderId="33" xfId="0" applyNumberFormat="1" applyFont="1" applyFill="1" applyBorder="1" applyAlignment="1">
      <alignment vertical="center"/>
    </xf>
    <xf numFmtId="49" fontId="22" fillId="0" borderId="33" xfId="0" applyNumberFormat="1" applyFont="1" applyFill="1" applyBorder="1" applyAlignment="1">
      <alignment vertical="center"/>
    </xf>
    <xf numFmtId="49" fontId="22" fillId="0" borderId="33" xfId="0" applyNumberFormat="1" applyFont="1" applyFill="1" applyBorder="1" applyAlignment="1">
      <alignment vertical="center" wrapText="1"/>
    </xf>
    <xf numFmtId="1" fontId="23" fillId="9" borderId="33" xfId="0" applyNumberFormat="1" applyFont="1" applyFill="1" applyBorder="1" applyAlignment="1">
      <alignment horizontal="left" vertical="center"/>
    </xf>
    <xf numFmtId="164" fontId="8" fillId="9" borderId="34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 vertical="top" wrapText="1"/>
    </xf>
    <xf numFmtId="0" fontId="20" fillId="6" borderId="35" xfId="24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/>
    </xf>
    <xf numFmtId="165" fontId="4" fillId="7" borderId="36" xfId="0" applyNumberFormat="1" applyFont="1" applyFill="1" applyBorder="1" applyAlignment="1">
      <alignment horizontal="center" vertical="center"/>
    </xf>
    <xf numFmtId="165" fontId="4" fillId="7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6" fillId="12" borderId="36" xfId="0" applyNumberFormat="1" applyFont="1" applyFill="1" applyBorder="1" applyAlignment="1">
      <alignment horizontal="center" vertical="center" wrapText="1"/>
    </xf>
    <xf numFmtId="0" fontId="16" fillId="12" borderId="43" xfId="0" applyNumberFormat="1" applyFont="1" applyFill="1" applyBorder="1" applyAlignment="1">
      <alignment horizontal="center" vertical="center" wrapText="1"/>
    </xf>
    <xf numFmtId="0" fontId="16" fillId="12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top" wrapText="1"/>
    </xf>
    <xf numFmtId="0" fontId="16" fillId="0" borderId="28" xfId="0" applyNumberFormat="1" applyFont="1" applyFill="1" applyBorder="1" applyAlignment="1">
      <alignment horizontal="center" vertical="top" wrapText="1"/>
    </xf>
    <xf numFmtId="0" fontId="16" fillId="0" borderId="45" xfId="0" applyNumberFormat="1" applyFont="1" applyFill="1" applyBorder="1" applyAlignment="1">
      <alignment horizontal="center" vertical="top" wrapText="1"/>
    </xf>
    <xf numFmtId="0" fontId="16" fillId="0" borderId="46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0" fontId="16" fillId="0" borderId="47" xfId="0" applyNumberFormat="1" applyFont="1" applyFill="1" applyBorder="1" applyAlignment="1">
      <alignment horizontal="center" vertical="top" wrapText="1"/>
    </xf>
    <xf numFmtId="0" fontId="16" fillId="0" borderId="48" xfId="0" applyNumberFormat="1" applyFont="1" applyFill="1" applyBorder="1" applyAlignment="1">
      <alignment horizontal="center"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16" fillId="0" borderId="49" xfId="0" applyNumberFormat="1" applyFont="1" applyFill="1" applyBorder="1" applyAlignment="1">
      <alignment horizontal="center" vertical="top" wrapText="1"/>
    </xf>
    <xf numFmtId="165" fontId="4" fillId="8" borderId="5" xfId="0" applyNumberFormat="1" applyFont="1" applyFill="1" applyBorder="1" applyAlignment="1">
      <alignment horizontal="left" vertical="center"/>
    </xf>
    <xf numFmtId="165" fontId="4" fillId="8" borderId="6" xfId="0" applyNumberFormat="1" applyFont="1" applyFill="1" applyBorder="1" applyAlignment="1">
      <alignment horizontal="left" vertical="center"/>
    </xf>
    <xf numFmtId="165" fontId="4" fillId="8" borderId="12" xfId="0" applyNumberFormat="1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65" fontId="4" fillId="4" borderId="36" xfId="0" applyNumberFormat="1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12" fillId="8" borderId="44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165" fontId="4" fillId="8" borderId="3" xfId="0" applyNumberFormat="1" applyFont="1" applyFill="1" applyBorder="1" applyAlignment="1">
      <alignment horizontal="left" vertical="center"/>
    </xf>
    <xf numFmtId="165" fontId="4" fillId="8" borderId="1" xfId="0" applyNumberFormat="1" applyFont="1" applyFill="1" applyBorder="1" applyAlignment="1">
      <alignment horizontal="left" vertical="center"/>
    </xf>
    <xf numFmtId="165" fontId="4" fillId="8" borderId="4" xfId="0" applyNumberFormat="1" applyFont="1" applyFill="1" applyBorder="1" applyAlignment="1">
      <alignment horizontal="left" vertical="center"/>
    </xf>
    <xf numFmtId="0" fontId="5" fillId="12" borderId="52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15" fillId="0" borderId="44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22" fillId="0" borderId="50" xfId="0" applyNumberFormat="1" applyFont="1" applyBorder="1" applyAlignment="1">
      <alignment horizontal="left" vertical="center" wrapText="1"/>
    </xf>
    <xf numFmtId="0" fontId="22" fillId="0" borderId="55" xfId="0" applyNumberFormat="1" applyFont="1" applyBorder="1" applyAlignment="1">
      <alignment horizontal="left"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19" xfId="0" applyNumberFormat="1" applyFont="1" applyBorder="1" applyAlignment="1">
      <alignment vertical="center" wrapText="1"/>
    </xf>
    <xf numFmtId="0" fontId="22" fillId="0" borderId="50" xfId="0" applyFont="1" applyFill="1" applyBorder="1" applyAlignment="1">
      <alignment horizontal="left" vertical="center" wrapText="1"/>
    </xf>
    <xf numFmtId="1" fontId="22" fillId="0" borderId="59" xfId="0" applyNumberFormat="1" applyFont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Hypertextový odkaz" xfId="24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kr-stredocesky.cz/vz0001496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07D47-A994-4058-9D21-F8D3C04E41A4}">
  <sheetPr>
    <tabColor rgb="FFFF0000"/>
    <pageSetUpPr fitToPage="1"/>
  </sheetPr>
  <dimension ref="A1:BH77"/>
  <sheetViews>
    <sheetView tabSelected="1" zoomScale="115" zoomScaleNormal="115" workbookViewId="0" topLeftCell="A1">
      <selection activeCell="I18" sqref="I18"/>
    </sheetView>
  </sheetViews>
  <sheetFormatPr defaultColWidth="9.140625" defaultRowHeight="15"/>
  <cols>
    <col min="1" max="1" width="3.7109375" style="0" customWidth="1"/>
    <col min="2" max="2" width="50.28125" style="0" customWidth="1"/>
    <col min="3" max="4" width="25.7109375" style="0" customWidth="1"/>
    <col min="7" max="7" width="16.00390625" style="0" customWidth="1"/>
    <col min="8" max="8" width="17.7109375" style="0" customWidth="1"/>
    <col min="9" max="11" width="25.7109375" style="0" customWidth="1"/>
    <col min="12" max="12" width="3.7109375" style="0" customWidth="1"/>
  </cols>
  <sheetData>
    <row r="1" spans="1:60" s="20" customFormat="1" ht="30" customHeight="1" thickBot="1">
      <c r="A1" s="48"/>
      <c r="B1" s="189" t="s">
        <v>12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</row>
    <row r="2" spans="1:60" ht="19.9" customHeight="1" thickBot="1">
      <c r="A2" s="45"/>
      <c r="B2" s="49" t="s">
        <v>8</v>
      </c>
      <c r="C2" s="158" t="s">
        <v>145</v>
      </c>
      <c r="D2" s="159"/>
      <c r="E2" s="159"/>
      <c r="F2" s="159"/>
      <c r="G2" s="159"/>
      <c r="H2" s="159"/>
      <c r="I2" s="159"/>
      <c r="J2" s="159"/>
      <c r="K2" s="159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</row>
    <row r="3" spans="1:60" ht="18.75" thickBot="1">
      <c r="A3" s="45"/>
      <c r="B3" s="208" t="s">
        <v>36</v>
      </c>
      <c r="C3" s="209"/>
      <c r="D3" s="209"/>
      <c r="E3" s="209"/>
      <c r="F3" s="209"/>
      <c r="G3" s="209"/>
      <c r="H3" s="209"/>
      <c r="I3" s="209"/>
      <c r="J3" s="209"/>
      <c r="K3" s="210"/>
      <c r="L3" s="45"/>
      <c r="M3" s="192"/>
      <c r="N3" s="193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</row>
    <row r="4" spans="1:60" ht="15">
      <c r="A4" s="45"/>
      <c r="B4" s="211" t="s">
        <v>24</v>
      </c>
      <c r="C4" s="212"/>
      <c r="D4" s="212"/>
      <c r="E4" s="212"/>
      <c r="F4" s="212"/>
      <c r="G4" s="212"/>
      <c r="H4" s="213"/>
      <c r="I4" s="196" t="s">
        <v>23</v>
      </c>
      <c r="J4" s="197"/>
      <c r="K4" s="198"/>
      <c r="L4" s="45"/>
      <c r="M4" s="202" t="s">
        <v>15</v>
      </c>
      <c r="N4" s="203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</row>
    <row r="5" spans="1:60" ht="15.75" thickBot="1">
      <c r="A5" s="45"/>
      <c r="B5" s="214"/>
      <c r="C5" s="215"/>
      <c r="D5" s="215"/>
      <c r="E5" s="215"/>
      <c r="F5" s="215"/>
      <c r="G5" s="215"/>
      <c r="H5" s="216"/>
      <c r="I5" s="199"/>
      <c r="J5" s="200"/>
      <c r="K5" s="201"/>
      <c r="L5" s="45"/>
      <c r="M5" s="204"/>
      <c r="N5" s="20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0" ht="45.75" thickBot="1">
      <c r="A6" s="45"/>
      <c r="B6" s="121" t="s">
        <v>0</v>
      </c>
      <c r="C6" s="57" t="s">
        <v>9</v>
      </c>
      <c r="D6" s="58" t="s">
        <v>7</v>
      </c>
      <c r="E6" s="59" t="s">
        <v>1</v>
      </c>
      <c r="F6" s="60" t="s">
        <v>2</v>
      </c>
      <c r="G6" s="125" t="s">
        <v>20</v>
      </c>
      <c r="H6" s="61" t="s">
        <v>20</v>
      </c>
      <c r="I6" s="105" t="s">
        <v>10</v>
      </c>
      <c r="J6" s="40" t="s">
        <v>3</v>
      </c>
      <c r="K6" s="41" t="s">
        <v>4</v>
      </c>
      <c r="L6" s="45"/>
      <c r="M6" s="170" t="s">
        <v>16</v>
      </c>
      <c r="N6" s="171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 ht="30" customHeight="1">
      <c r="A7" s="111"/>
      <c r="B7" s="122" t="str">
        <f>'DOTYKOVÝ LCD PANEL'!B6</f>
        <v>INTERAKTIVNÍ DISPLEJ</v>
      </c>
      <c r="C7" s="129">
        <f>'DOTYKOVÝ LCD PANEL'!C6</f>
        <v>70000</v>
      </c>
      <c r="D7" s="91">
        <f>'DOTYKOVÝ LCD PANEL'!D6</f>
        <v>84700</v>
      </c>
      <c r="E7" s="92">
        <f>'DOTYKOVÝ LCD PANEL'!E6</f>
        <v>4</v>
      </c>
      <c r="F7" s="130" t="s">
        <v>6</v>
      </c>
      <c r="G7" s="126">
        <f>C7*E7</f>
        <v>280000</v>
      </c>
      <c r="H7" s="93">
        <f>D7*E7</f>
        <v>338800</v>
      </c>
      <c r="I7" s="106">
        <f>'DOTYKOVÝ LCD PANEL'!G6:G6</f>
        <v>0</v>
      </c>
      <c r="J7" s="37">
        <f>'DOTYKOVÝ LCD PANEL'!H6</f>
        <v>0</v>
      </c>
      <c r="K7" s="38">
        <f>'DOTYKOVÝ LCD PANEL'!I6:I6</f>
        <v>0</v>
      </c>
      <c r="L7" s="45"/>
      <c r="M7" s="206" t="str">
        <f>IF(J7&lt;=D7,"V pořádku","Přes limit")</f>
        <v>V pořádku</v>
      </c>
      <c r="N7" s="207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60" ht="30" customHeight="1">
      <c r="A8" s="119"/>
      <c r="B8" s="123" t="str">
        <f>'KOMPAKTNÍ PC'!B6</f>
        <v>KOMPAKTNÍ PC</v>
      </c>
      <c r="C8" s="131">
        <f>'KOMPAKTNÍ PC'!C6</f>
        <v>14100</v>
      </c>
      <c r="D8" s="56">
        <f>'KOMPAKTNÍ PC'!D6</f>
        <v>17061</v>
      </c>
      <c r="E8" s="62">
        <f>'KOMPAKTNÍ PC'!E6</f>
        <v>6</v>
      </c>
      <c r="F8" s="132" t="s">
        <v>6</v>
      </c>
      <c r="G8" s="127">
        <f>C8*E8</f>
        <v>84600</v>
      </c>
      <c r="H8" s="94">
        <f>D8*E8</f>
        <v>102366</v>
      </c>
      <c r="I8" s="107">
        <f>'KOMPAKTNÍ PC'!G6</f>
        <v>0</v>
      </c>
      <c r="J8" s="80">
        <f>'KOMPAKTNÍ PC'!H6</f>
        <v>0</v>
      </c>
      <c r="K8" s="81">
        <f>'KOMPAKTNÍ PC'!I6</f>
        <v>0</v>
      </c>
      <c r="L8" s="45"/>
      <c r="M8" s="162" t="str">
        <f>IF(J8&lt;=D8,"V pořádku","Přes limit")</f>
        <v>V pořádku</v>
      </c>
      <c r="N8" s="163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 ht="30" customHeight="1" thickBot="1">
      <c r="A9" s="120"/>
      <c r="B9" s="124" t="str">
        <f>'NOTEBOOK - KANCELÁŘSKÝ'!B6</f>
        <v>NOTEBOOK KANCELÁŘSKÝ</v>
      </c>
      <c r="C9" s="133">
        <f>'NOTEBOOK - KANCELÁŘSKÝ'!C6</f>
        <v>16000</v>
      </c>
      <c r="D9" s="95">
        <f>'NOTEBOOK - KANCELÁŘSKÝ'!D6</f>
        <v>19360</v>
      </c>
      <c r="E9" s="96">
        <f>'NOTEBOOK - KANCELÁŘSKÝ'!E6</f>
        <v>53</v>
      </c>
      <c r="F9" s="134" t="s">
        <v>6</v>
      </c>
      <c r="G9" s="128">
        <f aca="true" t="shared" si="0" ref="G9">C9*E9</f>
        <v>848000</v>
      </c>
      <c r="H9" s="97">
        <f aca="true" t="shared" si="1" ref="H9">D9*E9</f>
        <v>1026080</v>
      </c>
      <c r="I9" s="108">
        <f>'NOTEBOOK - KANCELÁŘSKÝ'!G6</f>
        <v>0</v>
      </c>
      <c r="J9" s="109">
        <f>'NOTEBOOK - KANCELÁŘSKÝ'!H6</f>
        <v>0</v>
      </c>
      <c r="K9" s="110">
        <f>'NOTEBOOK - KANCELÁŘSKÝ'!I6</f>
        <v>0</v>
      </c>
      <c r="L9" s="45"/>
      <c r="M9" s="175" t="str">
        <f aca="true" t="shared" si="2" ref="M9">IF(J9&lt;=D9,"V pořádku","Přes limit")</f>
        <v>V pořádku</v>
      </c>
      <c r="N9" s="176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 s="19" customFormat="1" ht="10.15" customHeight="1" thickBot="1">
      <c r="A10" s="46"/>
      <c r="B10" s="51"/>
      <c r="C10" s="52"/>
      <c r="D10" s="53"/>
      <c r="E10" s="54"/>
      <c r="F10" s="44"/>
      <c r="G10" s="44"/>
      <c r="H10" s="44"/>
      <c r="I10" s="55"/>
      <c r="J10" s="43"/>
      <c r="K10" s="43"/>
      <c r="L10" s="46"/>
      <c r="M10" s="47"/>
      <c r="N10" s="47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</row>
    <row r="11" spans="1:60" s="19" customFormat="1" ht="19.9" customHeight="1" thickBot="1">
      <c r="A11" s="46"/>
      <c r="B11" s="36"/>
      <c r="C11" s="217" t="s">
        <v>22</v>
      </c>
      <c r="D11" s="218"/>
      <c r="E11" s="218"/>
      <c r="F11" s="219"/>
      <c r="G11" s="160">
        <f>SUM(G7:G9)</f>
        <v>1212600</v>
      </c>
      <c r="H11" s="161"/>
      <c r="I11" s="194" t="s">
        <v>17</v>
      </c>
      <c r="J11" s="195"/>
      <c r="K11" s="39">
        <f>SUM(K7:K9)/1.21</f>
        <v>0</v>
      </c>
      <c r="L11" s="46"/>
      <c r="M11" s="206" t="str">
        <f>IF(K11&lt;=G11,"V pořádku","Přes limit")</f>
        <v>V pořádku</v>
      </c>
      <c r="N11" s="20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</row>
    <row r="12" spans="1:60" s="19" customFormat="1" ht="19.9" customHeight="1" thickBot="1">
      <c r="A12" s="46"/>
      <c r="B12" s="36"/>
      <c r="C12" s="186" t="s">
        <v>21</v>
      </c>
      <c r="D12" s="187"/>
      <c r="E12" s="187"/>
      <c r="F12" s="188"/>
      <c r="G12" s="160">
        <f>SUM(H7:H9)</f>
        <v>1467246</v>
      </c>
      <c r="H12" s="161"/>
      <c r="I12" s="194" t="s">
        <v>18</v>
      </c>
      <c r="J12" s="195"/>
      <c r="K12" s="39">
        <f>SUM(K7:K9)</f>
        <v>0</v>
      </c>
      <c r="L12" s="46"/>
      <c r="M12" s="175" t="str">
        <f>IF(K12&lt;=G12,"V pořádku","Přes limit")</f>
        <v>V pořádku</v>
      </c>
      <c r="N12" s="17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</row>
    <row r="13" spans="1:60" s="35" customFormat="1" ht="19.9" customHeight="1" thickBot="1">
      <c r="A13" s="46"/>
      <c r="B13" s="50"/>
      <c r="C13" s="50"/>
      <c r="D13" s="50"/>
      <c r="E13" s="50"/>
      <c r="F13" s="44"/>
      <c r="G13" s="44"/>
      <c r="H13" s="44"/>
      <c r="I13" s="42"/>
      <c r="J13" s="42"/>
      <c r="K13" s="43"/>
      <c r="L13" s="46"/>
      <c r="M13" s="47"/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</row>
    <row r="14" spans="1:60" s="35" customFormat="1" ht="19.9" customHeight="1" thickBot="1" thickTop="1">
      <c r="A14" s="46"/>
      <c r="B14" s="172" t="s">
        <v>19</v>
      </c>
      <c r="C14" s="173"/>
      <c r="D14" s="173"/>
      <c r="E14" s="174"/>
      <c r="F14" s="44"/>
      <c r="G14" s="44"/>
      <c r="H14" s="44"/>
      <c r="I14" s="164" t="s">
        <v>13</v>
      </c>
      <c r="J14" s="165"/>
      <c r="K14" s="166"/>
      <c r="L14" s="46"/>
      <c r="M14" s="47"/>
      <c r="N14" s="4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</row>
    <row r="15" spans="1:60" s="2" customFormat="1" ht="30" customHeight="1" thickBot="1">
      <c r="A15" s="45"/>
      <c r="B15" s="177"/>
      <c r="C15" s="178"/>
      <c r="D15" s="178"/>
      <c r="E15" s="179"/>
      <c r="F15" s="45"/>
      <c r="G15" s="45"/>
      <c r="H15" s="45"/>
      <c r="I15" s="167"/>
      <c r="J15" s="168"/>
      <c r="K15" s="169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 ht="30" customHeight="1" thickTop="1">
      <c r="A16" s="45"/>
      <c r="B16" s="180"/>
      <c r="C16" s="181"/>
      <c r="D16" s="181"/>
      <c r="E16" s="182"/>
      <c r="F16" s="45"/>
      <c r="G16" s="45"/>
      <c r="H16" s="45"/>
      <c r="I16" s="118"/>
      <c r="J16" s="118"/>
      <c r="K16" s="118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 ht="19.9" customHeight="1">
      <c r="A17" s="45"/>
      <c r="B17" s="180"/>
      <c r="C17" s="181"/>
      <c r="D17" s="181"/>
      <c r="E17" s="182"/>
      <c r="F17" s="45"/>
      <c r="G17" s="45"/>
      <c r="H17" s="45"/>
      <c r="I17" s="112" t="s">
        <v>141</v>
      </c>
      <c r="J17" s="112" t="s">
        <v>142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1:60" ht="30" customHeight="1">
      <c r="A18" s="45"/>
      <c r="B18" s="180"/>
      <c r="C18" s="181"/>
      <c r="D18" s="181"/>
      <c r="E18" s="182"/>
      <c r="F18" s="45"/>
      <c r="G18" s="45"/>
      <c r="H18" s="45"/>
      <c r="I18" s="116"/>
      <c r="J18" s="116"/>
      <c r="K18" s="113"/>
      <c r="L18" s="114"/>
      <c r="M18" s="114"/>
      <c r="N18" s="11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1:60" ht="19.9" customHeight="1">
      <c r="A19" s="45"/>
      <c r="B19" s="180"/>
      <c r="C19" s="181"/>
      <c r="D19" s="181"/>
      <c r="E19" s="182"/>
      <c r="F19" s="45"/>
      <c r="G19" s="45"/>
      <c r="H19" s="45"/>
      <c r="I19" s="114"/>
      <c r="J19" s="114"/>
      <c r="K19" s="114"/>
      <c r="L19" s="114"/>
      <c r="M19" s="114"/>
      <c r="N19" s="11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19.9" customHeight="1" thickBot="1">
      <c r="A20" s="45"/>
      <c r="B20" s="183"/>
      <c r="C20" s="184"/>
      <c r="D20" s="184"/>
      <c r="E20" s="185"/>
      <c r="F20" s="45"/>
      <c r="G20" s="45"/>
      <c r="H20" s="45"/>
      <c r="I20" s="115" t="s">
        <v>140</v>
      </c>
      <c r="J20" s="115"/>
      <c r="K20" s="116" t="s">
        <v>139</v>
      </c>
      <c r="L20" s="114"/>
      <c r="M20" s="114"/>
      <c r="N20" s="11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ht="15">
      <c r="A21" s="45"/>
      <c r="B21" s="157"/>
      <c r="C21" s="157"/>
      <c r="D21" s="157"/>
      <c r="E21" s="157"/>
      <c r="F21" s="45"/>
      <c r="G21" s="45"/>
      <c r="H21" s="45"/>
      <c r="I21" s="117"/>
      <c r="J21" s="117"/>
      <c r="K21" s="117"/>
      <c r="L21" s="117"/>
      <c r="M21" s="117"/>
      <c r="N21" s="117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ht="15">
      <c r="A22" s="45"/>
      <c r="B22" s="157"/>
      <c r="C22" s="157"/>
      <c r="D22" s="157"/>
      <c r="E22" s="15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 ht="15">
      <c r="A23" s="45"/>
      <c r="B23" s="157"/>
      <c r="C23" s="157"/>
      <c r="D23" s="157"/>
      <c r="E23" s="15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1:60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</row>
    <row r="31" spans="1:60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</row>
    <row r="32" spans="1:60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</row>
    <row r="33" spans="1:60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1:60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</row>
    <row r="39" spans="1:60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</row>
    <row r="40" spans="1:60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</row>
    <row r="41" spans="1:60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60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60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</row>
    <row r="45" spans="1:60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</row>
    <row r="46" spans="1:60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</row>
    <row r="47" spans="1:60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</row>
    <row r="49" spans="1:60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1:60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</row>
    <row r="51" spans="1:60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</row>
    <row r="52" spans="1:60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</row>
    <row r="53" spans="1:60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4" spans="1:60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1:60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1:60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</row>
    <row r="58" spans="1:60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1:60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1:60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1:60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1:60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1:60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1:60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1:60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1:60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1:60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1:60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1:60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60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6:60" ht="1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6:60" ht="1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</sheetData>
  <mergeCells count="25">
    <mergeCell ref="B1:N1"/>
    <mergeCell ref="M3:N3"/>
    <mergeCell ref="I11:J11"/>
    <mergeCell ref="I12:J12"/>
    <mergeCell ref="I4:K5"/>
    <mergeCell ref="M4:N5"/>
    <mergeCell ref="M7:N7"/>
    <mergeCell ref="B3:K3"/>
    <mergeCell ref="M11:N11"/>
    <mergeCell ref="M12:N12"/>
    <mergeCell ref="B4:H5"/>
    <mergeCell ref="C11:F11"/>
    <mergeCell ref="B23:E23"/>
    <mergeCell ref="C2:K2"/>
    <mergeCell ref="G11:H11"/>
    <mergeCell ref="G12:H12"/>
    <mergeCell ref="M8:N8"/>
    <mergeCell ref="I14:K15"/>
    <mergeCell ref="M6:N6"/>
    <mergeCell ref="B21:E21"/>
    <mergeCell ref="B22:E22"/>
    <mergeCell ref="B14:E14"/>
    <mergeCell ref="M9:N9"/>
    <mergeCell ref="B15:E20"/>
    <mergeCell ref="C12:F12"/>
  </mergeCells>
  <conditionalFormatting sqref="M13:N14 M11:M12 M7:N10">
    <cfRule type="containsText" priority="1" dxfId="1" operator="containsText" text="Přes limit">
      <formula>NOT(ISERROR(SEARCH("Přes limit",M7)))</formula>
    </cfRule>
    <cfRule type="containsText" priority="2" dxfId="0" operator="containsText" text="V pořádku">
      <formula>NOT(ISERROR(SEARCH("V pořádku",M7)))</formula>
    </cfRule>
  </conditionalFormatting>
  <hyperlinks>
    <hyperlink ref="C2" r:id="rId1" display="https://zakazky.kr-stredocesky.cz/vz00014964"/>
  </hyperlinks>
  <printOptions/>
  <pageMargins left="0.7" right="0.7" top="0.787401575" bottom="0.787401575" header="0.3" footer="0.3"/>
  <pageSetup fitToHeight="1" fitToWidth="1" horizontalDpi="300" verticalDpi="300" orientation="landscape" paperSize="9" scale="4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N65"/>
  <sheetViews>
    <sheetView zoomScale="85" zoomScaleNormal="85" workbookViewId="0" topLeftCell="A13">
      <selection activeCell="H40" sqref="H40"/>
    </sheetView>
  </sheetViews>
  <sheetFormatPr defaultColWidth="9.140625" defaultRowHeight="15"/>
  <cols>
    <col min="1" max="1" width="5.7109375" style="0" customWidth="1"/>
    <col min="2" max="2" width="70.7109375" style="16" customWidth="1"/>
    <col min="3" max="3" width="70.7109375" style="0" customWidth="1"/>
    <col min="4" max="4" width="20.7109375" style="0" customWidth="1"/>
    <col min="7" max="7" width="16.7109375" style="0" customWidth="1"/>
    <col min="8" max="8" width="15.140625" style="0" customWidth="1"/>
    <col min="9" max="9" width="19.7109375" style="0" customWidth="1"/>
    <col min="14" max="14" width="15.140625" style="0" bestFit="1" customWidth="1"/>
  </cols>
  <sheetData>
    <row r="1" ht="15.75" thickBot="1">
      <c r="B1" s="16" t="s">
        <v>8</v>
      </c>
    </row>
    <row r="2" spans="2:9" ht="18.75" thickBot="1">
      <c r="B2" s="220" t="str">
        <f>REKAPITULACE!B3</f>
        <v>NÁKUP ICT TECHNIKY</v>
      </c>
      <c r="C2" s="221"/>
      <c r="D2" s="221"/>
      <c r="E2" s="221"/>
      <c r="F2" s="221"/>
      <c r="G2" s="221"/>
      <c r="H2" s="221"/>
      <c r="I2" s="222"/>
    </row>
    <row r="3" spans="5:6" ht="15.75" thickBot="1">
      <c r="E3" s="2"/>
      <c r="F3" s="2"/>
    </row>
    <row r="4" spans="4:9" ht="15.75" thickBot="1">
      <c r="D4" s="4"/>
      <c r="E4" s="3"/>
      <c r="F4" s="3"/>
      <c r="G4" s="223" t="s">
        <v>5</v>
      </c>
      <c r="H4" s="224"/>
      <c r="I4" s="225"/>
    </row>
    <row r="5" spans="2:14" ht="45.75" thickBot="1">
      <c r="B5" s="17" t="s">
        <v>0</v>
      </c>
      <c r="C5" s="12" t="s">
        <v>9</v>
      </c>
      <c r="D5" s="7" t="s">
        <v>7</v>
      </c>
      <c r="E5" s="8" t="s">
        <v>1</v>
      </c>
      <c r="F5" s="13" t="s">
        <v>2</v>
      </c>
      <c r="G5" s="14" t="s">
        <v>10</v>
      </c>
      <c r="H5" s="9" t="s">
        <v>3</v>
      </c>
      <c r="I5" s="10" t="s">
        <v>4</v>
      </c>
      <c r="N5" s="15"/>
    </row>
    <row r="6" spans="2:14" ht="30" customHeight="1" thickBot="1">
      <c r="B6" s="30" t="s">
        <v>99</v>
      </c>
      <c r="C6" s="33">
        <v>70000</v>
      </c>
      <c r="D6" s="98">
        <f>C6*1.21</f>
        <v>84700</v>
      </c>
      <c r="E6" s="34">
        <v>4</v>
      </c>
      <c r="F6" s="66" t="s">
        <v>6</v>
      </c>
      <c r="G6" s="67">
        <v>0</v>
      </c>
      <c r="H6" s="31">
        <f>G6*1.21</f>
        <v>0</v>
      </c>
      <c r="I6" s="32">
        <f>H6*E6</f>
        <v>0</v>
      </c>
      <c r="N6" s="15"/>
    </row>
    <row r="7" spans="2:9" s="2" customFormat="1" ht="19.9" customHeight="1" thickBot="1">
      <c r="B7" s="24"/>
      <c r="C7" s="21"/>
      <c r="D7" s="22"/>
      <c r="E7" s="23"/>
      <c r="F7" s="23"/>
      <c r="G7" s="25"/>
      <c r="H7" s="26"/>
      <c r="I7" s="26"/>
    </row>
    <row r="8" spans="2:9" s="2" customFormat="1" ht="19.9" customHeight="1" thickBot="1">
      <c r="B8" s="63" t="s">
        <v>28</v>
      </c>
      <c r="C8" s="64" t="s">
        <v>27</v>
      </c>
      <c r="D8" s="65" t="s">
        <v>14</v>
      </c>
      <c r="E8" s="27"/>
      <c r="F8" s="27"/>
      <c r="G8" s="11"/>
      <c r="H8" s="1"/>
      <c r="I8" s="1"/>
    </row>
    <row r="9" spans="2:9" ht="19.9" customHeight="1">
      <c r="B9" s="87" t="s">
        <v>54</v>
      </c>
      <c r="C9" s="88" t="s">
        <v>99</v>
      </c>
      <c r="D9" s="89"/>
      <c r="E9" s="28"/>
      <c r="F9" s="29"/>
      <c r="G9" s="3"/>
      <c r="H9" s="3"/>
      <c r="I9" s="6"/>
    </row>
    <row r="10" spans="2:9" ht="19.9" customHeight="1">
      <c r="B10" s="85" t="s">
        <v>26</v>
      </c>
      <c r="C10" s="76" t="s">
        <v>29</v>
      </c>
      <c r="D10" s="69"/>
      <c r="E10" s="28"/>
      <c r="F10" s="29"/>
      <c r="G10" s="4"/>
      <c r="H10" s="5"/>
      <c r="I10" s="6"/>
    </row>
    <row r="11" spans="2:6" ht="19.9" customHeight="1">
      <c r="B11" s="75" t="s">
        <v>37</v>
      </c>
      <c r="C11" s="78" t="s">
        <v>135</v>
      </c>
      <c r="D11" s="73"/>
      <c r="E11" s="28"/>
      <c r="F11" s="29"/>
    </row>
    <row r="12" spans="2:6" ht="19.9" customHeight="1">
      <c r="B12" s="72" t="s">
        <v>38</v>
      </c>
      <c r="C12" s="78" t="s">
        <v>100</v>
      </c>
      <c r="D12" s="73"/>
      <c r="E12" s="28"/>
      <c r="F12" s="29"/>
    </row>
    <row r="13" spans="2:6" ht="19.9" customHeight="1">
      <c r="B13" s="72" t="s">
        <v>42</v>
      </c>
      <c r="C13" s="78" t="s">
        <v>43</v>
      </c>
      <c r="D13" s="73"/>
      <c r="E13" s="28"/>
      <c r="F13" s="29"/>
    </row>
    <row r="14" spans="2:6" ht="19.9" customHeight="1">
      <c r="B14" s="72" t="s">
        <v>101</v>
      </c>
      <c r="C14" s="78" t="s">
        <v>44</v>
      </c>
      <c r="D14" s="73"/>
      <c r="E14" s="28"/>
      <c r="F14" s="29"/>
    </row>
    <row r="15" spans="2:6" ht="19.9" customHeight="1">
      <c r="B15" s="72" t="s">
        <v>45</v>
      </c>
      <c r="C15" s="78" t="s">
        <v>102</v>
      </c>
      <c r="D15" s="73"/>
      <c r="E15" s="28"/>
      <c r="F15" s="29"/>
    </row>
    <row r="16" spans="2:6" ht="19.9" customHeight="1">
      <c r="B16" s="72" t="s">
        <v>103</v>
      </c>
      <c r="C16" s="78" t="s">
        <v>104</v>
      </c>
      <c r="D16" s="73"/>
      <c r="E16" s="28"/>
      <c r="F16" s="29"/>
    </row>
    <row r="17" spans="2:6" ht="19.9" customHeight="1">
      <c r="B17" s="72" t="s">
        <v>105</v>
      </c>
      <c r="C17" s="78" t="s">
        <v>156</v>
      </c>
      <c r="D17" s="73"/>
      <c r="E17" s="28"/>
      <c r="F17" s="29"/>
    </row>
    <row r="18" spans="2:6" ht="19.9" customHeight="1">
      <c r="B18" s="72" t="s">
        <v>106</v>
      </c>
      <c r="C18" s="78" t="s">
        <v>107</v>
      </c>
      <c r="D18" s="73"/>
      <c r="E18" s="28"/>
      <c r="F18" s="29"/>
    </row>
    <row r="19" spans="2:6" ht="19.9" customHeight="1">
      <c r="B19" s="75" t="s">
        <v>108</v>
      </c>
      <c r="C19" s="78" t="s">
        <v>109</v>
      </c>
      <c r="D19" s="73"/>
      <c r="E19" s="28"/>
      <c r="F19" s="29"/>
    </row>
    <row r="20" spans="2:6" ht="19.9" customHeight="1">
      <c r="B20" s="75" t="s">
        <v>46</v>
      </c>
      <c r="C20" s="78" t="s">
        <v>96</v>
      </c>
      <c r="D20" s="73"/>
      <c r="E20" s="28"/>
      <c r="F20" s="29"/>
    </row>
    <row r="21" spans="2:6" ht="19.9" customHeight="1">
      <c r="B21" s="75" t="s">
        <v>110</v>
      </c>
      <c r="C21" s="78" t="s">
        <v>131</v>
      </c>
      <c r="D21" s="73"/>
      <c r="E21" s="28"/>
      <c r="F21" s="29"/>
    </row>
    <row r="22" spans="2:6" ht="19.9" customHeight="1">
      <c r="B22" s="75" t="s">
        <v>52</v>
      </c>
      <c r="C22" s="78" t="s">
        <v>111</v>
      </c>
      <c r="D22" s="73"/>
      <c r="E22" s="28"/>
      <c r="F22" s="29"/>
    </row>
    <row r="23" spans="2:6" ht="19.9" customHeight="1">
      <c r="B23" s="75" t="s">
        <v>48</v>
      </c>
      <c r="C23" s="78" t="s">
        <v>112</v>
      </c>
      <c r="D23" s="73"/>
      <c r="E23" s="28"/>
      <c r="F23" s="29"/>
    </row>
    <row r="24" spans="2:6" ht="45" customHeight="1">
      <c r="B24" s="75" t="s">
        <v>95</v>
      </c>
      <c r="C24" s="79" t="s">
        <v>166</v>
      </c>
      <c r="D24" s="73"/>
      <c r="E24" s="28"/>
      <c r="F24" s="29"/>
    </row>
    <row r="25" spans="2:6" ht="19.9" customHeight="1">
      <c r="B25" s="75" t="s">
        <v>113</v>
      </c>
      <c r="C25" s="78" t="s">
        <v>155</v>
      </c>
      <c r="D25" s="73"/>
      <c r="E25" s="28"/>
      <c r="F25" s="29"/>
    </row>
    <row r="26" spans="2:6" ht="30" customHeight="1">
      <c r="B26" s="75" t="s">
        <v>62</v>
      </c>
      <c r="C26" s="79" t="s">
        <v>158</v>
      </c>
      <c r="D26" s="73"/>
      <c r="E26" s="28"/>
      <c r="F26" s="29"/>
    </row>
    <row r="27" spans="2:6" ht="19.9" customHeight="1">
      <c r="B27" s="75" t="s">
        <v>114</v>
      </c>
      <c r="C27" s="78" t="s">
        <v>115</v>
      </c>
      <c r="D27" s="73"/>
      <c r="E27" s="28"/>
      <c r="F27" s="29"/>
    </row>
    <row r="28" spans="2:6" s="2" customFormat="1" ht="19.9" customHeight="1">
      <c r="B28" s="72" t="s">
        <v>116</v>
      </c>
      <c r="C28" s="77" t="s">
        <v>117</v>
      </c>
      <c r="D28" s="71"/>
      <c r="E28" s="28"/>
      <c r="F28" s="29"/>
    </row>
    <row r="29" spans="2:6" s="2" customFormat="1" ht="19.9" customHeight="1">
      <c r="B29" s="72" t="s">
        <v>118</v>
      </c>
      <c r="C29" s="77" t="s">
        <v>119</v>
      </c>
      <c r="D29" s="71"/>
      <c r="E29" s="28"/>
      <c r="F29" s="29"/>
    </row>
    <row r="30" spans="2:6" ht="19.9" customHeight="1">
      <c r="B30" s="75" t="s">
        <v>50</v>
      </c>
      <c r="C30" s="78" t="s">
        <v>133</v>
      </c>
      <c r="D30" s="73"/>
      <c r="E30" s="28"/>
      <c r="F30" s="29"/>
    </row>
    <row r="31" spans="2:6" ht="19.9" customHeight="1">
      <c r="B31" s="75" t="s">
        <v>51</v>
      </c>
      <c r="C31" s="78" t="s">
        <v>120</v>
      </c>
      <c r="D31" s="73"/>
      <c r="E31" s="28"/>
      <c r="F31" s="29"/>
    </row>
    <row r="32" spans="2:6" ht="19.9" customHeight="1">
      <c r="B32" s="75" t="s">
        <v>121</v>
      </c>
      <c r="C32" s="78" t="s">
        <v>30</v>
      </c>
      <c r="D32" s="73"/>
      <c r="E32" s="28"/>
      <c r="F32" s="29"/>
    </row>
    <row r="33" spans="2:6" ht="19.9" customHeight="1">
      <c r="B33" s="75" t="s">
        <v>157</v>
      </c>
      <c r="C33" s="78" t="s">
        <v>30</v>
      </c>
      <c r="D33" s="73"/>
      <c r="E33" s="28"/>
      <c r="F33" s="29"/>
    </row>
    <row r="34" spans="2:6" ht="19.9" customHeight="1">
      <c r="B34" s="75" t="s">
        <v>159</v>
      </c>
      <c r="C34" s="78" t="s">
        <v>30</v>
      </c>
      <c r="D34" s="73"/>
      <c r="E34" s="28"/>
      <c r="F34" s="29"/>
    </row>
    <row r="35" spans="2:6" ht="19.9" customHeight="1">
      <c r="B35" s="75"/>
      <c r="C35" s="78"/>
      <c r="D35" s="73"/>
      <c r="E35" s="28"/>
      <c r="F35" s="29"/>
    </row>
    <row r="36" spans="2:6" ht="19.9" customHeight="1">
      <c r="B36" s="100" t="s">
        <v>93</v>
      </c>
      <c r="C36" s="103" t="s">
        <v>27</v>
      </c>
      <c r="D36" s="102" t="s">
        <v>14</v>
      </c>
      <c r="E36" s="28"/>
      <c r="F36" s="29"/>
    </row>
    <row r="37" spans="2:6" ht="19.9" customHeight="1">
      <c r="B37" s="90" t="s">
        <v>97</v>
      </c>
      <c r="C37" s="78"/>
      <c r="D37" s="73" t="s">
        <v>160</v>
      </c>
      <c r="E37" s="28"/>
      <c r="F37" s="29"/>
    </row>
    <row r="38" spans="2:6" ht="19.9" customHeight="1">
      <c r="B38" s="90" t="s">
        <v>122</v>
      </c>
      <c r="C38" s="78"/>
      <c r="D38" s="73" t="s">
        <v>160</v>
      </c>
      <c r="E38" s="28"/>
      <c r="F38" s="29"/>
    </row>
    <row r="39" spans="2:6" ht="19.9" customHeight="1">
      <c r="B39" s="90" t="s">
        <v>125</v>
      </c>
      <c r="C39" s="78"/>
      <c r="D39" s="73" t="s">
        <v>160</v>
      </c>
      <c r="E39" s="28"/>
      <c r="F39" s="29"/>
    </row>
    <row r="40" spans="2:6" ht="19.9" customHeight="1">
      <c r="B40" s="90" t="s">
        <v>123</v>
      </c>
      <c r="C40" s="78"/>
      <c r="D40" s="73" t="s">
        <v>161</v>
      </c>
      <c r="E40" s="28"/>
      <c r="F40" s="29"/>
    </row>
    <row r="41" spans="2:6" ht="19.9" customHeight="1">
      <c r="B41" s="90" t="s">
        <v>124</v>
      </c>
      <c r="C41" s="78"/>
      <c r="D41" s="73" t="s">
        <v>161</v>
      </c>
      <c r="E41" s="28"/>
      <c r="F41" s="29"/>
    </row>
    <row r="42" spans="2:6" ht="19.9" customHeight="1">
      <c r="B42" s="90" t="s">
        <v>126</v>
      </c>
      <c r="C42" s="78" t="s">
        <v>162</v>
      </c>
      <c r="D42" s="73" t="s">
        <v>160</v>
      </c>
      <c r="E42" s="28"/>
      <c r="F42" s="29"/>
    </row>
    <row r="43" spans="2:6" ht="19.9" customHeight="1">
      <c r="B43" s="235" t="s">
        <v>163</v>
      </c>
      <c r="C43" s="78" t="s">
        <v>129</v>
      </c>
      <c r="D43" s="237" t="s">
        <v>160</v>
      </c>
      <c r="E43" s="28"/>
      <c r="F43" s="29"/>
    </row>
    <row r="44" spans="2:6" ht="19.9" customHeight="1">
      <c r="B44" s="236"/>
      <c r="C44" s="78" t="s">
        <v>128</v>
      </c>
      <c r="D44" s="238"/>
      <c r="E44" s="28"/>
      <c r="F44" s="29"/>
    </row>
    <row r="45" spans="2:6" ht="30" customHeight="1">
      <c r="B45" s="83" t="s">
        <v>132</v>
      </c>
      <c r="C45" s="79" t="s">
        <v>181</v>
      </c>
      <c r="D45" s="73" t="s">
        <v>164</v>
      </c>
      <c r="E45" s="28"/>
      <c r="F45" s="29"/>
    </row>
    <row r="46" spans="2:6" ht="19.9" customHeight="1">
      <c r="B46" s="83"/>
      <c r="C46" s="78"/>
      <c r="D46" s="73"/>
      <c r="E46" s="28"/>
      <c r="F46" s="29"/>
    </row>
    <row r="47" spans="2:6" ht="19.9" customHeight="1">
      <c r="B47" s="101" t="s">
        <v>53</v>
      </c>
      <c r="C47" s="103" t="s">
        <v>27</v>
      </c>
      <c r="D47" s="102" t="s">
        <v>14</v>
      </c>
      <c r="E47" s="28"/>
      <c r="F47" s="29"/>
    </row>
    <row r="48" spans="2:6" ht="19.9" customHeight="1">
      <c r="B48" s="83" t="s">
        <v>31</v>
      </c>
      <c r="C48" s="78" t="s">
        <v>32</v>
      </c>
      <c r="D48" s="73"/>
      <c r="E48" s="28"/>
      <c r="F48" s="29"/>
    </row>
    <row r="49" spans="2:6" ht="19.9" customHeight="1">
      <c r="B49" s="83" t="s">
        <v>35</v>
      </c>
      <c r="C49" s="78"/>
      <c r="D49" s="73" t="s">
        <v>160</v>
      </c>
      <c r="E49" s="28"/>
      <c r="F49" s="29"/>
    </row>
    <row r="50" spans="2:6" ht="19.9" customHeight="1">
      <c r="B50" s="83" t="s">
        <v>165</v>
      </c>
      <c r="C50" s="78"/>
      <c r="D50" s="73" t="s">
        <v>160</v>
      </c>
      <c r="E50" s="28"/>
      <c r="F50" s="29"/>
    </row>
    <row r="51" spans="2:6" ht="19.9" customHeight="1">
      <c r="B51" s="83" t="s">
        <v>127</v>
      </c>
      <c r="C51" s="78"/>
      <c r="D51" s="73" t="s">
        <v>164</v>
      </c>
      <c r="E51" s="28"/>
      <c r="F51" s="29"/>
    </row>
    <row r="52" spans="2:6" ht="19.9" customHeight="1">
      <c r="B52" s="83" t="s">
        <v>130</v>
      </c>
      <c r="C52" s="78"/>
      <c r="D52" s="73" t="s">
        <v>160</v>
      </c>
      <c r="E52" s="28"/>
      <c r="F52" s="29"/>
    </row>
    <row r="53" spans="2:6" ht="19.9" customHeight="1" thickBot="1">
      <c r="B53" s="84"/>
      <c r="C53" s="86"/>
      <c r="D53" s="74"/>
      <c r="E53" s="28"/>
      <c r="F53" s="29"/>
    </row>
    <row r="54" ht="15.75" thickBot="1">
      <c r="B54" s="18"/>
    </row>
    <row r="55" spans="2:4" ht="14.45" customHeight="1">
      <c r="B55" s="226" t="s">
        <v>11</v>
      </c>
      <c r="C55" s="227"/>
      <c r="D55" s="228"/>
    </row>
    <row r="56" spans="2:4" ht="15">
      <c r="B56" s="229"/>
      <c r="C56" s="230"/>
      <c r="D56" s="231"/>
    </row>
    <row r="57" spans="2:4" ht="15">
      <c r="B57" s="229"/>
      <c r="C57" s="230"/>
      <c r="D57" s="231"/>
    </row>
    <row r="58" spans="2:4" ht="15">
      <c r="B58" s="229"/>
      <c r="C58" s="230"/>
      <c r="D58" s="231"/>
    </row>
    <row r="59" spans="2:4" ht="15">
      <c r="B59" s="229"/>
      <c r="C59" s="230"/>
      <c r="D59" s="231"/>
    </row>
    <row r="60" spans="2:4" ht="15.75" thickBot="1">
      <c r="B60" s="232"/>
      <c r="C60" s="233"/>
      <c r="D60" s="234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</sheetData>
  <mergeCells count="5">
    <mergeCell ref="B2:I2"/>
    <mergeCell ref="G4:I4"/>
    <mergeCell ref="B55:D60"/>
    <mergeCell ref="B43:B44"/>
    <mergeCell ref="D43:D44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D2A9-DCA0-41A5-8BB2-66F267F14210}">
  <sheetPr>
    <tabColor rgb="FF00B0F0"/>
    <pageSetUpPr fitToPage="1"/>
  </sheetPr>
  <dimension ref="B1:N47"/>
  <sheetViews>
    <sheetView zoomScale="85" zoomScaleNormal="85" workbookViewId="0" topLeftCell="A1">
      <selection activeCell="K34" sqref="K34"/>
    </sheetView>
  </sheetViews>
  <sheetFormatPr defaultColWidth="9.140625" defaultRowHeight="15"/>
  <cols>
    <col min="1" max="1" width="5.7109375" style="0" customWidth="1"/>
    <col min="2" max="2" width="70.7109375" style="16" customWidth="1"/>
    <col min="3" max="3" width="70.7109375" style="0" customWidth="1"/>
    <col min="4" max="4" width="20.7109375" style="0" customWidth="1"/>
    <col min="7" max="7" width="16.7109375" style="0" customWidth="1"/>
    <col min="8" max="8" width="15.140625" style="0" customWidth="1"/>
    <col min="9" max="9" width="19.7109375" style="0" customWidth="1"/>
    <col min="14" max="14" width="15.140625" style="0" bestFit="1" customWidth="1"/>
  </cols>
  <sheetData>
    <row r="1" ht="15.75" thickBot="1">
      <c r="B1" s="16" t="s">
        <v>8</v>
      </c>
    </row>
    <row r="2" spans="2:9" ht="18.75" thickBot="1">
      <c r="B2" s="220" t="str">
        <f>REKAPITULACE!B3</f>
        <v>NÁKUP ICT TECHNIKY</v>
      </c>
      <c r="C2" s="221"/>
      <c r="D2" s="221"/>
      <c r="E2" s="221"/>
      <c r="F2" s="221"/>
      <c r="G2" s="221"/>
      <c r="H2" s="221"/>
      <c r="I2" s="222"/>
    </row>
    <row r="3" spans="5:6" ht="15.75" thickBot="1">
      <c r="E3" s="2"/>
      <c r="F3" s="2"/>
    </row>
    <row r="4" spans="4:9" ht="15.75" thickBot="1">
      <c r="D4" s="4"/>
      <c r="E4" s="3"/>
      <c r="F4" s="3"/>
      <c r="G4" s="223" t="s">
        <v>5</v>
      </c>
      <c r="H4" s="224"/>
      <c r="I4" s="225"/>
    </row>
    <row r="5" spans="2:14" ht="45.75" thickBot="1">
      <c r="B5" s="17" t="s">
        <v>0</v>
      </c>
      <c r="C5" s="12" t="s">
        <v>9</v>
      </c>
      <c r="D5" s="7" t="s">
        <v>7</v>
      </c>
      <c r="E5" s="8" t="s">
        <v>1</v>
      </c>
      <c r="F5" s="13" t="s">
        <v>2</v>
      </c>
      <c r="G5" s="14" t="s">
        <v>10</v>
      </c>
      <c r="H5" s="9" t="s">
        <v>3</v>
      </c>
      <c r="I5" s="10" t="s">
        <v>4</v>
      </c>
      <c r="N5" s="15"/>
    </row>
    <row r="6" spans="2:14" ht="30" customHeight="1" thickBot="1">
      <c r="B6" s="30" t="s">
        <v>144</v>
      </c>
      <c r="C6" s="33">
        <v>14100</v>
      </c>
      <c r="D6" s="98">
        <f>C6*1.21</f>
        <v>17061</v>
      </c>
      <c r="E6" s="34">
        <v>6</v>
      </c>
      <c r="F6" s="66" t="s">
        <v>6</v>
      </c>
      <c r="G6" s="67">
        <v>0</v>
      </c>
      <c r="H6" s="31">
        <f>G6*1.21</f>
        <v>0</v>
      </c>
      <c r="I6" s="32">
        <f>H6*E6</f>
        <v>0</v>
      </c>
      <c r="N6" s="15"/>
    </row>
    <row r="7" spans="2:9" s="2" customFormat="1" ht="19.9" customHeight="1" thickBot="1">
      <c r="B7" s="24"/>
      <c r="C7" s="21"/>
      <c r="D7" s="99"/>
      <c r="E7" s="23"/>
      <c r="F7" s="23"/>
      <c r="G7" s="25"/>
      <c r="H7" s="26"/>
      <c r="I7" s="26"/>
    </row>
    <row r="8" spans="2:9" s="2" customFormat="1" ht="19.9" customHeight="1" thickBot="1">
      <c r="B8" s="63" t="s">
        <v>28</v>
      </c>
      <c r="C8" s="138" t="s">
        <v>27</v>
      </c>
      <c r="D8" s="148" t="s">
        <v>14</v>
      </c>
      <c r="E8" s="27"/>
      <c r="F8" s="27"/>
      <c r="G8" s="11"/>
      <c r="H8" s="1"/>
      <c r="I8" s="1"/>
    </row>
    <row r="9" spans="2:9" ht="19.9" customHeight="1">
      <c r="B9" s="68" t="s">
        <v>54</v>
      </c>
      <c r="C9" s="139" t="s">
        <v>55</v>
      </c>
      <c r="D9" s="149"/>
      <c r="E9" s="28"/>
      <c r="F9" s="29"/>
      <c r="G9" s="3"/>
      <c r="H9" s="3"/>
      <c r="I9" s="6"/>
    </row>
    <row r="10" spans="2:9" ht="19.9" customHeight="1">
      <c r="B10" s="68" t="s">
        <v>26</v>
      </c>
      <c r="C10" s="139" t="s">
        <v>29</v>
      </c>
      <c r="D10" s="149"/>
      <c r="E10" s="28"/>
      <c r="F10" s="29"/>
      <c r="G10" s="3"/>
      <c r="H10" s="3"/>
      <c r="I10" s="6"/>
    </row>
    <row r="11" spans="2:9" ht="30" customHeight="1">
      <c r="B11" s="70" t="s">
        <v>56</v>
      </c>
      <c r="C11" s="140" t="s">
        <v>146</v>
      </c>
      <c r="D11" s="150"/>
      <c r="E11" s="28"/>
      <c r="F11" s="29"/>
      <c r="G11" s="4"/>
      <c r="H11" s="5"/>
      <c r="I11" s="6"/>
    </row>
    <row r="12" spans="2:6" ht="19.9" customHeight="1">
      <c r="B12" s="70" t="s">
        <v>57</v>
      </c>
      <c r="C12" s="141" t="s">
        <v>98</v>
      </c>
      <c r="D12" s="150"/>
      <c r="E12" s="28"/>
      <c r="F12" s="29"/>
    </row>
    <row r="13" spans="2:6" ht="30" customHeight="1">
      <c r="B13" s="70" t="s">
        <v>58</v>
      </c>
      <c r="C13" s="142" t="s">
        <v>148</v>
      </c>
      <c r="D13" s="150"/>
      <c r="E13" s="28"/>
      <c r="F13" s="29"/>
    </row>
    <row r="14" spans="2:6" ht="19.9" customHeight="1">
      <c r="B14" s="72" t="s">
        <v>59</v>
      </c>
      <c r="C14" s="141" t="s">
        <v>70</v>
      </c>
      <c r="D14" s="150"/>
      <c r="E14" s="28"/>
      <c r="F14" s="29"/>
    </row>
    <row r="15" spans="2:6" ht="19.9" customHeight="1">
      <c r="B15" s="70" t="s">
        <v>60</v>
      </c>
      <c r="C15" s="141" t="s">
        <v>61</v>
      </c>
      <c r="D15" s="150"/>
      <c r="E15" s="28"/>
      <c r="F15" s="29"/>
    </row>
    <row r="16" spans="2:6" ht="30" customHeight="1">
      <c r="B16" s="70" t="s">
        <v>95</v>
      </c>
      <c r="C16" s="142" t="s">
        <v>149</v>
      </c>
      <c r="D16" s="150"/>
      <c r="E16" s="28"/>
      <c r="F16" s="29"/>
    </row>
    <row r="17" spans="2:6" ht="30" customHeight="1">
      <c r="B17" s="70" t="s">
        <v>62</v>
      </c>
      <c r="C17" s="142" t="s">
        <v>134</v>
      </c>
      <c r="D17" s="150"/>
      <c r="E17" s="28"/>
      <c r="F17" s="29"/>
    </row>
    <row r="18" spans="2:6" ht="19.9" customHeight="1">
      <c r="B18" s="70" t="s">
        <v>64</v>
      </c>
      <c r="C18" s="143" t="s">
        <v>178</v>
      </c>
      <c r="D18" s="150"/>
      <c r="E18" s="28"/>
      <c r="F18" s="29"/>
    </row>
    <row r="19" spans="2:6" ht="19.9" customHeight="1">
      <c r="B19" s="70" t="s">
        <v>65</v>
      </c>
      <c r="C19" s="144" t="s">
        <v>147</v>
      </c>
      <c r="D19" s="150"/>
      <c r="E19" s="28"/>
      <c r="F19" s="29"/>
    </row>
    <row r="20" spans="2:6" ht="19.9" customHeight="1">
      <c r="B20" s="70" t="s">
        <v>50</v>
      </c>
      <c r="C20" s="144" t="s">
        <v>136</v>
      </c>
      <c r="D20" s="150"/>
      <c r="E20" s="28"/>
      <c r="F20" s="29"/>
    </row>
    <row r="21" spans="2:6" ht="19.9" customHeight="1">
      <c r="B21" s="70" t="s">
        <v>138</v>
      </c>
      <c r="C21" s="144" t="s">
        <v>137</v>
      </c>
      <c r="D21" s="150"/>
      <c r="E21" s="28"/>
      <c r="F21" s="29"/>
    </row>
    <row r="22" spans="2:6" ht="19.9" customHeight="1">
      <c r="B22" s="70" t="s">
        <v>150</v>
      </c>
      <c r="C22" s="144" t="s">
        <v>151</v>
      </c>
      <c r="D22" s="150"/>
      <c r="E22" s="28"/>
      <c r="F22" s="29"/>
    </row>
    <row r="23" spans="2:6" ht="19.9" customHeight="1">
      <c r="B23" s="104" t="s">
        <v>33</v>
      </c>
      <c r="C23" s="147" t="s">
        <v>27</v>
      </c>
      <c r="D23" s="152" t="s">
        <v>14</v>
      </c>
      <c r="E23" s="28"/>
      <c r="F23" s="29"/>
    </row>
    <row r="24" spans="2:6" ht="19.9" customHeight="1">
      <c r="B24" s="70" t="s">
        <v>34</v>
      </c>
      <c r="C24" s="144"/>
      <c r="D24" s="151" t="s">
        <v>152</v>
      </c>
      <c r="E24" s="28"/>
      <c r="F24" s="29"/>
    </row>
    <row r="25" spans="2:6" ht="19.9" customHeight="1">
      <c r="B25" s="70" t="s">
        <v>66</v>
      </c>
      <c r="C25" s="144" t="s">
        <v>154</v>
      </c>
      <c r="D25" s="150" t="s">
        <v>152</v>
      </c>
      <c r="E25" s="28"/>
      <c r="F25" s="29"/>
    </row>
    <row r="26" spans="2:6" ht="19.9" customHeight="1">
      <c r="B26" s="235" t="s">
        <v>67</v>
      </c>
      <c r="C26" s="144" t="s">
        <v>91</v>
      </c>
      <c r="D26" s="240" t="s">
        <v>152</v>
      </c>
      <c r="E26" s="28"/>
      <c r="F26" s="29"/>
    </row>
    <row r="27" spans="2:6" ht="19.9" customHeight="1">
      <c r="B27" s="236"/>
      <c r="C27" s="144" t="s">
        <v>90</v>
      </c>
      <c r="D27" s="241"/>
      <c r="E27" s="28"/>
      <c r="F27" s="29"/>
    </row>
    <row r="28" spans="2:6" ht="19.9" customHeight="1">
      <c r="B28" s="239"/>
      <c r="C28" s="144" t="s">
        <v>92</v>
      </c>
      <c r="D28" s="242"/>
      <c r="E28" s="28"/>
      <c r="F28" s="29"/>
    </row>
    <row r="29" spans="2:6" ht="30" customHeight="1">
      <c r="B29" s="82" t="s">
        <v>94</v>
      </c>
      <c r="C29" s="139" t="s">
        <v>153</v>
      </c>
      <c r="D29" s="156" t="s">
        <v>152</v>
      </c>
      <c r="E29" s="28"/>
      <c r="F29" s="29"/>
    </row>
    <row r="30" spans="2:6" ht="19.9" customHeight="1">
      <c r="B30" s="70" t="s">
        <v>177</v>
      </c>
      <c r="C30" s="141"/>
      <c r="D30" s="150" t="s">
        <v>152</v>
      </c>
      <c r="E30" s="28"/>
      <c r="F30" s="29"/>
    </row>
    <row r="31" spans="2:6" ht="19.9" customHeight="1">
      <c r="B31" s="104" t="s">
        <v>53</v>
      </c>
      <c r="C31" s="147" t="s">
        <v>27</v>
      </c>
      <c r="D31" s="152" t="s">
        <v>14</v>
      </c>
      <c r="E31" s="28"/>
      <c r="F31" s="29"/>
    </row>
    <row r="32" spans="2:6" ht="19.9" customHeight="1">
      <c r="B32" s="70" t="s">
        <v>31</v>
      </c>
      <c r="C32" s="141" t="s">
        <v>68</v>
      </c>
      <c r="D32" s="150"/>
      <c r="E32" s="28"/>
      <c r="F32" s="29"/>
    </row>
    <row r="33" spans="2:6" ht="19.9" customHeight="1">
      <c r="B33" s="70" t="s">
        <v>35</v>
      </c>
      <c r="C33" s="141"/>
      <c r="D33" s="150" t="s">
        <v>152</v>
      </c>
      <c r="E33" s="28"/>
      <c r="F33" s="29"/>
    </row>
    <row r="34" spans="2:6" ht="19.9" customHeight="1">
      <c r="B34" s="246" t="s">
        <v>127</v>
      </c>
      <c r="C34" s="247"/>
      <c r="D34" s="248" t="s">
        <v>152</v>
      </c>
      <c r="E34" s="155"/>
      <c r="F34" s="29"/>
    </row>
    <row r="35" spans="2:6" ht="60" customHeight="1" thickBot="1">
      <c r="B35" s="245" t="s">
        <v>183</v>
      </c>
      <c r="C35" s="249" t="s">
        <v>184</v>
      </c>
      <c r="D35" s="153" t="s">
        <v>152</v>
      </c>
      <c r="E35" s="28"/>
      <c r="F35" s="29"/>
    </row>
    <row r="36" ht="15.75" thickBot="1">
      <c r="B36" s="18"/>
    </row>
    <row r="37" spans="2:4" ht="14.45" customHeight="1">
      <c r="B37" s="226" t="s">
        <v>11</v>
      </c>
      <c r="C37" s="227"/>
      <c r="D37" s="228"/>
    </row>
    <row r="38" spans="2:4" ht="15">
      <c r="B38" s="229"/>
      <c r="C38" s="230"/>
      <c r="D38" s="231"/>
    </row>
    <row r="39" spans="2:4" ht="15">
      <c r="B39" s="229"/>
      <c r="C39" s="230"/>
      <c r="D39" s="231"/>
    </row>
    <row r="40" spans="2:4" ht="15">
      <c r="B40" s="229"/>
      <c r="C40" s="230"/>
      <c r="D40" s="231"/>
    </row>
    <row r="41" spans="2:4" ht="15">
      <c r="B41" s="229"/>
      <c r="C41" s="230"/>
      <c r="D41" s="231"/>
    </row>
    <row r="42" spans="2:4" ht="15.75" thickBot="1">
      <c r="B42" s="232"/>
      <c r="C42" s="233"/>
      <c r="D42" s="234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</sheetData>
  <mergeCells count="5">
    <mergeCell ref="B2:I2"/>
    <mergeCell ref="G4:I4"/>
    <mergeCell ref="B37:D42"/>
    <mergeCell ref="B26:B28"/>
    <mergeCell ref="D26:D28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993B-2553-4E9F-9D68-52946CDD5917}">
  <sheetPr>
    <tabColor rgb="FFFFC000"/>
    <pageSetUpPr fitToPage="1"/>
  </sheetPr>
  <dimension ref="B1:R60"/>
  <sheetViews>
    <sheetView zoomScale="85" zoomScaleNormal="85" workbookViewId="0" topLeftCell="A23">
      <selection activeCell="G48" sqref="G48"/>
    </sheetView>
  </sheetViews>
  <sheetFormatPr defaultColWidth="9.140625" defaultRowHeight="15"/>
  <cols>
    <col min="1" max="1" width="5.7109375" style="0" customWidth="1"/>
    <col min="2" max="2" width="70.7109375" style="16" customWidth="1"/>
    <col min="3" max="3" width="70.7109375" style="0" customWidth="1"/>
    <col min="4" max="4" width="20.7109375" style="0" customWidth="1"/>
    <col min="7" max="7" width="16.7109375" style="0" customWidth="1"/>
    <col min="8" max="8" width="15.140625" style="0" customWidth="1"/>
    <col min="9" max="9" width="19.7109375" style="0" customWidth="1"/>
    <col min="14" max="14" width="15.140625" style="0" bestFit="1" customWidth="1"/>
  </cols>
  <sheetData>
    <row r="1" ht="15.75" thickBot="1">
      <c r="B1" s="16" t="s">
        <v>8</v>
      </c>
    </row>
    <row r="2" spans="2:9" ht="18.75" thickBot="1">
      <c r="B2" s="220" t="str">
        <f>REKAPITULACE!B3</f>
        <v>NÁKUP ICT TECHNIKY</v>
      </c>
      <c r="C2" s="221"/>
      <c r="D2" s="221"/>
      <c r="E2" s="221"/>
      <c r="F2" s="221"/>
      <c r="G2" s="221"/>
      <c r="H2" s="221"/>
      <c r="I2" s="222"/>
    </row>
    <row r="3" spans="5:6" ht="15.75" thickBot="1">
      <c r="E3" s="2"/>
      <c r="F3" s="2"/>
    </row>
    <row r="4" spans="4:9" ht="15.75" thickBot="1">
      <c r="D4" s="4"/>
      <c r="E4" s="3"/>
      <c r="F4" s="3"/>
      <c r="G4" s="223" t="s">
        <v>5</v>
      </c>
      <c r="H4" s="224"/>
      <c r="I4" s="225"/>
    </row>
    <row r="5" spans="2:14" ht="45.75" thickBot="1">
      <c r="B5" s="17" t="s">
        <v>0</v>
      </c>
      <c r="C5" s="12" t="s">
        <v>9</v>
      </c>
      <c r="D5" s="7" t="s">
        <v>7</v>
      </c>
      <c r="E5" s="8" t="s">
        <v>1</v>
      </c>
      <c r="F5" s="13" t="s">
        <v>2</v>
      </c>
      <c r="G5" s="14" t="s">
        <v>10</v>
      </c>
      <c r="H5" s="9" t="s">
        <v>3</v>
      </c>
      <c r="I5" s="10" t="s">
        <v>4</v>
      </c>
      <c r="N5" s="15"/>
    </row>
    <row r="6" spans="2:14" ht="30" customHeight="1" thickBot="1">
      <c r="B6" s="30" t="s">
        <v>25</v>
      </c>
      <c r="C6" s="33">
        <v>16000</v>
      </c>
      <c r="D6" s="98">
        <f>C6*1.21</f>
        <v>19360</v>
      </c>
      <c r="E6" s="34">
        <v>53</v>
      </c>
      <c r="F6" s="66" t="s">
        <v>6</v>
      </c>
      <c r="G6" s="67">
        <v>0</v>
      </c>
      <c r="H6" s="31">
        <f>G6*1.21</f>
        <v>0</v>
      </c>
      <c r="I6" s="32">
        <f>H6*E6</f>
        <v>0</v>
      </c>
      <c r="N6" s="15"/>
    </row>
    <row r="7" spans="2:9" s="2" customFormat="1" ht="19.9" customHeight="1" thickBot="1">
      <c r="B7" s="24"/>
      <c r="C7" s="21"/>
      <c r="D7" s="22"/>
      <c r="E7" s="23"/>
      <c r="F7" s="23"/>
      <c r="G7" s="25"/>
      <c r="H7" s="26"/>
      <c r="I7" s="26"/>
    </row>
    <row r="8" spans="2:18" s="2" customFormat="1" ht="19.9" customHeight="1" thickBot="1">
      <c r="B8" s="63" t="s">
        <v>28</v>
      </c>
      <c r="C8" s="138" t="s">
        <v>27</v>
      </c>
      <c r="D8" s="148" t="s">
        <v>14</v>
      </c>
      <c r="E8" s="244"/>
      <c r="F8" s="244"/>
      <c r="G8" s="11"/>
      <c r="H8" s="1"/>
      <c r="I8" s="1"/>
      <c r="J8" s="136"/>
      <c r="K8" s="136"/>
      <c r="L8" s="136"/>
      <c r="M8" s="136"/>
      <c r="N8" s="136"/>
      <c r="O8" s="136"/>
      <c r="P8" s="136"/>
      <c r="Q8" s="136"/>
      <c r="R8" s="136"/>
    </row>
    <row r="9" spans="2:18" ht="19.9" customHeight="1">
      <c r="B9" s="68" t="s">
        <v>54</v>
      </c>
      <c r="C9" s="139" t="s">
        <v>69</v>
      </c>
      <c r="D9" s="149"/>
      <c r="E9" s="243"/>
      <c r="F9" s="243"/>
      <c r="G9" s="3"/>
      <c r="H9" s="3"/>
      <c r="I9" s="6"/>
      <c r="J9" s="136"/>
      <c r="K9" s="136"/>
      <c r="L9" s="136"/>
      <c r="M9" s="136"/>
      <c r="N9" s="136"/>
      <c r="O9" s="136"/>
      <c r="P9" s="136"/>
      <c r="Q9" s="136"/>
      <c r="R9" s="136"/>
    </row>
    <row r="10" spans="2:18" ht="19.9" customHeight="1">
      <c r="B10" s="68" t="s">
        <v>26</v>
      </c>
      <c r="C10" s="139" t="s">
        <v>29</v>
      </c>
      <c r="D10" s="149"/>
      <c r="E10" s="243"/>
      <c r="F10" s="243"/>
      <c r="G10" s="136"/>
      <c r="H10" s="137"/>
      <c r="I10" s="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2:18" ht="30" customHeight="1">
      <c r="B11" s="70" t="s">
        <v>56</v>
      </c>
      <c r="C11" s="140" t="s">
        <v>168</v>
      </c>
      <c r="D11" s="150"/>
      <c r="E11" s="243"/>
      <c r="F11" s="243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2:18" ht="19.9" customHeight="1">
      <c r="B12" s="70" t="s">
        <v>57</v>
      </c>
      <c r="C12" s="141" t="s">
        <v>167</v>
      </c>
      <c r="D12" s="150"/>
      <c r="E12" s="243"/>
      <c r="F12" s="243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</row>
    <row r="13" spans="2:18" ht="30" customHeight="1">
      <c r="B13" s="70" t="s">
        <v>58</v>
      </c>
      <c r="C13" s="142" t="s">
        <v>169</v>
      </c>
      <c r="D13" s="150"/>
      <c r="E13" s="243"/>
      <c r="F13" s="243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2:18" ht="19.9" customHeight="1">
      <c r="B14" s="72" t="s">
        <v>59</v>
      </c>
      <c r="C14" s="141" t="s">
        <v>170</v>
      </c>
      <c r="D14" s="150"/>
      <c r="E14" s="243"/>
      <c r="F14" s="243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2:18" ht="30" customHeight="1">
      <c r="B15" s="70" t="s">
        <v>49</v>
      </c>
      <c r="C15" s="142" t="s">
        <v>63</v>
      </c>
      <c r="D15" s="150"/>
      <c r="E15" s="243"/>
      <c r="F15" s="243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30" customHeight="1">
      <c r="B16" s="70" t="s">
        <v>62</v>
      </c>
      <c r="C16" s="142" t="s">
        <v>134</v>
      </c>
      <c r="D16" s="150"/>
      <c r="E16" s="243"/>
      <c r="F16" s="243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2:18" ht="19.9" customHeight="1">
      <c r="B17" s="70" t="s">
        <v>64</v>
      </c>
      <c r="C17" s="143" t="s">
        <v>178</v>
      </c>
      <c r="D17" s="150"/>
      <c r="E17" s="243"/>
      <c r="F17" s="243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2:18" ht="19.9" customHeight="1">
      <c r="B18" s="70" t="s">
        <v>72</v>
      </c>
      <c r="C18" s="144" t="s">
        <v>71</v>
      </c>
      <c r="D18" s="150"/>
      <c r="E18" s="243"/>
      <c r="F18" s="243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2:18" ht="19.9" customHeight="1">
      <c r="B19" s="70" t="s">
        <v>73</v>
      </c>
      <c r="C19" s="144" t="s">
        <v>74</v>
      </c>
      <c r="D19" s="150"/>
      <c r="E19" s="243"/>
      <c r="F19" s="243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</row>
    <row r="20" spans="2:18" ht="19.9" customHeight="1">
      <c r="B20" s="70" t="s">
        <v>75</v>
      </c>
      <c r="C20" s="144" t="s">
        <v>41</v>
      </c>
      <c r="D20" s="151"/>
      <c r="E20" s="243"/>
      <c r="F20" s="243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2:18" ht="19.9" customHeight="1">
      <c r="B21" s="70" t="s">
        <v>40</v>
      </c>
      <c r="C21" s="145" t="s">
        <v>47</v>
      </c>
      <c r="D21" s="151"/>
      <c r="E21" s="243"/>
      <c r="F21" s="243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2:18" ht="19.9" customHeight="1">
      <c r="B22" s="70" t="s">
        <v>39</v>
      </c>
      <c r="C22" s="145" t="s">
        <v>76</v>
      </c>
      <c r="D22" s="151"/>
      <c r="E22" s="243"/>
      <c r="F22" s="243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</row>
    <row r="23" spans="2:18" ht="19.9" customHeight="1">
      <c r="B23" s="70" t="s">
        <v>77</v>
      </c>
      <c r="C23" s="145" t="s">
        <v>78</v>
      </c>
      <c r="D23" s="151"/>
      <c r="E23" s="243"/>
      <c r="F23" s="243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</row>
    <row r="24" spans="2:18" ht="45" customHeight="1">
      <c r="B24" s="70" t="s">
        <v>95</v>
      </c>
      <c r="C24" s="146" t="s">
        <v>172</v>
      </c>
      <c r="D24" s="151"/>
      <c r="E24" s="243"/>
      <c r="F24" s="243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2:18" ht="19.9" customHeight="1">
      <c r="B25" s="70" t="s">
        <v>85</v>
      </c>
      <c r="C25" s="145" t="s">
        <v>30</v>
      </c>
      <c r="D25" s="151"/>
      <c r="E25" s="243"/>
      <c r="F25" s="243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2:18" ht="19.9" customHeight="1">
      <c r="B26" s="70" t="s">
        <v>86</v>
      </c>
      <c r="C26" s="145" t="s">
        <v>30</v>
      </c>
      <c r="D26" s="151"/>
      <c r="E26" s="243"/>
      <c r="F26" s="243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2:18" ht="19.9" customHeight="1">
      <c r="B27" s="70" t="s">
        <v>46</v>
      </c>
      <c r="C27" s="145" t="s">
        <v>30</v>
      </c>
      <c r="D27" s="151"/>
      <c r="E27" s="243"/>
      <c r="F27" s="243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2:18" ht="19.9" customHeight="1">
      <c r="B28" s="70" t="s">
        <v>87</v>
      </c>
      <c r="C28" s="145" t="s">
        <v>30</v>
      </c>
      <c r="D28" s="151"/>
      <c r="E28" s="243"/>
      <c r="F28" s="243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2:18" ht="19.9" customHeight="1">
      <c r="B29" s="70" t="s">
        <v>84</v>
      </c>
      <c r="C29" s="145" t="s">
        <v>171</v>
      </c>
      <c r="D29" s="151"/>
      <c r="E29" s="243"/>
      <c r="F29" s="243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</row>
    <row r="30" spans="2:18" ht="19.9" customHeight="1">
      <c r="B30" s="70" t="s">
        <v>79</v>
      </c>
      <c r="C30" s="145" t="s">
        <v>80</v>
      </c>
      <c r="D30" s="151"/>
      <c r="E30" s="243"/>
      <c r="F30" s="243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2:18" ht="19.9" customHeight="1">
      <c r="B31" s="70" t="s">
        <v>81</v>
      </c>
      <c r="C31" s="145" t="s">
        <v>30</v>
      </c>
      <c r="D31" s="151"/>
      <c r="E31" s="243"/>
      <c r="F31" s="243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  <row r="32" spans="2:18" ht="19.9" customHeight="1">
      <c r="B32" s="70" t="s">
        <v>179</v>
      </c>
      <c r="C32" s="144" t="s">
        <v>180</v>
      </c>
      <c r="D32" s="151"/>
      <c r="E32" s="135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</row>
    <row r="33" spans="2:18" ht="19.9" customHeight="1">
      <c r="B33" s="70" t="s">
        <v>82</v>
      </c>
      <c r="C33" s="144" t="s">
        <v>83</v>
      </c>
      <c r="D33" s="151"/>
      <c r="E33" s="243"/>
      <c r="F33" s="243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2:18" ht="19.9" customHeight="1">
      <c r="B34" s="70" t="s">
        <v>52</v>
      </c>
      <c r="C34" s="144" t="s">
        <v>182</v>
      </c>
      <c r="D34" s="151"/>
      <c r="E34" s="243"/>
      <c r="F34" s="243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2:18" ht="19.9" customHeight="1">
      <c r="B35" s="70" t="s">
        <v>88</v>
      </c>
      <c r="C35" s="144" t="s">
        <v>89</v>
      </c>
      <c r="D35" s="151"/>
      <c r="E35" s="243"/>
      <c r="F35" s="243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</row>
    <row r="36" spans="2:18" ht="19.9" customHeight="1">
      <c r="B36" s="70"/>
      <c r="C36" s="140"/>
      <c r="D36" s="151"/>
      <c r="E36" s="243"/>
      <c r="F36" s="243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2:18" ht="19.9" customHeight="1">
      <c r="B37" s="104" t="s">
        <v>33</v>
      </c>
      <c r="C37" s="147" t="s">
        <v>27</v>
      </c>
      <c r="D37" s="152" t="s">
        <v>14</v>
      </c>
      <c r="E37" s="243"/>
      <c r="F37" s="243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</row>
    <row r="38" spans="2:18" ht="19.9" customHeight="1">
      <c r="B38" s="70" t="s">
        <v>97</v>
      </c>
      <c r="C38" s="144"/>
      <c r="D38" s="151" t="s">
        <v>175</v>
      </c>
      <c r="E38" s="243"/>
      <c r="F38" s="243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2:18" ht="19.9" customHeight="1">
      <c r="B39" s="235" t="s">
        <v>67</v>
      </c>
      <c r="C39" s="144" t="s">
        <v>91</v>
      </c>
      <c r="D39" s="240" t="s">
        <v>175</v>
      </c>
      <c r="E39" s="243"/>
      <c r="F39" s="243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2:18" ht="19.9" customHeight="1">
      <c r="B40" s="236"/>
      <c r="C40" s="144" t="s">
        <v>90</v>
      </c>
      <c r="D40" s="241"/>
      <c r="E40" s="154"/>
      <c r="F40" s="154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1" spans="2:18" ht="19.9" customHeight="1">
      <c r="B41" s="239"/>
      <c r="C41" s="144" t="s">
        <v>92</v>
      </c>
      <c r="D41" s="242"/>
      <c r="E41" s="154"/>
      <c r="F41" s="154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2:18" ht="19.9" customHeight="1">
      <c r="B42" s="70" t="s">
        <v>173</v>
      </c>
      <c r="C42" s="141" t="s">
        <v>174</v>
      </c>
      <c r="D42" s="150" t="s">
        <v>175</v>
      </c>
      <c r="E42" s="243"/>
      <c r="F42" s="243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2:18" ht="19.9" customHeight="1">
      <c r="B43" s="70" t="s">
        <v>143</v>
      </c>
      <c r="C43" s="141" t="s">
        <v>176</v>
      </c>
      <c r="D43" s="150" t="s">
        <v>175</v>
      </c>
      <c r="E43" s="243"/>
      <c r="F43" s="243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</row>
    <row r="44" spans="2:18" ht="19.9" customHeight="1">
      <c r="B44" s="104" t="s">
        <v>53</v>
      </c>
      <c r="C44" s="147" t="s">
        <v>27</v>
      </c>
      <c r="D44" s="152" t="s">
        <v>14</v>
      </c>
      <c r="E44" s="243"/>
      <c r="F44" s="243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</row>
    <row r="45" spans="2:18" ht="19.9" customHeight="1">
      <c r="B45" s="70" t="s">
        <v>31</v>
      </c>
      <c r="C45" s="141" t="s">
        <v>68</v>
      </c>
      <c r="D45" s="150"/>
      <c r="E45" s="243"/>
      <c r="F45" s="243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2:18" ht="19.9" customHeight="1">
      <c r="B46" s="70" t="s">
        <v>35</v>
      </c>
      <c r="C46" s="141"/>
      <c r="D46" s="150" t="s">
        <v>175</v>
      </c>
      <c r="E46" s="243"/>
      <c r="F46" s="243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</row>
    <row r="47" spans="2:18" ht="19.9" customHeight="1">
      <c r="B47" s="246" t="s">
        <v>127</v>
      </c>
      <c r="C47" s="247"/>
      <c r="D47" s="248" t="s">
        <v>175</v>
      </c>
      <c r="E47" s="155"/>
      <c r="F47" s="155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</row>
    <row r="48" spans="2:18" ht="60" customHeight="1" thickBot="1">
      <c r="B48" s="245" t="s">
        <v>183</v>
      </c>
      <c r="C48" s="249" t="s">
        <v>184</v>
      </c>
      <c r="D48" s="153" t="s">
        <v>175</v>
      </c>
      <c r="E48" s="243"/>
      <c r="F48" s="243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2:18" ht="15.75" thickBot="1">
      <c r="B49" s="18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2:18" ht="14.45" customHeight="1">
      <c r="B50" s="226" t="s">
        <v>11</v>
      </c>
      <c r="C50" s="227"/>
      <c r="D50" s="228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  <row r="51" spans="2:18" ht="15">
      <c r="B51" s="229"/>
      <c r="C51" s="230"/>
      <c r="D51" s="231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</row>
    <row r="52" spans="2:18" ht="15">
      <c r="B52" s="229"/>
      <c r="C52" s="230"/>
      <c r="D52" s="231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</row>
    <row r="53" spans="2:18" ht="15">
      <c r="B53" s="229"/>
      <c r="C53" s="230"/>
      <c r="D53" s="231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spans="2:18" ht="15">
      <c r="B54" s="229"/>
      <c r="C54" s="230"/>
      <c r="D54" s="231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</row>
    <row r="55" spans="2:18" ht="15.75" thickBot="1">
      <c r="B55" s="232"/>
      <c r="C55" s="233"/>
      <c r="D55" s="234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2:18" ht="15">
      <c r="B56" s="18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2:18" ht="15">
      <c r="B57" s="18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</row>
    <row r="58" spans="2:18" ht="15">
      <c r="B58" s="18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</row>
    <row r="59" spans="2:18" ht="15">
      <c r="B59" s="18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</row>
    <row r="60" ht="15">
      <c r="B60" s="18"/>
    </row>
  </sheetData>
  <mergeCells count="42">
    <mergeCell ref="B2:I2"/>
    <mergeCell ref="G4:I4"/>
    <mergeCell ref="B50:D55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1:F31"/>
    <mergeCell ref="E33:F33"/>
    <mergeCell ref="E34:F34"/>
    <mergeCell ref="E35:F35"/>
    <mergeCell ref="E26:F26"/>
    <mergeCell ref="E27:F27"/>
    <mergeCell ref="E28:F28"/>
    <mergeCell ref="E29:F29"/>
    <mergeCell ref="E30:F30"/>
    <mergeCell ref="E46:F46"/>
    <mergeCell ref="E48:F48"/>
    <mergeCell ref="E36:F36"/>
    <mergeCell ref="E37:F37"/>
    <mergeCell ref="E38:F38"/>
    <mergeCell ref="E39:F39"/>
    <mergeCell ref="E42:F42"/>
    <mergeCell ref="B39:B41"/>
    <mergeCell ref="D39:D41"/>
    <mergeCell ref="E43:F43"/>
    <mergeCell ref="E44:F44"/>
    <mergeCell ref="E45:F45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Lukáš Novák</cp:lastModifiedBy>
  <cp:lastPrinted>2023-05-24T03:04:57Z</cp:lastPrinted>
  <dcterms:created xsi:type="dcterms:W3CDTF">2017-01-23T02:45:31Z</dcterms:created>
  <dcterms:modified xsi:type="dcterms:W3CDTF">2024-07-12T09:59:26Z</dcterms:modified>
  <cp:category/>
  <cp:version/>
  <cp:contentType/>
  <cp:contentStatus/>
</cp:coreProperties>
</file>