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530" windowHeight="11100" activeTab="1"/>
  </bookViews>
  <sheets>
    <sheet name="Krycí list rozpočtu" sheetId="1" r:id="rId1"/>
    <sheet name="rozpočet" sheetId="2" r:id="rId2"/>
  </sheets>
  <definedNames/>
  <calcPr fullCalcOnLoad="1"/>
</workbook>
</file>

<file path=xl/sharedStrings.xml><?xml version="1.0" encoding="utf-8"?>
<sst xmlns="http://schemas.openxmlformats.org/spreadsheetml/2006/main" count="120" uniqueCount="96">
  <si>
    <t>MJ</t>
  </si>
  <si>
    <t>m2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</si>
  <si>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</si>
  <si>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</si>
  <si>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</si>
  <si>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</si>
  <si>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</si>
  <si>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</si>
  <si>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</si>
  <si>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</si>
  <si>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</si>
  <si>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</si>
  <si>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</si>
  <si>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Krycí list rozpočtu</t>
  </si>
  <si>
    <t>Název stavby:</t>
  </si>
  <si>
    <t>Objednatel:</t>
  </si>
  <si>
    <t>IČ/DIČ:</t>
  </si>
  <si>
    <t>Druh stavby:</t>
  </si>
  <si>
    <t>Projektant: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</si>
  <si>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</si>
  <si>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</si>
  <si>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</si>
  <si>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</si>
  <si>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</si>
  <si>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</si>
  <si>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</si>
  <si>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</si>
  <si>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</si>
  <si>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</si>
  <si>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</si>
  <si>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</si>
  <si>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</si>
  <si>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</si>
  <si>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</si>
  <si>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</si>
  <si>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</si>
  <si>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</si>
  <si>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</si>
  <si>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</si>
  <si>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</si>
  <si>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</si>
  <si>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</si>
  <si>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</si>
  <si>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</si>
  <si>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</si>
  <si>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</si>
  <si>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</si>
  <si>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</si>
  <si>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</si>
  <si>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</si>
  <si>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</si>
  <si>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</si>
  <si>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</si>
  <si>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</si>
  <si>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Termín výstavby :</t>
  </si>
  <si>
    <t>Zdroj financování :</t>
  </si>
  <si>
    <t>JÚ 10068- Škody po zimě</t>
  </si>
  <si>
    <t>KSÚS SK, příspěvková organizace</t>
  </si>
  <si>
    <t>ZO za KSÚSSK:</t>
  </si>
  <si>
    <t>00066001/CZ00066001</t>
  </si>
  <si>
    <t>25261282/CZ25261282</t>
  </si>
  <si>
    <t>Podpis ZO:</t>
  </si>
  <si>
    <t>Objednavatel:</t>
  </si>
  <si>
    <t>Zhotovitel :</t>
  </si>
  <si>
    <t>ROZPOČET</t>
  </si>
  <si>
    <t xml:space="preserve">          středisko : Zbraslavice</t>
  </si>
  <si>
    <t>R-pol.</t>
  </si>
  <si>
    <t>m3</t>
  </si>
  <si>
    <t>Lokalita ( staničení ):</t>
  </si>
  <si>
    <t>Veselá T.- CMS Zbraslavice</t>
  </si>
  <si>
    <t>m</t>
  </si>
  <si>
    <t>DIO vč. zajištění</t>
  </si>
  <si>
    <t>oprava povrchu silnice</t>
  </si>
  <si>
    <t>Ing. Aleš Čermák,Ph.D.,MBA ředitel</t>
  </si>
  <si>
    <t>II/338- kř. III/33835-kř.III/33837</t>
  </si>
  <si>
    <t>Stavba: II/338- kř. III/33835- kř- III/33837</t>
  </si>
  <si>
    <t>26,684-27,434;29,290-30,335 km</t>
  </si>
  <si>
    <t>r.2024</t>
  </si>
  <si>
    <t>Bc.Holan P., Kratochvíl V.</t>
  </si>
  <si>
    <t>poplatky za likvidaci odpadů nekontaminovaných- 17 05 04 vytěžené zeminy a horniny</t>
  </si>
  <si>
    <t>t</t>
  </si>
  <si>
    <t>staničení-26,253-27,550km; 28,695-30,793 km, délka- 3,395m, celkem-18672,5m3, prům-5,4-5,6m</t>
  </si>
  <si>
    <t xml:space="preserve">VDZ V4-125mm barvou, dodávka a pokládka </t>
  </si>
  <si>
    <t>zpevnění krajnic z recyklátu do tl. 100mm</t>
  </si>
  <si>
    <t>řezání asf. krytu vozovky do 50mm</t>
  </si>
  <si>
    <t>čištění příkopů do 0,25m3/m ( fréza s odhozem)</t>
  </si>
  <si>
    <t>čištění krajnic od nánosu tl. Do 100mm s odvozem na skládku</t>
  </si>
  <si>
    <t>frézování asf. ploch, odvoz do 20km ( 30mm)</t>
  </si>
  <si>
    <t>spoj. postřik ze sil. emulze do 1kg/m2 2x</t>
  </si>
  <si>
    <t>574A34</t>
  </si>
  <si>
    <t>asf.beton pro obrusné vrstvy ACO11+ tl.40mm</t>
  </si>
  <si>
    <t>574A04</t>
  </si>
  <si>
    <t>asf. beton pro obrusné vrstvy ACO 11+( vyrovnávka)</t>
  </si>
  <si>
    <t>očištění asf. Vozovek zametením</t>
  </si>
  <si>
    <t xml:space="preserve">Datum :27.5.2024 </t>
  </si>
  <si>
    <t>ztěsnění dilatačních spár asf. zálivkou do 100mm2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</si>
</sst>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dd\.mm\.yyyy"/>
  </numFmts>
  <fonts count="5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7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0" borderId="0">
      <alignment/>
      <protection/>
    </xf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4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0" fontId="10" fillId="33" borderId="12" xfId="0" applyFont="1" applyFill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2" fontId="9" fillId="0" borderId="10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horizontal="right"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vertical="top"/>
      <protection/>
    </xf>
    <xf numFmtId="0" fontId="10" fillId="0" borderId="17" xfId="0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horizontal="right" vertical="top"/>
      <protection/>
    </xf>
    <xf numFmtId="4" fontId="10" fillId="0" borderId="18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9" xfId="0" applyNumberFormat="1" applyFont="1" applyFill="1" applyBorder="1" applyAlignment="1" applyProtection="1">
      <alignment horizontal="center" vertical="center"/>
      <protection/>
    </xf>
    <xf numFmtId="49" fontId="16" fillId="34" borderId="20" xfId="0" applyNumberFormat="1" applyFont="1" applyFill="1" applyBorder="1" applyAlignment="1" applyProtection="1">
      <alignment horizontal="center" vertical="center"/>
      <protection/>
    </xf>
    <xf numFmtId="49" fontId="18" fillId="0" borderId="15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0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1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2" fontId="9" fillId="0" borderId="10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5" xfId="0" applyNumberFormat="1" applyFont="1" applyBorder="1" applyAlignment="1" applyProtection="1">
      <alignment horizontal="center" vertical="center" wrapText="1"/>
      <protection/>
    </xf>
    <xf numFmtId="4" fontId="9" fillId="0" borderId="26" xfId="0" applyNumberFormat="1" applyFont="1" applyBorder="1" applyAlignment="1" applyProtection="1">
      <alignment vertical="top"/>
      <protection/>
    </xf>
    <xf numFmtId="0" fontId="10" fillId="0" borderId="27" xfId="0" applyFont="1" applyBorder="1" applyAlignment="1" applyProtection="1">
      <alignment vertical="top"/>
      <protection/>
    </xf>
    <xf numFmtId="4" fontId="9" fillId="0" borderId="27" xfId="0" applyNumberFormat="1" applyFont="1" applyBorder="1" applyAlignment="1" applyProtection="1">
      <alignment horizontal="right"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4" fontId="10" fillId="0" borderId="28" xfId="0" applyNumberFormat="1" applyFont="1" applyBorder="1" applyAlignment="1" applyProtection="1">
      <alignment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4" fontId="9" fillId="0" borderId="29" xfId="0" applyNumberFormat="1" applyFont="1" applyBorder="1" applyAlignment="1" applyProtection="1">
      <alignment vertical="top"/>
      <protection/>
    </xf>
    <xf numFmtId="2" fontId="10" fillId="0" borderId="27" xfId="0" applyNumberFormat="1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vertical="top" wrapTex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0" fontId="13" fillId="0" borderId="20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49" fontId="14" fillId="0" borderId="20" xfId="0" applyNumberFormat="1" applyFont="1" applyFill="1" applyBorder="1" applyAlignment="1" applyProtection="1">
      <alignment horizontal="left" vertical="center" wrapText="1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3" fillId="0" borderId="20" xfId="0" applyNumberFormat="1" applyFont="1" applyFill="1" applyBorder="1" applyAlignment="1" applyProtection="1">
      <alignment horizontal="left" vertical="center"/>
      <protection/>
    </xf>
    <xf numFmtId="49" fontId="14" fillId="0" borderId="30" xfId="0" applyNumberFormat="1" applyFont="1" applyFill="1" applyBorder="1" applyAlignment="1" applyProtection="1">
      <alignment horizontal="center" vertical="center" wrapText="1"/>
      <protection/>
    </xf>
    <xf numFmtId="0" fontId="14" fillId="0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32" xfId="0" applyNumberFormat="1" applyFont="1" applyFill="1" applyBorder="1" applyAlignment="1" applyProtection="1">
      <alignment horizontal="center" vertical="center" wrapText="1"/>
      <protection/>
    </xf>
    <xf numFmtId="0" fontId="14" fillId="0" borderId="33" xfId="0" applyNumberFormat="1" applyFont="1" applyFill="1" applyBorder="1" applyAlignment="1" applyProtection="1">
      <alignment horizontal="center" vertical="center" wrapText="1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34" xfId="0" applyNumberFormat="1" applyFont="1" applyFill="1" applyBorder="1" applyAlignment="1" applyProtection="1">
      <alignment horizontal="left" vertical="center"/>
      <protection/>
    </xf>
    <xf numFmtId="0" fontId="13" fillId="0" borderId="35" xfId="0" applyNumberFormat="1" applyFont="1" applyFill="1" applyBorder="1" applyAlignment="1" applyProtection="1">
      <alignment horizontal="left" vertical="center"/>
      <protection/>
    </xf>
    <xf numFmtId="0" fontId="13" fillId="0" borderId="32" xfId="0" applyNumberFormat="1" applyFont="1" applyFill="1" applyBorder="1" applyAlignment="1" applyProtection="1">
      <alignment horizontal="left" vertical="center"/>
      <protection/>
    </xf>
    <xf numFmtId="0" fontId="13" fillId="0" borderId="33" xfId="0" applyNumberFormat="1" applyFont="1" applyFill="1" applyBorder="1" applyAlignment="1" applyProtection="1">
      <alignment horizontal="left" vertical="center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49" fontId="20" fillId="0" borderId="34" xfId="0" applyNumberFormat="1" applyFont="1" applyFill="1" applyBorder="1" applyAlignment="1" applyProtection="1">
      <alignment horizontal="left" vertical="center" wrapText="1"/>
      <protection/>
    </xf>
    <xf numFmtId="0" fontId="20" fillId="0" borderId="35" xfId="0" applyFont="1" applyBorder="1" applyAlignment="1" applyProtection="1">
      <alignment vertical="center" wrapText="1"/>
      <protection/>
    </xf>
    <xf numFmtId="0" fontId="20" fillId="0" borderId="32" xfId="0" applyFont="1" applyBorder="1" applyAlignment="1" applyProtection="1">
      <alignment vertical="center" wrapText="1"/>
      <protection/>
    </xf>
    <xf numFmtId="0" fontId="20" fillId="0" borderId="33" xfId="0" applyFont="1" applyBorder="1" applyAlignment="1" applyProtection="1">
      <alignment vertical="center" wrapText="1"/>
      <protection/>
    </xf>
    <xf numFmtId="14" fontId="13" fillId="0" borderId="10" xfId="0" applyNumberFormat="1" applyFont="1" applyFill="1" applyBorder="1" applyAlignment="1" applyProtection="1">
      <alignment horizontal="left" vertical="center"/>
      <protection/>
    </xf>
    <xf numFmtId="14" fontId="13" fillId="0" borderId="11" xfId="0" applyNumberFormat="1" applyFont="1" applyFill="1" applyBorder="1" applyAlignment="1" applyProtection="1">
      <alignment horizontal="left" vertical="center"/>
      <protection/>
    </xf>
    <xf numFmtId="49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horizontal="left" vertical="center"/>
      <protection/>
    </xf>
    <xf numFmtId="0" fontId="17" fillId="0" borderId="20" xfId="0" applyNumberFormat="1" applyFont="1" applyFill="1" applyBorder="1" applyAlignment="1" applyProtection="1">
      <alignment horizontal="left" vertical="center"/>
      <protection/>
    </xf>
    <xf numFmtId="0" fontId="17" fillId="0" borderId="28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49" fontId="18" fillId="0" borderId="15" xfId="0" applyNumberFormat="1" applyFont="1" applyFill="1" applyBorder="1" applyAlignment="1" applyProtection="1">
      <alignment horizontal="left" vertical="center"/>
      <protection/>
    </xf>
    <xf numFmtId="0" fontId="18" fillId="0" borderId="10" xfId="0" applyNumberFormat="1" applyFont="1" applyFill="1" applyBorder="1" applyAlignment="1" applyProtection="1">
      <alignment horizontal="left" vertical="center"/>
      <protection/>
    </xf>
    <xf numFmtId="49" fontId="18" fillId="34" borderId="10" xfId="0" applyNumberFormat="1" applyFont="1" applyFill="1" applyBorder="1" applyAlignment="1" applyProtection="1">
      <alignment horizontal="left" vertical="center"/>
      <protection/>
    </xf>
    <xf numFmtId="0" fontId="18" fillId="34" borderId="10" xfId="0" applyNumberFormat="1" applyFont="1" applyFill="1" applyBorder="1" applyAlignment="1" applyProtection="1">
      <alignment horizontal="left" vertical="center"/>
      <protection/>
    </xf>
    <xf numFmtId="49" fontId="18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25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19" fillId="35" borderId="34" xfId="0" applyNumberFormat="1" applyFont="1" applyFill="1" applyBorder="1" applyAlignment="1" applyProtection="1">
      <alignment horizontal="center" vertical="center"/>
      <protection/>
    </xf>
    <xf numFmtId="0" fontId="19" fillId="35" borderId="37" xfId="0" applyNumberFormat="1" applyFont="1" applyFill="1" applyBorder="1" applyAlignment="1" applyProtection="1">
      <alignment horizontal="center" vertical="center"/>
      <protection/>
    </xf>
    <xf numFmtId="0" fontId="19" fillId="35" borderId="35" xfId="0" applyNumberFormat="1" applyFont="1" applyFill="1" applyBorder="1" applyAlignment="1" applyProtection="1">
      <alignment horizontal="center" vertical="center"/>
      <protection/>
    </xf>
    <xf numFmtId="0" fontId="19" fillId="35" borderId="42" xfId="0" applyNumberFormat="1" applyFont="1" applyFill="1" applyBorder="1" applyAlignment="1" applyProtection="1">
      <alignment horizontal="center" vertical="center"/>
      <protection/>
    </xf>
    <xf numFmtId="49" fontId="19" fillId="0" borderId="43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38" xfId="0" applyNumberFormat="1" applyFont="1" applyFill="1" applyBorder="1" applyAlignment="1" applyProtection="1">
      <alignment horizontal="left" vertical="center"/>
      <protection/>
    </xf>
    <xf numFmtId="0" fontId="19" fillId="0" borderId="24" xfId="0" applyNumberFormat="1" applyFont="1" applyFill="1" applyBorder="1" applyAlignment="1" applyProtection="1">
      <alignment horizontal="left" vertical="center"/>
      <protection/>
    </xf>
    <xf numFmtId="49" fontId="18" fillId="34" borderId="15" xfId="0" applyNumberFormat="1" applyFont="1" applyFill="1" applyBorder="1" applyAlignment="1" applyProtection="1">
      <alignment horizontal="left" vertical="center"/>
      <protection/>
    </xf>
    <xf numFmtId="49" fontId="19" fillId="0" borderId="44" xfId="0" applyNumberFormat="1" applyFont="1" applyFill="1" applyBorder="1" applyAlignment="1" applyProtection="1">
      <alignment horizontal="left" vertical="center"/>
      <protection/>
    </xf>
    <xf numFmtId="0" fontId="19" fillId="0" borderId="40" xfId="0" applyNumberFormat="1" applyFont="1" applyFill="1" applyBorder="1" applyAlignment="1" applyProtection="1">
      <alignment horizontal="left" vertical="center"/>
      <protection/>
    </xf>
    <xf numFmtId="0" fontId="19" fillId="0" borderId="41" xfId="0" applyNumberFormat="1" applyFont="1" applyFill="1" applyBorder="1" applyAlignment="1" applyProtection="1">
      <alignment horizontal="left" vertical="center"/>
      <protection/>
    </xf>
    <xf numFmtId="0" fontId="19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5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2" xfId="47"/>
    <cellStyle name="Normální 3" xfId="48"/>
    <cellStyle name="Normální 4" xfId="49"/>
    <cellStyle name="Normální 5" xfId="50"/>
    <cellStyle name="Normální 6" xfId="51"/>
    <cellStyle name="Normální 7" xfId="52"/>
    <cellStyle name="Normální 8" xfId="53"/>
    <cellStyle name="Normální 9" xfId="54"/>
    <cellStyle name="Poznámka" xfId="55"/>
    <cellStyle name="Percent" xfId="56"/>
    <cellStyle name="Propojená buňka" xfId="57"/>
    <cellStyle name="Správně" xfId="58"/>
    <cellStyle name="Špat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G30" sqref="G30:I30"/>
    </sheetView>
  </sheetViews>
  <sheetFormatPr defaultColWidth="13.33203125" defaultRowHeight="10.5"/>
  <cols>
    <col min="1" max="1" width="13.33203125" style="40" customWidth="1"/>
    <col min="2" max="2" width="11.83203125" style="40" customWidth="1"/>
    <col min="3" max="3" width="25.33203125" style="40" customWidth="1"/>
    <col min="4" max="4" width="11.83203125" style="40" customWidth="1"/>
    <col min="5" max="5" width="16.33203125" style="40" customWidth="1"/>
    <col min="6" max="6" width="26.33203125" style="40" customWidth="1"/>
    <col min="7" max="7" width="13.33203125" style="40" customWidth="1"/>
    <col min="8" max="8" width="13.83203125" style="40" customWidth="1"/>
    <col min="9" max="9" width="26.16015625" style="40" customWidth="1"/>
    <col min="10" max="10" width="13.33203125" style="40" customWidth="1"/>
    <col min="11" max="11" width="13.66015625" style="40" bestFit="1" customWidth="1"/>
    <col min="12" max="16384" width="13.33203125" style="40" customWidth="1"/>
  </cols>
  <sheetData>
    <row r="1" spans="1:9" ht="28.5" customHeight="1" thickBot="1">
      <c r="A1" s="77" t="s">
        <v>13</v>
      </c>
      <c r="B1" s="78"/>
      <c r="C1" s="78"/>
      <c r="D1" s="78"/>
      <c r="E1" s="78"/>
      <c r="F1" s="78"/>
      <c r="G1" s="78"/>
      <c r="H1" s="78"/>
      <c r="I1" s="78"/>
    </row>
    <row r="2" spans="1:10" ht="12.75" customHeight="1">
      <c r="A2" s="79" t="s">
        <v>14</v>
      </c>
      <c r="B2" s="80"/>
      <c r="C2" s="83" t="s">
        <v>74</v>
      </c>
      <c r="D2" s="83"/>
      <c r="E2" s="85" t="s">
        <v>15</v>
      </c>
      <c r="F2" s="86" t="s">
        <v>57</v>
      </c>
      <c r="G2" s="87"/>
      <c r="H2" s="85" t="s">
        <v>16</v>
      </c>
      <c r="I2" s="90" t="s">
        <v>59</v>
      </c>
      <c r="J2" s="41"/>
    </row>
    <row r="3" spans="1:10" ht="12.75">
      <c r="A3" s="81"/>
      <c r="B3" s="82"/>
      <c r="C3" s="84"/>
      <c r="D3" s="84"/>
      <c r="E3" s="82"/>
      <c r="F3" s="88"/>
      <c r="G3" s="89"/>
      <c r="H3" s="82"/>
      <c r="I3" s="91"/>
      <c r="J3" s="41"/>
    </row>
    <row r="4" spans="1:10" ht="12.75">
      <c r="A4" s="92" t="s">
        <v>17</v>
      </c>
      <c r="B4" s="82"/>
      <c r="C4" s="93" t="s">
        <v>72</v>
      </c>
      <c r="D4" s="94"/>
      <c r="E4" s="97" t="s">
        <v>18</v>
      </c>
      <c r="F4" s="97"/>
      <c r="G4" s="82"/>
      <c r="H4" s="97" t="s">
        <v>16</v>
      </c>
      <c r="I4" s="98"/>
      <c r="J4" s="41"/>
    </row>
    <row r="5" spans="1:10" ht="12.75">
      <c r="A5" s="81"/>
      <c r="B5" s="82"/>
      <c r="C5" s="95"/>
      <c r="D5" s="96"/>
      <c r="E5" s="82"/>
      <c r="F5" s="82"/>
      <c r="G5" s="82"/>
      <c r="H5" s="82"/>
      <c r="I5" s="91"/>
      <c r="J5" s="41"/>
    </row>
    <row r="6" spans="1:10" ht="12.75" customHeight="1">
      <c r="A6" s="92" t="s">
        <v>68</v>
      </c>
      <c r="B6" s="82"/>
      <c r="C6" s="99" t="s">
        <v>76</v>
      </c>
      <c r="D6" s="100"/>
      <c r="E6" s="97" t="s">
        <v>19</v>
      </c>
      <c r="F6" s="97"/>
      <c r="G6" s="82"/>
      <c r="H6" s="97" t="s">
        <v>16</v>
      </c>
      <c r="I6" s="98" t="s">
        <v>60</v>
      </c>
      <c r="J6" s="41"/>
    </row>
    <row r="7" spans="1:10" ht="12.75">
      <c r="A7" s="81"/>
      <c r="B7" s="82"/>
      <c r="C7" s="101"/>
      <c r="D7" s="102"/>
      <c r="E7" s="82"/>
      <c r="F7" s="82"/>
      <c r="G7" s="82"/>
      <c r="H7" s="82"/>
      <c r="I7" s="91"/>
      <c r="J7" s="41"/>
    </row>
    <row r="8" spans="1:10" ht="12.75">
      <c r="A8" s="92" t="s">
        <v>54</v>
      </c>
      <c r="B8" s="82"/>
      <c r="C8" s="103" t="s">
        <v>77</v>
      </c>
      <c r="D8" s="82"/>
      <c r="E8" s="97" t="s">
        <v>58</v>
      </c>
      <c r="F8" s="82" t="s">
        <v>78</v>
      </c>
      <c r="G8" s="82"/>
      <c r="H8" s="97" t="s">
        <v>61</v>
      </c>
      <c r="I8" s="98"/>
      <c r="J8" s="41"/>
    </row>
    <row r="9" spans="1:10" ht="12.75">
      <c r="A9" s="81"/>
      <c r="B9" s="82"/>
      <c r="C9" s="82"/>
      <c r="D9" s="82"/>
      <c r="E9" s="82"/>
      <c r="F9" s="82"/>
      <c r="G9" s="82"/>
      <c r="H9" s="82"/>
      <c r="I9" s="91"/>
      <c r="J9" s="41"/>
    </row>
    <row r="10" spans="1:10" ht="12.75">
      <c r="A10" s="92" t="s">
        <v>55</v>
      </c>
      <c r="B10" s="82"/>
      <c r="C10" s="97" t="s">
        <v>56</v>
      </c>
      <c r="D10" s="82"/>
      <c r="E10" s="97" t="s">
        <v>20</v>
      </c>
      <c r="F10" s="97" t="s">
        <v>69</v>
      </c>
      <c r="G10" s="82"/>
      <c r="H10" s="97" t="s">
        <v>21</v>
      </c>
      <c r="I10" s="104">
        <v>45439</v>
      </c>
      <c r="J10" s="41"/>
    </row>
    <row r="11" spans="1:10" ht="12.75">
      <c r="A11" s="81"/>
      <c r="B11" s="82"/>
      <c r="C11" s="82"/>
      <c r="D11" s="82"/>
      <c r="E11" s="82"/>
      <c r="F11" s="82"/>
      <c r="G11" s="82"/>
      <c r="H11" s="82"/>
      <c r="I11" s="91"/>
      <c r="J11" s="41"/>
    </row>
    <row r="12" spans="1:9" ht="23.25" customHeight="1" thickBot="1">
      <c r="A12" s="105" t="s">
        <v>22</v>
      </c>
      <c r="B12" s="106"/>
      <c r="C12" s="106"/>
      <c r="D12" s="106"/>
      <c r="E12" s="106"/>
      <c r="F12" s="106"/>
      <c r="G12" s="106"/>
      <c r="H12" s="106"/>
      <c r="I12" s="107"/>
    </row>
    <row r="13" spans="1:10" ht="26.25" customHeight="1">
      <c r="A13" s="42" t="s">
        <v>23</v>
      </c>
      <c r="B13" s="108" t="s">
        <v>24</v>
      </c>
      <c r="C13" s="109"/>
      <c r="D13" s="43" t="s">
        <v>25</v>
      </c>
      <c r="E13" s="108" t="s">
        <v>26</v>
      </c>
      <c r="F13" s="109"/>
      <c r="G13" s="43" t="s">
        <v>27</v>
      </c>
      <c r="H13" s="108" t="s">
        <v>28</v>
      </c>
      <c r="I13" s="110"/>
      <c r="J13" s="41"/>
    </row>
    <row r="14" spans="1:10" ht="15" customHeight="1">
      <c r="A14" s="44" t="s">
        <v>29</v>
      </c>
      <c r="B14" s="45" t="s">
        <v>30</v>
      </c>
      <c r="C14" s="46">
        <f>SUM(rozpočet!F26)</f>
        <v>0</v>
      </c>
      <c r="D14" s="111" t="s">
        <v>31</v>
      </c>
      <c r="E14" s="112"/>
      <c r="F14" s="46">
        <v>0</v>
      </c>
      <c r="G14" s="111" t="s">
        <v>32</v>
      </c>
      <c r="H14" s="112"/>
      <c r="I14" s="47">
        <v>0</v>
      </c>
      <c r="J14" s="41"/>
    </row>
    <row r="15" spans="1:11" ht="15" customHeight="1">
      <c r="A15" s="44"/>
      <c r="B15" s="45" t="s">
        <v>33</v>
      </c>
      <c r="C15" s="46">
        <v>0</v>
      </c>
      <c r="D15" s="111" t="s">
        <v>34</v>
      </c>
      <c r="E15" s="112"/>
      <c r="F15" s="46">
        <v>0</v>
      </c>
      <c r="G15" s="111" t="s">
        <v>35</v>
      </c>
      <c r="H15" s="112"/>
      <c r="I15" s="47">
        <v>0</v>
      </c>
      <c r="J15" s="41"/>
      <c r="K15" s="48"/>
    </row>
    <row r="16" spans="1:10" ht="15" customHeight="1">
      <c r="A16" s="44" t="s">
        <v>36</v>
      </c>
      <c r="B16" s="45" t="s">
        <v>30</v>
      </c>
      <c r="C16" s="46">
        <v>0</v>
      </c>
      <c r="D16" s="111" t="s">
        <v>37</v>
      </c>
      <c r="E16" s="112"/>
      <c r="F16" s="46">
        <v>0</v>
      </c>
      <c r="G16" s="111" t="s">
        <v>38</v>
      </c>
      <c r="H16" s="112"/>
      <c r="I16" s="47">
        <v>0</v>
      </c>
      <c r="J16" s="41"/>
    </row>
    <row r="17" spans="1:10" ht="15" customHeight="1">
      <c r="A17" s="44"/>
      <c r="B17" s="45" t="s">
        <v>33</v>
      </c>
      <c r="C17" s="46">
        <v>0</v>
      </c>
      <c r="D17" s="111"/>
      <c r="E17" s="112"/>
      <c r="F17" s="49"/>
      <c r="G17" s="111" t="s">
        <v>39</v>
      </c>
      <c r="H17" s="112"/>
      <c r="I17" s="47">
        <v>0</v>
      </c>
      <c r="J17" s="41"/>
    </row>
    <row r="18" spans="1:10" ht="15" customHeight="1">
      <c r="A18" s="44" t="s">
        <v>40</v>
      </c>
      <c r="B18" s="45" t="s">
        <v>30</v>
      </c>
      <c r="C18" s="46">
        <v>0</v>
      </c>
      <c r="D18" s="111"/>
      <c r="E18" s="112"/>
      <c r="F18" s="49"/>
      <c r="G18" s="111" t="s">
        <v>41</v>
      </c>
      <c r="H18" s="112"/>
      <c r="I18" s="47">
        <v>0</v>
      </c>
      <c r="J18" s="41"/>
    </row>
    <row r="19" spans="1:10" ht="15" customHeight="1">
      <c r="A19" s="44"/>
      <c r="B19" s="45" t="s">
        <v>33</v>
      </c>
      <c r="C19" s="46">
        <v>0</v>
      </c>
      <c r="D19" s="111"/>
      <c r="E19" s="112"/>
      <c r="F19" s="49"/>
      <c r="G19" s="111" t="s">
        <v>42</v>
      </c>
      <c r="H19" s="112"/>
      <c r="I19" s="47">
        <v>0</v>
      </c>
      <c r="J19" s="41"/>
    </row>
    <row r="20" spans="1:10" ht="15" customHeight="1">
      <c r="A20" s="113" t="s">
        <v>43</v>
      </c>
      <c r="B20" s="114"/>
      <c r="C20" s="46">
        <v>0</v>
      </c>
      <c r="D20" s="111"/>
      <c r="E20" s="112"/>
      <c r="F20" s="49"/>
      <c r="G20" s="111"/>
      <c r="H20" s="112"/>
      <c r="I20" s="50"/>
      <c r="J20" s="41"/>
    </row>
    <row r="21" spans="1:10" ht="15" customHeight="1">
      <c r="A21" s="113" t="s">
        <v>44</v>
      </c>
      <c r="B21" s="114"/>
      <c r="C21" s="46">
        <v>0</v>
      </c>
      <c r="D21" s="111"/>
      <c r="E21" s="112"/>
      <c r="F21" s="49"/>
      <c r="G21" s="111"/>
      <c r="H21" s="112"/>
      <c r="I21" s="50"/>
      <c r="J21" s="41"/>
    </row>
    <row r="22" spans="1:10" ht="16.5" customHeight="1">
      <c r="A22" s="113" t="s">
        <v>45</v>
      </c>
      <c r="B22" s="114"/>
      <c r="C22" s="46">
        <f>SUM(C14:C21)</f>
        <v>0</v>
      </c>
      <c r="D22" s="117" t="s">
        <v>46</v>
      </c>
      <c r="E22" s="114"/>
      <c r="F22" s="46">
        <f>SUM(F14:F21)</f>
        <v>0</v>
      </c>
      <c r="G22" s="117" t="s">
        <v>47</v>
      </c>
      <c r="H22" s="114"/>
      <c r="I22" s="47">
        <f>SUM(I14:I21)</f>
        <v>0</v>
      </c>
      <c r="J22" s="41"/>
    </row>
    <row r="23" spans="1:9" ht="12.75">
      <c r="A23" s="51"/>
      <c r="B23" s="52"/>
      <c r="C23" s="52"/>
      <c r="D23" s="52"/>
      <c r="E23" s="52"/>
      <c r="F23" s="52"/>
      <c r="G23" s="52"/>
      <c r="H23" s="52"/>
      <c r="I23" s="53"/>
    </row>
    <row r="24" spans="1:9" ht="15" customHeight="1">
      <c r="A24" s="135" t="s">
        <v>48</v>
      </c>
      <c r="B24" s="116"/>
      <c r="C24" s="54">
        <v>0</v>
      </c>
      <c r="D24" s="41"/>
      <c r="E24" s="41"/>
      <c r="F24" s="41"/>
      <c r="G24" s="41"/>
      <c r="H24" s="41"/>
      <c r="I24" s="55"/>
    </row>
    <row r="25" spans="1:10" ht="15" customHeight="1">
      <c r="A25" s="135" t="s">
        <v>49</v>
      </c>
      <c r="B25" s="116"/>
      <c r="C25" s="54">
        <v>0</v>
      </c>
      <c r="D25" s="115" t="s">
        <v>50</v>
      </c>
      <c r="E25" s="116"/>
      <c r="F25" s="54">
        <f>ROUND(C25*(14/100),2)</f>
        <v>0</v>
      </c>
      <c r="G25" s="115" t="s">
        <v>10</v>
      </c>
      <c r="H25" s="116"/>
      <c r="I25" s="56">
        <f>SUM(C24:C26)</f>
        <v>0</v>
      </c>
      <c r="J25" s="41"/>
    </row>
    <row r="26" spans="1:10" ht="15" customHeight="1">
      <c r="A26" s="135" t="s">
        <v>51</v>
      </c>
      <c r="B26" s="116"/>
      <c r="C26" s="54">
        <f>C22+F22*I22</f>
        <v>0</v>
      </c>
      <c r="D26" s="115" t="s">
        <v>3</v>
      </c>
      <c r="E26" s="116"/>
      <c r="F26" s="54">
        <f>ROUND(C26*(21/100),2)</f>
        <v>0</v>
      </c>
      <c r="G26" s="115" t="s">
        <v>52</v>
      </c>
      <c r="H26" s="116"/>
      <c r="I26" s="56">
        <f>SUM(F25:F26)+I25</f>
        <v>0</v>
      </c>
      <c r="J26" s="41"/>
    </row>
    <row r="27" spans="1:9" ht="12.75">
      <c r="A27" s="57"/>
      <c r="B27" s="41"/>
      <c r="C27" s="41"/>
      <c r="D27" s="41"/>
      <c r="E27" s="41"/>
      <c r="F27" s="41"/>
      <c r="G27" s="41"/>
      <c r="H27" s="41"/>
      <c r="I27" s="55"/>
    </row>
    <row r="28" spans="1:10" ht="14.25" customHeight="1">
      <c r="A28" s="118"/>
      <c r="B28" s="119"/>
      <c r="C28" s="120"/>
      <c r="D28" s="127" t="s">
        <v>62</v>
      </c>
      <c r="E28" s="128"/>
      <c r="F28" s="129"/>
      <c r="G28" s="127" t="s">
        <v>63</v>
      </c>
      <c r="H28" s="128"/>
      <c r="I28" s="130"/>
      <c r="J28" s="41"/>
    </row>
    <row r="29" spans="1:10" ht="14.25" customHeight="1">
      <c r="A29" s="121"/>
      <c r="B29" s="122"/>
      <c r="C29" s="123"/>
      <c r="D29" s="131"/>
      <c r="E29" s="132"/>
      <c r="F29" s="133"/>
      <c r="G29" s="131"/>
      <c r="H29" s="132"/>
      <c r="I29" s="134"/>
      <c r="J29" s="41"/>
    </row>
    <row r="30" spans="1:10" ht="14.25" customHeight="1">
      <c r="A30" s="121"/>
      <c r="B30" s="122"/>
      <c r="C30" s="123"/>
      <c r="D30" s="131" t="s">
        <v>73</v>
      </c>
      <c r="E30" s="132"/>
      <c r="F30" s="133"/>
      <c r="G30" s="131"/>
      <c r="H30" s="132"/>
      <c r="I30" s="134"/>
      <c r="J30" s="41"/>
    </row>
    <row r="31" spans="1:10" ht="14.25" customHeight="1">
      <c r="A31" s="121"/>
      <c r="B31" s="122"/>
      <c r="C31" s="123"/>
      <c r="D31" s="131"/>
      <c r="E31" s="132"/>
      <c r="F31" s="133"/>
      <c r="G31" s="131"/>
      <c r="H31" s="132"/>
      <c r="I31" s="134"/>
      <c r="J31" s="41"/>
    </row>
    <row r="32" spans="1:10" ht="14.25" customHeight="1" thickBot="1">
      <c r="A32" s="124"/>
      <c r="B32" s="125"/>
      <c r="C32" s="126"/>
      <c r="D32" s="136" t="s">
        <v>53</v>
      </c>
      <c r="E32" s="137"/>
      <c r="F32" s="138"/>
      <c r="G32" s="136" t="s">
        <v>53</v>
      </c>
      <c r="H32" s="137"/>
      <c r="I32" s="139"/>
      <c r="J32" s="41"/>
    </row>
    <row r="33" spans="1:9" ht="12.75">
      <c r="A33" s="41"/>
      <c r="B33" s="41"/>
      <c r="C33" s="41"/>
      <c r="D33" s="41"/>
      <c r="E33" s="41"/>
      <c r="F33" s="41"/>
      <c r="G33" s="41"/>
      <c r="H33" s="41"/>
      <c r="I33" s="41"/>
    </row>
  </sheetData>
  <sheetProtection/>
  <mergeCells count="74">
    <mergeCell ref="D32:F32"/>
    <mergeCell ref="G32:I32"/>
    <mergeCell ref="D30:F30"/>
    <mergeCell ref="G30:I30"/>
    <mergeCell ref="D31:F31"/>
    <mergeCell ref="G31:I31"/>
    <mergeCell ref="A28:C32"/>
    <mergeCell ref="D28:F28"/>
    <mergeCell ref="G28:I28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zoomScalePageLayoutView="0" workbookViewId="0" topLeftCell="A2">
      <selection activeCell="E24" sqref="E24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16384" width="10.5" style="1" customWidth="1"/>
  </cols>
  <sheetData>
    <row r="1" spans="1:6" s="6" customFormat="1" ht="27.75" customHeight="1">
      <c r="A1" s="140" t="s">
        <v>64</v>
      </c>
      <c r="B1" s="140"/>
      <c r="C1" s="140"/>
      <c r="D1" s="140"/>
      <c r="E1" s="140"/>
      <c r="F1" s="140"/>
    </row>
    <row r="2" spans="1:6" s="6" customFormat="1" ht="14.25" customHeight="1">
      <c r="A2" s="71" t="s">
        <v>65</v>
      </c>
      <c r="B2" s="70"/>
      <c r="C2" s="70"/>
      <c r="D2" s="70"/>
      <c r="E2" s="70"/>
      <c r="F2" s="70"/>
    </row>
    <row r="3" spans="1:6" s="6" customFormat="1" ht="12.75" customHeight="1">
      <c r="A3" s="20" t="s">
        <v>75</v>
      </c>
      <c r="B3" s="7"/>
      <c r="C3" s="21" t="s">
        <v>2</v>
      </c>
      <c r="D3" s="7"/>
      <c r="E3" s="7"/>
      <c r="F3" s="7"/>
    </row>
    <row r="4" spans="1:6" s="6" customFormat="1" ht="12.75" customHeight="1">
      <c r="A4" s="20" t="s">
        <v>81</v>
      </c>
      <c r="B4" s="7"/>
      <c r="C4" s="7"/>
      <c r="D4" s="7"/>
      <c r="E4" s="14"/>
      <c r="F4" s="7"/>
    </row>
    <row r="5" spans="1:6" s="6" customFormat="1" ht="13.5" customHeight="1">
      <c r="A5" s="8"/>
      <c r="B5" s="7"/>
      <c r="C5" s="8"/>
      <c r="D5" s="7"/>
      <c r="E5" s="7"/>
      <c r="F5" s="7"/>
    </row>
    <row r="6" spans="1:6" s="6" customFormat="1" ht="1.5" customHeight="1">
      <c r="A6" s="9"/>
      <c r="B6" s="10"/>
      <c r="C6" s="11"/>
      <c r="D6" s="10"/>
      <c r="E6" s="12"/>
      <c r="F6" s="13"/>
    </row>
    <row r="7" spans="1:6" s="6" customFormat="1" ht="20.25" customHeight="1">
      <c r="A7" s="14" t="s">
        <v>12</v>
      </c>
      <c r="B7" s="14"/>
      <c r="C7" s="18"/>
      <c r="D7" s="14"/>
      <c r="E7" s="14"/>
      <c r="F7" s="14"/>
    </row>
    <row r="8" spans="1:6" s="6" customFormat="1" ht="12.75" customHeight="1">
      <c r="A8" s="14" t="s">
        <v>19</v>
      </c>
      <c r="B8" s="14"/>
      <c r="C8" s="18"/>
      <c r="D8" s="14"/>
      <c r="E8" s="14"/>
      <c r="F8" s="67" t="s">
        <v>2</v>
      </c>
    </row>
    <row r="9" spans="1:6" s="6" customFormat="1" ht="12.75" customHeight="1">
      <c r="A9" s="14"/>
      <c r="B9" s="15"/>
      <c r="C9" s="19"/>
      <c r="D9" s="14" t="s">
        <v>94</v>
      </c>
      <c r="E9" s="16"/>
      <c r="F9" s="68" t="s">
        <v>2</v>
      </c>
    </row>
    <row r="10" spans="1:6" s="6" customFormat="1" ht="6.75" customHeight="1">
      <c r="A10" s="17"/>
      <c r="B10" s="17"/>
      <c r="C10" s="17"/>
      <c r="D10" s="17"/>
      <c r="E10" s="17" t="s">
        <v>2</v>
      </c>
      <c r="F10" s="17"/>
    </row>
    <row r="11" ht="24" customHeight="1" thickBot="1"/>
    <row r="12" spans="1:6" s="22" customFormat="1" ht="15">
      <c r="A12" s="25" t="s">
        <v>4</v>
      </c>
      <c r="B12" s="26" t="s">
        <v>5</v>
      </c>
      <c r="C12" s="27" t="s">
        <v>0</v>
      </c>
      <c r="D12" s="26" t="s">
        <v>6</v>
      </c>
      <c r="E12" s="26" t="s">
        <v>7</v>
      </c>
      <c r="F12" s="28" t="s">
        <v>8</v>
      </c>
    </row>
    <row r="13" spans="1:6" s="22" customFormat="1" ht="15">
      <c r="A13" s="29">
        <v>12922</v>
      </c>
      <c r="B13" s="30" t="s">
        <v>86</v>
      </c>
      <c r="C13" s="31" t="s">
        <v>1</v>
      </c>
      <c r="D13" s="32">
        <v>3395</v>
      </c>
      <c r="E13" s="23"/>
      <c r="F13" s="24">
        <f aca="true" t="shared" si="0" ref="F13:F24">E13*D13</f>
        <v>0</v>
      </c>
    </row>
    <row r="14" spans="1:6" s="22" customFormat="1" ht="30">
      <c r="A14" s="29">
        <v>15112</v>
      </c>
      <c r="B14" s="76" t="s">
        <v>79</v>
      </c>
      <c r="C14" s="31" t="s">
        <v>80</v>
      </c>
      <c r="D14" s="32">
        <v>576.3</v>
      </c>
      <c r="E14" s="23"/>
      <c r="F14" s="24">
        <f>SUM(D14*E14)</f>
        <v>0</v>
      </c>
    </row>
    <row r="15" spans="1:6" s="22" customFormat="1" ht="15">
      <c r="A15" s="29">
        <v>12931</v>
      </c>
      <c r="B15" s="30" t="s">
        <v>85</v>
      </c>
      <c r="C15" s="31" t="s">
        <v>70</v>
      </c>
      <c r="D15" s="32">
        <v>6790</v>
      </c>
      <c r="E15" s="23"/>
      <c r="F15" s="24">
        <f t="shared" si="0"/>
        <v>0</v>
      </c>
    </row>
    <row r="16" spans="1:6" s="62" customFormat="1" ht="15">
      <c r="A16" s="63">
        <v>113728</v>
      </c>
      <c r="B16" s="58" t="s">
        <v>87</v>
      </c>
      <c r="C16" s="31" t="s">
        <v>67</v>
      </c>
      <c r="D16" s="59">
        <v>560.17</v>
      </c>
      <c r="E16" s="60"/>
      <c r="F16" s="61">
        <f t="shared" si="0"/>
        <v>0</v>
      </c>
    </row>
    <row r="17" spans="1:6" s="22" customFormat="1" ht="21" customHeight="1">
      <c r="A17" s="29" t="s">
        <v>89</v>
      </c>
      <c r="B17" s="30" t="s">
        <v>90</v>
      </c>
      <c r="C17" s="31" t="s">
        <v>1</v>
      </c>
      <c r="D17" s="32">
        <v>18672.5</v>
      </c>
      <c r="E17" s="23"/>
      <c r="F17" s="24">
        <f t="shared" si="0"/>
        <v>0</v>
      </c>
    </row>
    <row r="18" spans="1:6" s="22" customFormat="1" ht="21" customHeight="1">
      <c r="A18" s="29" t="s">
        <v>91</v>
      </c>
      <c r="B18" s="30" t="s">
        <v>92</v>
      </c>
      <c r="C18" s="31" t="s">
        <v>67</v>
      </c>
      <c r="D18" s="32">
        <v>560.17</v>
      </c>
      <c r="E18" s="23"/>
      <c r="F18" s="24">
        <f>SUM(D18*E18)</f>
        <v>0</v>
      </c>
    </row>
    <row r="19" spans="1:6" s="22" customFormat="1" ht="21" customHeight="1">
      <c r="A19" s="29">
        <v>572223</v>
      </c>
      <c r="B19" s="30" t="s">
        <v>88</v>
      </c>
      <c r="C19" s="31" t="s">
        <v>1</v>
      </c>
      <c r="D19" s="32">
        <v>37345</v>
      </c>
      <c r="E19" s="23"/>
      <c r="F19" s="24">
        <f>SUM(D19*E19)</f>
        <v>0</v>
      </c>
    </row>
    <row r="20" spans="1:6" s="22" customFormat="1" ht="21" customHeight="1">
      <c r="A20" s="29">
        <v>56962</v>
      </c>
      <c r="B20" s="30" t="s">
        <v>83</v>
      </c>
      <c r="C20" s="31" t="s">
        <v>1</v>
      </c>
      <c r="D20" s="32">
        <v>3395</v>
      </c>
      <c r="E20" s="23"/>
      <c r="F20" s="24">
        <f>SUM(D20*E20)</f>
        <v>0</v>
      </c>
    </row>
    <row r="21" spans="1:6" s="22" customFormat="1" ht="21" customHeight="1">
      <c r="A21" s="29">
        <v>919111</v>
      </c>
      <c r="B21" s="30" t="s">
        <v>84</v>
      </c>
      <c r="C21" s="31" t="s">
        <v>70</v>
      </c>
      <c r="D21" s="32">
        <v>40</v>
      </c>
      <c r="E21" s="23"/>
      <c r="F21" s="24">
        <f t="shared" si="0"/>
        <v>0</v>
      </c>
    </row>
    <row r="22" spans="1:6" s="22" customFormat="1" ht="21" customHeight="1">
      <c r="A22" s="29">
        <v>931311</v>
      </c>
      <c r="B22" s="30" t="s">
        <v>95</v>
      </c>
      <c r="C22" s="31" t="s">
        <v>70</v>
      </c>
      <c r="D22" s="32">
        <v>40</v>
      </c>
      <c r="E22" s="23"/>
      <c r="F22" s="24">
        <f t="shared" si="0"/>
        <v>0</v>
      </c>
    </row>
    <row r="23" spans="1:6" s="22" customFormat="1" ht="15">
      <c r="A23" s="29">
        <v>93818</v>
      </c>
      <c r="B23" s="30" t="s">
        <v>93</v>
      </c>
      <c r="C23" s="31" t="s">
        <v>1</v>
      </c>
      <c r="D23" s="32">
        <v>18672.5</v>
      </c>
      <c r="E23" s="23"/>
      <c r="F23" s="24">
        <f t="shared" si="0"/>
        <v>0</v>
      </c>
    </row>
    <row r="24" spans="1:6" s="22" customFormat="1" ht="15">
      <c r="A24" s="29">
        <v>915111</v>
      </c>
      <c r="B24" s="30" t="s">
        <v>82</v>
      </c>
      <c r="C24" s="31" t="s">
        <v>1</v>
      </c>
      <c r="D24" s="32">
        <v>848.75</v>
      </c>
      <c r="E24" s="23"/>
      <c r="F24" s="24">
        <f t="shared" si="0"/>
        <v>0</v>
      </c>
    </row>
    <row r="25" spans="1:6" s="22" customFormat="1" ht="15.75" thickBot="1">
      <c r="A25" s="72" t="s">
        <v>66</v>
      </c>
      <c r="B25" s="65" t="s">
        <v>71</v>
      </c>
      <c r="C25" s="73" t="s">
        <v>9</v>
      </c>
      <c r="D25" s="75">
        <v>1</v>
      </c>
      <c r="E25" s="66"/>
      <c r="F25" s="74">
        <f>SUM(E25*D25)</f>
        <v>0</v>
      </c>
    </row>
    <row r="26" spans="1:6" s="22" customFormat="1" ht="15">
      <c r="A26" s="64"/>
      <c r="B26" s="65" t="s">
        <v>10</v>
      </c>
      <c r="C26" s="65"/>
      <c r="D26" s="65"/>
      <c r="E26" s="66" t="s">
        <v>2</v>
      </c>
      <c r="F26" s="69">
        <f>SUM(F13:F25)</f>
        <v>0</v>
      </c>
    </row>
    <row r="27" spans="1:6" s="22" customFormat="1" ht="15">
      <c r="A27" s="33"/>
      <c r="B27" s="30" t="s">
        <v>3</v>
      </c>
      <c r="C27" s="30"/>
      <c r="D27" s="30"/>
      <c r="E27" s="34" t="s">
        <v>2</v>
      </c>
      <c r="F27" s="35">
        <f>F26*0.21</f>
        <v>0</v>
      </c>
    </row>
    <row r="28" spans="1:6" s="22" customFormat="1" ht="15.75" thickBot="1">
      <c r="A28" s="36"/>
      <c r="B28" s="37" t="s">
        <v>11</v>
      </c>
      <c r="C28" s="37"/>
      <c r="D28" s="37"/>
      <c r="E28" s="38" t="s">
        <v>2</v>
      </c>
      <c r="F28" s="39">
        <f>SUM(F26*1.21)</f>
        <v>0</v>
      </c>
    </row>
    <row r="29" ht="24" customHeight="1"/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Táňa Veselá</cp:lastModifiedBy>
  <cp:lastPrinted>2024-05-29T07:01:11Z</cp:lastPrinted>
  <dcterms:created xsi:type="dcterms:W3CDTF">2014-05-16T09:31:30Z</dcterms:created>
  <dcterms:modified xsi:type="dcterms:W3CDTF">2024-06-04T11:06:24Z</dcterms:modified>
  <cp:category/>
  <cp:version/>
  <cp:contentType/>
  <cp:contentStatus/>
</cp:coreProperties>
</file>