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us\dataii\Verejne\PROVOZNÍ ÚSEK\Škody po zimě\Škody po zimě 2024\oblast Kutná Hora\325 CMS Zásmuky\III-33331 kři-33339 - Svojšice\rozpočet OTSKP\"/>
    </mc:Choice>
  </mc:AlternateContent>
  <xr:revisionPtr revIDLastSave="0" documentId="13_ncr:1_{E076CF01-BB0D-46F7-B3B6-8710B0973A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ycí list rozpočtu" sheetId="3" r:id="rId1"/>
    <sheet name="rozpoče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4" l="1"/>
  <c r="F25" i="4"/>
  <c r="F22" i="4"/>
  <c r="F24" i="4"/>
  <c r="F23" i="4"/>
  <c r="F28" i="4"/>
  <c r="F26" i="4"/>
  <c r="H21" i="4"/>
  <c r="F21" i="4"/>
  <c r="F20" i="4"/>
  <c r="H19" i="4"/>
  <c r="F19" i="4"/>
  <c r="F18" i="4"/>
  <c r="F17" i="4"/>
  <c r="F16" i="4"/>
  <c r="F15" i="4"/>
  <c r="F14" i="4"/>
  <c r="F13" i="4"/>
  <c r="F12" i="4"/>
  <c r="F11" i="4"/>
  <c r="F10" i="4"/>
  <c r="F9" i="4"/>
  <c r="I22" i="3"/>
  <c r="F22" i="3"/>
  <c r="F25" i="3"/>
  <c r="F30" i="4" l="1"/>
  <c r="C14" i="3" s="1"/>
  <c r="C22" i="3" s="1"/>
  <c r="C26" i="3" s="1"/>
  <c r="F31" i="4" l="1"/>
  <c r="F32" i="4" s="1"/>
  <c r="F26" i="3"/>
  <c r="I25" i="3"/>
  <c r="I26" i="3" l="1"/>
</calcChain>
</file>

<file path=xl/sharedStrings.xml><?xml version="1.0" encoding="utf-8"?>
<sst xmlns="http://schemas.openxmlformats.org/spreadsheetml/2006/main" count="159" uniqueCount="121">
  <si>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</si>
  <si>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</si>
  <si>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</si>
  <si>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</si>
  <si>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</si>
  <si>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</si>
  <si>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</si>
  <si>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</si>
  <si>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</si>
  <si>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</si>
  <si>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</si>
  <si>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</si>
  <si>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</si>
  <si>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</si>
  <si>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</si>
  <si>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</si>
  <si>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</si>
  <si>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</si>
  <si>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</si>
  <si>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</si>
  <si>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</si>
  <si>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KSÚS Stč kraje přísp. organizace</t>
  </si>
  <si>
    <t>IČ/DIČ:</t>
  </si>
  <si>
    <t>Druh stavby:</t>
  </si>
  <si>
    <t>Projektant:</t>
  </si>
  <si>
    <t>Lokalita:</t>
  </si>
  <si>
    <t>Zhotovitel:</t>
  </si>
  <si>
    <t>Položek: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</si>
  <si>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</si>
  <si>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</si>
  <si>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</si>
  <si>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</si>
  <si>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</si>
  <si>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</si>
  <si>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</si>
  <si>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</si>
  <si>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</si>
  <si>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</si>
  <si>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</si>
  <si>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</si>
  <si>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</si>
  <si>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</si>
  <si>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</si>
  <si>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</si>
  <si>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</si>
  <si>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</si>
  <si>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</si>
  <si>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</si>
  <si>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</si>
  <si>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</si>
  <si>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</si>
  <si>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</si>
  <si>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</si>
  <si>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</si>
  <si>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</si>
  <si>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</si>
  <si>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</si>
  <si>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</si>
  <si>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</si>
  <si>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</si>
  <si>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</si>
  <si>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</si>
  <si>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</si>
  <si>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</si>
  <si>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>Datum, razítko a podpis</t>
  </si>
  <si>
    <t>rozpočet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</si>
  <si>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</si>
  <si>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</si>
  <si>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</si>
  <si>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</si>
  <si>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</si>
  <si>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</si>
  <si>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</si>
  <si>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 xml:space="preserve">zpevnění krajnic z recyklátu do tl. 100mm  </t>
  </si>
  <si>
    <t>čištění vozovek samosběrem</t>
  </si>
  <si>
    <t xml:space="preserve">řezání asfaltového krytu vozovek do 50mm </t>
  </si>
  <si>
    <t>čištění příkopu do 0,5m3/m s odvozem na skládku</t>
  </si>
  <si>
    <t>výšková úprava  krycích hrnců</t>
  </si>
  <si>
    <t>hmotnost              t</t>
  </si>
  <si>
    <t>hmotnost  celkem</t>
  </si>
  <si>
    <t>čištění krajnic od nánosu  tl do 100 mm s odvozem na skládku</t>
  </si>
  <si>
    <t>Číslo položky   OTSKP</t>
  </si>
  <si>
    <t>frézování drážky průřezu spár š. do 100mm2</t>
  </si>
  <si>
    <t>Ztěsnění dilatačních spar asf. zálivkou  průřezu do 100mm2</t>
  </si>
  <si>
    <t>015111</t>
  </si>
  <si>
    <t>574C46</t>
  </si>
  <si>
    <t>Termín výstavby</t>
  </si>
  <si>
    <t>00066001/CZ00066001</t>
  </si>
  <si>
    <t>Ing. Aleš Čermák, Ph. D. MBA ředina</t>
  </si>
  <si>
    <t>ASFALTOVÝ BETON PRO OBRUSNÉ VRSTVY ACO 11+, 11S TL. 50MM</t>
  </si>
  <si>
    <t>ASFALTOVÝ BETON PRO LOŽNÍ VRSTVY ACL 16+, 16S TL. 50MM</t>
  </si>
  <si>
    <t>poplatky za likvidaci odpadu nekontaminovaných (krajnice, silniční příkopy)</t>
  </si>
  <si>
    <t xml:space="preserve">Zpracoval:  </t>
  </si>
  <si>
    <t>VODOROVNÉ DOPRAVNÍ ZNAČENÍ BARVOU HLADKÉ - DODÁVKA A POKLÁDKA</t>
  </si>
  <si>
    <t>frézování  asfalt. ploch, odvoz do 20km  (640m2 x 0,05cm =32 m3)</t>
  </si>
  <si>
    <t>VOZOVKOVÉ VRSTVY ZE ŠTĚRKODRTI TL. DO 300MM</t>
  </si>
  <si>
    <t>ODKOPÁVKY A PROKOPÁVKY OBECNÉ TŘ. III, ODVOZ DO 20KM</t>
  </si>
  <si>
    <t>VRSTVY PRO OBNOVU A OPRAVY Z KAMENIVA ZPEV CEMENTEM tl.100mm</t>
  </si>
  <si>
    <t>Stavba: Oprava povrchu silnice III/33331 kři. III/33339 - Svojšice</t>
  </si>
  <si>
    <t>Objekt: silnice č. III/33331 km staničení 2,416 - 3,829(1,413 m) 4,873 - 5,913 (1,040 m )</t>
  </si>
  <si>
    <t>Datum: 9.4.2024</t>
  </si>
  <si>
    <t>oprava povrchu vozovky, sanace</t>
  </si>
  <si>
    <t>III/33331 kři. III/33339 - Svojšice</t>
  </si>
  <si>
    <t>Škody po zimně 2024 JÚ - 10068</t>
  </si>
  <si>
    <t>Zdroj financování:</t>
  </si>
  <si>
    <t>ZO za KSUS SK</t>
  </si>
  <si>
    <t>Bc. Petr Holan, Vladimír Kratochvíl</t>
  </si>
  <si>
    <t>Bc. Lukáš Smolík</t>
  </si>
  <si>
    <t>Cestmistroství Zásmuky III/33331 kři. III/33339 - Svojšice</t>
  </si>
  <si>
    <t>Poznámky:</t>
  </si>
  <si>
    <t>délka úseku 2 453 m</t>
  </si>
  <si>
    <t>seřezání krajnice 4 906 m x 0,60 m = 2 943 m2</t>
  </si>
  <si>
    <t>doprava na skládku 2 943 m2 x 0,15 cm = 441 m3</t>
  </si>
  <si>
    <t>poplatek za uložení 441m3 x 1,7 = 749 tun</t>
  </si>
  <si>
    <t>m3 za další km  - 441m3 x 3 km = 1323 m3</t>
  </si>
  <si>
    <t>fréza jen v obci 100 m x 6,4m = 640 m2</t>
  </si>
  <si>
    <t>křižovatka v obci Svojšice 272 m2</t>
  </si>
  <si>
    <t>sanace u kři. III/33339 - 50 m2</t>
  </si>
  <si>
    <t>odkopávky 35m3 x 1,7=59,5 tun</t>
  </si>
  <si>
    <t>014131</t>
  </si>
  <si>
    <t>POPLATKY ZA SKLÁDKU TYP S-NO (NEBEZPEČNÝ ODPAD)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</si>
</sst>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4" x14ac:knownFonts="1">
    <font>
      <sz val="8"/>
      <name val="MS Sans Serif"/>
      <charset val="1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20" fillId="0" borderId="0"/>
  </cellStyleXfs>
  <cellXfs count="191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1" fillId="0" borderId="0" xfId="0" applyFont="1" applyAlignment="1" applyProtection="1">
      <alignment horizontal="left"/>
    </xf>
    <xf numFmtId="37" fontId="2" fillId="0" borderId="0" xfId="0" applyNumberFormat="1" applyFont="1" applyAlignment="1" applyProtection="1">
      <alignment horizontal="center" vertical="top"/>
    </xf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39" fontId="3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0" fillId="0" borderId="3" xfId="0" applyFont="1" applyBorder="1" applyAlignment="1" applyProtection="1">
      <alignment vertical="top"/>
    </xf>
    <xf numFmtId="4" fontId="9" fillId="0" borderId="4" xfId="0" applyNumberFormat="1" applyFont="1" applyBorder="1" applyAlignment="1" applyProtection="1">
      <alignment vertical="top"/>
    </xf>
    <xf numFmtId="4" fontId="9" fillId="0" borderId="3" xfId="0" applyNumberFormat="1" applyFont="1" applyBorder="1" applyAlignment="1" applyProtection="1">
      <alignment horizontal="right" vertical="top"/>
    </xf>
    <xf numFmtId="4" fontId="10" fillId="0" borderId="5" xfId="0" applyNumberFormat="1" applyFont="1" applyBorder="1" applyAlignment="1" applyProtection="1">
      <alignment vertical="top"/>
    </xf>
    <xf numFmtId="4" fontId="9" fillId="0" borderId="6" xfId="0" applyNumberFormat="1" applyFont="1" applyBorder="1" applyAlignment="1" applyProtection="1">
      <alignment vertical="top"/>
    </xf>
    <xf numFmtId="0" fontId="10" fillId="0" borderId="7" xfId="0" applyFont="1" applyBorder="1" applyAlignment="1" applyProtection="1">
      <alignment vertical="top"/>
    </xf>
    <xf numFmtId="4" fontId="9" fillId="0" borderId="7" xfId="0" applyNumberFormat="1" applyFont="1" applyBorder="1" applyAlignment="1" applyProtection="1">
      <alignment horizontal="right" vertical="top"/>
    </xf>
    <xf numFmtId="4" fontId="10" fillId="0" borderId="8" xfId="0" applyNumberFormat="1" applyFont="1" applyBorder="1" applyAlignment="1" applyProtection="1">
      <alignment vertical="top"/>
    </xf>
    <xf numFmtId="0" fontId="13" fillId="0" borderId="0" xfId="0" applyFont="1" applyAlignment="1" applyProtection="1">
      <alignment vertical="center"/>
    </xf>
    <xf numFmtId="49" fontId="16" fillId="3" borderId="9" xfId="0" applyNumberFormat="1" applyFont="1" applyFill="1" applyBorder="1" applyAlignment="1" applyProtection="1">
      <alignment horizontal="center" vertical="center"/>
    </xf>
    <xf numFmtId="49" fontId="16" fillId="3" borderId="10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/>
    </xf>
    <xf numFmtId="4" fontId="9" fillId="0" borderId="3" xfId="0" applyNumberFormat="1" applyFont="1" applyBorder="1" applyAlignment="1" applyProtection="1">
      <alignment horizontal="right" vertical="center"/>
    </xf>
    <xf numFmtId="4" fontId="9" fillId="0" borderId="5" xfId="0" applyNumberFormat="1" applyFont="1" applyBorder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49" fontId="9" fillId="0" borderId="3" xfId="0" applyNumberFormat="1" applyFont="1" applyBorder="1" applyAlignment="1" applyProtection="1">
      <alignment horizontal="right" vertical="center"/>
    </xf>
    <xf numFmtId="49" fontId="9" fillId="0" borderId="5" xfId="0" applyNumberFormat="1" applyFont="1" applyBorder="1" applyAlignment="1" applyProtection="1">
      <alignment horizontal="right" vertical="center"/>
    </xf>
    <xf numFmtId="0" fontId="13" fillId="0" borderId="11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vertical="center"/>
    </xf>
    <xf numFmtId="4" fontId="18" fillId="3" borderId="3" xfId="0" applyNumberFormat="1" applyFont="1" applyFill="1" applyBorder="1" applyAlignment="1" applyProtection="1">
      <alignment horizontal="right" vertical="center"/>
    </xf>
    <xf numFmtId="0" fontId="13" fillId="0" borderId="14" xfId="0" applyFont="1" applyBorder="1" applyAlignment="1" applyProtection="1">
      <alignment vertical="center"/>
    </xf>
    <xf numFmtId="4" fontId="18" fillId="3" borderId="5" xfId="0" applyNumberFormat="1" applyFont="1" applyFill="1" applyBorder="1" applyAlignment="1" applyProtection="1">
      <alignment horizontal="right" vertical="center"/>
    </xf>
    <xf numFmtId="0" fontId="13" fillId="0" borderId="15" xfId="0" applyFont="1" applyBorder="1" applyAlignment="1" applyProtection="1">
      <alignment vertical="center"/>
    </xf>
    <xf numFmtId="0" fontId="0" fillId="0" borderId="3" xfId="0" applyBorder="1" applyAlignment="1" applyProtection="1">
      <alignment vertical="top"/>
    </xf>
    <xf numFmtId="0" fontId="5" fillId="0" borderId="0" xfId="0" applyFont="1" applyAlignment="1" applyProtection="1"/>
    <xf numFmtId="39" fontId="5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1" fillId="0" borderId="0" xfId="0" applyFont="1" applyAlignment="1" applyProtection="1">
      <alignment horizontal="center"/>
    </xf>
    <xf numFmtId="39" fontId="3" fillId="0" borderId="0" xfId="0" applyNumberFormat="1" applyFont="1" applyAlignment="1" applyProtection="1">
      <alignment horizontal="center" vertical="top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9" fillId="0" borderId="17" xfId="0" applyNumberFormat="1" applyFont="1" applyBorder="1" applyAlignment="1" applyProtection="1">
      <alignment vertical="top"/>
    </xf>
    <xf numFmtId="0" fontId="10" fillId="0" borderId="18" xfId="0" applyFont="1" applyBorder="1" applyAlignment="1" applyProtection="1">
      <alignment vertical="top"/>
    </xf>
    <xf numFmtId="4" fontId="9" fillId="0" borderId="18" xfId="0" applyNumberFormat="1" applyFont="1" applyBorder="1" applyAlignment="1" applyProtection="1">
      <alignment horizontal="right" vertical="top"/>
    </xf>
    <xf numFmtId="0" fontId="10" fillId="4" borderId="20" xfId="0" applyFont="1" applyFill="1" applyBorder="1" applyAlignment="1" applyProtection="1">
      <alignment horizontal="center" vertical="center"/>
    </xf>
    <xf numFmtId="0" fontId="10" fillId="4" borderId="21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vertical="top"/>
    </xf>
    <xf numFmtId="0" fontId="10" fillId="4" borderId="7" xfId="0" applyFont="1" applyFill="1" applyBorder="1" applyAlignment="1" applyProtection="1">
      <alignment horizontal="center" vertical="center"/>
    </xf>
    <xf numFmtId="2" fontId="9" fillId="4" borderId="7" xfId="0" applyNumberFormat="1" applyFont="1" applyFill="1" applyBorder="1" applyAlignment="1" applyProtection="1">
      <alignment vertical="top"/>
    </xf>
    <xf numFmtId="4" fontId="9" fillId="4" borderId="8" xfId="0" applyNumberFormat="1" applyFont="1" applyFill="1" applyBorder="1" applyAlignment="1" applyProtection="1">
      <alignment vertical="top"/>
    </xf>
    <xf numFmtId="4" fontId="10" fillId="0" borderId="22" xfId="0" applyNumberFormat="1" applyFont="1" applyBorder="1" applyAlignment="1" applyProtection="1">
      <alignment vertical="top"/>
    </xf>
    <xf numFmtId="0" fontId="10" fillId="4" borderId="9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vertical="top"/>
    </xf>
    <xf numFmtId="0" fontId="10" fillId="4" borderId="10" xfId="0" applyFont="1" applyFill="1" applyBorder="1" applyAlignment="1" applyProtection="1">
      <alignment horizontal="center" vertical="center"/>
    </xf>
    <xf numFmtId="2" fontId="9" fillId="4" borderId="10" xfId="0" applyNumberFormat="1" applyFont="1" applyFill="1" applyBorder="1" applyAlignment="1" applyProtection="1">
      <alignment vertical="top"/>
    </xf>
    <xf numFmtId="4" fontId="9" fillId="4" borderId="10" xfId="0" applyNumberFormat="1" applyFont="1" applyFill="1" applyBorder="1" applyAlignment="1" applyProtection="1">
      <alignment vertical="top"/>
    </xf>
    <xf numFmtId="4" fontId="9" fillId="4" borderId="23" xfId="0" applyNumberFormat="1" applyFont="1" applyFill="1" applyBorder="1" applyAlignment="1" applyProtection="1">
      <alignment vertical="top"/>
    </xf>
    <xf numFmtId="0" fontId="0" fillId="4" borderId="16" xfId="0" applyFill="1" applyBorder="1" applyAlignment="1" applyProtection="1">
      <alignment horizontal="center" vertical="top"/>
    </xf>
    <xf numFmtId="0" fontId="0" fillId="4" borderId="3" xfId="0" applyFill="1" applyBorder="1" applyAlignment="1" applyProtection="1">
      <alignment horizontal="center" vertical="top"/>
    </xf>
    <xf numFmtId="3" fontId="0" fillId="4" borderId="3" xfId="0" applyNumberFormat="1" applyFill="1" applyBorder="1" applyAlignment="1" applyProtection="1">
      <alignment vertical="top"/>
    </xf>
    <xf numFmtId="0" fontId="0" fillId="4" borderId="3" xfId="0" applyFill="1" applyBorder="1" applyAlignment="1" applyProtection="1">
      <alignment vertical="top"/>
    </xf>
    <xf numFmtId="0" fontId="0" fillId="4" borderId="0" xfId="0" applyFill="1" applyAlignment="1" applyProtection="1">
      <alignment vertical="top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vertical="top"/>
    </xf>
    <xf numFmtId="0" fontId="10" fillId="4" borderId="3" xfId="0" applyFont="1" applyFill="1" applyBorder="1" applyAlignment="1" applyProtection="1">
      <alignment horizontal="center" vertical="center"/>
    </xf>
    <xf numFmtId="2" fontId="9" fillId="4" borderId="3" xfId="0" applyNumberFormat="1" applyFont="1" applyFill="1" applyBorder="1" applyAlignment="1" applyProtection="1">
      <alignment vertical="top"/>
    </xf>
    <xf numFmtId="4" fontId="9" fillId="4" borderId="3" xfId="0" applyNumberFormat="1" applyFont="1" applyFill="1" applyBorder="1" applyAlignment="1" applyProtection="1">
      <alignment vertical="top"/>
    </xf>
    <xf numFmtId="4" fontId="9" fillId="4" borderId="5" xfId="0" applyNumberFormat="1" applyFont="1" applyFill="1" applyBorder="1" applyAlignment="1" applyProtection="1">
      <alignment vertical="top"/>
    </xf>
    <xf numFmtId="0" fontId="19" fillId="4" borderId="16" xfId="0" applyFont="1" applyFill="1" applyBorder="1" applyAlignment="1" applyProtection="1">
      <alignment horizontal="center" vertical="top"/>
    </xf>
    <xf numFmtId="2" fontId="19" fillId="4" borderId="3" xfId="0" applyNumberFormat="1" applyFont="1" applyFill="1" applyBorder="1" applyAlignment="1" applyProtection="1">
      <alignment horizontal="center" vertical="top"/>
    </xf>
    <xf numFmtId="3" fontId="19" fillId="4" borderId="3" xfId="0" applyNumberFormat="1" applyFont="1" applyFill="1" applyBorder="1" applyAlignment="1" applyProtection="1">
      <alignment vertical="top"/>
    </xf>
    <xf numFmtId="0" fontId="19" fillId="4" borderId="3" xfId="0" applyFont="1" applyFill="1" applyBorder="1" applyAlignment="1" applyProtection="1">
      <alignment vertical="top"/>
    </xf>
    <xf numFmtId="0" fontId="19" fillId="4" borderId="3" xfId="0" applyFont="1" applyFill="1" applyBorder="1" applyAlignment="1" applyProtection="1">
      <alignment horizontal="center" vertical="top"/>
    </xf>
    <xf numFmtId="1" fontId="10" fillId="4" borderId="4" xfId="0" applyNumberFormat="1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vertical="center"/>
    </xf>
    <xf numFmtId="2" fontId="9" fillId="4" borderId="3" xfId="0" applyNumberFormat="1" applyFont="1" applyFill="1" applyBorder="1" applyAlignment="1" applyProtection="1">
      <alignment vertical="center"/>
    </xf>
    <xf numFmtId="4" fontId="9" fillId="4" borderId="3" xfId="0" applyNumberFormat="1" applyFont="1" applyFill="1" applyBorder="1" applyAlignment="1" applyProtection="1">
      <alignment vertical="center"/>
    </xf>
    <xf numFmtId="4" fontId="9" fillId="4" borderId="5" xfId="0" applyNumberFormat="1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19" fillId="4" borderId="16" xfId="0" applyFont="1" applyFill="1" applyBorder="1" applyAlignment="1" applyProtection="1">
      <alignment horizontal="center" vertical="center"/>
    </xf>
    <xf numFmtId="0" fontId="19" fillId="4" borderId="3" xfId="0" applyFont="1" applyFill="1" applyBorder="1" applyAlignment="1" applyProtection="1">
      <alignment horizontal="center" vertical="center"/>
    </xf>
    <xf numFmtId="3" fontId="19" fillId="4" borderId="3" xfId="0" applyNumberFormat="1" applyFont="1" applyFill="1" applyBorder="1" applyAlignment="1" applyProtection="1">
      <alignment vertical="center"/>
    </xf>
    <xf numFmtId="0" fontId="19" fillId="4" borderId="3" xfId="0" applyFont="1" applyFill="1" applyBorder="1" applyAlignment="1" applyProtection="1">
      <alignment vertical="center"/>
    </xf>
    <xf numFmtId="0" fontId="19" fillId="4" borderId="0" xfId="0" applyFont="1" applyFill="1" applyAlignment="1">
      <alignment vertical="top" wrapText="1"/>
      <protection locked="0"/>
    </xf>
    <xf numFmtId="39" fontId="9" fillId="4" borderId="3" xfId="0" applyNumberFormat="1" applyFont="1" applyFill="1" applyBorder="1" applyAlignment="1" applyProtection="1">
      <alignment vertical="top"/>
    </xf>
    <xf numFmtId="4" fontId="19" fillId="4" borderId="3" xfId="0" applyNumberFormat="1" applyFont="1" applyFill="1" applyBorder="1" applyAlignment="1" applyProtection="1">
      <alignment horizontal="center" vertical="top"/>
    </xf>
    <xf numFmtId="49" fontId="10" fillId="4" borderId="4" xfId="0" applyNumberFormat="1" applyFont="1" applyFill="1" applyBorder="1" applyAlignment="1" applyProtection="1">
      <alignment horizontal="center" vertical="center"/>
    </xf>
    <xf numFmtId="39" fontId="9" fillId="4" borderId="3" xfId="0" applyNumberFormat="1" applyFont="1" applyFill="1" applyBorder="1" applyAlignment="1" applyProtection="1">
      <alignment vertical="center"/>
    </xf>
    <xf numFmtId="39" fontId="9" fillId="4" borderId="7" xfId="0" applyNumberFormat="1" applyFont="1" applyFill="1" applyBorder="1" applyAlignment="1" applyProtection="1">
      <alignment vertical="top"/>
    </xf>
    <xf numFmtId="0" fontId="0" fillId="4" borderId="24" xfId="0" applyFill="1" applyBorder="1" applyAlignment="1" applyProtection="1">
      <alignment horizontal="center" vertical="top"/>
    </xf>
    <xf numFmtId="3" fontId="0" fillId="4" borderId="24" xfId="0" applyNumberFormat="1" applyFill="1" applyBorder="1" applyAlignment="1" applyProtection="1">
      <alignment vertical="top"/>
    </xf>
    <xf numFmtId="0" fontId="0" fillId="4" borderId="24" xfId="0" applyFill="1" applyBorder="1" applyAlignment="1" applyProtection="1">
      <alignment vertical="top"/>
    </xf>
    <xf numFmtId="0" fontId="19" fillId="4" borderId="16" xfId="0" applyFont="1" applyFill="1" applyBorder="1" applyAlignment="1" applyProtection="1">
      <alignment horizontal="left" vertical="center"/>
    </xf>
    <xf numFmtId="0" fontId="19" fillId="4" borderId="3" xfId="0" applyFont="1" applyFill="1" applyBorder="1" applyAlignment="1" applyProtection="1">
      <alignment horizontal="left" vertical="center"/>
    </xf>
    <xf numFmtId="3" fontId="19" fillId="4" borderId="3" xfId="0" applyNumberFormat="1" applyFont="1" applyFill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2" fontId="9" fillId="4" borderId="21" xfId="0" applyNumberFormat="1" applyFont="1" applyFill="1" applyBorder="1" applyAlignment="1" applyProtection="1">
      <alignment horizontal="right" vertical="center"/>
    </xf>
    <xf numFmtId="39" fontId="9" fillId="4" borderId="21" xfId="0" applyNumberFormat="1" applyFont="1" applyFill="1" applyBorder="1" applyAlignment="1" applyProtection="1">
      <alignment horizontal="right" vertical="center"/>
    </xf>
    <xf numFmtId="4" fontId="9" fillId="4" borderId="25" xfId="0" applyNumberFormat="1" applyFont="1" applyFill="1" applyBorder="1" applyAlignment="1" applyProtection="1">
      <alignment horizontal="right" vertical="center"/>
    </xf>
    <xf numFmtId="0" fontId="4" fillId="4" borderId="0" xfId="0" applyFont="1" applyFill="1" applyAlignment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  <protection locked="0"/>
    </xf>
    <xf numFmtId="0" fontId="20" fillId="4" borderId="3" xfId="0" applyFont="1" applyFill="1" applyBorder="1" applyAlignment="1" applyProtection="1">
      <alignment vertical="top"/>
    </xf>
    <xf numFmtId="0" fontId="20" fillId="4" borderId="3" xfId="0" applyFont="1" applyFill="1" applyBorder="1" applyAlignment="1" applyProtection="1">
      <alignment vertical="top" wrapText="1"/>
    </xf>
    <xf numFmtId="0" fontId="20" fillId="4" borderId="3" xfId="0" applyFont="1" applyFill="1" applyBorder="1" applyAlignment="1" applyProtection="1">
      <alignment vertical="center" wrapText="1"/>
    </xf>
    <xf numFmtId="0" fontId="20" fillId="4" borderId="21" xfId="0" applyFont="1" applyFill="1" applyBorder="1" applyAlignment="1" applyProtection="1">
      <alignment horizontal="left" vertical="center" wrapText="1"/>
    </xf>
    <xf numFmtId="0" fontId="20" fillId="2" borderId="19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/>
    </xf>
    <xf numFmtId="0" fontId="20" fillId="2" borderId="1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vertical="top"/>
    </xf>
    <xf numFmtId="49" fontId="10" fillId="4" borderId="20" xfId="0" applyNumberFormat="1" applyFont="1" applyFill="1" applyBorder="1" applyAlignment="1" applyProtection="1">
      <alignment horizontal="center" vertical="center"/>
    </xf>
    <xf numFmtId="2" fontId="9" fillId="4" borderId="21" xfId="0" applyNumberFormat="1" applyFont="1" applyFill="1" applyBorder="1" applyAlignment="1" applyProtection="1">
      <alignment vertical="center"/>
    </xf>
    <xf numFmtId="39" fontId="9" fillId="4" borderId="21" xfId="0" applyNumberFormat="1" applyFont="1" applyFill="1" applyBorder="1" applyAlignment="1" applyProtection="1">
      <alignment vertical="center"/>
    </xf>
    <xf numFmtId="4" fontId="9" fillId="4" borderId="25" xfId="0" applyNumberFormat="1" applyFont="1" applyFill="1" applyBorder="1" applyAlignment="1" applyProtection="1">
      <alignment vertical="center"/>
    </xf>
    <xf numFmtId="0" fontId="23" fillId="0" borderId="0" xfId="0" applyFont="1" applyAlignment="1" applyProtection="1">
      <alignment vertical="center" wrapText="1"/>
    </xf>
    <xf numFmtId="49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49" fontId="13" fillId="0" borderId="9" xfId="0" applyNumberFormat="1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49" fontId="14" fillId="2" borderId="3" xfId="1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 applyProtection="1">
      <alignment horizontal="left" vertical="center"/>
    </xf>
    <xf numFmtId="49" fontId="13" fillId="0" borderId="23" xfId="0" applyNumberFormat="1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49" fontId="13" fillId="0" borderId="5" xfId="0" applyNumberFormat="1" applyFont="1" applyBorder="1" applyAlignment="1" applyProtection="1">
      <alignment horizontal="left" vertical="center"/>
    </xf>
    <xf numFmtId="49" fontId="13" fillId="0" borderId="4" xfId="0" applyNumberFormat="1" applyFont="1" applyBorder="1" applyAlignment="1" applyProtection="1">
      <alignment horizontal="left" vertical="center"/>
    </xf>
    <xf numFmtId="49" fontId="13" fillId="0" borderId="3" xfId="1" applyNumberFormat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49" fontId="13" fillId="0" borderId="3" xfId="0" applyNumberFormat="1" applyFont="1" applyBorder="1" applyAlignment="1" applyProtection="1">
      <alignment horizontal="left" vertical="center"/>
    </xf>
    <xf numFmtId="14" fontId="13" fillId="0" borderId="5" xfId="0" applyNumberFormat="1" applyFont="1" applyBorder="1" applyAlignment="1" applyProtection="1">
      <alignment horizontal="left" vertical="center"/>
    </xf>
    <xf numFmtId="0" fontId="13" fillId="0" borderId="3" xfId="1" applyFont="1" applyBorder="1" applyAlignment="1">
      <alignment horizontal="center" vertical="center"/>
    </xf>
    <xf numFmtId="49" fontId="22" fillId="0" borderId="3" xfId="0" applyNumberFormat="1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/>
    </xf>
    <xf numFmtId="49" fontId="15" fillId="0" borderId="15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49" fontId="17" fillId="0" borderId="10" xfId="0" applyNumberFormat="1" applyFont="1" applyBorder="1" applyAlignment="1" applyProtection="1">
      <alignment horizontal="left" vertical="center"/>
    </xf>
    <xf numFmtId="0" fontId="17" fillId="0" borderId="10" xfId="0" applyFont="1" applyBorder="1" applyAlignment="1" applyProtection="1">
      <alignment horizontal="left" vertical="center"/>
    </xf>
    <xf numFmtId="0" fontId="17" fillId="0" borderId="23" xfId="0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3" xfId="0" applyFont="1" applyBorder="1" applyAlignment="1" applyProtection="1">
      <alignment horizontal="left" vertical="center"/>
    </xf>
    <xf numFmtId="49" fontId="18" fillId="0" borderId="3" xfId="0" applyNumberFormat="1" applyFont="1" applyBorder="1" applyAlignment="1" applyProtection="1">
      <alignment horizontal="left" vertical="center"/>
    </xf>
    <xf numFmtId="49" fontId="9" fillId="0" borderId="33" xfId="0" applyNumberFormat="1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34" xfId="0" applyFont="1" applyBorder="1" applyAlignment="1" applyProtection="1">
      <alignment horizontal="left" vertical="center"/>
    </xf>
    <xf numFmtId="49" fontId="9" fillId="0" borderId="35" xfId="0" applyNumberFormat="1" applyFont="1" applyBorder="1" applyAlignment="1" applyProtection="1">
      <alignment horizontal="left" vertical="center"/>
    </xf>
    <xf numFmtId="0" fontId="9" fillId="0" borderId="36" xfId="0" applyFont="1" applyBorder="1" applyAlignment="1" applyProtection="1">
      <alignment horizontal="left" vertical="center"/>
    </xf>
    <xf numFmtId="49" fontId="18" fillId="3" borderId="4" xfId="0" applyNumberFormat="1" applyFont="1" applyFill="1" applyBorder="1" applyAlignment="1" applyProtection="1">
      <alignment horizontal="left" vertical="center"/>
    </xf>
    <xf numFmtId="0" fontId="18" fillId="3" borderId="3" xfId="0" applyFont="1" applyFill="1" applyBorder="1" applyAlignment="1" applyProtection="1">
      <alignment horizontal="left" vertical="center"/>
    </xf>
    <xf numFmtId="49" fontId="18" fillId="3" borderId="3" xfId="0" applyNumberFormat="1" applyFont="1" applyFill="1" applyBorder="1" applyAlignment="1" applyProtection="1">
      <alignment horizontal="left" vertical="center"/>
    </xf>
    <xf numFmtId="49" fontId="9" fillId="0" borderId="26" xfId="0" applyNumberFormat="1" applyFont="1" applyBorder="1" applyAlignment="1" applyProtection="1">
      <alignment horizontal="left" vertical="center"/>
    </xf>
    <xf numFmtId="0" fontId="9" fillId="0" borderId="27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49" fontId="9" fillId="0" borderId="26" xfId="1" applyNumberFormat="1" applyFont="1" applyBorder="1" applyAlignment="1">
      <alignment horizontal="left" vertical="center"/>
    </xf>
    <xf numFmtId="0" fontId="9" fillId="0" borderId="27" xfId="1" applyFont="1" applyBorder="1" applyAlignment="1">
      <alignment horizontal="left" vertical="center"/>
    </xf>
    <xf numFmtId="0" fontId="9" fillId="0" borderId="29" xfId="1" applyFont="1" applyBorder="1" applyAlignment="1">
      <alignment horizontal="left" vertical="center"/>
    </xf>
    <xf numFmtId="49" fontId="9" fillId="0" borderId="30" xfId="0" applyNumberFormat="1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49" fontId="9" fillId="0" borderId="15" xfId="0" applyNumberFormat="1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31" xfId="0" applyFont="1" applyBorder="1" applyAlignment="1" applyProtection="1">
      <alignment horizontal="left" vertical="center"/>
    </xf>
    <xf numFmtId="49" fontId="21" fillId="0" borderId="15" xfId="1" applyNumberFormat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1" fillId="0" borderId="14" xfId="1" applyFont="1" applyBorder="1" applyAlignment="1">
      <alignment horizontal="left" vertical="center" wrapText="1"/>
    </xf>
    <xf numFmtId="49" fontId="9" fillId="0" borderId="32" xfId="0" applyNumberFormat="1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49" fontId="17" fillId="0" borderId="15" xfId="1" applyNumberFormat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14" xfId="1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L11" sqref="L11"/>
    </sheetView>
  </sheetViews>
  <sheetFormatPr defaultColWidth="13.33203125" defaultRowHeight="12.75" x14ac:dyDescent="0.15"/>
  <cols>
    <col min="1" max="1" width="13.33203125" style="28" customWidth="1"/>
    <col min="2" max="2" width="11.83203125" style="28" customWidth="1"/>
    <col min="3" max="3" width="25.33203125" style="28" customWidth="1"/>
    <col min="4" max="4" width="11.83203125" style="28" customWidth="1"/>
    <col min="5" max="5" width="16.33203125" style="28" customWidth="1"/>
    <col min="6" max="6" width="26.33203125" style="28" customWidth="1"/>
    <col min="7" max="7" width="13.33203125" style="28" customWidth="1"/>
    <col min="8" max="8" width="13.83203125" style="28" customWidth="1"/>
    <col min="9" max="9" width="26.1640625" style="28" customWidth="1"/>
    <col min="10" max="10" width="13.33203125" style="28"/>
    <col min="11" max="11" width="13.6640625" style="28" bestFit="1" customWidth="1"/>
    <col min="12" max="16384" width="13.33203125" style="28"/>
  </cols>
  <sheetData>
    <row r="1" spans="1:11" ht="28.7" customHeight="1" thickBot="1" x14ac:dyDescent="0.2">
      <c r="A1" s="132" t="s">
        <v>18</v>
      </c>
      <c r="B1" s="133"/>
      <c r="C1" s="133"/>
      <c r="D1" s="133"/>
      <c r="E1" s="133"/>
      <c r="F1" s="133"/>
      <c r="G1" s="133"/>
      <c r="H1" s="133"/>
      <c r="I1" s="133"/>
    </row>
    <row r="2" spans="1:11" ht="12.75" customHeight="1" x14ac:dyDescent="0.15">
      <c r="A2" s="134" t="s">
        <v>19</v>
      </c>
      <c r="B2" s="135"/>
      <c r="C2" s="138" t="s">
        <v>102</v>
      </c>
      <c r="D2" s="139"/>
      <c r="E2" s="140" t="s">
        <v>20</v>
      </c>
      <c r="F2" s="140" t="s">
        <v>21</v>
      </c>
      <c r="G2" s="135"/>
      <c r="H2" s="140" t="s">
        <v>22</v>
      </c>
      <c r="I2" s="141" t="s">
        <v>87</v>
      </c>
    </row>
    <row r="3" spans="1:11" x14ac:dyDescent="0.15">
      <c r="A3" s="136"/>
      <c r="B3" s="137"/>
      <c r="C3" s="139"/>
      <c r="D3" s="139"/>
      <c r="E3" s="137"/>
      <c r="F3" s="137"/>
      <c r="G3" s="137"/>
      <c r="H3" s="137"/>
      <c r="I3" s="142"/>
    </row>
    <row r="4" spans="1:11" x14ac:dyDescent="0.15">
      <c r="A4" s="144" t="s">
        <v>23</v>
      </c>
      <c r="B4" s="137"/>
      <c r="C4" s="145" t="s">
        <v>101</v>
      </c>
      <c r="D4" s="146"/>
      <c r="E4" s="147" t="s">
        <v>24</v>
      </c>
      <c r="F4" s="147"/>
      <c r="G4" s="137"/>
      <c r="H4" s="147" t="s">
        <v>22</v>
      </c>
      <c r="I4" s="143"/>
    </row>
    <row r="5" spans="1:11" x14ac:dyDescent="0.15">
      <c r="A5" s="136"/>
      <c r="B5" s="137"/>
      <c r="C5" s="146"/>
      <c r="D5" s="146"/>
      <c r="E5" s="137"/>
      <c r="F5" s="137"/>
      <c r="G5" s="137"/>
      <c r="H5" s="137"/>
      <c r="I5" s="142"/>
    </row>
    <row r="6" spans="1:11" ht="13.15" customHeight="1" x14ac:dyDescent="0.15">
      <c r="A6" s="144" t="s">
        <v>25</v>
      </c>
      <c r="B6" s="137"/>
      <c r="C6" s="138" t="s">
        <v>108</v>
      </c>
      <c r="D6" s="139"/>
      <c r="E6" s="147" t="s">
        <v>26</v>
      </c>
      <c r="F6" s="147"/>
      <c r="G6" s="137"/>
      <c r="H6" s="147" t="s">
        <v>22</v>
      </c>
      <c r="I6" s="143"/>
    </row>
    <row r="7" spans="1:11" ht="30" customHeight="1" x14ac:dyDescent="0.15">
      <c r="A7" s="136"/>
      <c r="B7" s="137"/>
      <c r="C7" s="139"/>
      <c r="D7" s="139"/>
      <c r="E7" s="137"/>
      <c r="F7" s="137"/>
      <c r="G7" s="137"/>
      <c r="H7" s="137"/>
      <c r="I7" s="142"/>
    </row>
    <row r="8" spans="1:11" x14ac:dyDescent="0.15">
      <c r="A8" s="144" t="s">
        <v>86</v>
      </c>
      <c r="B8" s="137"/>
      <c r="C8" s="149">
        <v>2024</v>
      </c>
      <c r="D8" s="149"/>
      <c r="E8" s="150" t="s">
        <v>105</v>
      </c>
      <c r="F8" s="137" t="s">
        <v>106</v>
      </c>
      <c r="G8" s="137"/>
      <c r="H8" s="147" t="s">
        <v>27</v>
      </c>
      <c r="I8" s="143"/>
    </row>
    <row r="9" spans="1:11" x14ac:dyDescent="0.15">
      <c r="A9" s="136"/>
      <c r="B9" s="137"/>
      <c r="C9" s="149"/>
      <c r="D9" s="149"/>
      <c r="E9" s="151"/>
      <c r="F9" s="137"/>
      <c r="G9" s="137"/>
      <c r="H9" s="137"/>
      <c r="I9" s="142"/>
    </row>
    <row r="10" spans="1:11" x14ac:dyDescent="0.15">
      <c r="A10" s="144" t="s">
        <v>104</v>
      </c>
      <c r="B10" s="137"/>
      <c r="C10" s="147" t="s">
        <v>103</v>
      </c>
      <c r="D10" s="137"/>
      <c r="E10" s="147" t="s">
        <v>28</v>
      </c>
      <c r="F10" s="147" t="s">
        <v>107</v>
      </c>
      <c r="G10" s="137"/>
      <c r="H10" s="147" t="s">
        <v>29</v>
      </c>
      <c r="I10" s="148"/>
    </row>
    <row r="11" spans="1:11" x14ac:dyDescent="0.15">
      <c r="A11" s="136"/>
      <c r="B11" s="137"/>
      <c r="C11" s="137"/>
      <c r="D11" s="137"/>
      <c r="E11" s="137"/>
      <c r="F11" s="137"/>
      <c r="G11" s="137"/>
      <c r="H11" s="137"/>
      <c r="I11" s="142"/>
    </row>
    <row r="12" spans="1:11" ht="23.45" customHeight="1" thickBot="1" x14ac:dyDescent="0.2">
      <c r="A12" s="152" t="s">
        <v>30</v>
      </c>
      <c r="B12" s="153"/>
      <c r="C12" s="153"/>
      <c r="D12" s="153"/>
      <c r="E12" s="153"/>
      <c r="F12" s="153"/>
      <c r="G12" s="153"/>
      <c r="H12" s="153"/>
      <c r="I12" s="154"/>
    </row>
    <row r="13" spans="1:11" ht="26.45" customHeight="1" x14ac:dyDescent="0.15">
      <c r="A13" s="29" t="s">
        <v>31</v>
      </c>
      <c r="B13" s="155" t="s">
        <v>32</v>
      </c>
      <c r="C13" s="156"/>
      <c r="D13" s="30" t="s">
        <v>33</v>
      </c>
      <c r="E13" s="155" t="s">
        <v>34</v>
      </c>
      <c r="F13" s="156"/>
      <c r="G13" s="30" t="s">
        <v>35</v>
      </c>
      <c r="H13" s="155" t="s">
        <v>36</v>
      </c>
      <c r="I13" s="157"/>
    </row>
    <row r="14" spans="1:11" ht="15.2" customHeight="1" x14ac:dyDescent="0.15">
      <c r="A14" s="31" t="s">
        <v>37</v>
      </c>
      <c r="B14" s="32" t="s">
        <v>38</v>
      </c>
      <c r="C14" s="33">
        <f>rozpočet!F30</f>
        <v>0</v>
      </c>
      <c r="D14" s="158" t="s">
        <v>39</v>
      </c>
      <c r="E14" s="159"/>
      <c r="F14" s="33">
        <v>0</v>
      </c>
      <c r="G14" s="158" t="s">
        <v>40</v>
      </c>
      <c r="H14" s="159"/>
      <c r="I14" s="34">
        <v>0</v>
      </c>
    </row>
    <row r="15" spans="1:11" ht="15.2" customHeight="1" x14ac:dyDescent="0.15">
      <c r="A15" s="31"/>
      <c r="B15" s="32" t="s">
        <v>41</v>
      </c>
      <c r="C15" s="33">
        <v>0</v>
      </c>
      <c r="D15" s="158" t="s">
        <v>42</v>
      </c>
      <c r="E15" s="159"/>
      <c r="F15" s="33">
        <v>0</v>
      </c>
      <c r="G15" s="158" t="s">
        <v>43</v>
      </c>
      <c r="H15" s="159"/>
      <c r="I15" s="34">
        <v>0</v>
      </c>
      <c r="K15" s="35"/>
    </row>
    <row r="16" spans="1:11" ht="15.2" customHeight="1" x14ac:dyDescent="0.15">
      <c r="A16" s="31" t="s">
        <v>44</v>
      </c>
      <c r="B16" s="32" t="s">
        <v>38</v>
      </c>
      <c r="C16" s="33">
        <v>0</v>
      </c>
      <c r="D16" s="158" t="s">
        <v>45</v>
      </c>
      <c r="E16" s="159"/>
      <c r="F16" s="33">
        <v>0</v>
      </c>
      <c r="G16" s="158" t="s">
        <v>46</v>
      </c>
      <c r="H16" s="159"/>
      <c r="I16" s="34">
        <v>0</v>
      </c>
    </row>
    <row r="17" spans="1:9" ht="15.2" customHeight="1" x14ac:dyDescent="0.15">
      <c r="A17" s="31"/>
      <c r="B17" s="32" t="s">
        <v>41</v>
      </c>
      <c r="C17" s="33">
        <v>0</v>
      </c>
      <c r="D17" s="158"/>
      <c r="E17" s="159"/>
      <c r="F17" s="36"/>
      <c r="G17" s="158" t="s">
        <v>47</v>
      </c>
      <c r="H17" s="159"/>
      <c r="I17" s="34">
        <v>0</v>
      </c>
    </row>
    <row r="18" spans="1:9" ht="15.2" customHeight="1" x14ac:dyDescent="0.15">
      <c r="A18" s="31" t="s">
        <v>48</v>
      </c>
      <c r="B18" s="32" t="s">
        <v>38</v>
      </c>
      <c r="C18" s="33">
        <v>0</v>
      </c>
      <c r="D18" s="158"/>
      <c r="E18" s="159"/>
      <c r="F18" s="36"/>
      <c r="G18" s="158" t="s">
        <v>49</v>
      </c>
      <c r="H18" s="159"/>
      <c r="I18" s="34">
        <v>0</v>
      </c>
    </row>
    <row r="19" spans="1:9" ht="15.2" customHeight="1" x14ac:dyDescent="0.15">
      <c r="A19" s="31"/>
      <c r="B19" s="32" t="s">
        <v>41</v>
      </c>
      <c r="C19" s="33">
        <v>0</v>
      </c>
      <c r="D19" s="158"/>
      <c r="E19" s="159"/>
      <c r="F19" s="36"/>
      <c r="G19" s="158" t="s">
        <v>50</v>
      </c>
      <c r="H19" s="159"/>
      <c r="I19" s="34">
        <v>0</v>
      </c>
    </row>
    <row r="20" spans="1:9" ht="15.2" customHeight="1" x14ac:dyDescent="0.15">
      <c r="A20" s="160" t="s">
        <v>51</v>
      </c>
      <c r="B20" s="161"/>
      <c r="C20" s="33">
        <v>0</v>
      </c>
      <c r="D20" s="158"/>
      <c r="E20" s="159"/>
      <c r="F20" s="36"/>
      <c r="G20" s="158"/>
      <c r="H20" s="159"/>
      <c r="I20" s="37"/>
    </row>
    <row r="21" spans="1:9" ht="15.2" customHeight="1" x14ac:dyDescent="0.15">
      <c r="A21" s="160" t="s">
        <v>52</v>
      </c>
      <c r="B21" s="161"/>
      <c r="C21" s="33">
        <v>0</v>
      </c>
      <c r="D21" s="158"/>
      <c r="E21" s="159"/>
      <c r="F21" s="36"/>
      <c r="G21" s="158"/>
      <c r="H21" s="159"/>
      <c r="I21" s="37"/>
    </row>
    <row r="22" spans="1:9" ht="16.7" customHeight="1" x14ac:dyDescent="0.15">
      <c r="A22" s="160" t="s">
        <v>53</v>
      </c>
      <c r="B22" s="161"/>
      <c r="C22" s="33">
        <f>SUM(C14:C21)</f>
        <v>0</v>
      </c>
      <c r="D22" s="162" t="s">
        <v>54</v>
      </c>
      <c r="E22" s="161"/>
      <c r="F22" s="33">
        <f>SUM(F14:F21)</f>
        <v>0</v>
      </c>
      <c r="G22" s="162" t="s">
        <v>55</v>
      </c>
      <c r="H22" s="161"/>
      <c r="I22" s="34">
        <f>SUM(I14:I21)</f>
        <v>0</v>
      </c>
    </row>
    <row r="23" spans="1:9" x14ac:dyDescent="0.15">
      <c r="A23" s="38"/>
      <c r="B23" s="39"/>
      <c r="C23" s="39"/>
      <c r="D23" s="39"/>
      <c r="E23" s="39"/>
      <c r="F23" s="39"/>
      <c r="G23" s="39"/>
      <c r="H23" s="39"/>
      <c r="I23" s="40"/>
    </row>
    <row r="24" spans="1:9" ht="15.2" customHeight="1" x14ac:dyDescent="0.15">
      <c r="A24" s="168" t="s">
        <v>56</v>
      </c>
      <c r="B24" s="169"/>
      <c r="C24" s="41">
        <v>0</v>
      </c>
      <c r="I24" s="42"/>
    </row>
    <row r="25" spans="1:9" ht="15.2" customHeight="1" x14ac:dyDescent="0.15">
      <c r="A25" s="168" t="s">
        <v>57</v>
      </c>
      <c r="B25" s="169"/>
      <c r="C25" s="41">
        <v>0</v>
      </c>
      <c r="D25" s="170" t="s">
        <v>58</v>
      </c>
      <c r="E25" s="169"/>
      <c r="F25" s="41">
        <f>ROUND(C25*(14/100),2)</f>
        <v>0</v>
      </c>
      <c r="G25" s="170" t="s">
        <v>13</v>
      </c>
      <c r="H25" s="169"/>
      <c r="I25" s="43">
        <f>SUM(C24:C26)</f>
        <v>0</v>
      </c>
    </row>
    <row r="26" spans="1:9" ht="15.2" customHeight="1" x14ac:dyDescent="0.15">
      <c r="A26" s="168" t="s">
        <v>59</v>
      </c>
      <c r="B26" s="169"/>
      <c r="C26" s="41">
        <f>C22+F22*I22</f>
        <v>0</v>
      </c>
      <c r="D26" s="170" t="s">
        <v>6</v>
      </c>
      <c r="E26" s="169"/>
      <c r="F26" s="41">
        <f>ROUND(C26*(21/100),2)</f>
        <v>0</v>
      </c>
      <c r="G26" s="170" t="s">
        <v>60</v>
      </c>
      <c r="H26" s="169"/>
      <c r="I26" s="43">
        <f>SUM(F25:F26)+I25</f>
        <v>0</v>
      </c>
    </row>
    <row r="27" spans="1:9" x14ac:dyDescent="0.15">
      <c r="A27" s="44"/>
      <c r="I27" s="42"/>
    </row>
    <row r="28" spans="1:9" ht="14.45" customHeight="1" x14ac:dyDescent="0.15">
      <c r="A28" s="163" t="s">
        <v>61</v>
      </c>
      <c r="B28" s="164"/>
      <c r="C28" s="165"/>
      <c r="D28" s="166" t="s">
        <v>62</v>
      </c>
      <c r="E28" s="164"/>
      <c r="F28" s="165"/>
      <c r="G28" s="166" t="s">
        <v>63</v>
      </c>
      <c r="H28" s="164"/>
      <c r="I28" s="167"/>
    </row>
    <row r="29" spans="1:9" ht="14.45" customHeight="1" x14ac:dyDescent="0.15">
      <c r="A29" s="179"/>
      <c r="B29" s="180"/>
      <c r="C29" s="181"/>
      <c r="D29" s="182" t="s">
        <v>5</v>
      </c>
      <c r="E29" s="183"/>
      <c r="F29" s="184"/>
      <c r="G29" s="185"/>
      <c r="H29" s="180"/>
      <c r="I29" s="186"/>
    </row>
    <row r="30" spans="1:9" ht="14.45" customHeight="1" x14ac:dyDescent="0.15">
      <c r="A30" s="179"/>
      <c r="B30" s="180"/>
      <c r="C30" s="181"/>
      <c r="D30" s="187" t="s">
        <v>88</v>
      </c>
      <c r="E30" s="188"/>
      <c r="F30" s="189"/>
      <c r="G30" s="185"/>
      <c r="H30" s="180"/>
      <c r="I30" s="186"/>
    </row>
    <row r="31" spans="1:9" ht="14.45" customHeight="1" thickBot="1" x14ac:dyDescent="0.2">
      <c r="A31" s="171" t="s">
        <v>64</v>
      </c>
      <c r="B31" s="172"/>
      <c r="C31" s="173"/>
      <c r="D31" s="174" t="s">
        <v>64</v>
      </c>
      <c r="E31" s="175"/>
      <c r="F31" s="176"/>
      <c r="G31" s="177" t="s">
        <v>64</v>
      </c>
      <c r="H31" s="172"/>
      <c r="I31" s="178"/>
    </row>
  </sheetData>
  <mergeCells count="75">
    <mergeCell ref="A31:C31"/>
    <mergeCell ref="D31:F31"/>
    <mergeCell ref="G31:I31"/>
    <mergeCell ref="A29:C29"/>
    <mergeCell ref="D29:F29"/>
    <mergeCell ref="G29:I29"/>
    <mergeCell ref="A30:C30"/>
    <mergeCell ref="D30:F30"/>
    <mergeCell ref="G30:I30"/>
    <mergeCell ref="A28:C28"/>
    <mergeCell ref="D28:F28"/>
    <mergeCell ref="G28:I28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workbookViewId="0">
      <selection activeCell="Q20" sqref="Q20"/>
    </sheetView>
  </sheetViews>
  <sheetFormatPr defaultColWidth="10.5" defaultRowHeight="10.5" x14ac:dyDescent="0.15"/>
  <cols>
    <col min="1" max="1" width="13.83203125" style="2" customWidth="1"/>
    <col min="2" max="2" width="88.8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20.83203125" style="5" customWidth="1"/>
    <col min="7" max="7" width="14.33203125" style="53" hidden="1" customWidth="1"/>
    <col min="8" max="8" width="10.5" style="48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12.75" customHeight="1" x14ac:dyDescent="0.2">
      <c r="A1" s="17" t="s">
        <v>98</v>
      </c>
      <c r="B1" s="6"/>
      <c r="C1" s="18" t="s">
        <v>5</v>
      </c>
      <c r="D1" s="6"/>
      <c r="E1" s="6"/>
      <c r="F1" s="6"/>
      <c r="G1" s="49"/>
    </row>
    <row r="2" spans="1:10" ht="12.75" customHeight="1" x14ac:dyDescent="0.2">
      <c r="A2" s="17" t="s">
        <v>99</v>
      </c>
      <c r="B2" s="6"/>
      <c r="C2" s="6"/>
      <c r="D2" s="6"/>
      <c r="E2" s="12"/>
      <c r="F2" s="6"/>
      <c r="G2" s="49"/>
    </row>
    <row r="3" spans="1:10" ht="1.5" customHeight="1" x14ac:dyDescent="0.15">
      <c r="A3" s="7"/>
      <c r="B3" s="8"/>
      <c r="C3" s="9"/>
      <c r="D3" s="8"/>
      <c r="E3" s="10"/>
      <c r="F3" s="11"/>
      <c r="G3" s="50"/>
    </row>
    <row r="4" spans="1:10" ht="20.25" customHeight="1" x14ac:dyDescent="0.25">
      <c r="A4" s="12" t="s">
        <v>15</v>
      </c>
      <c r="B4" s="12"/>
      <c r="C4" s="15"/>
      <c r="D4" s="12"/>
      <c r="E4" s="12"/>
      <c r="F4" s="12"/>
      <c r="G4" s="51"/>
    </row>
    <row r="5" spans="1:10" ht="12.75" customHeight="1" x14ac:dyDescent="0.2">
      <c r="A5" s="12" t="s">
        <v>1</v>
      </c>
      <c r="B5" s="12"/>
      <c r="C5" s="15"/>
      <c r="D5" s="12" t="s">
        <v>92</v>
      </c>
      <c r="E5" s="12"/>
      <c r="F5" s="46" t="s">
        <v>5</v>
      </c>
      <c r="G5" s="51" t="s">
        <v>67</v>
      </c>
    </row>
    <row r="6" spans="1:10" ht="12.75" customHeight="1" x14ac:dyDescent="0.2">
      <c r="A6" s="12" t="s">
        <v>65</v>
      </c>
      <c r="B6" s="13"/>
      <c r="C6" s="16"/>
      <c r="D6" s="190" t="s">
        <v>100</v>
      </c>
      <c r="E6" s="190"/>
      <c r="F6" s="47" t="s">
        <v>5</v>
      </c>
      <c r="G6" s="51" t="s">
        <v>68</v>
      </c>
    </row>
    <row r="7" spans="1:10" ht="6.75" customHeight="1" thickBot="1" x14ac:dyDescent="0.25">
      <c r="A7" s="14"/>
      <c r="B7" s="14"/>
      <c r="C7" s="14"/>
      <c r="D7" s="14"/>
      <c r="E7" s="14" t="s">
        <v>5</v>
      </c>
      <c r="F7" s="14"/>
      <c r="G7" s="52"/>
    </row>
    <row r="8" spans="1:10" s="19" customFormat="1" ht="26.25" customHeight="1" thickBot="1" x14ac:dyDescent="0.2">
      <c r="A8" s="123" t="s">
        <v>81</v>
      </c>
      <c r="B8" s="124" t="s">
        <v>7</v>
      </c>
      <c r="C8" s="125" t="s">
        <v>0</v>
      </c>
      <c r="D8" s="124" t="s">
        <v>8</v>
      </c>
      <c r="E8" s="124" t="s">
        <v>9</v>
      </c>
      <c r="F8" s="126" t="s">
        <v>10</v>
      </c>
      <c r="G8" s="54" t="s">
        <v>78</v>
      </c>
      <c r="H8" s="55" t="s">
        <v>79</v>
      </c>
      <c r="I8" s="45"/>
      <c r="J8" s="45" t="s">
        <v>69</v>
      </c>
    </row>
    <row r="9" spans="1:10" s="79" customFormat="1" ht="15" x14ac:dyDescent="0.15">
      <c r="A9" s="69" t="s">
        <v>11</v>
      </c>
      <c r="B9" s="70" t="s">
        <v>16</v>
      </c>
      <c r="C9" s="71" t="s">
        <v>12</v>
      </c>
      <c r="D9" s="72">
        <v>1</v>
      </c>
      <c r="E9" s="73">
        <v>0</v>
      </c>
      <c r="F9" s="74">
        <f t="shared" ref="F9:F28" si="0">E9*D9</f>
        <v>0</v>
      </c>
      <c r="G9" s="75"/>
      <c r="H9" s="76"/>
      <c r="I9" s="77"/>
      <c r="J9" s="78"/>
    </row>
    <row r="10" spans="1:10" s="79" customFormat="1" ht="15" x14ac:dyDescent="0.15">
      <c r="A10" s="80">
        <v>113728</v>
      </c>
      <c r="B10" s="81" t="s">
        <v>94</v>
      </c>
      <c r="C10" s="82" t="s">
        <v>70</v>
      </c>
      <c r="D10" s="83">
        <v>32</v>
      </c>
      <c r="E10" s="84">
        <v>0</v>
      </c>
      <c r="F10" s="85">
        <f t="shared" si="0"/>
        <v>0</v>
      </c>
      <c r="G10" s="86" t="s">
        <v>5</v>
      </c>
      <c r="H10" s="87" t="s">
        <v>5</v>
      </c>
      <c r="I10" s="88"/>
      <c r="J10" s="89"/>
    </row>
    <row r="11" spans="1:10" s="79" customFormat="1" ht="15" x14ac:dyDescent="0.15">
      <c r="A11" s="80">
        <v>919111</v>
      </c>
      <c r="B11" s="81" t="s">
        <v>75</v>
      </c>
      <c r="C11" s="82" t="s">
        <v>17</v>
      </c>
      <c r="D11" s="83">
        <v>70</v>
      </c>
      <c r="E11" s="84">
        <v>0</v>
      </c>
      <c r="F11" s="85">
        <f t="shared" si="0"/>
        <v>0</v>
      </c>
      <c r="G11" s="86"/>
      <c r="H11" s="90"/>
      <c r="I11" s="88"/>
      <c r="J11" s="89" t="s">
        <v>5</v>
      </c>
    </row>
    <row r="12" spans="1:10" s="79" customFormat="1" ht="15" x14ac:dyDescent="0.15">
      <c r="A12" s="80">
        <v>93818</v>
      </c>
      <c r="B12" s="81" t="s">
        <v>74</v>
      </c>
      <c r="C12" s="82" t="s">
        <v>2</v>
      </c>
      <c r="D12" s="83">
        <v>13027</v>
      </c>
      <c r="E12" s="84">
        <v>0</v>
      </c>
      <c r="F12" s="85">
        <f t="shared" si="0"/>
        <v>0</v>
      </c>
      <c r="G12" s="86"/>
      <c r="H12" s="90"/>
      <c r="I12" s="88"/>
      <c r="J12" s="89" t="s">
        <v>5</v>
      </c>
    </row>
    <row r="13" spans="1:10" s="79" customFormat="1" ht="15" x14ac:dyDescent="0.15">
      <c r="A13" s="80">
        <v>572223</v>
      </c>
      <c r="B13" s="81" t="s">
        <v>72</v>
      </c>
      <c r="C13" s="82" t="s">
        <v>2</v>
      </c>
      <c r="D13" s="83">
        <v>26054</v>
      </c>
      <c r="E13" s="84">
        <v>0</v>
      </c>
      <c r="F13" s="85">
        <f t="shared" si="0"/>
        <v>0</v>
      </c>
      <c r="G13" s="86"/>
      <c r="H13" s="90"/>
      <c r="I13" s="88"/>
      <c r="J13" s="89"/>
    </row>
    <row r="14" spans="1:10" s="79" customFormat="1" ht="15" x14ac:dyDescent="0.15">
      <c r="A14" s="80" t="s">
        <v>71</v>
      </c>
      <c r="B14" s="81" t="s">
        <v>89</v>
      </c>
      <c r="C14" s="82" t="s">
        <v>2</v>
      </c>
      <c r="D14" s="83">
        <v>13027</v>
      </c>
      <c r="E14" s="84">
        <v>0</v>
      </c>
      <c r="F14" s="85">
        <f t="shared" si="0"/>
        <v>0</v>
      </c>
      <c r="G14" s="86"/>
      <c r="H14" s="90"/>
      <c r="I14" s="88"/>
      <c r="J14" s="89"/>
    </row>
    <row r="15" spans="1:10" s="96" customFormat="1" ht="15" x14ac:dyDescent="0.15">
      <c r="A15" s="91" t="s">
        <v>85</v>
      </c>
      <c r="B15" s="92" t="s">
        <v>90</v>
      </c>
      <c r="C15" s="82" t="s">
        <v>2</v>
      </c>
      <c r="D15" s="93">
        <v>13027</v>
      </c>
      <c r="E15" s="94">
        <v>0</v>
      </c>
      <c r="F15" s="95">
        <f t="shared" si="0"/>
        <v>0</v>
      </c>
      <c r="G15" s="86"/>
      <c r="H15" s="90"/>
      <c r="I15" s="88"/>
      <c r="J15" s="89"/>
    </row>
    <row r="16" spans="1:10" s="79" customFormat="1" ht="15" x14ac:dyDescent="0.15">
      <c r="A16" s="80">
        <v>89923</v>
      </c>
      <c r="B16" s="81" t="s">
        <v>77</v>
      </c>
      <c r="C16" s="82" t="s">
        <v>66</v>
      </c>
      <c r="D16" s="83">
        <v>2</v>
      </c>
      <c r="E16" s="84">
        <v>0</v>
      </c>
      <c r="F16" s="85">
        <f t="shared" si="0"/>
        <v>0</v>
      </c>
      <c r="G16" s="86"/>
      <c r="H16" s="90"/>
      <c r="I16" s="88"/>
      <c r="J16" s="101" t="s">
        <v>5</v>
      </c>
    </row>
    <row r="17" spans="1:10" s="79" customFormat="1" ht="15" x14ac:dyDescent="0.15">
      <c r="A17" s="80">
        <v>113761</v>
      </c>
      <c r="B17" s="81" t="s">
        <v>82</v>
      </c>
      <c r="C17" s="82" t="s">
        <v>4</v>
      </c>
      <c r="D17" s="83">
        <v>70</v>
      </c>
      <c r="E17" s="84">
        <v>0</v>
      </c>
      <c r="F17" s="85">
        <f t="shared" si="0"/>
        <v>0</v>
      </c>
      <c r="G17" s="86"/>
      <c r="H17" s="90"/>
      <c r="I17" s="88"/>
      <c r="J17" s="89" t="s">
        <v>5</v>
      </c>
    </row>
    <row r="18" spans="1:10" s="79" customFormat="1" ht="15" x14ac:dyDescent="0.15">
      <c r="A18" s="80">
        <v>931311</v>
      </c>
      <c r="B18" s="81" t="s">
        <v>83</v>
      </c>
      <c r="C18" s="82" t="s">
        <v>4</v>
      </c>
      <c r="D18" s="83">
        <v>70</v>
      </c>
      <c r="E18" s="84">
        <v>0</v>
      </c>
      <c r="F18" s="85">
        <f t="shared" si="0"/>
        <v>0</v>
      </c>
      <c r="G18" s="86"/>
      <c r="H18" s="90"/>
      <c r="I18" s="88"/>
      <c r="J18" s="89" t="s">
        <v>5</v>
      </c>
    </row>
    <row r="19" spans="1:10" s="79" customFormat="1" ht="15" x14ac:dyDescent="0.15">
      <c r="A19" s="80">
        <v>12922</v>
      </c>
      <c r="B19" s="81" t="s">
        <v>80</v>
      </c>
      <c r="C19" s="82" t="s">
        <v>2</v>
      </c>
      <c r="D19" s="83">
        <v>2943</v>
      </c>
      <c r="E19" s="102">
        <v>0</v>
      </c>
      <c r="F19" s="85">
        <f t="shared" si="0"/>
        <v>0</v>
      </c>
      <c r="G19" s="86">
        <v>0.126</v>
      </c>
      <c r="H19" s="87">
        <f>D19*G19</f>
        <v>370.81799999999998</v>
      </c>
      <c r="I19" s="88"/>
      <c r="J19" s="89"/>
    </row>
    <row r="20" spans="1:10" s="79" customFormat="1" ht="15" x14ac:dyDescent="0.15">
      <c r="A20" s="80">
        <v>56962</v>
      </c>
      <c r="B20" s="81" t="s">
        <v>73</v>
      </c>
      <c r="C20" s="82" t="s">
        <v>2</v>
      </c>
      <c r="D20" s="83">
        <v>2943</v>
      </c>
      <c r="E20" s="102">
        <v>0</v>
      </c>
      <c r="F20" s="85">
        <f t="shared" si="0"/>
        <v>0</v>
      </c>
      <c r="G20" s="86"/>
      <c r="H20" s="90"/>
      <c r="I20" s="88"/>
      <c r="J20" s="89"/>
    </row>
    <row r="21" spans="1:10" s="79" customFormat="1" ht="15" x14ac:dyDescent="0.15">
      <c r="A21" s="80">
        <v>12932</v>
      </c>
      <c r="B21" s="81" t="s">
        <v>76</v>
      </c>
      <c r="C21" s="82" t="s">
        <v>4</v>
      </c>
      <c r="D21" s="83">
        <v>4506</v>
      </c>
      <c r="E21" s="102">
        <v>0</v>
      </c>
      <c r="F21" s="85">
        <f t="shared" si="0"/>
        <v>0</v>
      </c>
      <c r="G21" s="86">
        <v>0.63</v>
      </c>
      <c r="H21" s="103">
        <f>D21*G21</f>
        <v>2838.78</v>
      </c>
      <c r="I21" s="88"/>
      <c r="J21" s="89"/>
    </row>
    <row r="22" spans="1:10" s="79" customFormat="1" ht="15" x14ac:dyDescent="0.15">
      <c r="A22" s="80">
        <v>122938</v>
      </c>
      <c r="B22" s="119" t="s">
        <v>96</v>
      </c>
      <c r="C22" s="82" t="s">
        <v>70</v>
      </c>
      <c r="D22" s="83">
        <v>35</v>
      </c>
      <c r="E22" s="102">
        <v>0</v>
      </c>
      <c r="F22" s="85">
        <f t="shared" si="0"/>
        <v>0</v>
      </c>
      <c r="G22" s="86"/>
      <c r="H22" s="103"/>
      <c r="I22" s="88"/>
      <c r="J22" s="89"/>
    </row>
    <row r="23" spans="1:10" s="79" customFormat="1" ht="15" x14ac:dyDescent="0.15">
      <c r="A23" s="80">
        <v>56336</v>
      </c>
      <c r="B23" s="119" t="s">
        <v>95</v>
      </c>
      <c r="C23" s="82" t="s">
        <v>2</v>
      </c>
      <c r="D23" s="83">
        <v>50</v>
      </c>
      <c r="E23" s="102">
        <v>0</v>
      </c>
      <c r="F23" s="85">
        <f t="shared" si="0"/>
        <v>0</v>
      </c>
      <c r="G23" s="86"/>
      <c r="H23" s="103"/>
      <c r="I23" s="88"/>
      <c r="J23" s="89"/>
    </row>
    <row r="24" spans="1:10" s="79" customFormat="1" ht="15" x14ac:dyDescent="0.15">
      <c r="A24" s="80">
        <v>56336</v>
      </c>
      <c r="B24" s="119" t="s">
        <v>95</v>
      </c>
      <c r="C24" s="82" t="s">
        <v>2</v>
      </c>
      <c r="D24" s="83">
        <v>50</v>
      </c>
      <c r="E24" s="102">
        <v>0</v>
      </c>
      <c r="F24" s="85">
        <f t="shared" si="0"/>
        <v>0</v>
      </c>
      <c r="G24" s="86"/>
      <c r="H24" s="103"/>
      <c r="I24" s="88"/>
      <c r="J24" s="89"/>
    </row>
    <row r="25" spans="1:10" s="79" customFormat="1" ht="15" x14ac:dyDescent="0.15">
      <c r="A25" s="80">
        <v>567104</v>
      </c>
      <c r="B25" s="120" t="s">
        <v>97</v>
      </c>
      <c r="C25" s="82" t="s">
        <v>70</v>
      </c>
      <c r="D25" s="83">
        <v>5</v>
      </c>
      <c r="E25" s="102">
        <v>0</v>
      </c>
      <c r="F25" s="85">
        <f t="shared" si="0"/>
        <v>0</v>
      </c>
      <c r="G25" s="86"/>
      <c r="H25" s="103"/>
      <c r="I25" s="88"/>
      <c r="J25" s="89"/>
    </row>
    <row r="26" spans="1:10" s="96" customFormat="1" ht="15" x14ac:dyDescent="0.15">
      <c r="A26" s="104" t="s">
        <v>84</v>
      </c>
      <c r="B26" s="121" t="s">
        <v>91</v>
      </c>
      <c r="C26" s="82" t="s">
        <v>3</v>
      </c>
      <c r="D26" s="93">
        <v>808.5</v>
      </c>
      <c r="E26" s="105">
        <v>0</v>
      </c>
      <c r="F26" s="95">
        <f t="shared" si="0"/>
        <v>0</v>
      </c>
      <c r="G26" s="97"/>
      <c r="H26" s="98"/>
      <c r="I26" s="99"/>
      <c r="J26" s="100"/>
    </row>
    <row r="27" spans="1:10" s="96" customFormat="1" ht="15" x14ac:dyDescent="0.15">
      <c r="A27" s="127" t="s">
        <v>119</v>
      </c>
      <c r="B27" s="131" t="s">
        <v>120</v>
      </c>
      <c r="C27" s="62" t="s">
        <v>70</v>
      </c>
      <c r="D27" s="128">
        <v>32</v>
      </c>
      <c r="E27" s="129">
        <v>0</v>
      </c>
      <c r="F27" s="130">
        <f t="shared" si="0"/>
        <v>0</v>
      </c>
      <c r="G27" s="97"/>
      <c r="H27" s="98"/>
      <c r="I27" s="99"/>
      <c r="J27" s="100"/>
    </row>
    <row r="28" spans="1:10" s="113" customFormat="1" ht="15" x14ac:dyDescent="0.15">
      <c r="A28" s="61">
        <v>91511</v>
      </c>
      <c r="B28" s="122" t="s">
        <v>93</v>
      </c>
      <c r="C28" s="62" t="s">
        <v>2</v>
      </c>
      <c r="D28" s="114">
        <v>613</v>
      </c>
      <c r="E28" s="115">
        <v>0</v>
      </c>
      <c r="F28" s="116">
        <f t="shared" si="0"/>
        <v>0</v>
      </c>
      <c r="G28" s="110"/>
      <c r="H28" s="111"/>
      <c r="I28" s="112"/>
      <c r="J28" s="111"/>
    </row>
    <row r="29" spans="1:10" s="79" customFormat="1" ht="15.75" thickBot="1" x14ac:dyDescent="0.2">
      <c r="A29" s="63"/>
      <c r="B29" s="64"/>
      <c r="C29" s="65"/>
      <c r="D29" s="66"/>
      <c r="E29" s="106"/>
      <c r="F29" s="67"/>
      <c r="G29" s="107"/>
      <c r="H29" s="107"/>
      <c r="I29" s="108"/>
      <c r="J29" s="109"/>
    </row>
    <row r="30" spans="1:10" s="19" customFormat="1" ht="15" x14ac:dyDescent="0.15">
      <c r="A30" s="58"/>
      <c r="B30" s="59" t="s">
        <v>13</v>
      </c>
      <c r="C30" s="59"/>
      <c r="D30" s="59"/>
      <c r="E30" s="60" t="s">
        <v>5</v>
      </c>
      <c r="F30" s="68">
        <f>SUM(F9:F29)</f>
        <v>0</v>
      </c>
      <c r="G30" s="56"/>
      <c r="H30" s="56"/>
      <c r="I30" s="57"/>
    </row>
    <row r="31" spans="1:10" s="19" customFormat="1" ht="15" x14ac:dyDescent="0.15">
      <c r="A31" s="21"/>
      <c r="B31" s="20" t="s">
        <v>6</v>
      </c>
      <c r="C31" s="20"/>
      <c r="D31" s="20"/>
      <c r="E31" s="22" t="s">
        <v>5</v>
      </c>
      <c r="F31" s="23">
        <f>F30*0.21</f>
        <v>0</v>
      </c>
      <c r="G31" s="56"/>
      <c r="H31" s="56"/>
      <c r="I31" s="57"/>
    </row>
    <row r="32" spans="1:10" s="19" customFormat="1" ht="15.75" thickBot="1" x14ac:dyDescent="0.2">
      <c r="A32" s="24"/>
      <c r="B32" s="25" t="s">
        <v>14</v>
      </c>
      <c r="C32" s="25"/>
      <c r="D32" s="25"/>
      <c r="E32" s="26" t="s">
        <v>5</v>
      </c>
      <c r="F32" s="27">
        <f>F31+F30</f>
        <v>0</v>
      </c>
      <c r="G32" s="56"/>
      <c r="H32" s="56"/>
      <c r="I32" s="57"/>
    </row>
    <row r="33" spans="1:10" ht="12.75" customHeight="1" x14ac:dyDescent="0.15">
      <c r="A33" s="117" t="s">
        <v>109</v>
      </c>
      <c r="B33" s="117" t="s">
        <v>110</v>
      </c>
      <c r="G33" s="56"/>
      <c r="H33" s="56"/>
      <c r="I33" s="57"/>
      <c r="J33" s="19"/>
    </row>
    <row r="34" spans="1:10" ht="12" customHeight="1" x14ac:dyDescent="0.15">
      <c r="A34" s="117"/>
      <c r="B34" s="117" t="s">
        <v>111</v>
      </c>
      <c r="G34" s="56"/>
      <c r="H34" s="56"/>
      <c r="I34" s="57"/>
      <c r="J34" s="19"/>
    </row>
    <row r="35" spans="1:10" ht="12" customHeight="1" x14ac:dyDescent="0.15">
      <c r="A35" s="117"/>
      <c r="B35" s="117" t="s">
        <v>112</v>
      </c>
      <c r="G35" s="56"/>
      <c r="H35" s="56"/>
      <c r="I35" s="57"/>
      <c r="J35" s="19"/>
    </row>
    <row r="36" spans="1:10" ht="12" customHeight="1" x14ac:dyDescent="0.15">
      <c r="A36" s="117"/>
      <c r="B36" s="117" t="s">
        <v>113</v>
      </c>
      <c r="G36" s="56"/>
      <c r="H36" s="56"/>
      <c r="I36" s="19"/>
      <c r="J36" s="19"/>
    </row>
    <row r="37" spans="1:10" ht="12" customHeight="1" x14ac:dyDescent="0.15">
      <c r="A37" s="117"/>
      <c r="B37" s="117" t="s">
        <v>114</v>
      </c>
      <c r="G37" s="56"/>
      <c r="H37" s="56"/>
      <c r="I37" s="19"/>
      <c r="J37" s="19"/>
    </row>
    <row r="38" spans="1:10" ht="12" customHeight="1" x14ac:dyDescent="0.15">
      <c r="A38" s="117"/>
      <c r="B38" s="117" t="s">
        <v>115</v>
      </c>
      <c r="G38" s="56"/>
      <c r="H38" s="56"/>
      <c r="I38" s="19"/>
      <c r="J38" s="19"/>
    </row>
    <row r="39" spans="1:10" ht="12" customHeight="1" x14ac:dyDescent="0.15">
      <c r="A39" s="118"/>
      <c r="B39" s="118" t="s">
        <v>116</v>
      </c>
    </row>
    <row r="40" spans="1:10" ht="12" customHeight="1" x14ac:dyDescent="0.15">
      <c r="A40" s="118"/>
      <c r="B40" s="118" t="s">
        <v>117</v>
      </c>
    </row>
    <row r="41" spans="1:10" ht="11.25" x14ac:dyDescent="0.15">
      <c r="A41" s="118"/>
      <c r="B41" s="118" t="s">
        <v>118</v>
      </c>
    </row>
    <row r="42" spans="1:10" ht="11.25" x14ac:dyDescent="0.15">
      <c r="A42" s="118"/>
      <c r="B42" s="118"/>
    </row>
  </sheetData>
  <mergeCells count="1">
    <mergeCell ref="D6:E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Lukáš Smolík</cp:lastModifiedBy>
  <cp:lastPrinted>2024-04-09T09:24:34Z</cp:lastPrinted>
  <dcterms:created xsi:type="dcterms:W3CDTF">2014-05-16T09:31:30Z</dcterms:created>
  <dcterms:modified xsi:type="dcterms:W3CDTF">2024-05-29T05:52:46Z</dcterms:modified>
</cp:coreProperties>
</file>